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35B5AFC7-6487-BF4E-AC7E-55C4BB841E25}" xr6:coauthVersionLast="47" xr6:coauthVersionMax="47" xr10:uidLastSave="{00000000-0000-0000-0000-000000000000}"/>
  <bookViews>
    <workbookView xWindow="2300" yWindow="2300" windowWidth="42920" windowHeight="17260" activeTab="5" xr2:uid="{00000000-000D-0000-FFFF-FFFF00000000}"/>
  </bookViews>
  <sheets>
    <sheet name="ทะเบียนคุมใบแจ้งหนี้ ประเภท 2" sheetId="2" r:id="rId1"/>
    <sheet name="ตัดยอด2" sheetId="9" r:id="rId2"/>
    <sheet name="type3" sheetId="5" r:id="rId3"/>
    <sheet name="ตัดยอด3" sheetId="10" r:id="rId4"/>
    <sheet name="ทะเบียนคุมใบเสร็จ ประเภท 2" sheetId="8" r:id="rId5"/>
    <sheet name="ทะเบียนคุมใบเสร็จ ประเภท 3" sheetId="7" r:id="rId6"/>
  </sheets>
  <definedNames>
    <definedName name="_xlnm._FilterDatabase" localSheetId="2" hidden="1">type3!$A$4:$L$308</definedName>
    <definedName name="_xlnm._FilterDatabase" localSheetId="3" hidden="1">ตัดยอด3!$A$4:$N$308</definedName>
    <definedName name="_xlnm._FilterDatabase" localSheetId="0" hidden="1">'ทะเบียนคุมใบแจ้งหนี้ ประเภท 2'!$A$4:$O$1026</definedName>
    <definedName name="_xlnm._FilterDatabase" localSheetId="4" hidden="1">'ทะเบียนคุมใบเสร็จ ประเภท 2'!$A$4:$U$175</definedName>
    <definedName name="_xlnm._FilterDatabase" localSheetId="5" hidden="1">'ทะเบียนคุมใบเสร็จ ประเภท 3'!$A$4:$T$33</definedName>
    <definedName name="_xlnm.Print_Titles" localSheetId="2">type3!$1:$4</definedName>
    <definedName name="_xlnm.Print_Titles" localSheetId="0">'ทะเบียนคุมใบแจ้งหนี้ ประเภท 2'!$1:$4</definedName>
    <definedName name="_xlnm.Print_Titles" localSheetId="4">'ทะเบียนคุมใบเสร็จ ประเภท 2'!$1:$4</definedName>
    <definedName name="_xlnm.Print_Titles" localSheetId="5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P32" i="7"/>
  <c r="T32" i="7"/>
  <c r="S32" i="7"/>
  <c r="R32" i="7"/>
  <c r="Q32" i="7"/>
  <c r="O32" i="7"/>
  <c r="O31" i="7"/>
  <c r="I168" i="8"/>
  <c r="R172" i="8"/>
  <c r="R160" i="8"/>
  <c r="R156" i="8"/>
  <c r="R145" i="8"/>
  <c r="R117" i="8"/>
  <c r="R104" i="8"/>
  <c r="R52" i="8"/>
  <c r="R37" i="8"/>
  <c r="R25" i="8"/>
  <c r="R6" i="8"/>
  <c r="O25" i="8"/>
  <c r="I8" i="8"/>
  <c r="J8" i="8" s="1"/>
  <c r="I9" i="8"/>
  <c r="J9" i="8" s="1"/>
  <c r="I10" i="8"/>
  <c r="J10" i="8" s="1"/>
  <c r="K10" i="8" s="1"/>
  <c r="I11" i="8"/>
  <c r="J11" i="8" s="1"/>
  <c r="K11" i="8" s="1"/>
  <c r="I12" i="8"/>
  <c r="J12" i="8"/>
  <c r="K12" i="8" s="1"/>
  <c r="I13" i="8"/>
  <c r="J13" i="8"/>
  <c r="I14" i="8"/>
  <c r="J14" i="8" s="1"/>
  <c r="K14" i="8" s="1"/>
  <c r="I15" i="8"/>
  <c r="J15" i="8"/>
  <c r="K15" i="8" s="1"/>
  <c r="I16" i="8"/>
  <c r="J16" i="8" s="1"/>
  <c r="I17" i="8"/>
  <c r="J17" i="8" s="1"/>
  <c r="I18" i="8"/>
  <c r="J18" i="8" s="1"/>
  <c r="I19" i="8"/>
  <c r="J19" i="8" s="1"/>
  <c r="I20" i="8"/>
  <c r="J20" i="8"/>
  <c r="I21" i="8"/>
  <c r="J21" i="8" s="1"/>
  <c r="I22" i="8"/>
  <c r="I23" i="8"/>
  <c r="J23" i="8" s="1"/>
  <c r="I24" i="8"/>
  <c r="J24" i="8" s="1"/>
  <c r="I25" i="8"/>
  <c r="J25" i="8"/>
  <c r="I26" i="8"/>
  <c r="J26" i="8" s="1"/>
  <c r="K26" i="8" s="1"/>
  <c r="I27" i="8"/>
  <c r="J27" i="8" s="1"/>
  <c r="I28" i="8"/>
  <c r="I29" i="8"/>
  <c r="I30" i="8"/>
  <c r="J30" i="8" s="1"/>
  <c r="K30" i="8" s="1"/>
  <c r="I31" i="8"/>
  <c r="J31" i="8" s="1"/>
  <c r="I32" i="8"/>
  <c r="J32" i="8" s="1"/>
  <c r="I33" i="8"/>
  <c r="J33" i="8" s="1"/>
  <c r="I34" i="8"/>
  <c r="J34" i="8" s="1"/>
  <c r="K34" i="8" s="1"/>
  <c r="I35" i="8"/>
  <c r="J35" i="8" s="1"/>
  <c r="K35" i="8" s="1"/>
  <c r="I36" i="8"/>
  <c r="J36" i="8" s="1"/>
  <c r="I37" i="8"/>
  <c r="J37" i="8" s="1"/>
  <c r="K37" i="8" s="1"/>
  <c r="I38" i="8"/>
  <c r="J38" i="8" s="1"/>
  <c r="I39" i="8"/>
  <c r="J39" i="8" s="1"/>
  <c r="I40" i="8"/>
  <c r="J40" i="8" s="1"/>
  <c r="I41" i="8"/>
  <c r="J41" i="8" s="1"/>
  <c r="K41" i="8" s="1"/>
  <c r="I42" i="8"/>
  <c r="J42" i="8" s="1"/>
  <c r="I43" i="8"/>
  <c r="J43" i="8" s="1"/>
  <c r="I44" i="8"/>
  <c r="J44" i="8" s="1"/>
  <c r="K44" i="8" s="1"/>
  <c r="I45" i="8"/>
  <c r="J45" i="8" s="1"/>
  <c r="I46" i="8"/>
  <c r="K46" i="8" s="1"/>
  <c r="J46" i="8"/>
  <c r="I47" i="8"/>
  <c r="J47" i="8" s="1"/>
  <c r="I48" i="8"/>
  <c r="I49" i="8"/>
  <c r="J49" i="8" s="1"/>
  <c r="I50" i="8"/>
  <c r="J50" i="8" s="1"/>
  <c r="K50" i="8" s="1"/>
  <c r="I51" i="8"/>
  <c r="J51" i="8" s="1"/>
  <c r="I52" i="8"/>
  <c r="I53" i="8"/>
  <c r="J53" i="8" s="1"/>
  <c r="I54" i="8"/>
  <c r="J54" i="8" s="1"/>
  <c r="I55" i="8"/>
  <c r="J55" i="8" s="1"/>
  <c r="K55" i="8" s="1"/>
  <c r="I56" i="8"/>
  <c r="J56" i="8"/>
  <c r="K56" i="8" s="1"/>
  <c r="I57" i="8"/>
  <c r="I58" i="8"/>
  <c r="J58" i="8"/>
  <c r="K58" i="8" s="1"/>
  <c r="I59" i="8"/>
  <c r="J59" i="8" s="1"/>
  <c r="I60" i="8"/>
  <c r="I61" i="8"/>
  <c r="J61" i="8" s="1"/>
  <c r="K61" i="8" s="1"/>
  <c r="I62" i="8"/>
  <c r="J62" i="8" s="1"/>
  <c r="I63" i="8"/>
  <c r="J63" i="8"/>
  <c r="I64" i="8"/>
  <c r="J64" i="8"/>
  <c r="I65" i="8"/>
  <c r="J65" i="8" s="1"/>
  <c r="I66" i="8"/>
  <c r="J66" i="8" s="1"/>
  <c r="I67" i="8"/>
  <c r="J67" i="8"/>
  <c r="K67" i="8"/>
  <c r="I68" i="8"/>
  <c r="I69" i="8"/>
  <c r="J69" i="8" s="1"/>
  <c r="K69" i="8" s="1"/>
  <c r="I70" i="8"/>
  <c r="J70" i="8" s="1"/>
  <c r="I71" i="8"/>
  <c r="I72" i="8"/>
  <c r="J72" i="8" s="1"/>
  <c r="K72" i="8" s="1"/>
  <c r="I73" i="8"/>
  <c r="I74" i="8"/>
  <c r="J74" i="8"/>
  <c r="I75" i="8"/>
  <c r="I76" i="8"/>
  <c r="J76" i="8"/>
  <c r="K76" i="8" s="1"/>
  <c r="I77" i="8"/>
  <c r="I78" i="8"/>
  <c r="J78" i="8" s="1"/>
  <c r="I79" i="8"/>
  <c r="I80" i="8"/>
  <c r="I81" i="8"/>
  <c r="I82" i="8"/>
  <c r="J82" i="8" s="1"/>
  <c r="I83" i="8"/>
  <c r="J83" i="8" s="1"/>
  <c r="I84" i="8"/>
  <c r="J84" i="8" s="1"/>
  <c r="K84" i="8" s="1"/>
  <c r="I85" i="8"/>
  <c r="J85" i="8" s="1"/>
  <c r="I86" i="8"/>
  <c r="J86" i="8" s="1"/>
  <c r="I87" i="8"/>
  <c r="J87" i="8" s="1"/>
  <c r="I88" i="8"/>
  <c r="J88" i="8"/>
  <c r="I89" i="8"/>
  <c r="J89" i="8" s="1"/>
  <c r="I90" i="8"/>
  <c r="I91" i="8"/>
  <c r="J91" i="8" s="1"/>
  <c r="I92" i="8"/>
  <c r="J92" i="8" s="1"/>
  <c r="K92" i="8" s="1"/>
  <c r="I93" i="8"/>
  <c r="J93" i="8" s="1"/>
  <c r="I94" i="8"/>
  <c r="I95" i="8"/>
  <c r="J95" i="8" s="1"/>
  <c r="I96" i="8"/>
  <c r="J96" i="8"/>
  <c r="K96" i="8" s="1"/>
  <c r="I97" i="8"/>
  <c r="J97" i="8"/>
  <c r="I98" i="8"/>
  <c r="I99" i="8"/>
  <c r="J99" i="8" s="1"/>
  <c r="I100" i="8"/>
  <c r="J100" i="8"/>
  <c r="K100" i="8" s="1"/>
  <c r="I101" i="8"/>
  <c r="J101" i="8" s="1"/>
  <c r="I102" i="8"/>
  <c r="J102" i="8" s="1"/>
  <c r="K102" i="8" s="1"/>
  <c r="I103" i="8"/>
  <c r="J103" i="8" s="1"/>
  <c r="K103" i="8" s="1"/>
  <c r="I104" i="8"/>
  <c r="I105" i="8"/>
  <c r="I106" i="8"/>
  <c r="J106" i="8" s="1"/>
  <c r="I107" i="8"/>
  <c r="J107" i="8"/>
  <c r="K107" i="8" s="1"/>
  <c r="I108" i="8"/>
  <c r="I109" i="8"/>
  <c r="I110" i="8"/>
  <c r="J110" i="8"/>
  <c r="I111" i="8"/>
  <c r="J111" i="8" s="1"/>
  <c r="K111" i="8" s="1"/>
  <c r="I112" i="8"/>
  <c r="I113" i="8"/>
  <c r="I114" i="8"/>
  <c r="I115" i="8"/>
  <c r="J115" i="8" s="1"/>
  <c r="K115" i="8" s="1"/>
  <c r="I116" i="8"/>
  <c r="I117" i="8"/>
  <c r="J117" i="8"/>
  <c r="I118" i="8"/>
  <c r="J118" i="8"/>
  <c r="I119" i="8"/>
  <c r="I120" i="8"/>
  <c r="I121" i="8"/>
  <c r="I122" i="8"/>
  <c r="J122" i="8" s="1"/>
  <c r="I123" i="8"/>
  <c r="I124" i="8"/>
  <c r="I125" i="8"/>
  <c r="K125" i="8" s="1"/>
  <c r="J125" i="8"/>
  <c r="I126" i="8"/>
  <c r="J126" i="8" s="1"/>
  <c r="I127" i="8"/>
  <c r="I128" i="8"/>
  <c r="I129" i="8"/>
  <c r="I130" i="8"/>
  <c r="J130" i="8" s="1"/>
  <c r="I131" i="8"/>
  <c r="J131" i="8"/>
  <c r="I132" i="8"/>
  <c r="I133" i="8"/>
  <c r="J133" i="8"/>
  <c r="K133" i="8" s="1"/>
  <c r="I134" i="8"/>
  <c r="J134" i="8" s="1"/>
  <c r="I135" i="8"/>
  <c r="J135" i="8" s="1"/>
  <c r="I136" i="8"/>
  <c r="I137" i="8"/>
  <c r="J137" i="8" s="1"/>
  <c r="I138" i="8"/>
  <c r="I139" i="8"/>
  <c r="J139" i="8" s="1"/>
  <c r="I140" i="8"/>
  <c r="I141" i="8"/>
  <c r="J141" i="8"/>
  <c r="I142" i="8"/>
  <c r="J142" i="8" s="1"/>
  <c r="I143" i="8"/>
  <c r="I144" i="8"/>
  <c r="J144" i="8" s="1"/>
  <c r="I145" i="8"/>
  <c r="J145" i="8" s="1"/>
  <c r="I146" i="8"/>
  <c r="J146" i="8" s="1"/>
  <c r="I147" i="8"/>
  <c r="I148" i="8"/>
  <c r="I149" i="8"/>
  <c r="J149" i="8"/>
  <c r="K149" i="8" s="1"/>
  <c r="I150" i="8"/>
  <c r="J150" i="8" s="1"/>
  <c r="K150" i="8" s="1"/>
  <c r="I151" i="8"/>
  <c r="I152" i="8"/>
  <c r="J152" i="8" s="1"/>
  <c r="I153" i="8"/>
  <c r="J153" i="8" s="1"/>
  <c r="I154" i="8"/>
  <c r="J154" i="8"/>
  <c r="I155" i="8"/>
  <c r="I156" i="8"/>
  <c r="I157" i="8"/>
  <c r="J157" i="8"/>
  <c r="K157" i="8" s="1"/>
  <c r="I158" i="8"/>
  <c r="J158" i="8" s="1"/>
  <c r="I159" i="8"/>
  <c r="I160" i="8"/>
  <c r="J160" i="8"/>
  <c r="I161" i="8"/>
  <c r="J161" i="8"/>
  <c r="K161" i="8" s="1"/>
  <c r="I162" i="8"/>
  <c r="J162" i="8" s="1"/>
  <c r="I163" i="8"/>
  <c r="J163" i="8" s="1"/>
  <c r="I164" i="8"/>
  <c r="I165" i="8"/>
  <c r="J165" i="8" s="1"/>
  <c r="K165" i="8" s="1"/>
  <c r="I166" i="8"/>
  <c r="J166" i="8" s="1"/>
  <c r="K166" i="8" s="1"/>
  <c r="I167" i="8"/>
  <c r="I169" i="8"/>
  <c r="J169" i="8"/>
  <c r="I170" i="8"/>
  <c r="J170" i="8" s="1"/>
  <c r="I171" i="8"/>
  <c r="I172" i="8"/>
  <c r="I173" i="8"/>
  <c r="M175" i="8"/>
  <c r="T174" i="8"/>
  <c r="S6" i="8"/>
  <c r="M33" i="7"/>
  <c r="G33" i="7"/>
  <c r="I31" i="7"/>
  <c r="J31" i="7" s="1"/>
  <c r="S30" i="7"/>
  <c r="R30" i="7"/>
  <c r="Q30" i="7"/>
  <c r="O30" i="7"/>
  <c r="I30" i="7"/>
  <c r="I29" i="7"/>
  <c r="S28" i="7"/>
  <c r="R28" i="7"/>
  <c r="Q28" i="7"/>
  <c r="O28" i="7"/>
  <c r="I28" i="7"/>
  <c r="I27" i="7"/>
  <c r="I26" i="7"/>
  <c r="J26" i="7" s="1"/>
  <c r="K26" i="7" s="1"/>
  <c r="I25" i="7"/>
  <c r="I24" i="7"/>
  <c r="J24" i="7" s="1"/>
  <c r="I23" i="7"/>
  <c r="S22" i="7"/>
  <c r="R22" i="7"/>
  <c r="Q22" i="7"/>
  <c r="O22" i="7"/>
  <c r="I22" i="7"/>
  <c r="J22" i="7" s="1"/>
  <c r="I21" i="7"/>
  <c r="J21" i="7" s="1"/>
  <c r="S20" i="7"/>
  <c r="R20" i="7"/>
  <c r="Q20" i="7"/>
  <c r="O20" i="7"/>
  <c r="I20" i="7"/>
  <c r="I19" i="7"/>
  <c r="I18" i="7"/>
  <c r="J18" i="7" s="1"/>
  <c r="L18" i="7" s="1"/>
  <c r="S17" i="7"/>
  <c r="R17" i="7"/>
  <c r="Q17" i="7"/>
  <c r="O17" i="7"/>
  <c r="I17" i="7"/>
  <c r="J17" i="7" s="1"/>
  <c r="I16" i="7"/>
  <c r="J16" i="7"/>
  <c r="I15" i="7"/>
  <c r="I14" i="7"/>
  <c r="I13" i="7"/>
  <c r="I12" i="7"/>
  <c r="S11" i="7"/>
  <c r="R11" i="7"/>
  <c r="Q11" i="7"/>
  <c r="O11" i="7"/>
  <c r="I11" i="7"/>
  <c r="P11" i="7" s="1"/>
  <c r="S10" i="7"/>
  <c r="R10" i="7"/>
  <c r="Q10" i="7"/>
  <c r="O10" i="7"/>
  <c r="I10" i="7"/>
  <c r="P10" i="7" s="1"/>
  <c r="S9" i="7"/>
  <c r="Q9" i="7"/>
  <c r="O9" i="7"/>
  <c r="I9" i="7"/>
  <c r="P9" i="7" s="1"/>
  <c r="S8" i="7"/>
  <c r="R8" i="7"/>
  <c r="Q8" i="7"/>
  <c r="O8" i="7"/>
  <c r="I8" i="7"/>
  <c r="J8" i="7" s="1"/>
  <c r="K8" i="7" s="1"/>
  <c r="I7" i="7"/>
  <c r="J7" i="7"/>
  <c r="K7" i="7" s="1"/>
  <c r="I6" i="7"/>
  <c r="J6" i="7"/>
  <c r="S5" i="7"/>
  <c r="R5" i="7"/>
  <c r="Q5" i="7"/>
  <c r="O5" i="7"/>
  <c r="I5" i="7"/>
  <c r="G175" i="8"/>
  <c r="U174" i="8"/>
  <c r="S173" i="8"/>
  <c r="Q173" i="8"/>
  <c r="O173" i="8"/>
  <c r="S172" i="8"/>
  <c r="Q172" i="8"/>
  <c r="O172" i="8"/>
  <c r="S160" i="8"/>
  <c r="Q160" i="8"/>
  <c r="O160" i="8"/>
  <c r="S156" i="8"/>
  <c r="Q156" i="8"/>
  <c r="O156" i="8"/>
  <c r="S145" i="8"/>
  <c r="Q145" i="8"/>
  <c r="O145" i="8"/>
  <c r="S117" i="8"/>
  <c r="Q117" i="8"/>
  <c r="O117" i="8"/>
  <c r="S104" i="8"/>
  <c r="Q104" i="8"/>
  <c r="O104" i="8"/>
  <c r="S52" i="8"/>
  <c r="Q52" i="8"/>
  <c r="O52" i="8"/>
  <c r="S37" i="8"/>
  <c r="Q37" i="8"/>
  <c r="O37" i="8"/>
  <c r="S25" i="8"/>
  <c r="Q25" i="8"/>
  <c r="I7" i="8"/>
  <c r="J7" i="8" s="1"/>
  <c r="Q6" i="8"/>
  <c r="O6" i="8"/>
  <c r="I6" i="8"/>
  <c r="I5" i="8"/>
  <c r="I308" i="10"/>
  <c r="K307" i="10"/>
  <c r="L307" i="10" s="1"/>
  <c r="K306" i="10"/>
  <c r="L306" i="10"/>
  <c r="K305" i="10"/>
  <c r="L305" i="10" s="1"/>
  <c r="K304" i="10"/>
  <c r="L304" i="10"/>
  <c r="K303" i="10"/>
  <c r="L303" i="10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/>
  <c r="K296" i="10"/>
  <c r="L296" i="10" s="1"/>
  <c r="K295" i="10"/>
  <c r="L295" i="10"/>
  <c r="K294" i="10"/>
  <c r="L294" i="10"/>
  <c r="K293" i="10"/>
  <c r="L293" i="10" s="1"/>
  <c r="K292" i="10"/>
  <c r="L292" i="10" s="1"/>
  <c r="K291" i="10"/>
  <c r="L291" i="10" s="1"/>
  <c r="K290" i="10"/>
  <c r="L290" i="10"/>
  <c r="K289" i="10"/>
  <c r="L289" i="10" s="1"/>
  <c r="K288" i="10"/>
  <c r="L288" i="10"/>
  <c r="K287" i="10"/>
  <c r="L287" i="10" s="1"/>
  <c r="K286" i="10"/>
  <c r="L286" i="10"/>
  <c r="K285" i="10"/>
  <c r="L285" i="10" s="1"/>
  <c r="K284" i="10"/>
  <c r="L284" i="10" s="1"/>
  <c r="K283" i="10"/>
  <c r="L283" i="10" s="1"/>
  <c r="K282" i="10"/>
  <c r="L282" i="10"/>
  <c r="K281" i="10"/>
  <c r="L281" i="10" s="1"/>
  <c r="K280" i="10"/>
  <c r="L280" i="10"/>
  <c r="K279" i="10"/>
  <c r="L279" i="10" s="1"/>
  <c r="K278" i="10"/>
  <c r="L278" i="10"/>
  <c r="K277" i="10"/>
  <c r="L277" i="10" s="1"/>
  <c r="K276" i="10"/>
  <c r="L276" i="10" s="1"/>
  <c r="K275" i="10"/>
  <c r="K274" i="10"/>
  <c r="L274" i="10" s="1"/>
  <c r="K273" i="10"/>
  <c r="L273" i="10" s="1"/>
  <c r="K272" i="10"/>
  <c r="L272" i="10" s="1"/>
  <c r="K271" i="10"/>
  <c r="K270" i="10"/>
  <c r="L270" i="10"/>
  <c r="K269" i="10"/>
  <c r="L269" i="10" s="1"/>
  <c r="K268" i="10"/>
  <c r="L268" i="10" s="1"/>
  <c r="K267" i="10"/>
  <c r="K266" i="10"/>
  <c r="L266" i="10"/>
  <c r="K265" i="10"/>
  <c r="L265" i="10" s="1"/>
  <c r="K264" i="10"/>
  <c r="L264" i="10"/>
  <c r="K263" i="10"/>
  <c r="K262" i="10"/>
  <c r="L262" i="10"/>
  <c r="K261" i="10"/>
  <c r="L261" i="10" s="1"/>
  <c r="K260" i="10"/>
  <c r="L260" i="10" s="1"/>
  <c r="K259" i="10"/>
  <c r="K258" i="10"/>
  <c r="L258" i="10" s="1"/>
  <c r="K257" i="10"/>
  <c r="L257" i="10"/>
  <c r="K256" i="10"/>
  <c r="L256" i="10" s="1"/>
  <c r="K255" i="10"/>
  <c r="K254" i="10"/>
  <c r="L254" i="10"/>
  <c r="K253" i="10"/>
  <c r="L253" i="10" s="1"/>
  <c r="K252" i="10"/>
  <c r="L252" i="10" s="1"/>
  <c r="K251" i="10"/>
  <c r="K250" i="10"/>
  <c r="L250" i="10" s="1"/>
  <c r="K249" i="10"/>
  <c r="L249" i="10" s="1"/>
  <c r="K248" i="10"/>
  <c r="L248" i="10" s="1"/>
  <c r="K247" i="10"/>
  <c r="K246" i="10"/>
  <c r="L246" i="10" s="1"/>
  <c r="K245" i="10"/>
  <c r="L245" i="10" s="1"/>
  <c r="K244" i="10"/>
  <c r="L244" i="10"/>
  <c r="K243" i="10"/>
  <c r="K242" i="10"/>
  <c r="L242" i="10" s="1"/>
  <c r="K241" i="10"/>
  <c r="L241" i="10" s="1"/>
  <c r="K240" i="10"/>
  <c r="L240" i="10" s="1"/>
  <c r="K239" i="10"/>
  <c r="K238" i="10"/>
  <c r="L238" i="10" s="1"/>
  <c r="K237" i="10"/>
  <c r="L237" i="10" s="1"/>
  <c r="K236" i="10"/>
  <c r="L236" i="10" s="1"/>
  <c r="K235" i="10"/>
  <c r="K234" i="10"/>
  <c r="L234" i="10" s="1"/>
  <c r="K233" i="10"/>
  <c r="L233" i="10" s="1"/>
  <c r="K232" i="10"/>
  <c r="L232" i="10" s="1"/>
  <c r="K231" i="10"/>
  <c r="K230" i="10"/>
  <c r="L230" i="10" s="1"/>
  <c r="K229" i="10"/>
  <c r="L229" i="10" s="1"/>
  <c r="K228" i="10"/>
  <c r="L228" i="10" s="1"/>
  <c r="K227" i="10"/>
  <c r="K226" i="10"/>
  <c r="L226" i="10"/>
  <c r="K225" i="10"/>
  <c r="L225" i="10" s="1"/>
  <c r="K224" i="10"/>
  <c r="L224" i="10" s="1"/>
  <c r="M224" i="10" s="1"/>
  <c r="N224" i="10" s="1"/>
  <c r="K223" i="10"/>
  <c r="L223" i="10" s="1"/>
  <c r="K222" i="10"/>
  <c r="K221" i="10"/>
  <c r="K220" i="10"/>
  <c r="M220" i="10" s="1"/>
  <c r="N220" i="10" s="1"/>
  <c r="L220" i="10"/>
  <c r="K219" i="10"/>
  <c r="K218" i="10"/>
  <c r="K217" i="10"/>
  <c r="L217" i="10"/>
  <c r="M217" i="10" s="1"/>
  <c r="N217" i="10" s="1"/>
  <c r="K216" i="10"/>
  <c r="L216" i="10" s="1"/>
  <c r="K215" i="10"/>
  <c r="L215" i="10"/>
  <c r="K214" i="10"/>
  <c r="K213" i="10"/>
  <c r="L213" i="10"/>
  <c r="M213" i="10" s="1"/>
  <c r="N213" i="10" s="1"/>
  <c r="K212" i="10"/>
  <c r="L212" i="10" s="1"/>
  <c r="K211" i="10"/>
  <c r="L211" i="10" s="1"/>
  <c r="K210" i="10"/>
  <c r="K209" i="10"/>
  <c r="K208" i="10"/>
  <c r="L208" i="10"/>
  <c r="M208" i="10" s="1"/>
  <c r="N208" i="10" s="1"/>
  <c r="K207" i="10"/>
  <c r="K206" i="10"/>
  <c r="K205" i="10"/>
  <c r="L205" i="10"/>
  <c r="M205" i="10" s="1"/>
  <c r="N205" i="10" s="1"/>
  <c r="K204" i="10"/>
  <c r="K203" i="10"/>
  <c r="K202" i="10"/>
  <c r="K201" i="10"/>
  <c r="L201" i="10" s="1"/>
  <c r="M201" i="10" s="1"/>
  <c r="N201" i="10" s="1"/>
  <c r="K200" i="10"/>
  <c r="K199" i="10"/>
  <c r="L199" i="10" s="1"/>
  <c r="K198" i="10"/>
  <c r="K197" i="10"/>
  <c r="L197" i="10" s="1"/>
  <c r="K196" i="10"/>
  <c r="K195" i="10"/>
  <c r="L195" i="10" s="1"/>
  <c r="K194" i="10"/>
  <c r="K193" i="10"/>
  <c r="K192" i="10"/>
  <c r="L192" i="10" s="1"/>
  <c r="K191" i="10"/>
  <c r="L191" i="10" s="1"/>
  <c r="M191" i="10"/>
  <c r="N191" i="10" s="1"/>
  <c r="K190" i="10"/>
  <c r="L190" i="10" s="1"/>
  <c r="K189" i="10"/>
  <c r="K188" i="10"/>
  <c r="K187" i="10"/>
  <c r="K186" i="10"/>
  <c r="L186" i="10"/>
  <c r="K185" i="10"/>
  <c r="L185" i="10" s="1"/>
  <c r="M185" i="10" s="1"/>
  <c r="N185" i="10" s="1"/>
  <c r="K184" i="10"/>
  <c r="L184" i="10" s="1"/>
  <c r="M184" i="10"/>
  <c r="N184" i="10" s="1"/>
  <c r="K183" i="10"/>
  <c r="L183" i="10" s="1"/>
  <c r="K182" i="10"/>
  <c r="K181" i="10"/>
  <c r="K180" i="10"/>
  <c r="L180" i="10" s="1"/>
  <c r="K179" i="10"/>
  <c r="K178" i="10"/>
  <c r="K177" i="10"/>
  <c r="K176" i="10"/>
  <c r="L176" i="10" s="1"/>
  <c r="K175" i="10"/>
  <c r="K174" i="10"/>
  <c r="K173" i="10"/>
  <c r="L173" i="10" s="1"/>
  <c r="K172" i="10"/>
  <c r="L172" i="10" s="1"/>
  <c r="K171" i="10"/>
  <c r="L171" i="10" s="1"/>
  <c r="M171" i="10" s="1"/>
  <c r="N171" i="10" s="1"/>
  <c r="K170" i="10"/>
  <c r="K169" i="10"/>
  <c r="L169" i="10" s="1"/>
  <c r="M169" i="10" s="1"/>
  <c r="N169" i="10" s="1"/>
  <c r="K168" i="10"/>
  <c r="L168" i="10" s="1"/>
  <c r="K167" i="10"/>
  <c r="K166" i="10"/>
  <c r="K165" i="10"/>
  <c r="K164" i="10"/>
  <c r="K163" i="10"/>
  <c r="L163" i="10" s="1"/>
  <c r="K162" i="10"/>
  <c r="K161" i="10"/>
  <c r="L161" i="10" s="1"/>
  <c r="K160" i="10"/>
  <c r="L160" i="10"/>
  <c r="K159" i="10"/>
  <c r="K158" i="10"/>
  <c r="K157" i="10"/>
  <c r="L157" i="10" s="1"/>
  <c r="K156" i="10"/>
  <c r="M156" i="10" s="1"/>
  <c r="N156" i="10" s="1"/>
  <c r="L156" i="10"/>
  <c r="K155" i="10"/>
  <c r="L155" i="10"/>
  <c r="K154" i="10"/>
  <c r="K153" i="10"/>
  <c r="L153" i="10"/>
  <c r="M153" i="10" s="1"/>
  <c r="N153" i="10" s="1"/>
  <c r="K152" i="10"/>
  <c r="L152" i="10" s="1"/>
  <c r="K151" i="10"/>
  <c r="L151" i="10" s="1"/>
  <c r="K150" i="10"/>
  <c r="K149" i="10"/>
  <c r="L149" i="10" s="1"/>
  <c r="K148" i="10"/>
  <c r="M148" i="10" s="1"/>
  <c r="N148" i="10" s="1"/>
  <c r="L148" i="10"/>
  <c r="K147" i="10"/>
  <c r="L147" i="10" s="1"/>
  <c r="M147" i="10" s="1"/>
  <c r="N147" i="10" s="1"/>
  <c r="K146" i="10"/>
  <c r="K145" i="10"/>
  <c r="K144" i="10"/>
  <c r="M144" i="10" s="1"/>
  <c r="N144" i="10" s="1"/>
  <c r="L144" i="10"/>
  <c r="K143" i="10"/>
  <c r="L143" i="10" s="1"/>
  <c r="K142" i="10"/>
  <c r="K141" i="10"/>
  <c r="L141" i="10" s="1"/>
  <c r="K140" i="10"/>
  <c r="L140" i="10" s="1"/>
  <c r="K139" i="10"/>
  <c r="L139" i="10" s="1"/>
  <c r="M139" i="10" s="1"/>
  <c r="N139" i="10" s="1"/>
  <c r="K138" i="10"/>
  <c r="K137" i="10"/>
  <c r="M137" i="10" s="1"/>
  <c r="N137" i="10" s="1"/>
  <c r="L137" i="10"/>
  <c r="K136" i="10"/>
  <c r="L136" i="10" s="1"/>
  <c r="K135" i="10"/>
  <c r="L135" i="10" s="1"/>
  <c r="M135" i="10" s="1"/>
  <c r="N135" i="10" s="1"/>
  <c r="K134" i="10"/>
  <c r="K133" i="10"/>
  <c r="L133" i="10"/>
  <c r="M133" i="10" s="1"/>
  <c r="N133" i="10" s="1"/>
  <c r="K132" i="10"/>
  <c r="L132" i="10"/>
  <c r="M132" i="10"/>
  <c r="N132" i="10"/>
  <c r="K131" i="10"/>
  <c r="L131" i="10"/>
  <c r="K130" i="10"/>
  <c r="K129" i="10"/>
  <c r="K128" i="10"/>
  <c r="L128" i="10" s="1"/>
  <c r="M128" i="10" s="1"/>
  <c r="N128" i="10" s="1"/>
  <c r="K127" i="10"/>
  <c r="L127" i="10"/>
  <c r="M127" i="10" s="1"/>
  <c r="N127" i="10" s="1"/>
  <c r="K126" i="10"/>
  <c r="K125" i="10"/>
  <c r="L125" i="10" s="1"/>
  <c r="K124" i="10"/>
  <c r="L124" i="10"/>
  <c r="K123" i="10"/>
  <c r="K122" i="10"/>
  <c r="K121" i="10"/>
  <c r="L121" i="10" s="1"/>
  <c r="L120" i="10"/>
  <c r="K120" i="10"/>
  <c r="K119" i="10"/>
  <c r="K118" i="10"/>
  <c r="K117" i="10"/>
  <c r="L117" i="10"/>
  <c r="M117" i="10" s="1"/>
  <c r="N117" i="10" s="1"/>
  <c r="K116" i="10"/>
  <c r="K115" i="10"/>
  <c r="L115" i="10" s="1"/>
  <c r="K114" i="10"/>
  <c r="K113" i="10"/>
  <c r="L113" i="10" s="1"/>
  <c r="M113" i="10" s="1"/>
  <c r="N113" i="10" s="1"/>
  <c r="K112" i="10"/>
  <c r="L112" i="10"/>
  <c r="M112" i="10" s="1"/>
  <c r="N112" i="10" s="1"/>
  <c r="K111" i="10"/>
  <c r="L111" i="10" s="1"/>
  <c r="K110" i="10"/>
  <c r="K109" i="10"/>
  <c r="K108" i="10"/>
  <c r="L108" i="10" s="1"/>
  <c r="M108" i="10" s="1"/>
  <c r="N108" i="10" s="1"/>
  <c r="K107" i="10"/>
  <c r="K106" i="10"/>
  <c r="L106" i="10" s="1"/>
  <c r="K105" i="10"/>
  <c r="L105" i="10" s="1"/>
  <c r="M105" i="10" s="1"/>
  <c r="N105" i="10" s="1"/>
  <c r="K104" i="10"/>
  <c r="K103" i="10"/>
  <c r="L103" i="10" s="1"/>
  <c r="K102" i="10"/>
  <c r="L102" i="10" s="1"/>
  <c r="K101" i="10"/>
  <c r="L101" i="10" s="1"/>
  <c r="K100" i="10"/>
  <c r="L100" i="10" s="1"/>
  <c r="K99" i="10"/>
  <c r="L99" i="10"/>
  <c r="M99" i="10" s="1"/>
  <c r="N99" i="10" s="1"/>
  <c r="K98" i="10"/>
  <c r="K97" i="10"/>
  <c r="L97" i="10" s="1"/>
  <c r="K96" i="10"/>
  <c r="L96" i="10" s="1"/>
  <c r="K95" i="10"/>
  <c r="M95" i="10" s="1"/>
  <c r="N95" i="10" s="1"/>
  <c r="L95" i="10"/>
  <c r="K94" i="10"/>
  <c r="K93" i="10"/>
  <c r="L93" i="10" s="1"/>
  <c r="K92" i="10"/>
  <c r="L92" i="10" s="1"/>
  <c r="K91" i="10"/>
  <c r="L91" i="10" s="1"/>
  <c r="K90" i="10"/>
  <c r="K89" i="10"/>
  <c r="L89" i="10" s="1"/>
  <c r="K88" i="10"/>
  <c r="L88" i="10"/>
  <c r="K87" i="10"/>
  <c r="L87" i="10" s="1"/>
  <c r="K86" i="10"/>
  <c r="K85" i="10"/>
  <c r="L85" i="10" s="1"/>
  <c r="K84" i="10"/>
  <c r="L84" i="10" s="1"/>
  <c r="K83" i="10"/>
  <c r="L83" i="10" s="1"/>
  <c r="K82" i="10"/>
  <c r="K81" i="10"/>
  <c r="L81" i="10" s="1"/>
  <c r="K80" i="10"/>
  <c r="L80" i="10"/>
  <c r="K79" i="10"/>
  <c r="L79" i="10" s="1"/>
  <c r="K78" i="10"/>
  <c r="K77" i="10"/>
  <c r="L77" i="10" s="1"/>
  <c r="K76" i="10"/>
  <c r="L76" i="10" s="1"/>
  <c r="K75" i="10"/>
  <c r="L75" i="10"/>
  <c r="M75" i="10"/>
  <c r="N75" i="10" s="1"/>
  <c r="K74" i="10"/>
  <c r="K73" i="10"/>
  <c r="L73" i="10" s="1"/>
  <c r="K72" i="10"/>
  <c r="L72" i="10"/>
  <c r="K71" i="10"/>
  <c r="L71" i="10" s="1"/>
  <c r="K70" i="10"/>
  <c r="K69" i="10"/>
  <c r="L69" i="10" s="1"/>
  <c r="K68" i="10"/>
  <c r="L68" i="10" s="1"/>
  <c r="K67" i="10"/>
  <c r="L67" i="10" s="1"/>
  <c r="M67" i="10" s="1"/>
  <c r="N67" i="10" s="1"/>
  <c r="K66" i="10"/>
  <c r="K65" i="10"/>
  <c r="L65" i="10"/>
  <c r="K64" i="10"/>
  <c r="L64" i="10"/>
  <c r="K63" i="10"/>
  <c r="L63" i="10" s="1"/>
  <c r="K62" i="10"/>
  <c r="K61" i="10"/>
  <c r="L61" i="10"/>
  <c r="K60" i="10"/>
  <c r="L60" i="10" s="1"/>
  <c r="K59" i="10"/>
  <c r="L59" i="10" s="1"/>
  <c r="K58" i="10"/>
  <c r="K57" i="10"/>
  <c r="L57" i="10" s="1"/>
  <c r="K56" i="10"/>
  <c r="L56" i="10"/>
  <c r="K55" i="10"/>
  <c r="K54" i="10"/>
  <c r="K53" i="10"/>
  <c r="L53" i="10" s="1"/>
  <c r="K52" i="10"/>
  <c r="L52" i="10" s="1"/>
  <c r="K51" i="10"/>
  <c r="L51" i="10" s="1"/>
  <c r="M51" i="10" s="1"/>
  <c r="N51" i="10" s="1"/>
  <c r="K50" i="10"/>
  <c r="K49" i="10"/>
  <c r="L49" i="10" s="1"/>
  <c r="K48" i="10"/>
  <c r="L48" i="10" s="1"/>
  <c r="K47" i="10"/>
  <c r="L47" i="10" s="1"/>
  <c r="M47" i="10" s="1"/>
  <c r="N47" i="10" s="1"/>
  <c r="K46" i="10"/>
  <c r="K45" i="10"/>
  <c r="L45" i="10"/>
  <c r="K44" i="10"/>
  <c r="L44" i="10" s="1"/>
  <c r="K43" i="10"/>
  <c r="L43" i="10" s="1"/>
  <c r="M43" i="10" s="1"/>
  <c r="N43" i="10" s="1"/>
  <c r="K42" i="10"/>
  <c r="K41" i="10"/>
  <c r="L41" i="10" s="1"/>
  <c r="K40" i="10"/>
  <c r="L40" i="10" s="1"/>
  <c r="K39" i="10"/>
  <c r="L39" i="10" s="1"/>
  <c r="M39" i="10" s="1"/>
  <c r="N39" i="10" s="1"/>
  <c r="K38" i="10"/>
  <c r="K37" i="10"/>
  <c r="L37" i="10" s="1"/>
  <c r="K36" i="10"/>
  <c r="L36" i="10" s="1"/>
  <c r="K35" i="10"/>
  <c r="L35" i="10" s="1"/>
  <c r="M35" i="10" s="1"/>
  <c r="N35" i="10" s="1"/>
  <c r="K34" i="10"/>
  <c r="K33" i="10"/>
  <c r="L33" i="10" s="1"/>
  <c r="K32" i="10"/>
  <c r="L32" i="10"/>
  <c r="K31" i="10"/>
  <c r="L31" i="10" s="1"/>
  <c r="M31" i="10" s="1"/>
  <c r="N31" i="10" s="1"/>
  <c r="K30" i="10"/>
  <c r="K29" i="10"/>
  <c r="L29" i="10" s="1"/>
  <c r="K28" i="10"/>
  <c r="L28" i="10" s="1"/>
  <c r="K27" i="10"/>
  <c r="L27" i="10" s="1"/>
  <c r="K26" i="10"/>
  <c r="K25" i="10"/>
  <c r="L25" i="10" s="1"/>
  <c r="K24" i="10"/>
  <c r="L24" i="10"/>
  <c r="M24" i="10" s="1"/>
  <c r="N24" i="10" s="1"/>
  <c r="K23" i="10"/>
  <c r="K22" i="10"/>
  <c r="L22" i="10"/>
  <c r="K21" i="10"/>
  <c r="L21" i="10" s="1"/>
  <c r="K20" i="10"/>
  <c r="L20" i="10" s="1"/>
  <c r="K19" i="10"/>
  <c r="L19" i="10" s="1"/>
  <c r="K18" i="10"/>
  <c r="K17" i="10"/>
  <c r="L17" i="10" s="1"/>
  <c r="K16" i="10"/>
  <c r="L16" i="10" s="1"/>
  <c r="M16" i="10" s="1"/>
  <c r="N16" i="10" s="1"/>
  <c r="K15" i="10"/>
  <c r="L15" i="10"/>
  <c r="M15" i="10" s="1"/>
  <c r="N15" i="10" s="1"/>
  <c r="K14" i="10"/>
  <c r="L14" i="10" s="1"/>
  <c r="M14" i="10" s="1"/>
  <c r="N14" i="10" s="1"/>
  <c r="K13" i="10"/>
  <c r="K12" i="10"/>
  <c r="L12" i="10" s="1"/>
  <c r="K11" i="10"/>
  <c r="L11" i="10"/>
  <c r="M11" i="10" s="1"/>
  <c r="N11" i="10" s="1"/>
  <c r="K10" i="10"/>
  <c r="L10" i="10" s="1"/>
  <c r="H10" i="10"/>
  <c r="G10" i="10"/>
  <c r="G308" i="10"/>
  <c r="G310" i="10" s="1"/>
  <c r="K9" i="10"/>
  <c r="K8" i="10"/>
  <c r="K7" i="10"/>
  <c r="K6" i="10"/>
  <c r="K5" i="10"/>
  <c r="L5" i="10" s="1"/>
  <c r="M1026" i="9"/>
  <c r="H1026" i="9"/>
  <c r="G1026" i="9"/>
  <c r="F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J950" i="9" s="1"/>
  <c r="K950" i="9" s="1"/>
  <c r="L950" i="9" s="1"/>
  <c r="I949" i="9"/>
  <c r="J949" i="9" s="1"/>
  <c r="K949" i="9"/>
  <c r="L949" i="9" s="1"/>
  <c r="I948" i="9"/>
  <c r="I947" i="9"/>
  <c r="J947" i="9" s="1"/>
  <c r="I946" i="9"/>
  <c r="J946" i="9" s="1"/>
  <c r="I945" i="9"/>
  <c r="J945" i="9" s="1"/>
  <c r="I944" i="9"/>
  <c r="I943" i="9"/>
  <c r="I942" i="9"/>
  <c r="J942" i="9" s="1"/>
  <c r="K942" i="9" s="1"/>
  <c r="L942" i="9" s="1"/>
  <c r="I941" i="9"/>
  <c r="J941" i="9" s="1"/>
  <c r="K941" i="9" s="1"/>
  <c r="L941" i="9" s="1"/>
  <c r="I940" i="9"/>
  <c r="I939" i="9"/>
  <c r="J938" i="9"/>
  <c r="K938" i="9" s="1"/>
  <c r="L938" i="9" s="1"/>
  <c r="I938" i="9"/>
  <c r="I937" i="9"/>
  <c r="J937" i="9" s="1"/>
  <c r="K937" i="9" s="1"/>
  <c r="L937" i="9" s="1"/>
  <c r="I936" i="9"/>
  <c r="J936" i="9" s="1"/>
  <c r="I935" i="9"/>
  <c r="I934" i="9"/>
  <c r="J933" i="9"/>
  <c r="I933" i="9"/>
  <c r="I932" i="9"/>
  <c r="J932" i="9" s="1"/>
  <c r="K932" i="9" s="1"/>
  <c r="L932" i="9" s="1"/>
  <c r="I931" i="9"/>
  <c r="I930" i="9"/>
  <c r="J930" i="9" s="1"/>
  <c r="K930" i="9" s="1"/>
  <c r="L930" i="9" s="1"/>
  <c r="I929" i="9"/>
  <c r="I928" i="9"/>
  <c r="I927" i="9"/>
  <c r="I926" i="9"/>
  <c r="I925" i="9"/>
  <c r="I924" i="9"/>
  <c r="I923" i="9"/>
  <c r="I922" i="9"/>
  <c r="J921" i="9"/>
  <c r="K921" i="9" s="1"/>
  <c r="L921" i="9" s="1"/>
  <c r="I921" i="9"/>
  <c r="I920" i="9"/>
  <c r="J920" i="9" s="1"/>
  <c r="K920" i="9" s="1"/>
  <c r="L920" i="9" s="1"/>
  <c r="I919" i="9"/>
  <c r="I918" i="9"/>
  <c r="I917" i="9"/>
  <c r="I916" i="9"/>
  <c r="I915" i="9"/>
  <c r="I914" i="9"/>
  <c r="J914" i="9" s="1"/>
  <c r="J913" i="9"/>
  <c r="K913" i="9" s="1"/>
  <c r="L913" i="9" s="1"/>
  <c r="I913" i="9"/>
  <c r="I912" i="9"/>
  <c r="J912" i="9" s="1"/>
  <c r="I911" i="9"/>
  <c r="I910" i="9"/>
  <c r="J909" i="9"/>
  <c r="I909" i="9"/>
  <c r="I908" i="9"/>
  <c r="J908" i="9" s="1"/>
  <c r="K908" i="9" s="1"/>
  <c r="L908" i="9" s="1"/>
  <c r="I907" i="9"/>
  <c r="J906" i="9"/>
  <c r="K906" i="9" s="1"/>
  <c r="L906" i="9" s="1"/>
  <c r="I906" i="9"/>
  <c r="I905" i="9"/>
  <c r="I904" i="9"/>
  <c r="I903" i="9"/>
  <c r="I902" i="9"/>
  <c r="I901" i="9"/>
  <c r="J901" i="9" s="1"/>
  <c r="I900" i="9"/>
  <c r="J900" i="9" s="1"/>
  <c r="K900" i="9"/>
  <c r="L900" i="9" s="1"/>
  <c r="I899" i="9"/>
  <c r="I898" i="9"/>
  <c r="J898" i="9" s="1"/>
  <c r="J897" i="9"/>
  <c r="I897" i="9"/>
  <c r="K897" i="9" s="1"/>
  <c r="L897" i="9" s="1"/>
  <c r="J896" i="9"/>
  <c r="I896" i="9"/>
  <c r="I895" i="9"/>
  <c r="I894" i="9"/>
  <c r="I893" i="9"/>
  <c r="I892" i="9"/>
  <c r="J892" i="9" s="1"/>
  <c r="K892" i="9" s="1"/>
  <c r="L892" i="9" s="1"/>
  <c r="I891" i="9"/>
  <c r="I890" i="9"/>
  <c r="I889" i="9"/>
  <c r="J889" i="9" s="1"/>
  <c r="K889" i="9" s="1"/>
  <c r="L889" i="9" s="1"/>
  <c r="I888" i="9"/>
  <c r="J888" i="9" s="1"/>
  <c r="K888" i="9" s="1"/>
  <c r="L888" i="9" s="1"/>
  <c r="I887" i="9"/>
  <c r="K886" i="9"/>
  <c r="L886" i="9" s="1"/>
  <c r="I886" i="9"/>
  <c r="J886" i="9" s="1"/>
  <c r="J885" i="9"/>
  <c r="I885" i="9"/>
  <c r="I884" i="9"/>
  <c r="I883" i="9"/>
  <c r="I882" i="9"/>
  <c r="I881" i="9"/>
  <c r="J881" i="9" s="1"/>
  <c r="K881" i="9" s="1"/>
  <c r="L881" i="9" s="1"/>
  <c r="I880" i="9"/>
  <c r="J880" i="9" s="1"/>
  <c r="I879" i="9"/>
  <c r="J878" i="9"/>
  <c r="I878" i="9"/>
  <c r="I877" i="9"/>
  <c r="I876" i="9"/>
  <c r="J876" i="9" s="1"/>
  <c r="I875" i="9"/>
  <c r="I874" i="9"/>
  <c r="J874" i="9" s="1"/>
  <c r="I873" i="9"/>
  <c r="J873" i="9" s="1"/>
  <c r="I872" i="9"/>
  <c r="I871" i="9"/>
  <c r="I870" i="9"/>
  <c r="I869" i="9"/>
  <c r="I868" i="9"/>
  <c r="J868" i="9" s="1"/>
  <c r="I867" i="9"/>
  <c r="I866" i="9"/>
  <c r="J866" i="9" s="1"/>
  <c r="J865" i="9"/>
  <c r="I865" i="9"/>
  <c r="I864" i="9"/>
  <c r="J864" i="9" s="1"/>
  <c r="I863" i="9"/>
  <c r="J862" i="9"/>
  <c r="I862" i="9"/>
  <c r="I861" i="9"/>
  <c r="I860" i="9"/>
  <c r="J860" i="9" s="1"/>
  <c r="I859" i="9"/>
  <c r="I858" i="9"/>
  <c r="J857" i="9"/>
  <c r="K857" i="9" s="1"/>
  <c r="L857" i="9" s="1"/>
  <c r="I857" i="9"/>
  <c r="I856" i="9"/>
  <c r="J856" i="9" s="1"/>
  <c r="K856" i="9" s="1"/>
  <c r="L856" i="9" s="1"/>
  <c r="I855" i="9"/>
  <c r="I854" i="9"/>
  <c r="I853" i="9"/>
  <c r="I852" i="9"/>
  <c r="I851" i="9"/>
  <c r="I850" i="9"/>
  <c r="I849" i="9"/>
  <c r="J849" i="9" s="1"/>
  <c r="I848" i="9"/>
  <c r="I847" i="9"/>
  <c r="I846" i="9"/>
  <c r="I845" i="9"/>
  <c r="I844" i="9"/>
  <c r="J844" i="9" s="1"/>
  <c r="K844" i="9" s="1"/>
  <c r="L844" i="9" s="1"/>
  <c r="I843" i="9"/>
  <c r="J842" i="9"/>
  <c r="K842" i="9" s="1"/>
  <c r="L842" i="9" s="1"/>
  <c r="I842" i="9"/>
  <c r="I841" i="9"/>
  <c r="I840" i="9"/>
  <c r="J840" i="9" s="1"/>
  <c r="I839" i="9"/>
  <c r="I838" i="9"/>
  <c r="J837" i="9"/>
  <c r="I837" i="9"/>
  <c r="K837" i="9" s="1"/>
  <c r="L837" i="9" s="1"/>
  <c r="I836" i="9"/>
  <c r="J836" i="9" s="1"/>
  <c r="K836" i="9" s="1"/>
  <c r="L836" i="9" s="1"/>
  <c r="I835" i="9"/>
  <c r="I834" i="9"/>
  <c r="J834" i="9" s="1"/>
  <c r="K834" i="9" s="1"/>
  <c r="L834" i="9" s="1"/>
  <c r="I833" i="9"/>
  <c r="I832" i="9"/>
  <c r="I831" i="9"/>
  <c r="I830" i="9"/>
  <c r="J830" i="9" s="1"/>
  <c r="K830" i="9" s="1"/>
  <c r="L830" i="9" s="1"/>
  <c r="I829" i="9"/>
  <c r="I828" i="9"/>
  <c r="J828" i="9" s="1"/>
  <c r="K828" i="9"/>
  <c r="L828" i="9" s="1"/>
  <c r="I827" i="9"/>
  <c r="I826" i="9"/>
  <c r="J825" i="9"/>
  <c r="K825" i="9" s="1"/>
  <c r="L825" i="9" s="1"/>
  <c r="I825" i="9"/>
  <c r="I824" i="9"/>
  <c r="I823" i="9"/>
  <c r="J822" i="9"/>
  <c r="K822" i="9" s="1"/>
  <c r="L822" i="9" s="1"/>
  <c r="I822" i="9"/>
  <c r="I821" i="9"/>
  <c r="I820" i="9"/>
  <c r="J820" i="9" s="1"/>
  <c r="I819" i="9"/>
  <c r="I818" i="9"/>
  <c r="I817" i="9"/>
  <c r="J817" i="9" s="1"/>
  <c r="K817" i="9" s="1"/>
  <c r="L817" i="9" s="1"/>
  <c r="I816" i="9"/>
  <c r="J816" i="9" s="1"/>
  <c r="I815" i="9"/>
  <c r="I814" i="9"/>
  <c r="J814" i="9" s="1"/>
  <c r="K814" i="9" s="1"/>
  <c r="L814" i="9" s="1"/>
  <c r="I813" i="9"/>
  <c r="I812" i="9"/>
  <c r="I811" i="9"/>
  <c r="I810" i="9"/>
  <c r="J809" i="9"/>
  <c r="I809" i="9"/>
  <c r="J808" i="9"/>
  <c r="K808" i="9" s="1"/>
  <c r="L808" i="9" s="1"/>
  <c r="I808" i="9"/>
  <c r="I807" i="9"/>
  <c r="I806" i="9"/>
  <c r="J806" i="9" s="1"/>
  <c r="I805" i="9"/>
  <c r="I804" i="9"/>
  <c r="I803" i="9"/>
  <c r="J803" i="9" s="1"/>
  <c r="K803" i="9" s="1"/>
  <c r="L803" i="9" s="1"/>
  <c r="J802" i="9"/>
  <c r="I802" i="9"/>
  <c r="J801" i="9"/>
  <c r="I801" i="9"/>
  <c r="J800" i="9"/>
  <c r="I800" i="9"/>
  <c r="I799" i="9"/>
  <c r="J799" i="9" s="1"/>
  <c r="K799" i="9" s="1"/>
  <c r="L799" i="9" s="1"/>
  <c r="I798" i="9"/>
  <c r="J798" i="9" s="1"/>
  <c r="L797" i="9"/>
  <c r="I797" i="9"/>
  <c r="J797" i="9" s="1"/>
  <c r="K797" i="9" s="1"/>
  <c r="I796" i="9"/>
  <c r="I795" i="9"/>
  <c r="J795" i="9" s="1"/>
  <c r="I794" i="9"/>
  <c r="I793" i="9"/>
  <c r="I792" i="9"/>
  <c r="I791" i="9"/>
  <c r="J791" i="9" s="1"/>
  <c r="K791" i="9" s="1"/>
  <c r="L791" i="9" s="1"/>
  <c r="I790" i="9"/>
  <c r="J789" i="9"/>
  <c r="I789" i="9"/>
  <c r="I788" i="9"/>
  <c r="J788" i="9" s="1"/>
  <c r="K788" i="9" s="1"/>
  <c r="L788" i="9" s="1"/>
  <c r="I787" i="9"/>
  <c r="J787" i="9" s="1"/>
  <c r="K787" i="9" s="1"/>
  <c r="L787" i="9" s="1"/>
  <c r="I786" i="9"/>
  <c r="J785" i="9"/>
  <c r="K785" i="9" s="1"/>
  <c r="L785" i="9" s="1"/>
  <c r="I785" i="9"/>
  <c r="J784" i="9"/>
  <c r="I784" i="9"/>
  <c r="I783" i="9"/>
  <c r="J783" i="9" s="1"/>
  <c r="I782" i="9"/>
  <c r="I781" i="9"/>
  <c r="I780" i="9"/>
  <c r="J780" i="9" s="1"/>
  <c r="K780" i="9" s="1"/>
  <c r="L780" i="9" s="1"/>
  <c r="I779" i="9"/>
  <c r="J779" i="9" s="1"/>
  <c r="K779" i="9" s="1"/>
  <c r="L779" i="9" s="1"/>
  <c r="I778" i="9"/>
  <c r="I777" i="9"/>
  <c r="I776" i="9"/>
  <c r="K775" i="9"/>
  <c r="L775" i="9" s="1"/>
  <c r="I775" i="9"/>
  <c r="J775" i="9" s="1"/>
  <c r="I774" i="9"/>
  <c r="J773" i="9"/>
  <c r="K773" i="9" s="1"/>
  <c r="L773" i="9" s="1"/>
  <c r="I773" i="9"/>
  <c r="J772" i="9"/>
  <c r="I772" i="9"/>
  <c r="I771" i="9"/>
  <c r="J771" i="9" s="1"/>
  <c r="K771" i="9" s="1"/>
  <c r="L771" i="9" s="1"/>
  <c r="I770" i="9"/>
  <c r="I769" i="9"/>
  <c r="I768" i="9"/>
  <c r="I767" i="9"/>
  <c r="J767" i="9" s="1"/>
  <c r="I766" i="9"/>
  <c r="J765" i="9"/>
  <c r="I765" i="9"/>
  <c r="I764" i="9"/>
  <c r="J764" i="9" s="1"/>
  <c r="K763" i="9"/>
  <c r="L763" i="9" s="1"/>
  <c r="I763" i="9"/>
  <c r="J763" i="9" s="1"/>
  <c r="I762" i="9"/>
  <c r="I761" i="9"/>
  <c r="J760" i="9"/>
  <c r="K760" i="9" s="1"/>
  <c r="L760" i="9" s="1"/>
  <c r="I760" i="9"/>
  <c r="I759" i="9"/>
  <c r="J759" i="9" s="1"/>
  <c r="K759" i="9" s="1"/>
  <c r="L759" i="9" s="1"/>
  <c r="I758" i="9"/>
  <c r="J758" i="9" s="1"/>
  <c r="J757" i="9"/>
  <c r="I757" i="9"/>
  <c r="I756" i="9"/>
  <c r="I755" i="9"/>
  <c r="J755" i="9" s="1"/>
  <c r="K755" i="9" s="1"/>
  <c r="L755" i="9" s="1"/>
  <c r="I754" i="9"/>
  <c r="I753" i="9"/>
  <c r="J753" i="9" s="1"/>
  <c r="K753" i="9" s="1"/>
  <c r="L753" i="9" s="1"/>
  <c r="I752" i="9"/>
  <c r="J752" i="9" s="1"/>
  <c r="K752" i="9" s="1"/>
  <c r="L752" i="9" s="1"/>
  <c r="I751" i="9"/>
  <c r="J751" i="9" s="1"/>
  <c r="K751" i="9" s="1"/>
  <c r="L751" i="9" s="1"/>
  <c r="I750" i="9"/>
  <c r="J750" i="9" s="1"/>
  <c r="I749" i="9"/>
  <c r="J749" i="9" s="1"/>
  <c r="K749" i="9" s="1"/>
  <c r="L749" i="9" s="1"/>
  <c r="I748" i="9"/>
  <c r="J748" i="9" s="1"/>
  <c r="K748" i="9" s="1"/>
  <c r="L748" i="9" s="1"/>
  <c r="L747" i="9"/>
  <c r="I747" i="9"/>
  <c r="J747" i="9" s="1"/>
  <c r="K747" i="9" s="1"/>
  <c r="J746" i="9"/>
  <c r="I746" i="9"/>
  <c r="I745" i="9"/>
  <c r="J745" i="9" s="1"/>
  <c r="I744" i="9"/>
  <c r="I743" i="9"/>
  <c r="J743" i="9" s="1"/>
  <c r="K743" i="9" s="1"/>
  <c r="L743" i="9" s="1"/>
  <c r="I742" i="9"/>
  <c r="J742" i="9" s="1"/>
  <c r="I741" i="9"/>
  <c r="J741" i="9" s="1"/>
  <c r="K741" i="9" s="1"/>
  <c r="L741" i="9" s="1"/>
  <c r="I740" i="9"/>
  <c r="J740" i="9" s="1"/>
  <c r="K740" i="9" s="1"/>
  <c r="L740" i="9" s="1"/>
  <c r="I739" i="9"/>
  <c r="J739" i="9" s="1"/>
  <c r="J738" i="9"/>
  <c r="I738" i="9"/>
  <c r="I737" i="9"/>
  <c r="J737" i="9" s="1"/>
  <c r="I736" i="9"/>
  <c r="J736" i="9" s="1"/>
  <c r="I735" i="9"/>
  <c r="J735" i="9" s="1"/>
  <c r="K735" i="9" s="1"/>
  <c r="L735" i="9" s="1"/>
  <c r="I734" i="9"/>
  <c r="L733" i="9"/>
  <c r="I733" i="9"/>
  <c r="J733" i="9" s="1"/>
  <c r="K733" i="9" s="1"/>
  <c r="J732" i="9"/>
  <c r="I732" i="9"/>
  <c r="K731" i="9"/>
  <c r="L731" i="9" s="1"/>
  <c r="I731" i="9"/>
  <c r="J731" i="9" s="1"/>
  <c r="I730" i="9"/>
  <c r="I729" i="9"/>
  <c r="I728" i="9"/>
  <c r="K727" i="9"/>
  <c r="L727" i="9" s="1"/>
  <c r="I727" i="9"/>
  <c r="J727" i="9" s="1"/>
  <c r="J726" i="9"/>
  <c r="I726" i="9"/>
  <c r="I725" i="9"/>
  <c r="J725" i="9" s="1"/>
  <c r="K725" i="9" s="1"/>
  <c r="L725" i="9" s="1"/>
  <c r="J724" i="9"/>
  <c r="K724" i="9" s="1"/>
  <c r="L724" i="9" s="1"/>
  <c r="I724" i="9"/>
  <c r="I723" i="9"/>
  <c r="J723" i="9" s="1"/>
  <c r="K723" i="9" s="1"/>
  <c r="L723" i="9" s="1"/>
  <c r="I722" i="9"/>
  <c r="I721" i="9"/>
  <c r="I720" i="9"/>
  <c r="J720" i="9" s="1"/>
  <c r="I719" i="9"/>
  <c r="J719" i="9" s="1"/>
  <c r="I718" i="9"/>
  <c r="K717" i="9"/>
  <c r="L717" i="9" s="1"/>
  <c r="I717" i="9"/>
  <c r="J717" i="9" s="1"/>
  <c r="I716" i="9"/>
  <c r="J716" i="9" s="1"/>
  <c r="K716" i="9" s="1"/>
  <c r="L716" i="9" s="1"/>
  <c r="I715" i="9"/>
  <c r="J715" i="9" s="1"/>
  <c r="I714" i="9"/>
  <c r="J714" i="9" s="1"/>
  <c r="I713" i="9"/>
  <c r="J713" i="9" s="1"/>
  <c r="I712" i="9"/>
  <c r="J712" i="9" s="1"/>
  <c r="K712" i="9" s="1"/>
  <c r="L712" i="9" s="1"/>
  <c r="J711" i="9"/>
  <c r="I711" i="9"/>
  <c r="K711" i="9" s="1"/>
  <c r="L711" i="9" s="1"/>
  <c r="I710" i="9"/>
  <c r="I709" i="9"/>
  <c r="J709" i="9" s="1"/>
  <c r="I708" i="9"/>
  <c r="J708" i="9" s="1"/>
  <c r="I707" i="9"/>
  <c r="I706" i="9"/>
  <c r="J706" i="9" s="1"/>
  <c r="K706" i="9" s="1"/>
  <c r="L706" i="9" s="1"/>
  <c r="I705" i="9"/>
  <c r="J705" i="9" s="1"/>
  <c r="I704" i="9"/>
  <c r="J704" i="9" s="1"/>
  <c r="K704" i="9" s="1"/>
  <c r="L704" i="9" s="1"/>
  <c r="I703" i="9"/>
  <c r="J703" i="9" s="1"/>
  <c r="K703" i="9" s="1"/>
  <c r="L703" i="9" s="1"/>
  <c r="I702" i="9"/>
  <c r="I701" i="9"/>
  <c r="J701" i="9" s="1"/>
  <c r="I700" i="9"/>
  <c r="K699" i="9"/>
  <c r="L699" i="9" s="1"/>
  <c r="I699" i="9"/>
  <c r="J699" i="9" s="1"/>
  <c r="J698" i="9"/>
  <c r="K698" i="9" s="1"/>
  <c r="L698" i="9" s="1"/>
  <c r="I698" i="9"/>
  <c r="I697" i="9"/>
  <c r="J697" i="9" s="1"/>
  <c r="I696" i="9"/>
  <c r="I695" i="9"/>
  <c r="J694" i="9"/>
  <c r="I694" i="9"/>
  <c r="K694" i="9" s="1"/>
  <c r="L694" i="9" s="1"/>
  <c r="I693" i="9"/>
  <c r="I692" i="9"/>
  <c r="J692" i="9" s="1"/>
  <c r="K692" i="9" s="1"/>
  <c r="L692" i="9" s="1"/>
  <c r="I691" i="9"/>
  <c r="J690" i="9"/>
  <c r="K690" i="9" s="1"/>
  <c r="L690" i="9" s="1"/>
  <c r="I690" i="9"/>
  <c r="I689" i="9"/>
  <c r="I688" i="9"/>
  <c r="J688" i="9" s="1"/>
  <c r="K688" i="9" s="1"/>
  <c r="L688" i="9" s="1"/>
  <c r="I687" i="9"/>
  <c r="I686" i="9"/>
  <c r="J686" i="9" s="1"/>
  <c r="K686" i="9" s="1"/>
  <c r="L686" i="9" s="1"/>
  <c r="I685" i="9"/>
  <c r="I684" i="9"/>
  <c r="I683" i="9"/>
  <c r="I682" i="9"/>
  <c r="J682" i="9" s="1"/>
  <c r="K682" i="9" s="1"/>
  <c r="L682" i="9" s="1"/>
  <c r="I681" i="9"/>
  <c r="J681" i="9" s="1"/>
  <c r="J680" i="9"/>
  <c r="K680" i="9" s="1"/>
  <c r="L680" i="9" s="1"/>
  <c r="I680" i="9"/>
  <c r="J679" i="9"/>
  <c r="K679" i="9" s="1"/>
  <c r="L679" i="9" s="1"/>
  <c r="I679" i="9"/>
  <c r="J678" i="9"/>
  <c r="K678" i="9" s="1"/>
  <c r="L678" i="9" s="1"/>
  <c r="I678" i="9"/>
  <c r="J677" i="9"/>
  <c r="I677" i="9"/>
  <c r="I676" i="9"/>
  <c r="K675" i="9"/>
  <c r="L675" i="9" s="1"/>
  <c r="I675" i="9"/>
  <c r="J675" i="9" s="1"/>
  <c r="I674" i="9"/>
  <c r="I673" i="9"/>
  <c r="I672" i="9"/>
  <c r="I671" i="9"/>
  <c r="I670" i="9"/>
  <c r="J670" i="9" s="1"/>
  <c r="K670" i="9" s="1"/>
  <c r="L670" i="9" s="1"/>
  <c r="J669" i="9"/>
  <c r="K669" i="9" s="1"/>
  <c r="L669" i="9" s="1"/>
  <c r="I669" i="9"/>
  <c r="I668" i="9"/>
  <c r="I667" i="9"/>
  <c r="I666" i="9"/>
  <c r="I665" i="9"/>
  <c r="J665" i="9" s="1"/>
  <c r="K665" i="9" s="1"/>
  <c r="L665" i="9" s="1"/>
  <c r="I664" i="9"/>
  <c r="J664" i="9" s="1"/>
  <c r="K664" i="9" s="1"/>
  <c r="L664" i="9" s="1"/>
  <c r="I663" i="9"/>
  <c r="J663" i="9" s="1"/>
  <c r="K663" i="9" s="1"/>
  <c r="L663" i="9" s="1"/>
  <c r="J662" i="9"/>
  <c r="K662" i="9" s="1"/>
  <c r="L662" i="9" s="1"/>
  <c r="I662" i="9"/>
  <c r="I661" i="9"/>
  <c r="I660" i="9"/>
  <c r="J660" i="9" s="1"/>
  <c r="I659" i="9"/>
  <c r="J659" i="9" s="1"/>
  <c r="I658" i="9"/>
  <c r="I657" i="9"/>
  <c r="I656" i="9"/>
  <c r="J656" i="9" s="1"/>
  <c r="I655" i="9"/>
  <c r="I654" i="9"/>
  <c r="J654" i="9" s="1"/>
  <c r="K654" i="9" s="1"/>
  <c r="L654" i="9" s="1"/>
  <c r="J653" i="9"/>
  <c r="I653" i="9"/>
  <c r="J652" i="9"/>
  <c r="K652" i="9" s="1"/>
  <c r="L652" i="9" s="1"/>
  <c r="I652" i="9"/>
  <c r="I651" i="9"/>
  <c r="J650" i="9"/>
  <c r="K650" i="9" s="1"/>
  <c r="L650" i="9" s="1"/>
  <c r="I650" i="9"/>
  <c r="I649" i="9"/>
  <c r="I648" i="9"/>
  <c r="J648" i="9" s="1"/>
  <c r="K648" i="9" s="1"/>
  <c r="L648" i="9" s="1"/>
  <c r="I647" i="9"/>
  <c r="J647" i="9" s="1"/>
  <c r="K647" i="9" s="1"/>
  <c r="L647" i="9" s="1"/>
  <c r="J646" i="9"/>
  <c r="K646" i="9" s="1"/>
  <c r="L646" i="9" s="1"/>
  <c r="I646" i="9"/>
  <c r="I645" i="9"/>
  <c r="I644" i="9"/>
  <c r="J644" i="9" s="1"/>
  <c r="K644" i="9" s="1"/>
  <c r="L644" i="9" s="1"/>
  <c r="I643" i="9"/>
  <c r="J643" i="9" s="1"/>
  <c r="J642" i="9"/>
  <c r="K642" i="9" s="1"/>
  <c r="L642" i="9" s="1"/>
  <c r="I642" i="9"/>
  <c r="I641" i="9"/>
  <c r="I640" i="9"/>
  <c r="K639" i="9"/>
  <c r="L639" i="9" s="1"/>
  <c r="I639" i="9"/>
  <c r="J639" i="9" s="1"/>
  <c r="J638" i="9"/>
  <c r="K638" i="9" s="1"/>
  <c r="L638" i="9" s="1"/>
  <c r="I638" i="9"/>
  <c r="I637" i="9"/>
  <c r="I636" i="9"/>
  <c r="J636" i="9" s="1"/>
  <c r="K636" i="9" s="1"/>
  <c r="L636" i="9" s="1"/>
  <c r="J635" i="9"/>
  <c r="I635" i="9"/>
  <c r="K635" i="9" s="1"/>
  <c r="L635" i="9" s="1"/>
  <c r="I634" i="9"/>
  <c r="J634" i="9" s="1"/>
  <c r="K634" i="9" s="1"/>
  <c r="L634" i="9" s="1"/>
  <c r="J633" i="9"/>
  <c r="I633" i="9"/>
  <c r="K633" i="9" s="1"/>
  <c r="L633" i="9" s="1"/>
  <c r="I632" i="9"/>
  <c r="I631" i="9"/>
  <c r="J631" i="9" s="1"/>
  <c r="K631" i="9" s="1"/>
  <c r="L631" i="9" s="1"/>
  <c r="I630" i="9"/>
  <c r="I629" i="9"/>
  <c r="J629" i="9" s="1"/>
  <c r="I628" i="9"/>
  <c r="J628" i="9" s="1"/>
  <c r="K628" i="9" s="1"/>
  <c r="L628" i="9" s="1"/>
  <c r="I627" i="9"/>
  <c r="J626" i="9"/>
  <c r="K626" i="9" s="1"/>
  <c r="L626" i="9" s="1"/>
  <c r="I626" i="9"/>
  <c r="I625" i="9"/>
  <c r="J624" i="9"/>
  <c r="I624" i="9"/>
  <c r="K624" i="9" s="1"/>
  <c r="L624" i="9" s="1"/>
  <c r="I623" i="9"/>
  <c r="J623" i="9" s="1"/>
  <c r="K623" i="9" s="1"/>
  <c r="L623" i="9" s="1"/>
  <c r="I622" i="9"/>
  <c r="I621" i="9"/>
  <c r="I620" i="9"/>
  <c r="J620" i="9" s="1"/>
  <c r="K620" i="9" s="1"/>
  <c r="L620" i="9" s="1"/>
  <c r="I619" i="9"/>
  <c r="J619" i="9" s="1"/>
  <c r="J618" i="9"/>
  <c r="K618" i="9" s="1"/>
  <c r="L618" i="9" s="1"/>
  <c r="I618" i="9"/>
  <c r="I617" i="9"/>
  <c r="J617" i="9" s="1"/>
  <c r="K617" i="9" s="1"/>
  <c r="L617" i="9" s="1"/>
  <c r="I616" i="9"/>
  <c r="I615" i="9"/>
  <c r="J614" i="9"/>
  <c r="K614" i="9" s="1"/>
  <c r="L614" i="9" s="1"/>
  <c r="I614" i="9"/>
  <c r="I613" i="9"/>
  <c r="I612" i="9"/>
  <c r="J611" i="9"/>
  <c r="K611" i="9" s="1"/>
  <c r="L611" i="9" s="1"/>
  <c r="I611" i="9"/>
  <c r="J610" i="9"/>
  <c r="K610" i="9" s="1"/>
  <c r="L610" i="9" s="1"/>
  <c r="I610" i="9"/>
  <c r="I609" i="9"/>
  <c r="I608" i="9"/>
  <c r="I607" i="9"/>
  <c r="J607" i="9" s="1"/>
  <c r="I606" i="9"/>
  <c r="I605" i="9"/>
  <c r="J605" i="9" s="1"/>
  <c r="K605" i="9" s="1"/>
  <c r="L605" i="9" s="1"/>
  <c r="I604" i="9"/>
  <c r="I603" i="9"/>
  <c r="J603" i="9" s="1"/>
  <c r="K603" i="9" s="1"/>
  <c r="L603" i="9" s="1"/>
  <c r="I602" i="9"/>
  <c r="J602" i="9" s="1"/>
  <c r="K602" i="9" s="1"/>
  <c r="L602" i="9" s="1"/>
  <c r="I601" i="9"/>
  <c r="I600" i="9"/>
  <c r="J600" i="9" s="1"/>
  <c r="K600" i="9" s="1"/>
  <c r="L600" i="9" s="1"/>
  <c r="J599" i="9"/>
  <c r="K599" i="9" s="1"/>
  <c r="L599" i="9" s="1"/>
  <c r="I599" i="9"/>
  <c r="I598" i="9"/>
  <c r="I597" i="9"/>
  <c r="J596" i="9"/>
  <c r="I596" i="9"/>
  <c r="I595" i="9"/>
  <c r="I594" i="9"/>
  <c r="J594" i="9" s="1"/>
  <c r="K594" i="9" s="1"/>
  <c r="L594" i="9" s="1"/>
  <c r="I593" i="9"/>
  <c r="I592" i="9"/>
  <c r="J592" i="9" s="1"/>
  <c r="I591" i="9"/>
  <c r="J590" i="9"/>
  <c r="K590" i="9" s="1"/>
  <c r="L590" i="9" s="1"/>
  <c r="I590" i="9"/>
  <c r="I589" i="9"/>
  <c r="I588" i="9"/>
  <c r="J588" i="9" s="1"/>
  <c r="K588" i="9" s="1"/>
  <c r="L588" i="9" s="1"/>
  <c r="I587" i="9"/>
  <c r="I586" i="9"/>
  <c r="J586" i="9" s="1"/>
  <c r="K586" i="9" s="1"/>
  <c r="L586" i="9" s="1"/>
  <c r="I585" i="9"/>
  <c r="J585" i="9" s="1"/>
  <c r="I584" i="9"/>
  <c r="J584" i="9" s="1"/>
  <c r="K584" i="9" s="1"/>
  <c r="L584" i="9" s="1"/>
  <c r="I583" i="9"/>
  <c r="J583" i="9" s="1"/>
  <c r="I582" i="9"/>
  <c r="J582" i="9" s="1"/>
  <c r="K582" i="9" s="1"/>
  <c r="L582" i="9" s="1"/>
  <c r="I581" i="9"/>
  <c r="J580" i="9"/>
  <c r="K580" i="9" s="1"/>
  <c r="L580" i="9" s="1"/>
  <c r="I580" i="9"/>
  <c r="J579" i="9"/>
  <c r="I579" i="9"/>
  <c r="J578" i="9"/>
  <c r="K578" i="9" s="1"/>
  <c r="L578" i="9" s="1"/>
  <c r="I578" i="9"/>
  <c r="I577" i="9"/>
  <c r="I576" i="9"/>
  <c r="I575" i="9"/>
  <c r="J575" i="9" s="1"/>
  <c r="I574" i="9"/>
  <c r="I573" i="9"/>
  <c r="J573" i="9" s="1"/>
  <c r="K573" i="9" s="1"/>
  <c r="L573" i="9" s="1"/>
  <c r="I572" i="9"/>
  <c r="I571" i="9"/>
  <c r="J571" i="9" s="1"/>
  <c r="K571" i="9" s="1"/>
  <c r="L571" i="9" s="1"/>
  <c r="J570" i="9"/>
  <c r="K570" i="9" s="1"/>
  <c r="L570" i="9" s="1"/>
  <c r="I570" i="9"/>
  <c r="I569" i="9"/>
  <c r="J569" i="9" s="1"/>
  <c r="K569" i="9" s="1"/>
  <c r="L569" i="9" s="1"/>
  <c r="L568" i="9"/>
  <c r="I568" i="9"/>
  <c r="J568" i="9" s="1"/>
  <c r="K568" i="9" s="1"/>
  <c r="I567" i="9"/>
  <c r="J566" i="9"/>
  <c r="I566" i="9"/>
  <c r="K566" i="9" s="1"/>
  <c r="L566" i="9" s="1"/>
  <c r="I565" i="9"/>
  <c r="I564" i="9"/>
  <c r="J564" i="9" s="1"/>
  <c r="I563" i="9"/>
  <c r="J562" i="9"/>
  <c r="K562" i="9" s="1"/>
  <c r="L562" i="9" s="1"/>
  <c r="I562" i="9"/>
  <c r="K561" i="9"/>
  <c r="L561" i="9" s="1"/>
  <c r="I561" i="9"/>
  <c r="J561" i="9" s="1"/>
  <c r="J560" i="9"/>
  <c r="I560" i="9"/>
  <c r="I559" i="9"/>
  <c r="J559" i="9" s="1"/>
  <c r="K559" i="9" s="1"/>
  <c r="L559" i="9" s="1"/>
  <c r="I558" i="9"/>
  <c r="J557" i="9"/>
  <c r="I557" i="9"/>
  <c r="J556" i="9"/>
  <c r="I556" i="9"/>
  <c r="I555" i="9"/>
  <c r="J555" i="9" s="1"/>
  <c r="K555" i="9" s="1"/>
  <c r="L555" i="9" s="1"/>
  <c r="I554" i="9"/>
  <c r="J554" i="9" s="1"/>
  <c r="K554" i="9" s="1"/>
  <c r="L554" i="9" s="1"/>
  <c r="I553" i="9"/>
  <c r="I552" i="9"/>
  <c r="I551" i="9"/>
  <c r="J550" i="9"/>
  <c r="I550" i="9"/>
  <c r="K550" i="9" s="1"/>
  <c r="L550" i="9" s="1"/>
  <c r="J549" i="9"/>
  <c r="I549" i="9"/>
  <c r="I548" i="9"/>
  <c r="J548" i="9" s="1"/>
  <c r="I547" i="9"/>
  <c r="J547" i="9" s="1"/>
  <c r="J546" i="9"/>
  <c r="K546" i="9" s="1"/>
  <c r="L546" i="9" s="1"/>
  <c r="I546" i="9"/>
  <c r="I545" i="9"/>
  <c r="J545" i="9" s="1"/>
  <c r="I544" i="9"/>
  <c r="J544" i="9" s="1"/>
  <c r="I543" i="9"/>
  <c r="J543" i="9" s="1"/>
  <c r="J542" i="9"/>
  <c r="K542" i="9" s="1"/>
  <c r="L542" i="9" s="1"/>
  <c r="I542" i="9"/>
  <c r="I541" i="9"/>
  <c r="J541" i="9" s="1"/>
  <c r="K541" i="9" s="1"/>
  <c r="L541" i="9" s="1"/>
  <c r="I540" i="9"/>
  <c r="J540" i="9" s="1"/>
  <c r="I539" i="9"/>
  <c r="J539" i="9" s="1"/>
  <c r="K539" i="9" s="1"/>
  <c r="L539" i="9" s="1"/>
  <c r="J538" i="9"/>
  <c r="K538" i="9" s="1"/>
  <c r="L538" i="9" s="1"/>
  <c r="I538" i="9"/>
  <c r="I537" i="9"/>
  <c r="I536" i="9"/>
  <c r="J536" i="9" s="1"/>
  <c r="I535" i="9"/>
  <c r="J534" i="9"/>
  <c r="K534" i="9" s="1"/>
  <c r="L534" i="9" s="1"/>
  <c r="I534" i="9"/>
  <c r="J533" i="9"/>
  <c r="K533" i="9" s="1"/>
  <c r="L533" i="9" s="1"/>
  <c r="I533" i="9"/>
  <c r="I532" i="9"/>
  <c r="I531" i="9"/>
  <c r="I530" i="9"/>
  <c r="I529" i="9"/>
  <c r="J529" i="9" s="1"/>
  <c r="K529" i="9" s="1"/>
  <c r="L529" i="9" s="1"/>
  <c r="I528" i="9"/>
  <c r="J528" i="9" s="1"/>
  <c r="I527" i="9"/>
  <c r="J527" i="9" s="1"/>
  <c r="J526" i="9"/>
  <c r="K526" i="9" s="1"/>
  <c r="L526" i="9" s="1"/>
  <c r="I526" i="9"/>
  <c r="I525" i="9"/>
  <c r="J525" i="9" s="1"/>
  <c r="K525" i="9" s="1"/>
  <c r="L525" i="9" s="1"/>
  <c r="J524" i="9"/>
  <c r="I524" i="9"/>
  <c r="K524" i="9" s="1"/>
  <c r="L524" i="9" s="1"/>
  <c r="I523" i="9"/>
  <c r="J523" i="9" s="1"/>
  <c r="J522" i="9"/>
  <c r="K522" i="9" s="1"/>
  <c r="L522" i="9" s="1"/>
  <c r="I522" i="9"/>
  <c r="I521" i="9"/>
  <c r="J521" i="9" s="1"/>
  <c r="J520" i="9"/>
  <c r="K520" i="9" s="1"/>
  <c r="L520" i="9" s="1"/>
  <c r="I520" i="9"/>
  <c r="I519" i="9"/>
  <c r="J519" i="9" s="1"/>
  <c r="I518" i="9"/>
  <c r="I517" i="9"/>
  <c r="J517" i="9" s="1"/>
  <c r="K517" i="9" s="1"/>
  <c r="L517" i="9" s="1"/>
  <c r="I516" i="9"/>
  <c r="I515" i="9"/>
  <c r="I514" i="9"/>
  <c r="J514" i="9" s="1"/>
  <c r="K514" i="9" s="1"/>
  <c r="L514" i="9" s="1"/>
  <c r="I513" i="9"/>
  <c r="I512" i="9"/>
  <c r="I511" i="9"/>
  <c r="J511" i="9" s="1"/>
  <c r="J510" i="9"/>
  <c r="I510" i="9"/>
  <c r="K510" i="9" s="1"/>
  <c r="L510" i="9" s="1"/>
  <c r="I509" i="9"/>
  <c r="J509" i="9" s="1"/>
  <c r="K509" i="9" s="1"/>
  <c r="L509" i="9" s="1"/>
  <c r="J508" i="9"/>
  <c r="K508" i="9" s="1"/>
  <c r="L508" i="9" s="1"/>
  <c r="I508" i="9"/>
  <c r="J507" i="9"/>
  <c r="K507" i="9" s="1"/>
  <c r="L507" i="9" s="1"/>
  <c r="I507" i="9"/>
  <c r="I506" i="9"/>
  <c r="J506" i="9" s="1"/>
  <c r="K506" i="9" s="1"/>
  <c r="L506" i="9" s="1"/>
  <c r="I505" i="9"/>
  <c r="J505" i="9" s="1"/>
  <c r="K505" i="9" s="1"/>
  <c r="L505" i="9" s="1"/>
  <c r="I504" i="9"/>
  <c r="J503" i="9"/>
  <c r="I503" i="9"/>
  <c r="I502" i="9"/>
  <c r="I501" i="9"/>
  <c r="I500" i="9"/>
  <c r="I499" i="9"/>
  <c r="J498" i="9"/>
  <c r="K498" i="9" s="1"/>
  <c r="L498" i="9" s="1"/>
  <c r="I498" i="9"/>
  <c r="K497" i="9"/>
  <c r="L497" i="9" s="1"/>
  <c r="I497" i="9"/>
  <c r="J497" i="9" s="1"/>
  <c r="J496" i="9"/>
  <c r="K496" i="9" s="1"/>
  <c r="L496" i="9" s="1"/>
  <c r="I496" i="9"/>
  <c r="I495" i="9"/>
  <c r="J495" i="9" s="1"/>
  <c r="K495" i="9" s="1"/>
  <c r="L495" i="9" s="1"/>
  <c r="I494" i="9"/>
  <c r="I493" i="9"/>
  <c r="J493" i="9" s="1"/>
  <c r="K493" i="9" s="1"/>
  <c r="L493" i="9" s="1"/>
  <c r="J492" i="9"/>
  <c r="K492" i="9" s="1"/>
  <c r="L492" i="9" s="1"/>
  <c r="I492" i="9"/>
  <c r="J491" i="9"/>
  <c r="K491" i="9" s="1"/>
  <c r="L491" i="9" s="1"/>
  <c r="I491" i="9"/>
  <c r="J490" i="9"/>
  <c r="K490" i="9" s="1"/>
  <c r="L490" i="9" s="1"/>
  <c r="I490" i="9"/>
  <c r="I489" i="9"/>
  <c r="I488" i="9"/>
  <c r="I487" i="9"/>
  <c r="J487" i="9" s="1"/>
  <c r="K487" i="9" s="1"/>
  <c r="L487" i="9" s="1"/>
  <c r="J486" i="9"/>
  <c r="K486" i="9" s="1"/>
  <c r="L486" i="9" s="1"/>
  <c r="I486" i="9"/>
  <c r="J485" i="9"/>
  <c r="I485" i="9"/>
  <c r="I484" i="9"/>
  <c r="J484" i="9" s="1"/>
  <c r="I483" i="9"/>
  <c r="J483" i="9" s="1"/>
  <c r="K483" i="9" s="1"/>
  <c r="L483" i="9" s="1"/>
  <c r="I482" i="9"/>
  <c r="J482" i="9" s="1"/>
  <c r="K482" i="9" s="1"/>
  <c r="L482" i="9" s="1"/>
  <c r="I481" i="9"/>
  <c r="I480" i="9"/>
  <c r="J480" i="9" s="1"/>
  <c r="K480" i="9" s="1"/>
  <c r="L480" i="9" s="1"/>
  <c r="I479" i="9"/>
  <c r="J478" i="9"/>
  <c r="K478" i="9" s="1"/>
  <c r="L478" i="9" s="1"/>
  <c r="I478" i="9"/>
  <c r="J477" i="9"/>
  <c r="K477" i="9" s="1"/>
  <c r="L477" i="9" s="1"/>
  <c r="I477" i="9"/>
  <c r="I476" i="9"/>
  <c r="J475" i="9"/>
  <c r="K475" i="9" s="1"/>
  <c r="L475" i="9" s="1"/>
  <c r="I475" i="9"/>
  <c r="I474" i="9"/>
  <c r="J474" i="9" s="1"/>
  <c r="K474" i="9" s="1"/>
  <c r="L474" i="9" s="1"/>
  <c r="I473" i="9"/>
  <c r="J473" i="9" s="1"/>
  <c r="K473" i="9" s="1"/>
  <c r="L473" i="9" s="1"/>
  <c r="I472" i="9"/>
  <c r="I471" i="9"/>
  <c r="J471" i="9" s="1"/>
  <c r="I470" i="9"/>
  <c r="J470" i="9" s="1"/>
  <c r="K470" i="9" s="1"/>
  <c r="L470" i="9" s="1"/>
  <c r="I469" i="9"/>
  <c r="J469" i="9" s="1"/>
  <c r="K469" i="9" s="1"/>
  <c r="L469" i="9" s="1"/>
  <c r="I468" i="9"/>
  <c r="I467" i="9"/>
  <c r="J466" i="9"/>
  <c r="K466" i="9" s="1"/>
  <c r="L466" i="9" s="1"/>
  <c r="I466" i="9"/>
  <c r="J465" i="9"/>
  <c r="K465" i="9" s="1"/>
  <c r="L465" i="9" s="1"/>
  <c r="I465" i="9"/>
  <c r="I464" i="9"/>
  <c r="J464" i="9" s="1"/>
  <c r="K464" i="9" s="1"/>
  <c r="L464" i="9" s="1"/>
  <c r="I463" i="9"/>
  <c r="J463" i="9" s="1"/>
  <c r="K463" i="9" s="1"/>
  <c r="L463" i="9" s="1"/>
  <c r="I462" i="9"/>
  <c r="J462" i="9" s="1"/>
  <c r="K462" i="9" s="1"/>
  <c r="L462" i="9" s="1"/>
  <c r="I461" i="9"/>
  <c r="I460" i="9"/>
  <c r="J460" i="9" s="1"/>
  <c r="K460" i="9" s="1"/>
  <c r="L460" i="9" s="1"/>
  <c r="I459" i="9"/>
  <c r="I458" i="9"/>
  <c r="J458" i="9" s="1"/>
  <c r="K458" i="9" s="1"/>
  <c r="L458" i="9" s="1"/>
  <c r="I457" i="9"/>
  <c r="J457" i="9" s="1"/>
  <c r="I456" i="9"/>
  <c r="J456" i="9" s="1"/>
  <c r="I455" i="9"/>
  <c r="I454" i="9"/>
  <c r="J454" i="9" s="1"/>
  <c r="K454" i="9" s="1"/>
  <c r="L454" i="9" s="1"/>
  <c r="I453" i="9"/>
  <c r="J453" i="9" s="1"/>
  <c r="K453" i="9" s="1"/>
  <c r="L453" i="9" s="1"/>
  <c r="J452" i="9"/>
  <c r="K452" i="9" s="1"/>
  <c r="L452" i="9" s="1"/>
  <c r="I452" i="9"/>
  <c r="J451" i="9"/>
  <c r="I451" i="9"/>
  <c r="I450" i="9"/>
  <c r="J450" i="9" s="1"/>
  <c r="K450" i="9" s="1"/>
  <c r="L450" i="9" s="1"/>
  <c r="I449" i="9"/>
  <c r="J449" i="9" s="1"/>
  <c r="K449" i="9" s="1"/>
  <c r="L449" i="9" s="1"/>
  <c r="I448" i="9"/>
  <c r="I447" i="9"/>
  <c r="J447" i="9" s="1"/>
  <c r="I446" i="9"/>
  <c r="I445" i="9"/>
  <c r="I444" i="9"/>
  <c r="J444" i="9" s="1"/>
  <c r="K444" i="9" s="1"/>
  <c r="L444" i="9" s="1"/>
  <c r="I443" i="9"/>
  <c r="I442" i="9"/>
  <c r="I441" i="9"/>
  <c r="J441" i="9" s="1"/>
  <c r="I440" i="9"/>
  <c r="J439" i="9"/>
  <c r="K439" i="9" s="1"/>
  <c r="L439" i="9" s="1"/>
  <c r="I439" i="9"/>
  <c r="I438" i="9"/>
  <c r="I437" i="9"/>
  <c r="I436" i="9"/>
  <c r="J436" i="9" s="1"/>
  <c r="I435" i="9"/>
  <c r="J435" i="9" s="1"/>
  <c r="I434" i="9"/>
  <c r="J434" i="9" s="1"/>
  <c r="K434" i="9" s="1"/>
  <c r="L434" i="9" s="1"/>
  <c r="J433" i="9"/>
  <c r="K433" i="9" s="1"/>
  <c r="L433" i="9" s="1"/>
  <c r="I433" i="9"/>
  <c r="J432" i="9"/>
  <c r="I432" i="9"/>
  <c r="I431" i="9"/>
  <c r="I430" i="9"/>
  <c r="I429" i="9"/>
  <c r="J429" i="9" s="1"/>
  <c r="I428" i="9"/>
  <c r="I427" i="9"/>
  <c r="J427" i="9" s="1"/>
  <c r="K427" i="9" s="1"/>
  <c r="L427" i="9" s="1"/>
  <c r="J426" i="9"/>
  <c r="K426" i="9" s="1"/>
  <c r="L426" i="9" s="1"/>
  <c r="I426" i="9"/>
  <c r="J425" i="9"/>
  <c r="K425" i="9" s="1"/>
  <c r="L425" i="9" s="1"/>
  <c r="I425" i="9"/>
  <c r="I424" i="9"/>
  <c r="I423" i="9"/>
  <c r="I422" i="9"/>
  <c r="I421" i="9"/>
  <c r="J421" i="9" s="1"/>
  <c r="I420" i="9"/>
  <c r="J420" i="9" s="1"/>
  <c r="K420" i="9" s="1"/>
  <c r="L420" i="9" s="1"/>
  <c r="I419" i="9"/>
  <c r="I418" i="9"/>
  <c r="J418" i="9" s="1"/>
  <c r="K418" i="9" s="1"/>
  <c r="L418" i="9" s="1"/>
  <c r="K417" i="9"/>
  <c r="L417" i="9" s="1"/>
  <c r="I417" i="9"/>
  <c r="J417" i="9" s="1"/>
  <c r="I416" i="9"/>
  <c r="J416" i="9" s="1"/>
  <c r="K416" i="9" s="1"/>
  <c r="L416" i="9" s="1"/>
  <c r="I415" i="9"/>
  <c r="I414" i="9"/>
  <c r="J413" i="9"/>
  <c r="K413" i="9" s="1"/>
  <c r="L413" i="9" s="1"/>
  <c r="I413" i="9"/>
  <c r="J412" i="9"/>
  <c r="K412" i="9" s="1"/>
  <c r="L412" i="9" s="1"/>
  <c r="I412" i="9"/>
  <c r="J411" i="9"/>
  <c r="K411" i="9" s="1"/>
  <c r="L411" i="9" s="1"/>
  <c r="I411" i="9"/>
  <c r="I410" i="9"/>
  <c r="J410" i="9" s="1"/>
  <c r="K410" i="9" s="1"/>
  <c r="L410" i="9" s="1"/>
  <c r="I409" i="9"/>
  <c r="J409" i="9" s="1"/>
  <c r="K409" i="9" s="1"/>
  <c r="L409" i="9" s="1"/>
  <c r="I408" i="9"/>
  <c r="I407" i="9"/>
  <c r="J407" i="9" s="1"/>
  <c r="I406" i="9"/>
  <c r="J406" i="9" s="1"/>
  <c r="K406" i="9" s="1"/>
  <c r="L406" i="9" s="1"/>
  <c r="I405" i="9"/>
  <c r="J404" i="9"/>
  <c r="I404" i="9"/>
  <c r="J403" i="9"/>
  <c r="I403" i="9"/>
  <c r="J402" i="9"/>
  <c r="K402" i="9" s="1"/>
  <c r="L402" i="9" s="1"/>
  <c r="I402" i="9"/>
  <c r="I401" i="9"/>
  <c r="I400" i="9"/>
  <c r="J400" i="9" s="1"/>
  <c r="J399" i="9"/>
  <c r="I399" i="9"/>
  <c r="I398" i="9"/>
  <c r="I397" i="9"/>
  <c r="J396" i="9"/>
  <c r="K396" i="9" s="1"/>
  <c r="L396" i="9" s="1"/>
  <c r="I396" i="9"/>
  <c r="I395" i="9"/>
  <c r="I394" i="9"/>
  <c r="J393" i="9"/>
  <c r="K393" i="9" s="1"/>
  <c r="L393" i="9" s="1"/>
  <c r="I393" i="9"/>
  <c r="J392" i="9"/>
  <c r="K392" i="9" s="1"/>
  <c r="L392" i="9" s="1"/>
  <c r="I392" i="9"/>
  <c r="I391" i="9"/>
  <c r="I390" i="9"/>
  <c r="K389" i="9"/>
  <c r="L389" i="9" s="1"/>
  <c r="I389" i="9"/>
  <c r="J389" i="9" s="1"/>
  <c r="I388" i="9"/>
  <c r="I387" i="9"/>
  <c r="J387" i="9" s="1"/>
  <c r="K387" i="9" s="1"/>
  <c r="L387" i="9" s="1"/>
  <c r="I386" i="9"/>
  <c r="I385" i="9"/>
  <c r="J385" i="9" s="1"/>
  <c r="K385" i="9" s="1"/>
  <c r="L385" i="9" s="1"/>
  <c r="I384" i="9"/>
  <c r="I383" i="9"/>
  <c r="J382" i="9"/>
  <c r="K382" i="9" s="1"/>
  <c r="L382" i="9" s="1"/>
  <c r="I382" i="9"/>
  <c r="I381" i="9"/>
  <c r="J380" i="9"/>
  <c r="K380" i="9" s="1"/>
  <c r="L380" i="9" s="1"/>
  <c r="I380" i="9"/>
  <c r="K379" i="9"/>
  <c r="L379" i="9" s="1"/>
  <c r="I379" i="9"/>
  <c r="J379" i="9" s="1"/>
  <c r="I378" i="9"/>
  <c r="J378" i="9" s="1"/>
  <c r="K378" i="9" s="1"/>
  <c r="L378" i="9" s="1"/>
  <c r="J377" i="9"/>
  <c r="K377" i="9" s="1"/>
  <c r="L377" i="9" s="1"/>
  <c r="I377" i="9"/>
  <c r="J376" i="9"/>
  <c r="K376" i="9" s="1"/>
  <c r="L376" i="9" s="1"/>
  <c r="I376" i="9"/>
  <c r="I375" i="9"/>
  <c r="I374" i="9"/>
  <c r="I373" i="9"/>
  <c r="I372" i="9"/>
  <c r="J372" i="9" s="1"/>
  <c r="I371" i="9"/>
  <c r="J370" i="9"/>
  <c r="K370" i="9" s="1"/>
  <c r="L370" i="9" s="1"/>
  <c r="I370" i="9"/>
  <c r="I369" i="9"/>
  <c r="J369" i="9" s="1"/>
  <c r="K369" i="9" s="1"/>
  <c r="L369" i="9" s="1"/>
  <c r="J368" i="9"/>
  <c r="I368" i="9"/>
  <c r="K368" i="9" s="1"/>
  <c r="L368" i="9" s="1"/>
  <c r="I367" i="9"/>
  <c r="J366" i="9"/>
  <c r="K366" i="9" s="1"/>
  <c r="L366" i="9" s="1"/>
  <c r="I366" i="9"/>
  <c r="I365" i="9"/>
  <c r="I364" i="9"/>
  <c r="J364" i="9" s="1"/>
  <c r="K364" i="9" s="1"/>
  <c r="L364" i="9" s="1"/>
  <c r="I363" i="9"/>
  <c r="I362" i="9"/>
  <c r="J362" i="9" s="1"/>
  <c r="K362" i="9" s="1"/>
  <c r="L362" i="9" s="1"/>
  <c r="I361" i="9"/>
  <c r="J360" i="9"/>
  <c r="I360" i="9"/>
  <c r="K360" i="9" s="1"/>
  <c r="L360" i="9" s="1"/>
  <c r="I359" i="9"/>
  <c r="J359" i="9" s="1"/>
  <c r="K359" i="9" s="1"/>
  <c r="L359" i="9" s="1"/>
  <c r="I358" i="9"/>
  <c r="J358" i="9" s="1"/>
  <c r="K358" i="9" s="1"/>
  <c r="L358" i="9" s="1"/>
  <c r="I357" i="9"/>
  <c r="I356" i="9"/>
  <c r="I355" i="9"/>
  <c r="I354" i="9"/>
  <c r="J354" i="9" s="1"/>
  <c r="K354" i="9" s="1"/>
  <c r="L354" i="9" s="1"/>
  <c r="I353" i="9"/>
  <c r="J353" i="9" s="1"/>
  <c r="J352" i="9"/>
  <c r="I352" i="9"/>
  <c r="I351" i="9"/>
  <c r="J351" i="9" s="1"/>
  <c r="K351" i="9" s="1"/>
  <c r="L351" i="9" s="1"/>
  <c r="I350" i="9"/>
  <c r="I349" i="9"/>
  <c r="J349" i="9" s="1"/>
  <c r="I348" i="9"/>
  <c r="I347" i="9"/>
  <c r="J347" i="9" s="1"/>
  <c r="K347" i="9" s="1"/>
  <c r="L347" i="9" s="1"/>
  <c r="J346" i="9"/>
  <c r="K346" i="9" s="1"/>
  <c r="L346" i="9" s="1"/>
  <c r="I346" i="9"/>
  <c r="I345" i="9"/>
  <c r="I344" i="9"/>
  <c r="I343" i="9"/>
  <c r="I342" i="9"/>
  <c r="I341" i="9"/>
  <c r="I340" i="9"/>
  <c r="J340" i="9" s="1"/>
  <c r="K340" i="9" s="1"/>
  <c r="L340" i="9" s="1"/>
  <c r="I339" i="9"/>
  <c r="I338" i="9"/>
  <c r="J338" i="9" s="1"/>
  <c r="K338" i="9" s="1"/>
  <c r="L338" i="9" s="1"/>
  <c r="I337" i="9"/>
  <c r="I336" i="9"/>
  <c r="J336" i="9" s="1"/>
  <c r="K336" i="9" s="1"/>
  <c r="L336" i="9" s="1"/>
  <c r="I335" i="9"/>
  <c r="J335" i="9" s="1"/>
  <c r="I334" i="9"/>
  <c r="J334" i="9" s="1"/>
  <c r="K334" i="9" s="1"/>
  <c r="L334" i="9" s="1"/>
  <c r="J333" i="9"/>
  <c r="K333" i="9" s="1"/>
  <c r="L333" i="9" s="1"/>
  <c r="I333" i="9"/>
  <c r="I332" i="9"/>
  <c r="J332" i="9" s="1"/>
  <c r="K332" i="9" s="1"/>
  <c r="L332" i="9" s="1"/>
  <c r="I331" i="9"/>
  <c r="J330" i="9"/>
  <c r="K330" i="9" s="1"/>
  <c r="L330" i="9" s="1"/>
  <c r="I330" i="9"/>
  <c r="J329" i="9"/>
  <c r="K329" i="9" s="1"/>
  <c r="L329" i="9" s="1"/>
  <c r="I329" i="9"/>
  <c r="I328" i="9"/>
  <c r="I327" i="9"/>
  <c r="I326" i="9"/>
  <c r="I325" i="9"/>
  <c r="I324" i="9"/>
  <c r="I323" i="9"/>
  <c r="I322" i="9"/>
  <c r="J322" i="9" s="1"/>
  <c r="K322" i="9" s="1"/>
  <c r="L322" i="9" s="1"/>
  <c r="I321" i="9"/>
  <c r="J321" i="9" s="1"/>
  <c r="K321" i="9" s="1"/>
  <c r="L321" i="9" s="1"/>
  <c r="I320" i="9"/>
  <c r="I319" i="9"/>
  <c r="I318" i="9"/>
  <c r="J318" i="9" s="1"/>
  <c r="K318" i="9" s="1"/>
  <c r="L318" i="9" s="1"/>
  <c r="I317" i="9"/>
  <c r="I316" i="9"/>
  <c r="J316" i="9" s="1"/>
  <c r="K316" i="9" s="1"/>
  <c r="L316" i="9" s="1"/>
  <c r="I315" i="9"/>
  <c r="I314" i="9"/>
  <c r="J314" i="9" s="1"/>
  <c r="K314" i="9" s="1"/>
  <c r="L314" i="9" s="1"/>
  <c r="I313" i="9"/>
  <c r="I312" i="9"/>
  <c r="J312" i="9" s="1"/>
  <c r="K312" i="9" s="1"/>
  <c r="L312" i="9" s="1"/>
  <c r="I311" i="9"/>
  <c r="J311" i="9" s="1"/>
  <c r="I310" i="9"/>
  <c r="I309" i="9"/>
  <c r="I308" i="9"/>
  <c r="J308" i="9" s="1"/>
  <c r="K308" i="9" s="1"/>
  <c r="L308" i="9" s="1"/>
  <c r="I307" i="9"/>
  <c r="I306" i="9"/>
  <c r="J306" i="9" s="1"/>
  <c r="K306" i="9" s="1"/>
  <c r="L306" i="9" s="1"/>
  <c r="I305" i="9"/>
  <c r="I304" i="9"/>
  <c r="I303" i="9"/>
  <c r="I302" i="9"/>
  <c r="I301" i="9"/>
  <c r="J301" i="9" s="1"/>
  <c r="K301" i="9" s="1"/>
  <c r="L301" i="9" s="1"/>
  <c r="I300" i="9"/>
  <c r="I299" i="9"/>
  <c r="J299" i="9" s="1"/>
  <c r="K299" i="9" s="1"/>
  <c r="L299" i="9" s="1"/>
  <c r="I298" i="9"/>
  <c r="J298" i="9" s="1"/>
  <c r="K298" i="9" s="1"/>
  <c r="L298" i="9" s="1"/>
  <c r="J297" i="9"/>
  <c r="K297" i="9" s="1"/>
  <c r="L297" i="9" s="1"/>
  <c r="I297" i="9"/>
  <c r="I296" i="9"/>
  <c r="J295" i="9"/>
  <c r="K295" i="9" s="1"/>
  <c r="L295" i="9" s="1"/>
  <c r="I295" i="9"/>
  <c r="J294" i="9"/>
  <c r="K294" i="9" s="1"/>
  <c r="L294" i="9" s="1"/>
  <c r="I294" i="9"/>
  <c r="J293" i="9"/>
  <c r="K293" i="9" s="1"/>
  <c r="L293" i="9" s="1"/>
  <c r="I293" i="9"/>
  <c r="I292" i="9"/>
  <c r="J292" i="9" s="1"/>
  <c r="K292" i="9" s="1"/>
  <c r="L292" i="9" s="1"/>
  <c r="J291" i="9"/>
  <c r="I291" i="9"/>
  <c r="K291" i="9" s="1"/>
  <c r="L291" i="9" s="1"/>
  <c r="I290" i="9"/>
  <c r="J290" i="9" s="1"/>
  <c r="K290" i="9" s="1"/>
  <c r="L290" i="9" s="1"/>
  <c r="I289" i="9"/>
  <c r="J288" i="9"/>
  <c r="K288" i="9" s="1"/>
  <c r="L288" i="9" s="1"/>
  <c r="I288" i="9"/>
  <c r="I287" i="9"/>
  <c r="J287" i="9" s="1"/>
  <c r="K287" i="9" s="1"/>
  <c r="L287" i="9" s="1"/>
  <c r="J286" i="9"/>
  <c r="K286" i="9" s="1"/>
  <c r="L286" i="9" s="1"/>
  <c r="I286" i="9"/>
  <c r="I285" i="9"/>
  <c r="J284" i="9"/>
  <c r="K284" i="9" s="1"/>
  <c r="L284" i="9" s="1"/>
  <c r="I284" i="9"/>
  <c r="J283" i="9"/>
  <c r="K283" i="9" s="1"/>
  <c r="L283" i="9" s="1"/>
  <c r="I283" i="9"/>
  <c r="I282" i="9"/>
  <c r="I281" i="9"/>
  <c r="I280" i="9"/>
  <c r="I279" i="9"/>
  <c r="I278" i="9"/>
  <c r="I277" i="9"/>
  <c r="J277" i="9" s="1"/>
  <c r="I276" i="9"/>
  <c r="I275" i="9"/>
  <c r="I274" i="9"/>
  <c r="I273" i="9"/>
  <c r="I272" i="9"/>
  <c r="J271" i="9"/>
  <c r="K271" i="9" s="1"/>
  <c r="L271" i="9" s="1"/>
  <c r="I271" i="9"/>
  <c r="I270" i="9"/>
  <c r="J270" i="9" s="1"/>
  <c r="K270" i="9" s="1"/>
  <c r="L270" i="9" s="1"/>
  <c r="I269" i="9"/>
  <c r="J269" i="9" s="1"/>
  <c r="K269" i="9" s="1"/>
  <c r="L269" i="9" s="1"/>
  <c r="I268" i="9"/>
  <c r="I267" i="9"/>
  <c r="I266" i="9"/>
  <c r="J265" i="9"/>
  <c r="I265" i="9"/>
  <c r="J264" i="9"/>
  <c r="I264" i="9"/>
  <c r="I263" i="9"/>
  <c r="I262" i="9"/>
  <c r="I261" i="9"/>
  <c r="J261" i="9" s="1"/>
  <c r="K261" i="9" s="1"/>
  <c r="L261" i="9" s="1"/>
  <c r="I260" i="9"/>
  <c r="J260" i="9" s="1"/>
  <c r="I259" i="9"/>
  <c r="J258" i="9"/>
  <c r="I258" i="9"/>
  <c r="K258" i="9" s="1"/>
  <c r="L258" i="9" s="1"/>
  <c r="I257" i="9"/>
  <c r="J256" i="9"/>
  <c r="K256" i="9" s="1"/>
  <c r="L256" i="9" s="1"/>
  <c r="I256" i="9"/>
  <c r="I255" i="9"/>
  <c r="I254" i="9"/>
  <c r="I253" i="9"/>
  <c r="J253" i="9" s="1"/>
  <c r="K253" i="9" s="1"/>
  <c r="L253" i="9" s="1"/>
  <c r="I252" i="9"/>
  <c r="I251" i="9"/>
  <c r="J251" i="9" s="1"/>
  <c r="K251" i="9" s="1"/>
  <c r="L251" i="9" s="1"/>
  <c r="I250" i="9"/>
  <c r="J250" i="9" s="1"/>
  <c r="K250" i="9" s="1"/>
  <c r="L250" i="9" s="1"/>
  <c r="I249" i="9"/>
  <c r="J249" i="9" s="1"/>
  <c r="I248" i="9"/>
  <c r="I247" i="9"/>
  <c r="I246" i="9"/>
  <c r="I245" i="9"/>
  <c r="J244" i="9"/>
  <c r="I244" i="9"/>
  <c r="J243" i="9"/>
  <c r="K243" i="9" s="1"/>
  <c r="L243" i="9" s="1"/>
  <c r="I243" i="9"/>
  <c r="J242" i="9"/>
  <c r="K242" i="9" s="1"/>
  <c r="L242" i="9" s="1"/>
  <c r="I242" i="9"/>
  <c r="I241" i="9"/>
  <c r="J241" i="9" s="1"/>
  <c r="K241" i="9" s="1"/>
  <c r="L241" i="9" s="1"/>
  <c r="I240" i="9"/>
  <c r="I239" i="9"/>
  <c r="J238" i="9"/>
  <c r="I238" i="9"/>
  <c r="I237" i="9"/>
  <c r="I236" i="9"/>
  <c r="J235" i="9"/>
  <c r="K235" i="9" s="1"/>
  <c r="L235" i="9" s="1"/>
  <c r="I235" i="9"/>
  <c r="I234" i="9"/>
  <c r="J234" i="9" s="1"/>
  <c r="K234" i="9" s="1"/>
  <c r="L234" i="9" s="1"/>
  <c r="J233" i="9"/>
  <c r="K233" i="9" s="1"/>
  <c r="L233" i="9" s="1"/>
  <c r="I233" i="9"/>
  <c r="I232" i="9"/>
  <c r="J232" i="9" s="1"/>
  <c r="K232" i="9" s="1"/>
  <c r="L232" i="9" s="1"/>
  <c r="I231" i="9"/>
  <c r="J230" i="9"/>
  <c r="I230" i="9"/>
  <c r="I229" i="9"/>
  <c r="I228" i="9"/>
  <c r="I227" i="9"/>
  <c r="J227" i="9" s="1"/>
  <c r="K227" i="9" s="1"/>
  <c r="L227" i="9" s="1"/>
  <c r="J226" i="9"/>
  <c r="I226" i="9"/>
  <c r="I225" i="9"/>
  <c r="I224" i="9"/>
  <c r="I223" i="9"/>
  <c r="I222" i="9"/>
  <c r="I221" i="9"/>
  <c r="J221" i="9" s="1"/>
  <c r="I220" i="9"/>
  <c r="I219" i="9"/>
  <c r="J219" i="9" s="1"/>
  <c r="K219" i="9" s="1"/>
  <c r="L219" i="9" s="1"/>
  <c r="I218" i="9"/>
  <c r="J218" i="9" s="1"/>
  <c r="K218" i="9" s="1"/>
  <c r="L218" i="9" s="1"/>
  <c r="J217" i="9"/>
  <c r="I217" i="9"/>
  <c r="K217" i="9" s="1"/>
  <c r="L217" i="9" s="1"/>
  <c r="I216" i="9"/>
  <c r="J215" i="9"/>
  <c r="K215" i="9" s="1"/>
  <c r="L215" i="9" s="1"/>
  <c r="I215" i="9"/>
  <c r="I214" i="9"/>
  <c r="I213" i="9"/>
  <c r="I212" i="9"/>
  <c r="I211" i="9"/>
  <c r="I210" i="9"/>
  <c r="J210" i="9" s="1"/>
  <c r="K210" i="9" s="1"/>
  <c r="L210" i="9" s="1"/>
  <c r="I209" i="9"/>
  <c r="J209" i="9" s="1"/>
  <c r="K209" i="9" s="1"/>
  <c r="L209" i="9" s="1"/>
  <c r="I208" i="9"/>
  <c r="J208" i="9" s="1"/>
  <c r="K208" i="9" s="1"/>
  <c r="L208" i="9" s="1"/>
  <c r="I207" i="9"/>
  <c r="I206" i="9"/>
  <c r="I205" i="9"/>
  <c r="I204" i="9"/>
  <c r="I203" i="9"/>
  <c r="J202" i="9"/>
  <c r="K202" i="9" s="1"/>
  <c r="L202" i="9" s="1"/>
  <c r="I202" i="9"/>
  <c r="K201" i="9"/>
  <c r="L201" i="9" s="1"/>
  <c r="J201" i="9"/>
  <c r="I201" i="9"/>
  <c r="I200" i="9"/>
  <c r="J200" i="9" s="1"/>
  <c r="K200" i="9" s="1"/>
  <c r="L200" i="9" s="1"/>
  <c r="I199" i="9"/>
  <c r="I198" i="9"/>
  <c r="I197" i="9"/>
  <c r="I196" i="9"/>
  <c r="I195" i="9"/>
  <c r="J194" i="9"/>
  <c r="K194" i="9" s="1"/>
  <c r="L194" i="9" s="1"/>
  <c r="I194" i="9"/>
  <c r="I193" i="9"/>
  <c r="J192" i="9"/>
  <c r="K192" i="9" s="1"/>
  <c r="L192" i="9" s="1"/>
  <c r="I192" i="9"/>
  <c r="I191" i="9"/>
  <c r="I190" i="9"/>
  <c r="I189" i="9"/>
  <c r="I188" i="9"/>
  <c r="K187" i="9"/>
  <c r="L187" i="9" s="1"/>
  <c r="I187" i="9"/>
  <c r="J187" i="9" s="1"/>
  <c r="I186" i="9"/>
  <c r="J186" i="9" s="1"/>
  <c r="K186" i="9" s="1"/>
  <c r="L186" i="9" s="1"/>
  <c r="I185" i="9"/>
  <c r="J185" i="9" s="1"/>
  <c r="I184" i="9"/>
  <c r="J183" i="9"/>
  <c r="I183" i="9"/>
  <c r="K183" i="9" s="1"/>
  <c r="L183" i="9" s="1"/>
  <c r="I182" i="9"/>
  <c r="I181" i="9"/>
  <c r="I180" i="9"/>
  <c r="J180" i="9" s="1"/>
  <c r="K180" i="9" s="1"/>
  <c r="L180" i="9" s="1"/>
  <c r="I179" i="9"/>
  <c r="I178" i="9"/>
  <c r="J178" i="9" s="1"/>
  <c r="K178" i="9" s="1"/>
  <c r="L178" i="9" s="1"/>
  <c r="I177" i="9"/>
  <c r="J177" i="9" s="1"/>
  <c r="K177" i="9" s="1"/>
  <c r="L177" i="9" s="1"/>
  <c r="J176" i="9"/>
  <c r="K176" i="9" s="1"/>
  <c r="L176" i="9" s="1"/>
  <c r="I176" i="9"/>
  <c r="I175" i="9"/>
  <c r="J175" i="9" s="1"/>
  <c r="K175" i="9" s="1"/>
  <c r="L175" i="9" s="1"/>
  <c r="I174" i="9"/>
  <c r="J174" i="9" s="1"/>
  <c r="K174" i="9" s="1"/>
  <c r="L174" i="9" s="1"/>
  <c r="I173" i="9"/>
  <c r="I172" i="9"/>
  <c r="I171" i="9"/>
  <c r="J170" i="9"/>
  <c r="K170" i="9" s="1"/>
  <c r="L170" i="9" s="1"/>
  <c r="I170" i="9"/>
  <c r="J169" i="9"/>
  <c r="K169" i="9" s="1"/>
  <c r="L169" i="9" s="1"/>
  <c r="I169" i="9"/>
  <c r="I168" i="9"/>
  <c r="J168" i="9" s="1"/>
  <c r="K168" i="9" s="1"/>
  <c r="L168" i="9" s="1"/>
  <c r="I167" i="9"/>
  <c r="I166" i="9"/>
  <c r="J166" i="9" s="1"/>
  <c r="I165" i="9"/>
  <c r="I164" i="9"/>
  <c r="I163" i="9"/>
  <c r="I162" i="9"/>
  <c r="J162" i="9" s="1"/>
  <c r="K162" i="9" s="1"/>
  <c r="L162" i="9" s="1"/>
  <c r="J161" i="9"/>
  <c r="I161" i="9"/>
  <c r="I160" i="9"/>
  <c r="J159" i="9"/>
  <c r="K159" i="9" s="1"/>
  <c r="L159" i="9" s="1"/>
  <c r="I159" i="9"/>
  <c r="I158" i="9"/>
  <c r="I157" i="9"/>
  <c r="I156" i="9"/>
  <c r="I155" i="9"/>
  <c r="I154" i="9"/>
  <c r="J154" i="9" s="1"/>
  <c r="K154" i="9" s="1"/>
  <c r="L154" i="9" s="1"/>
  <c r="K153" i="9"/>
  <c r="L153" i="9" s="1"/>
  <c r="I153" i="9"/>
  <c r="J153" i="9" s="1"/>
  <c r="I152" i="9"/>
  <c r="J152" i="9" s="1"/>
  <c r="I151" i="9"/>
  <c r="I150" i="9"/>
  <c r="I149" i="9"/>
  <c r="J148" i="9"/>
  <c r="I148" i="9"/>
  <c r="I147" i="9"/>
  <c r="I146" i="9"/>
  <c r="J146" i="9" s="1"/>
  <c r="K146" i="9" s="1"/>
  <c r="L146" i="9" s="1"/>
  <c r="I145" i="9"/>
  <c r="J145" i="9" s="1"/>
  <c r="K145" i="9" s="1"/>
  <c r="L145" i="9" s="1"/>
  <c r="J144" i="9"/>
  <c r="K144" i="9" s="1"/>
  <c r="L144" i="9" s="1"/>
  <c r="I144" i="9"/>
  <c r="I143" i="9"/>
  <c r="J143" i="9" s="1"/>
  <c r="K143" i="9" s="1"/>
  <c r="L143" i="9" s="1"/>
  <c r="I142" i="9"/>
  <c r="I141" i="9"/>
  <c r="I140" i="9"/>
  <c r="J139" i="9"/>
  <c r="K139" i="9" s="1"/>
  <c r="L139" i="9" s="1"/>
  <c r="I139" i="9"/>
  <c r="I138" i="9"/>
  <c r="J137" i="9"/>
  <c r="K137" i="9" s="1"/>
  <c r="L137" i="9" s="1"/>
  <c r="I137" i="9"/>
  <c r="I136" i="9"/>
  <c r="J136" i="9" s="1"/>
  <c r="K136" i="9" s="1"/>
  <c r="L136" i="9" s="1"/>
  <c r="I135" i="9"/>
  <c r="J135" i="9" s="1"/>
  <c r="K135" i="9" s="1"/>
  <c r="L135" i="9" s="1"/>
  <c r="J134" i="9"/>
  <c r="K134" i="9" s="1"/>
  <c r="L134" i="9" s="1"/>
  <c r="I134" i="9"/>
  <c r="I133" i="9"/>
  <c r="I132" i="9"/>
  <c r="I131" i="9"/>
  <c r="J131" i="9" s="1"/>
  <c r="K131" i="9" s="1"/>
  <c r="L131" i="9" s="1"/>
  <c r="I130" i="9"/>
  <c r="I129" i="9"/>
  <c r="J129" i="9" s="1"/>
  <c r="K129" i="9" s="1"/>
  <c r="L129" i="9" s="1"/>
  <c r="I128" i="9"/>
  <c r="J128" i="9" s="1"/>
  <c r="K128" i="9" s="1"/>
  <c r="L128" i="9" s="1"/>
  <c r="I127" i="9"/>
  <c r="I126" i="9"/>
  <c r="J126" i="9" s="1"/>
  <c r="K126" i="9" s="1"/>
  <c r="L126" i="9" s="1"/>
  <c r="I125" i="9"/>
  <c r="J125" i="9" s="1"/>
  <c r="K125" i="9" s="1"/>
  <c r="L125" i="9" s="1"/>
  <c r="J124" i="9"/>
  <c r="K124" i="9" s="1"/>
  <c r="L124" i="9" s="1"/>
  <c r="I124" i="9"/>
  <c r="J123" i="9"/>
  <c r="K123" i="9" s="1"/>
  <c r="L123" i="9" s="1"/>
  <c r="I123" i="9"/>
  <c r="J122" i="9"/>
  <c r="I122" i="9"/>
  <c r="I121" i="9"/>
  <c r="J121" i="9" s="1"/>
  <c r="K121" i="9" s="1"/>
  <c r="L121" i="9" s="1"/>
  <c r="I120" i="9"/>
  <c r="J120" i="9" s="1"/>
  <c r="K120" i="9" s="1"/>
  <c r="L120" i="9" s="1"/>
  <c r="I119" i="9"/>
  <c r="J119" i="9" s="1"/>
  <c r="K119" i="9" s="1"/>
  <c r="L119" i="9" s="1"/>
  <c r="I118" i="9"/>
  <c r="I117" i="9"/>
  <c r="I116" i="9"/>
  <c r="J116" i="9" s="1"/>
  <c r="K116" i="9" s="1"/>
  <c r="L116" i="9" s="1"/>
  <c r="I115" i="9"/>
  <c r="I114" i="9"/>
  <c r="I113" i="9"/>
  <c r="J113" i="9" s="1"/>
  <c r="K113" i="9" s="1"/>
  <c r="L113" i="9" s="1"/>
  <c r="I112" i="9"/>
  <c r="J111" i="9"/>
  <c r="K111" i="9" s="1"/>
  <c r="L111" i="9" s="1"/>
  <c r="I111" i="9"/>
  <c r="I110" i="9"/>
  <c r="J110" i="9" s="1"/>
  <c r="K110" i="9" s="1"/>
  <c r="L110" i="9" s="1"/>
  <c r="J109" i="9"/>
  <c r="K109" i="9" s="1"/>
  <c r="L109" i="9" s="1"/>
  <c r="I109" i="9"/>
  <c r="K108" i="9"/>
  <c r="L108" i="9" s="1"/>
  <c r="J108" i="9"/>
  <c r="I108" i="9"/>
  <c r="J107" i="9"/>
  <c r="K107" i="9" s="1"/>
  <c r="L107" i="9" s="1"/>
  <c r="I107" i="9"/>
  <c r="I106" i="9"/>
  <c r="J106" i="9" s="1"/>
  <c r="K106" i="9" s="1"/>
  <c r="L106" i="9" s="1"/>
  <c r="I105" i="9"/>
  <c r="J105" i="9" s="1"/>
  <c r="I104" i="9"/>
  <c r="I103" i="9"/>
  <c r="I102" i="9"/>
  <c r="I101" i="9"/>
  <c r="I100" i="9"/>
  <c r="J100" i="9" s="1"/>
  <c r="K100" i="9" s="1"/>
  <c r="L100" i="9" s="1"/>
  <c r="J99" i="9"/>
  <c r="K99" i="9" s="1"/>
  <c r="L99" i="9" s="1"/>
  <c r="I99" i="9"/>
  <c r="I98" i="9"/>
  <c r="J98" i="9" s="1"/>
  <c r="K98" i="9" s="1"/>
  <c r="L98" i="9" s="1"/>
  <c r="I97" i="9"/>
  <c r="J96" i="9"/>
  <c r="K96" i="9" s="1"/>
  <c r="L96" i="9" s="1"/>
  <c r="I96" i="9"/>
  <c r="J95" i="9"/>
  <c r="K95" i="9" s="1"/>
  <c r="L95" i="9" s="1"/>
  <c r="I95" i="9"/>
  <c r="J94" i="9"/>
  <c r="K94" i="9" s="1"/>
  <c r="L94" i="9" s="1"/>
  <c r="I94" i="9"/>
  <c r="I93" i="9"/>
  <c r="J93" i="9" s="1"/>
  <c r="K93" i="9" s="1"/>
  <c r="L93" i="9" s="1"/>
  <c r="I92" i="9"/>
  <c r="J92" i="9" s="1"/>
  <c r="K92" i="9" s="1"/>
  <c r="L92" i="9" s="1"/>
  <c r="I91" i="9"/>
  <c r="J91" i="9" s="1"/>
  <c r="K91" i="9" s="1"/>
  <c r="L91" i="9" s="1"/>
  <c r="I90" i="9"/>
  <c r="I89" i="9"/>
  <c r="J89" i="9" s="1"/>
  <c r="K89" i="9" s="1"/>
  <c r="L89" i="9" s="1"/>
  <c r="I88" i="9"/>
  <c r="I87" i="9"/>
  <c r="J86" i="9"/>
  <c r="K86" i="9" s="1"/>
  <c r="L86" i="9" s="1"/>
  <c r="I86" i="9"/>
  <c r="I85" i="9"/>
  <c r="I84" i="9"/>
  <c r="I83" i="9"/>
  <c r="J83" i="9" s="1"/>
  <c r="K83" i="9" s="1"/>
  <c r="L83" i="9" s="1"/>
  <c r="I82" i="9"/>
  <c r="I81" i="9"/>
  <c r="J81" i="9" s="1"/>
  <c r="K81" i="9" s="1"/>
  <c r="L81" i="9" s="1"/>
  <c r="I80" i="9"/>
  <c r="I79" i="9"/>
  <c r="I78" i="9"/>
  <c r="J77" i="9"/>
  <c r="K77" i="9" s="1"/>
  <c r="L77" i="9" s="1"/>
  <c r="I77" i="9"/>
  <c r="I76" i="9"/>
  <c r="J76" i="9" s="1"/>
  <c r="K76" i="9" s="1"/>
  <c r="L76" i="9" s="1"/>
  <c r="I75" i="9"/>
  <c r="J75" i="9" s="1"/>
  <c r="K75" i="9" s="1"/>
  <c r="L75" i="9" s="1"/>
  <c r="I74" i="9"/>
  <c r="J74" i="9" s="1"/>
  <c r="K74" i="9" s="1"/>
  <c r="L74" i="9" s="1"/>
  <c r="I73" i="9"/>
  <c r="J73" i="9" s="1"/>
  <c r="K73" i="9" s="1"/>
  <c r="L73" i="9" s="1"/>
  <c r="J72" i="9"/>
  <c r="K72" i="9" s="1"/>
  <c r="L72" i="9" s="1"/>
  <c r="I72" i="9"/>
  <c r="I71" i="9"/>
  <c r="J71" i="9" s="1"/>
  <c r="K71" i="9" s="1"/>
  <c r="L71" i="9" s="1"/>
  <c r="I70" i="9"/>
  <c r="J70" i="9" s="1"/>
  <c r="K70" i="9" s="1"/>
  <c r="L70" i="9" s="1"/>
  <c r="I69" i="9"/>
  <c r="I68" i="9"/>
  <c r="I67" i="9"/>
  <c r="J67" i="9" s="1"/>
  <c r="K67" i="9" s="1"/>
  <c r="L67" i="9" s="1"/>
  <c r="I66" i="9"/>
  <c r="I65" i="9"/>
  <c r="K64" i="9"/>
  <c r="L64" i="9" s="1"/>
  <c r="I64" i="9"/>
  <c r="J64" i="9" s="1"/>
  <c r="J63" i="9"/>
  <c r="K63" i="9" s="1"/>
  <c r="L63" i="9" s="1"/>
  <c r="I63" i="9"/>
  <c r="I62" i="9"/>
  <c r="K61" i="9"/>
  <c r="L61" i="9" s="1"/>
  <c r="J61" i="9"/>
  <c r="I61" i="9"/>
  <c r="J60" i="9"/>
  <c r="K60" i="9" s="1"/>
  <c r="L60" i="9" s="1"/>
  <c r="I60" i="9"/>
  <c r="I59" i="9"/>
  <c r="J59" i="9" s="1"/>
  <c r="K59" i="9" s="1"/>
  <c r="L59" i="9" s="1"/>
  <c r="I58" i="9"/>
  <c r="J58" i="9" s="1"/>
  <c r="I57" i="9"/>
  <c r="I56" i="9"/>
  <c r="J55" i="9"/>
  <c r="K55" i="9" s="1"/>
  <c r="L55" i="9" s="1"/>
  <c r="I55" i="9"/>
  <c r="I54" i="9"/>
  <c r="I53" i="9"/>
  <c r="I52" i="9"/>
  <c r="I51" i="9"/>
  <c r="J51" i="9" s="1"/>
  <c r="K51" i="9" s="1"/>
  <c r="L51" i="9" s="1"/>
  <c r="I50" i="9"/>
  <c r="I49" i="9"/>
  <c r="I48" i="9"/>
  <c r="I47" i="9"/>
  <c r="J47" i="9" s="1"/>
  <c r="K47" i="9" s="1"/>
  <c r="L47" i="9" s="1"/>
  <c r="I46" i="9"/>
  <c r="I45" i="9"/>
  <c r="I44" i="9"/>
  <c r="J43" i="9"/>
  <c r="K43" i="9" s="1"/>
  <c r="L43" i="9" s="1"/>
  <c r="I43" i="9"/>
  <c r="I42" i="9"/>
  <c r="I41" i="9"/>
  <c r="I40" i="9"/>
  <c r="J40" i="9" s="1"/>
  <c r="K40" i="9" s="1"/>
  <c r="L40" i="9" s="1"/>
  <c r="J39" i="9"/>
  <c r="K39" i="9" s="1"/>
  <c r="L39" i="9" s="1"/>
  <c r="I39" i="9"/>
  <c r="I38" i="9"/>
  <c r="I37" i="9"/>
  <c r="I36" i="9"/>
  <c r="I35" i="9"/>
  <c r="J35" i="9" s="1"/>
  <c r="K35" i="9" s="1"/>
  <c r="L35" i="9" s="1"/>
  <c r="I34" i="9"/>
  <c r="K33" i="9"/>
  <c r="L33" i="9" s="1"/>
  <c r="I33" i="9"/>
  <c r="J33" i="9" s="1"/>
  <c r="J32" i="9"/>
  <c r="I32" i="9"/>
  <c r="J31" i="9"/>
  <c r="K31" i="9" s="1"/>
  <c r="L31" i="9" s="1"/>
  <c r="I31" i="9"/>
  <c r="I30" i="9"/>
  <c r="I29" i="9"/>
  <c r="J28" i="9"/>
  <c r="K28" i="9" s="1"/>
  <c r="L28" i="9" s="1"/>
  <c r="I28" i="9"/>
  <c r="J27" i="9"/>
  <c r="K27" i="9" s="1"/>
  <c r="L27" i="9" s="1"/>
  <c r="I27" i="9"/>
  <c r="I26" i="9"/>
  <c r="I25" i="9"/>
  <c r="I24" i="9"/>
  <c r="I23" i="9"/>
  <c r="J23" i="9" s="1"/>
  <c r="K23" i="9" s="1"/>
  <c r="L23" i="9" s="1"/>
  <c r="I22" i="9"/>
  <c r="J21" i="9"/>
  <c r="K21" i="9" s="1"/>
  <c r="L21" i="9" s="1"/>
  <c r="I21" i="9"/>
  <c r="I20" i="9"/>
  <c r="I19" i="9"/>
  <c r="J19" i="9" s="1"/>
  <c r="K19" i="9" s="1"/>
  <c r="L19" i="9" s="1"/>
  <c r="I18" i="9"/>
  <c r="I17" i="9"/>
  <c r="J17" i="9" s="1"/>
  <c r="K17" i="9" s="1"/>
  <c r="L17" i="9" s="1"/>
  <c r="J16" i="9"/>
  <c r="I16" i="9"/>
  <c r="J15" i="9"/>
  <c r="K15" i="9" s="1"/>
  <c r="L15" i="9" s="1"/>
  <c r="I15" i="9"/>
  <c r="I14" i="9"/>
  <c r="J13" i="9"/>
  <c r="I13" i="9"/>
  <c r="J12" i="9"/>
  <c r="I12" i="9"/>
  <c r="I11" i="9"/>
  <c r="J11" i="9" s="1"/>
  <c r="K11" i="9" s="1"/>
  <c r="L11" i="9" s="1"/>
  <c r="I10" i="9"/>
  <c r="I9" i="9"/>
  <c r="I8" i="9"/>
  <c r="I7" i="9"/>
  <c r="J7" i="9" s="1"/>
  <c r="K7" i="9" s="1"/>
  <c r="L7" i="9" s="1"/>
  <c r="I6" i="9"/>
  <c r="K5" i="9"/>
  <c r="L5" i="9" s="1"/>
  <c r="J5" i="9"/>
  <c r="I5" i="9"/>
  <c r="I301" i="5"/>
  <c r="F308" i="5"/>
  <c r="G308" i="5"/>
  <c r="I33" i="5"/>
  <c r="I291" i="5"/>
  <c r="J291" i="5" s="1"/>
  <c r="K291" i="5" s="1"/>
  <c r="L291" i="5" s="1"/>
  <c r="I292" i="5"/>
  <c r="J292" i="5"/>
  <c r="I293" i="5"/>
  <c r="I294" i="5"/>
  <c r="I295" i="5"/>
  <c r="J295" i="5" s="1"/>
  <c r="K295" i="5" s="1"/>
  <c r="I296" i="5"/>
  <c r="I297" i="5"/>
  <c r="I298" i="5"/>
  <c r="I299" i="5"/>
  <c r="I300" i="5"/>
  <c r="I302" i="5"/>
  <c r="I303" i="5"/>
  <c r="J303" i="5"/>
  <c r="I304" i="5"/>
  <c r="J304" i="5" s="1"/>
  <c r="I305" i="5"/>
  <c r="J305" i="5" s="1"/>
  <c r="I306" i="5"/>
  <c r="J306" i="5" s="1"/>
  <c r="I307" i="5"/>
  <c r="I6" i="5"/>
  <c r="I7" i="5"/>
  <c r="I8" i="5"/>
  <c r="I9" i="5"/>
  <c r="I10" i="5"/>
  <c r="J10" i="5" s="1"/>
  <c r="I11" i="5"/>
  <c r="J11" i="5"/>
  <c r="I12" i="5"/>
  <c r="I13" i="5"/>
  <c r="I14" i="5"/>
  <c r="I15" i="5"/>
  <c r="J15" i="5" s="1"/>
  <c r="I16" i="5"/>
  <c r="K16" i="5" s="1"/>
  <c r="L16" i="5" s="1"/>
  <c r="I17" i="5"/>
  <c r="J17" i="5" s="1"/>
  <c r="K17" i="5" s="1"/>
  <c r="L17" i="5" s="1"/>
  <c r="I18" i="5"/>
  <c r="J18" i="5" s="1"/>
  <c r="I19" i="5"/>
  <c r="I20" i="5"/>
  <c r="I21" i="5"/>
  <c r="I22" i="5"/>
  <c r="J22" i="5" s="1"/>
  <c r="I23" i="5"/>
  <c r="J23" i="5" s="1"/>
  <c r="I24" i="5"/>
  <c r="J24" i="5" s="1"/>
  <c r="I25" i="5"/>
  <c r="J25" i="5" s="1"/>
  <c r="K25" i="5" s="1"/>
  <c r="L25" i="5" s="1"/>
  <c r="I26" i="5"/>
  <c r="J26" i="5"/>
  <c r="I27" i="5"/>
  <c r="J27" i="5" s="1"/>
  <c r="I28" i="5"/>
  <c r="J28" i="5"/>
  <c r="I29" i="5"/>
  <c r="J29" i="5" s="1"/>
  <c r="K29" i="5" s="1"/>
  <c r="L29" i="5" s="1"/>
  <c r="I30" i="5"/>
  <c r="I31" i="5"/>
  <c r="I32" i="5"/>
  <c r="I34" i="5"/>
  <c r="J34" i="5"/>
  <c r="K34" i="5" s="1"/>
  <c r="L34" i="5" s="1"/>
  <c r="I35" i="5"/>
  <c r="I36" i="5"/>
  <c r="I37" i="5"/>
  <c r="I38" i="5"/>
  <c r="I39" i="5"/>
  <c r="J39" i="5" s="1"/>
  <c r="I40" i="5"/>
  <c r="I41" i="5"/>
  <c r="J41" i="5" s="1"/>
  <c r="I42" i="5"/>
  <c r="J42" i="5"/>
  <c r="I43" i="5"/>
  <c r="I44" i="5"/>
  <c r="I45" i="5"/>
  <c r="I46" i="5"/>
  <c r="I47" i="5"/>
  <c r="J47" i="5" s="1"/>
  <c r="I48" i="5"/>
  <c r="J48" i="5"/>
  <c r="I49" i="5"/>
  <c r="J49" i="5"/>
  <c r="I50" i="5"/>
  <c r="I51" i="5"/>
  <c r="J51" i="5" s="1"/>
  <c r="I52" i="5"/>
  <c r="I53" i="5"/>
  <c r="J53" i="5"/>
  <c r="K53" i="5" s="1"/>
  <c r="L53" i="5" s="1"/>
  <c r="I54" i="5"/>
  <c r="I55" i="5"/>
  <c r="I56" i="5"/>
  <c r="J56" i="5" s="1"/>
  <c r="I57" i="5"/>
  <c r="J57" i="5" s="1"/>
  <c r="I58" i="5"/>
  <c r="I59" i="5"/>
  <c r="J59" i="5" s="1"/>
  <c r="I60" i="5"/>
  <c r="I61" i="5"/>
  <c r="J61" i="5" s="1"/>
  <c r="I62" i="5"/>
  <c r="I63" i="5"/>
  <c r="I64" i="5"/>
  <c r="J64" i="5" s="1"/>
  <c r="I65" i="5"/>
  <c r="I66" i="5"/>
  <c r="I67" i="5"/>
  <c r="J67" i="5" s="1"/>
  <c r="I68" i="5"/>
  <c r="J68" i="5"/>
  <c r="I69" i="5"/>
  <c r="J69" i="5" s="1"/>
  <c r="K69" i="5" s="1"/>
  <c r="L69" i="5" s="1"/>
  <c r="I70" i="5"/>
  <c r="I71" i="5"/>
  <c r="J71" i="5" s="1"/>
  <c r="K71" i="5" s="1"/>
  <c r="L71" i="5" s="1"/>
  <c r="I72" i="5"/>
  <c r="I73" i="5"/>
  <c r="I74" i="5"/>
  <c r="J74" i="5" s="1"/>
  <c r="I75" i="5"/>
  <c r="I76" i="5"/>
  <c r="I77" i="5"/>
  <c r="J77" i="5"/>
  <c r="I78" i="5"/>
  <c r="J78" i="5" s="1"/>
  <c r="I79" i="5"/>
  <c r="J79" i="5" s="1"/>
  <c r="I80" i="5"/>
  <c r="I81" i="5"/>
  <c r="J81" i="5" s="1"/>
  <c r="K81" i="5" s="1"/>
  <c r="L81" i="5" s="1"/>
  <c r="I82" i="5"/>
  <c r="J82" i="5"/>
  <c r="I83" i="5"/>
  <c r="J83" i="5" s="1"/>
  <c r="I84" i="5"/>
  <c r="I85" i="5"/>
  <c r="J85" i="5" s="1"/>
  <c r="I86" i="5"/>
  <c r="I87" i="5"/>
  <c r="I88" i="5"/>
  <c r="J88" i="5"/>
  <c r="I89" i="5"/>
  <c r="J89" i="5" s="1"/>
  <c r="I90" i="5"/>
  <c r="J90" i="5" s="1"/>
  <c r="I91" i="5"/>
  <c r="J91" i="5"/>
  <c r="K91" i="5" s="1"/>
  <c r="L91" i="5" s="1"/>
  <c r="I92" i="5"/>
  <c r="J92" i="5" s="1"/>
  <c r="K92" i="5" s="1"/>
  <c r="L92" i="5" s="1"/>
  <c r="I93" i="5"/>
  <c r="J93" i="5" s="1"/>
  <c r="I94" i="5"/>
  <c r="J94" i="5"/>
  <c r="I95" i="5"/>
  <c r="I96" i="5"/>
  <c r="I97" i="5"/>
  <c r="I98" i="5"/>
  <c r="J98" i="5" s="1"/>
  <c r="I99" i="5"/>
  <c r="J99" i="5" s="1"/>
  <c r="I100" i="5"/>
  <c r="I101" i="5"/>
  <c r="I102" i="5"/>
  <c r="J102" i="5"/>
  <c r="I103" i="5"/>
  <c r="I104" i="5"/>
  <c r="J104" i="5" s="1"/>
  <c r="I105" i="5"/>
  <c r="J105" i="5"/>
  <c r="I106" i="5"/>
  <c r="J106" i="5" s="1"/>
  <c r="K106" i="5" s="1"/>
  <c r="I107" i="5"/>
  <c r="I108" i="5"/>
  <c r="J108" i="5" s="1"/>
  <c r="I109" i="5"/>
  <c r="J109" i="5" s="1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J115" i="5" s="1"/>
  <c r="I116" i="5"/>
  <c r="I117" i="5"/>
  <c r="J117" i="5" s="1"/>
  <c r="K117" i="5" s="1"/>
  <c r="I118" i="5"/>
  <c r="I119" i="5"/>
  <c r="I120" i="5"/>
  <c r="I121" i="5"/>
  <c r="J121" i="5" s="1"/>
  <c r="I122" i="5"/>
  <c r="J122" i="5" s="1"/>
  <c r="I123" i="5"/>
  <c r="I124" i="5"/>
  <c r="J124" i="5"/>
  <c r="I125" i="5"/>
  <c r="J125" i="5" s="1"/>
  <c r="I126" i="5"/>
  <c r="J126" i="5" s="1"/>
  <c r="I127" i="5"/>
  <c r="J127" i="5" s="1"/>
  <c r="I128" i="5"/>
  <c r="J128" i="5"/>
  <c r="I129" i="5"/>
  <c r="I130" i="5"/>
  <c r="J130" i="5" s="1"/>
  <c r="K130" i="5" s="1"/>
  <c r="L130" i="5" s="1"/>
  <c r="I131" i="5"/>
  <c r="I132" i="5"/>
  <c r="I133" i="5"/>
  <c r="I134" i="5"/>
  <c r="J134" i="5" s="1"/>
  <c r="I135" i="5"/>
  <c r="I136" i="5"/>
  <c r="I137" i="5"/>
  <c r="I138" i="5"/>
  <c r="J138" i="5"/>
  <c r="K138" i="5" s="1"/>
  <c r="L138" i="5" s="1"/>
  <c r="I139" i="5"/>
  <c r="I140" i="5"/>
  <c r="I141" i="5"/>
  <c r="I142" i="5"/>
  <c r="I143" i="5"/>
  <c r="K143" i="5" s="1"/>
  <c r="L143" i="5" s="1"/>
  <c r="J143" i="5"/>
  <c r="I144" i="5"/>
  <c r="J144" i="5" s="1"/>
  <c r="I145" i="5"/>
  <c r="I146" i="5"/>
  <c r="J146" i="5"/>
  <c r="I147" i="5"/>
  <c r="J147" i="5" s="1"/>
  <c r="K147" i="5" s="1"/>
  <c r="L147" i="5" s="1"/>
  <c r="I148" i="5"/>
  <c r="J148" i="5" s="1"/>
  <c r="I149" i="5"/>
  <c r="J149" i="5"/>
  <c r="I150" i="5"/>
  <c r="J150" i="5" s="1"/>
  <c r="I151" i="5"/>
  <c r="I152" i="5"/>
  <c r="I153" i="5"/>
  <c r="J153" i="5" s="1"/>
  <c r="K153" i="5" s="1"/>
  <c r="L153" i="5" s="1"/>
  <c r="I154" i="5"/>
  <c r="I155" i="5"/>
  <c r="J155" i="5" s="1"/>
  <c r="I156" i="5"/>
  <c r="J156" i="5" s="1"/>
  <c r="I157" i="5"/>
  <c r="J157" i="5" s="1"/>
  <c r="I158" i="5"/>
  <c r="J158" i="5" s="1"/>
  <c r="I159" i="5"/>
  <c r="I160" i="5"/>
  <c r="I161" i="5"/>
  <c r="I162" i="5"/>
  <c r="I163" i="5"/>
  <c r="I164" i="5"/>
  <c r="I165" i="5"/>
  <c r="J165" i="5" s="1"/>
  <c r="I166" i="5"/>
  <c r="I167" i="5"/>
  <c r="I168" i="5"/>
  <c r="I169" i="5"/>
  <c r="J169" i="5"/>
  <c r="I170" i="5"/>
  <c r="J170" i="5" s="1"/>
  <c r="I171" i="5"/>
  <c r="I172" i="5"/>
  <c r="J172" i="5" s="1"/>
  <c r="I173" i="5"/>
  <c r="I174" i="5"/>
  <c r="I175" i="5"/>
  <c r="J175" i="5" s="1"/>
  <c r="I176" i="5"/>
  <c r="J176" i="5" s="1"/>
  <c r="I177" i="5"/>
  <c r="J177" i="5"/>
  <c r="I178" i="5"/>
  <c r="J178" i="5" s="1"/>
  <c r="K178" i="5" s="1"/>
  <c r="L178" i="5" s="1"/>
  <c r="I179" i="5"/>
  <c r="I180" i="5"/>
  <c r="J180" i="5" s="1"/>
  <c r="I181" i="5"/>
  <c r="J181" i="5"/>
  <c r="I182" i="5"/>
  <c r="J182" i="5" s="1"/>
  <c r="I183" i="5"/>
  <c r="J183" i="5" s="1"/>
  <c r="K183" i="5" s="1"/>
  <c r="L183" i="5" s="1"/>
  <c r="I184" i="5"/>
  <c r="J184" i="5" s="1"/>
  <c r="I185" i="5"/>
  <c r="J185" i="5" s="1"/>
  <c r="I186" i="5"/>
  <c r="I187" i="5"/>
  <c r="J187" i="5"/>
  <c r="I188" i="5"/>
  <c r="J188" i="5" s="1"/>
  <c r="I189" i="5"/>
  <c r="I190" i="5"/>
  <c r="I191" i="5"/>
  <c r="I192" i="5"/>
  <c r="J192" i="5"/>
  <c r="K192" i="5" s="1"/>
  <c r="L192" i="5" s="1"/>
  <c r="I193" i="5"/>
  <c r="J193" i="5" s="1"/>
  <c r="I194" i="5"/>
  <c r="I195" i="5"/>
  <c r="J195" i="5" s="1"/>
  <c r="I196" i="5"/>
  <c r="J196" i="5" s="1"/>
  <c r="K196" i="5" s="1"/>
  <c r="L196" i="5" s="1"/>
  <c r="I197" i="5"/>
  <c r="I198" i="5"/>
  <c r="I199" i="5"/>
  <c r="I200" i="5"/>
  <c r="I201" i="5"/>
  <c r="I202" i="5"/>
  <c r="J202" i="5" s="1"/>
  <c r="K202" i="5" s="1"/>
  <c r="L202" i="5" s="1"/>
  <c r="I203" i="5"/>
  <c r="J203" i="5"/>
  <c r="I204" i="5"/>
  <c r="I205" i="5"/>
  <c r="J205" i="5" s="1"/>
  <c r="I206" i="5"/>
  <c r="J206" i="5" s="1"/>
  <c r="I207" i="5"/>
  <c r="J207" i="5" s="1"/>
  <c r="I208" i="5"/>
  <c r="I209" i="5"/>
  <c r="I210" i="5"/>
  <c r="J210" i="5" s="1"/>
  <c r="I211" i="5"/>
  <c r="I212" i="5"/>
  <c r="J212" i="5" s="1"/>
  <c r="I213" i="5"/>
  <c r="J213" i="5" s="1"/>
  <c r="I214" i="5"/>
  <c r="I215" i="5"/>
  <c r="I216" i="5"/>
  <c r="I217" i="5"/>
  <c r="I218" i="5"/>
  <c r="I219" i="5"/>
  <c r="I220" i="5"/>
  <c r="I221" i="5"/>
  <c r="J221" i="5" s="1"/>
  <c r="I222" i="5"/>
  <c r="I223" i="5"/>
  <c r="J223" i="5" s="1"/>
  <c r="K223" i="5" s="1"/>
  <c r="L223" i="5" s="1"/>
  <c r="I224" i="5"/>
  <c r="J224" i="5" s="1"/>
  <c r="I225" i="5"/>
  <c r="J225" i="5" s="1"/>
  <c r="I226" i="5"/>
  <c r="I227" i="5"/>
  <c r="I228" i="5"/>
  <c r="I229" i="5"/>
  <c r="I230" i="5"/>
  <c r="J230" i="5" s="1"/>
  <c r="I231" i="5"/>
  <c r="I232" i="5"/>
  <c r="I233" i="5"/>
  <c r="J233" i="5" s="1"/>
  <c r="I234" i="5"/>
  <c r="J234" i="5" s="1"/>
  <c r="I235" i="5"/>
  <c r="J235" i="5" s="1"/>
  <c r="I236" i="5"/>
  <c r="J236" i="5" s="1"/>
  <c r="K236" i="5" s="1"/>
  <c r="L236" i="5" s="1"/>
  <c r="I237" i="5"/>
  <c r="J237" i="5"/>
  <c r="I238" i="5"/>
  <c r="I239" i="5"/>
  <c r="I240" i="5"/>
  <c r="I241" i="5"/>
  <c r="J241" i="5" s="1"/>
  <c r="I242" i="5"/>
  <c r="J242" i="5"/>
  <c r="I243" i="5"/>
  <c r="J243" i="5" s="1"/>
  <c r="K243" i="5" s="1"/>
  <c r="L243" i="5" s="1"/>
  <c r="I244" i="5"/>
  <c r="J244" i="5" s="1"/>
  <c r="I245" i="5"/>
  <c r="J245" i="5" s="1"/>
  <c r="I246" i="5"/>
  <c r="I247" i="5"/>
  <c r="J247" i="5"/>
  <c r="I248" i="5"/>
  <c r="J248" i="5" s="1"/>
  <c r="I249" i="5"/>
  <c r="J249" i="5"/>
  <c r="I250" i="5"/>
  <c r="I251" i="5"/>
  <c r="I252" i="5"/>
  <c r="I253" i="5"/>
  <c r="J253" i="5" s="1"/>
  <c r="I254" i="5"/>
  <c r="J254" i="5"/>
  <c r="K254" i="5"/>
  <c r="L254" i="5" s="1"/>
  <c r="I255" i="5"/>
  <c r="I256" i="5"/>
  <c r="J256" i="5" s="1"/>
  <c r="K256" i="5" s="1"/>
  <c r="L256" i="5" s="1"/>
  <c r="I257" i="5"/>
  <c r="I258" i="5"/>
  <c r="I259" i="5"/>
  <c r="J259" i="5" s="1"/>
  <c r="I260" i="5"/>
  <c r="J260" i="5" s="1"/>
  <c r="I261" i="5"/>
  <c r="J261" i="5" s="1"/>
  <c r="I262" i="5"/>
  <c r="J262" i="5" s="1"/>
  <c r="I263" i="5"/>
  <c r="I264" i="5"/>
  <c r="I265" i="5"/>
  <c r="I266" i="5"/>
  <c r="I267" i="5"/>
  <c r="I268" i="5"/>
  <c r="J268" i="5" s="1"/>
  <c r="I269" i="5"/>
  <c r="I270" i="5"/>
  <c r="I271" i="5"/>
  <c r="J271" i="5"/>
  <c r="I272" i="5"/>
  <c r="J272" i="5"/>
  <c r="I273" i="5"/>
  <c r="J273" i="5" s="1"/>
  <c r="K273" i="5" s="1"/>
  <c r="L273" i="5" s="1"/>
  <c r="I274" i="5"/>
  <c r="J274" i="5" s="1"/>
  <c r="I275" i="5"/>
  <c r="J275" i="5" s="1"/>
  <c r="I276" i="5"/>
  <c r="I277" i="5"/>
  <c r="I278" i="5"/>
  <c r="J278" i="5" s="1"/>
  <c r="I279" i="5"/>
  <c r="J279" i="5"/>
  <c r="I280" i="5"/>
  <c r="J280" i="5"/>
  <c r="I281" i="5"/>
  <c r="I282" i="5"/>
  <c r="J282" i="5" s="1"/>
  <c r="I283" i="5"/>
  <c r="I284" i="5"/>
  <c r="I285" i="5"/>
  <c r="I286" i="5"/>
  <c r="J286" i="5" s="1"/>
  <c r="I287" i="5"/>
  <c r="J287" i="5" s="1"/>
  <c r="I288" i="5"/>
  <c r="I289" i="5"/>
  <c r="I290" i="5"/>
  <c r="J290" i="5" s="1"/>
  <c r="I5" i="5"/>
  <c r="J5" i="5" s="1"/>
  <c r="G1026" i="2"/>
  <c r="F1026" i="2"/>
  <c r="H1026" i="2"/>
  <c r="I8" i="2"/>
  <c r="I9" i="2"/>
  <c r="J9" i="2" s="1"/>
  <c r="I10" i="2"/>
  <c r="J10" i="2" s="1"/>
  <c r="I11" i="2"/>
  <c r="J11" i="2" s="1"/>
  <c r="I12" i="2"/>
  <c r="I13" i="2"/>
  <c r="I14" i="2"/>
  <c r="J14" i="2" s="1"/>
  <c r="I15" i="2"/>
  <c r="J15" i="2"/>
  <c r="I16" i="2"/>
  <c r="J16" i="2" s="1"/>
  <c r="I17" i="2"/>
  <c r="I18" i="2"/>
  <c r="J18" i="2"/>
  <c r="I19" i="2"/>
  <c r="J19" i="2" s="1"/>
  <c r="I20" i="2"/>
  <c r="I21" i="2"/>
  <c r="I22" i="2"/>
  <c r="J22" i="2" s="1"/>
  <c r="I23" i="2"/>
  <c r="J23" i="2" s="1"/>
  <c r="I24" i="2"/>
  <c r="J24" i="2" s="1"/>
  <c r="I25" i="2"/>
  <c r="J25" i="2" s="1"/>
  <c r="I26" i="2"/>
  <c r="J26" i="2" s="1"/>
  <c r="K26" i="2"/>
  <c r="L26" i="2" s="1"/>
  <c r="I27" i="2"/>
  <c r="J27" i="2" s="1"/>
  <c r="I28" i="2"/>
  <c r="J28" i="2" s="1"/>
  <c r="I29" i="2"/>
  <c r="J29" i="2" s="1"/>
  <c r="K29" i="2" s="1"/>
  <c r="L29" i="2" s="1"/>
  <c r="I30" i="2"/>
  <c r="J30" i="2" s="1"/>
  <c r="I31" i="2"/>
  <c r="J31" i="2"/>
  <c r="I32" i="2"/>
  <c r="J32" i="2" s="1"/>
  <c r="I33" i="2"/>
  <c r="I34" i="2"/>
  <c r="J34" i="2" s="1"/>
  <c r="I35" i="2"/>
  <c r="J35" i="2"/>
  <c r="I36" i="2"/>
  <c r="I37" i="2"/>
  <c r="I38" i="2"/>
  <c r="I39" i="2"/>
  <c r="J39" i="2"/>
  <c r="K39" i="2" s="1"/>
  <c r="L39" i="2" s="1"/>
  <c r="I40" i="2"/>
  <c r="I41" i="2"/>
  <c r="J41" i="2" s="1"/>
  <c r="I42" i="2"/>
  <c r="J42" i="2" s="1"/>
  <c r="I43" i="2"/>
  <c r="J43" i="2" s="1"/>
  <c r="I44" i="2"/>
  <c r="I45" i="2"/>
  <c r="J45" i="2" s="1"/>
  <c r="I46" i="2"/>
  <c r="I47" i="2"/>
  <c r="J47" i="2" s="1"/>
  <c r="I48" i="2"/>
  <c r="I49" i="2"/>
  <c r="I50" i="2"/>
  <c r="J50" i="2" s="1"/>
  <c r="I51" i="2"/>
  <c r="J51" i="2" s="1"/>
  <c r="I52" i="2"/>
  <c r="I53" i="2"/>
  <c r="J53" i="2"/>
  <c r="I54" i="2"/>
  <c r="J54" i="2" s="1"/>
  <c r="I55" i="2"/>
  <c r="I56" i="2"/>
  <c r="I57" i="2"/>
  <c r="I58" i="2"/>
  <c r="I59" i="2"/>
  <c r="I60" i="2"/>
  <c r="J60" i="2" s="1"/>
  <c r="I61" i="2"/>
  <c r="J61" i="2"/>
  <c r="I62" i="2"/>
  <c r="J62" i="2" s="1"/>
  <c r="K62" i="2" s="1"/>
  <c r="L62" i="2" s="1"/>
  <c r="I63" i="2"/>
  <c r="J63" i="2" s="1"/>
  <c r="I64" i="2"/>
  <c r="I65" i="2"/>
  <c r="J65" i="2"/>
  <c r="I66" i="2"/>
  <c r="J66" i="2"/>
  <c r="I67" i="2"/>
  <c r="J67" i="2" s="1"/>
  <c r="I68" i="2"/>
  <c r="J68" i="2"/>
  <c r="K68" i="2" s="1"/>
  <c r="L68" i="2" s="1"/>
  <c r="I69" i="2"/>
  <c r="I70" i="2"/>
  <c r="J70" i="2"/>
  <c r="I71" i="2"/>
  <c r="J71" i="2" s="1"/>
  <c r="I72" i="2"/>
  <c r="J72" i="2"/>
  <c r="K72" i="2" s="1"/>
  <c r="L72" i="2" s="1"/>
  <c r="I73" i="2"/>
  <c r="J73" i="2" s="1"/>
  <c r="K73" i="2" s="1"/>
  <c r="L73" i="2" s="1"/>
  <c r="I74" i="2"/>
  <c r="J74" i="2" s="1"/>
  <c r="I75" i="2"/>
  <c r="J75" i="2"/>
  <c r="K75" i="2" s="1"/>
  <c r="L75" i="2" s="1"/>
  <c r="I76" i="2"/>
  <c r="I77" i="2"/>
  <c r="I78" i="2"/>
  <c r="I79" i="2"/>
  <c r="J79" i="2" s="1"/>
  <c r="I80" i="2"/>
  <c r="J80" i="2" s="1"/>
  <c r="K80" i="2" s="1"/>
  <c r="L80" i="2" s="1"/>
  <c r="I81" i="2"/>
  <c r="I82" i="2"/>
  <c r="J82" i="2" s="1"/>
  <c r="I83" i="2"/>
  <c r="J83" i="2" s="1"/>
  <c r="I84" i="2"/>
  <c r="J84" i="2" s="1"/>
  <c r="I85" i="2"/>
  <c r="J85" i="2" s="1"/>
  <c r="I86" i="2"/>
  <c r="I87" i="2"/>
  <c r="I88" i="2"/>
  <c r="J88" i="2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J94" i="2" s="1"/>
  <c r="I95" i="2"/>
  <c r="J95" i="2" s="1"/>
  <c r="I96" i="2"/>
  <c r="J96" i="2"/>
  <c r="I97" i="2"/>
  <c r="I98" i="2"/>
  <c r="I99" i="2"/>
  <c r="J99" i="2" s="1"/>
  <c r="I100" i="2"/>
  <c r="J100" i="2"/>
  <c r="I101" i="2"/>
  <c r="I102" i="2"/>
  <c r="J102" i="2" s="1"/>
  <c r="K102" i="2" s="1"/>
  <c r="L102" i="2" s="1"/>
  <c r="I103" i="2"/>
  <c r="I104" i="2"/>
  <c r="J104" i="2"/>
  <c r="I105" i="2"/>
  <c r="I106" i="2"/>
  <c r="I107" i="2"/>
  <c r="J107" i="2" s="1"/>
  <c r="I108" i="2"/>
  <c r="I109" i="2"/>
  <c r="I110" i="2"/>
  <c r="I111" i="2"/>
  <c r="J111" i="2" s="1"/>
  <c r="K111" i="2" s="1"/>
  <c r="L111" i="2" s="1"/>
  <c r="I112" i="2"/>
  <c r="J112" i="2"/>
  <c r="I113" i="2"/>
  <c r="J113" i="2" s="1"/>
  <c r="I114" i="2"/>
  <c r="J114" i="2" s="1"/>
  <c r="I115" i="2"/>
  <c r="I116" i="2"/>
  <c r="J116" i="2" s="1"/>
  <c r="I117" i="2"/>
  <c r="I118" i="2"/>
  <c r="J118" i="2"/>
  <c r="I119" i="2"/>
  <c r="I120" i="2"/>
  <c r="I121" i="2"/>
  <c r="I122" i="2"/>
  <c r="I123" i="2"/>
  <c r="J123" i="2"/>
  <c r="K123" i="2" s="1"/>
  <c r="L123" i="2" s="1"/>
  <c r="I124" i="2"/>
  <c r="J124" i="2" s="1"/>
  <c r="I125" i="2"/>
  <c r="J125" i="2"/>
  <c r="K125" i="2" s="1"/>
  <c r="L125" i="2" s="1"/>
  <c r="I126" i="2"/>
  <c r="J126" i="2"/>
  <c r="I127" i="2"/>
  <c r="J127" i="2" s="1"/>
  <c r="I128" i="2"/>
  <c r="J128" i="2" s="1"/>
  <c r="K128" i="2" s="1"/>
  <c r="L128" i="2" s="1"/>
  <c r="I129" i="2"/>
  <c r="I130" i="2"/>
  <c r="J130" i="2" s="1"/>
  <c r="I131" i="2"/>
  <c r="J131" i="2" s="1"/>
  <c r="I132" i="2"/>
  <c r="J132" i="2" s="1"/>
  <c r="I133" i="2"/>
  <c r="J133" i="2"/>
  <c r="I134" i="2"/>
  <c r="J134" i="2"/>
  <c r="I135" i="2"/>
  <c r="I136" i="2"/>
  <c r="I137" i="2"/>
  <c r="I138" i="2"/>
  <c r="I139" i="2"/>
  <c r="J139" i="2" s="1"/>
  <c r="K139" i="2" s="1"/>
  <c r="L139" i="2" s="1"/>
  <c r="I140" i="2"/>
  <c r="J140" i="2"/>
  <c r="I141" i="2"/>
  <c r="I142" i="2"/>
  <c r="J142" i="2" s="1"/>
  <c r="I143" i="2"/>
  <c r="J143" i="2" s="1"/>
  <c r="I144" i="2"/>
  <c r="J144" i="2"/>
  <c r="I145" i="2"/>
  <c r="J145" i="2" s="1"/>
  <c r="I146" i="2"/>
  <c r="I147" i="2"/>
  <c r="J147" i="2" s="1"/>
  <c r="K147" i="2" s="1"/>
  <c r="L147" i="2" s="1"/>
  <c r="I148" i="2"/>
  <c r="J148" i="2" s="1"/>
  <c r="I149" i="2"/>
  <c r="J149" i="2" s="1"/>
  <c r="I150" i="2"/>
  <c r="J150" i="2" s="1"/>
  <c r="K150" i="2" s="1"/>
  <c r="L150" i="2"/>
  <c r="I151" i="2"/>
  <c r="J151" i="2" s="1"/>
  <c r="I152" i="2"/>
  <c r="J152" i="2" s="1"/>
  <c r="K152" i="2" s="1"/>
  <c r="L152" i="2" s="1"/>
  <c r="I153" i="2"/>
  <c r="I154" i="2"/>
  <c r="J154" i="2" s="1"/>
  <c r="I155" i="2"/>
  <c r="J155" i="2" s="1"/>
  <c r="I156" i="2"/>
  <c r="I157" i="2"/>
  <c r="J157" i="2"/>
  <c r="K157" i="2" s="1"/>
  <c r="L157" i="2" s="1"/>
  <c r="I158" i="2"/>
  <c r="J158" i="2"/>
  <c r="K158" i="2"/>
  <c r="L158" i="2"/>
  <c r="I159" i="2"/>
  <c r="I160" i="2"/>
  <c r="J160" i="2"/>
  <c r="I161" i="2"/>
  <c r="J161" i="2" s="1"/>
  <c r="I162" i="2"/>
  <c r="J162" i="2" s="1"/>
  <c r="I163" i="2"/>
  <c r="I164" i="2"/>
  <c r="I165" i="2"/>
  <c r="J165" i="2" s="1"/>
  <c r="K165" i="2" s="1"/>
  <c r="L165" i="2" s="1"/>
  <c r="I166" i="2"/>
  <c r="J166" i="2" s="1"/>
  <c r="I167" i="2"/>
  <c r="I168" i="2"/>
  <c r="J168" i="2" s="1"/>
  <c r="K168" i="2" s="1"/>
  <c r="L168" i="2" s="1"/>
  <c r="I169" i="2"/>
  <c r="J169" i="2" s="1"/>
  <c r="I170" i="2"/>
  <c r="I171" i="2"/>
  <c r="J171" i="2" s="1"/>
  <c r="I172" i="2"/>
  <c r="J172" i="2" s="1"/>
  <c r="I173" i="2"/>
  <c r="I174" i="2"/>
  <c r="J174" i="2" s="1"/>
  <c r="I175" i="2"/>
  <c r="J175" i="2" s="1"/>
  <c r="I176" i="2"/>
  <c r="J176" i="2" s="1"/>
  <c r="I177" i="2"/>
  <c r="J177" i="2" s="1"/>
  <c r="I178" i="2"/>
  <c r="I179" i="2"/>
  <c r="I180" i="2"/>
  <c r="I181" i="2"/>
  <c r="J181" i="2" s="1"/>
  <c r="I182" i="2"/>
  <c r="J182" i="2" s="1"/>
  <c r="I183" i="2"/>
  <c r="J183" i="2" s="1"/>
  <c r="I184" i="2"/>
  <c r="J184" i="2"/>
  <c r="I185" i="2"/>
  <c r="J185" i="2" s="1"/>
  <c r="I186" i="2"/>
  <c r="I187" i="2"/>
  <c r="J187" i="2" s="1"/>
  <c r="I188" i="2"/>
  <c r="J188" i="2" s="1"/>
  <c r="I189" i="2"/>
  <c r="J189" i="2"/>
  <c r="K189" i="2" s="1"/>
  <c r="L189" i="2" s="1"/>
  <c r="I190" i="2"/>
  <c r="J190" i="2" s="1"/>
  <c r="I191" i="2"/>
  <c r="J191" i="2"/>
  <c r="I192" i="2"/>
  <c r="J192" i="2" s="1"/>
  <c r="I193" i="2"/>
  <c r="J193" i="2" s="1"/>
  <c r="K193" i="2" s="1"/>
  <c r="L193" i="2" s="1"/>
  <c r="I194" i="2"/>
  <c r="J194" i="2" s="1"/>
  <c r="I195" i="2"/>
  <c r="J195" i="2" s="1"/>
  <c r="K195" i="2" s="1"/>
  <c r="L195" i="2" s="1"/>
  <c r="I196" i="2"/>
  <c r="J196" i="2" s="1"/>
  <c r="I197" i="2"/>
  <c r="I198" i="2"/>
  <c r="I199" i="2"/>
  <c r="J199" i="2" s="1"/>
  <c r="I200" i="2"/>
  <c r="J200" i="2"/>
  <c r="I201" i="2"/>
  <c r="I202" i="2"/>
  <c r="J202" i="2" s="1"/>
  <c r="I203" i="2"/>
  <c r="I204" i="2"/>
  <c r="I205" i="2"/>
  <c r="J205" i="2" s="1"/>
  <c r="K205" i="2" s="1"/>
  <c r="L205" i="2" s="1"/>
  <c r="I206" i="2"/>
  <c r="J206" i="2" s="1"/>
  <c r="K206" i="2" s="1"/>
  <c r="L206" i="2" s="1"/>
  <c r="I207" i="2"/>
  <c r="I208" i="2"/>
  <c r="J208" i="2" s="1"/>
  <c r="I209" i="2"/>
  <c r="J209" i="2" s="1"/>
  <c r="K209" i="2" s="1"/>
  <c r="L209" i="2" s="1"/>
  <c r="I210" i="2"/>
  <c r="J210" i="2" s="1"/>
  <c r="I211" i="2"/>
  <c r="J211" i="2" s="1"/>
  <c r="I212" i="2"/>
  <c r="I213" i="2"/>
  <c r="J213" i="2"/>
  <c r="K213" i="2" s="1"/>
  <c r="L213" i="2" s="1"/>
  <c r="I214" i="2"/>
  <c r="J214" i="2" s="1"/>
  <c r="K214" i="2" s="1"/>
  <c r="L214" i="2" s="1"/>
  <c r="I215" i="2"/>
  <c r="J215" i="2" s="1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 s="1"/>
  <c r="K222" i="2" s="1"/>
  <c r="L222" i="2" s="1"/>
  <c r="I223" i="2"/>
  <c r="J223" i="2"/>
  <c r="K223" i="2" s="1"/>
  <c r="L223" i="2" s="1"/>
  <c r="I224" i="2"/>
  <c r="I225" i="2"/>
  <c r="J225" i="2"/>
  <c r="K225" i="2" s="1"/>
  <c r="L225" i="2" s="1"/>
  <c r="I226" i="2"/>
  <c r="J226" i="2" s="1"/>
  <c r="I227" i="2"/>
  <c r="I228" i="2"/>
  <c r="J228" i="2"/>
  <c r="I229" i="2"/>
  <c r="I230" i="2"/>
  <c r="J230" i="2"/>
  <c r="I231" i="2"/>
  <c r="I232" i="2"/>
  <c r="J232" i="2" s="1"/>
  <c r="K232" i="2" s="1"/>
  <c r="L232" i="2" s="1"/>
  <c r="I233" i="2"/>
  <c r="J233" i="2" s="1"/>
  <c r="K233" i="2" s="1"/>
  <c r="L233" i="2" s="1"/>
  <c r="I234" i="2"/>
  <c r="I235" i="2"/>
  <c r="I236" i="2"/>
  <c r="J236" i="2"/>
  <c r="I237" i="2"/>
  <c r="J237" i="2" s="1"/>
  <c r="I238" i="2"/>
  <c r="J238" i="2" s="1"/>
  <c r="I239" i="2"/>
  <c r="J239" i="2" s="1"/>
  <c r="K239" i="2" s="1"/>
  <c r="L239" i="2" s="1"/>
  <c r="I240" i="2"/>
  <c r="J240" i="2" s="1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J249" i="2"/>
  <c r="I250" i="2"/>
  <c r="J250" i="2" s="1"/>
  <c r="K250" i="2" s="1"/>
  <c r="L250" i="2" s="1"/>
  <c r="I251" i="2"/>
  <c r="J251" i="2" s="1"/>
  <c r="I252" i="2"/>
  <c r="J252" i="2" s="1"/>
  <c r="I253" i="2"/>
  <c r="J253" i="2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K259" i="2" s="1"/>
  <c r="L259" i="2" s="1"/>
  <c r="I260" i="2"/>
  <c r="J260" i="2" s="1"/>
  <c r="K260" i="2" s="1"/>
  <c r="L260" i="2" s="1"/>
  <c r="I261" i="2"/>
  <c r="I262" i="2"/>
  <c r="I263" i="2"/>
  <c r="J263" i="2"/>
  <c r="I264" i="2"/>
  <c r="J264" i="2" s="1"/>
  <c r="I265" i="2"/>
  <c r="J265" i="2" s="1"/>
  <c r="I266" i="2"/>
  <c r="J266" i="2" s="1"/>
  <c r="I267" i="2"/>
  <c r="J267" i="2" s="1"/>
  <c r="K267" i="2" s="1"/>
  <c r="L267" i="2" s="1"/>
  <c r="I268" i="2"/>
  <c r="I269" i="2"/>
  <c r="J269" i="2"/>
  <c r="I270" i="2"/>
  <c r="I271" i="2"/>
  <c r="J271" i="2" s="1"/>
  <c r="K271" i="2" s="1"/>
  <c r="L271" i="2" s="1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K277" i="2" s="1"/>
  <c r="L277" i="2" s="1"/>
  <c r="I278" i="2"/>
  <c r="J278" i="2" s="1"/>
  <c r="I279" i="2"/>
  <c r="I280" i="2"/>
  <c r="J280" i="2" s="1"/>
  <c r="I281" i="2"/>
  <c r="J281" i="2" s="1"/>
  <c r="I282" i="2"/>
  <c r="J282" i="2" s="1"/>
  <c r="K282" i="2" s="1"/>
  <c r="L282" i="2" s="1"/>
  <c r="I283" i="2"/>
  <c r="J283" i="2" s="1"/>
  <c r="K283" i="2" s="1"/>
  <c r="L283" i="2" s="1"/>
  <c r="I284" i="2"/>
  <c r="J284" i="2" s="1"/>
  <c r="I285" i="2"/>
  <c r="J285" i="2" s="1"/>
  <c r="I286" i="2"/>
  <c r="J286" i="2"/>
  <c r="K286" i="2" s="1"/>
  <c r="L286" i="2" s="1"/>
  <c r="I287" i="2"/>
  <c r="J287" i="2"/>
  <c r="K287" i="2" s="1"/>
  <c r="L287" i="2" s="1"/>
  <c r="I288" i="2"/>
  <c r="J288" i="2" s="1"/>
  <c r="I289" i="2"/>
  <c r="J289" i="2" s="1"/>
  <c r="I290" i="2"/>
  <c r="J290" i="2" s="1"/>
  <c r="K290" i="2" s="1"/>
  <c r="L290" i="2" s="1"/>
  <c r="I291" i="2"/>
  <c r="J291" i="2"/>
  <c r="K291" i="2"/>
  <c r="L291" i="2" s="1"/>
  <c r="I292" i="2"/>
  <c r="J292" i="2"/>
  <c r="I293" i="2"/>
  <c r="J293" i="2" s="1"/>
  <c r="I294" i="2"/>
  <c r="J294" i="2" s="1"/>
  <c r="I295" i="2"/>
  <c r="I296" i="2"/>
  <c r="I297" i="2"/>
  <c r="I298" i="2"/>
  <c r="J298" i="2"/>
  <c r="I299" i="2"/>
  <c r="J299" i="2"/>
  <c r="I300" i="2"/>
  <c r="J300" i="2" s="1"/>
  <c r="I301" i="2"/>
  <c r="J301" i="2"/>
  <c r="I302" i="2"/>
  <c r="J302" i="2" s="1"/>
  <c r="K302" i="2" s="1"/>
  <c r="L302" i="2" s="1"/>
  <c r="I303" i="2"/>
  <c r="J303" i="2" s="1"/>
  <c r="I304" i="2"/>
  <c r="I305" i="2"/>
  <c r="J305" i="2"/>
  <c r="K305" i="2" s="1"/>
  <c r="L305" i="2" s="1"/>
  <c r="I306" i="2"/>
  <c r="J306" i="2"/>
  <c r="I307" i="2"/>
  <c r="I308" i="2"/>
  <c r="J308" i="2" s="1"/>
  <c r="I309" i="2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I317" i="2"/>
  <c r="J317" i="2" s="1"/>
  <c r="I318" i="2"/>
  <c r="J318" i="2" s="1"/>
  <c r="I319" i="2"/>
  <c r="J319" i="2" s="1"/>
  <c r="K319" i="2" s="1"/>
  <c r="L319" i="2" s="1"/>
  <c r="I320" i="2"/>
  <c r="J320" i="2" s="1"/>
  <c r="K320" i="2" s="1"/>
  <c r="L320" i="2" s="1"/>
  <c r="I321" i="2"/>
  <c r="J321" i="2" s="1"/>
  <c r="K321" i="2" s="1"/>
  <c r="L321" i="2" s="1"/>
  <c r="I322" i="2"/>
  <c r="J322" i="2" s="1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K328" i="2" s="1"/>
  <c r="L328" i="2" s="1"/>
  <c r="I329" i="2"/>
  <c r="J329" i="2" s="1"/>
  <c r="K329" i="2" s="1"/>
  <c r="L329" i="2" s="1"/>
  <c r="I330" i="2"/>
  <c r="J330" i="2" s="1"/>
  <c r="I331" i="2"/>
  <c r="J331" i="2" s="1"/>
  <c r="I332" i="2"/>
  <c r="I333" i="2"/>
  <c r="I334" i="2"/>
  <c r="J334" i="2" s="1"/>
  <c r="K334" i="2" s="1"/>
  <c r="L334" i="2" s="1"/>
  <c r="I335" i="2"/>
  <c r="J335" i="2" s="1"/>
  <c r="I336" i="2"/>
  <c r="I337" i="2"/>
  <c r="J337" i="2" s="1"/>
  <c r="I338" i="2"/>
  <c r="J338" i="2" s="1"/>
  <c r="K338" i="2" s="1"/>
  <c r="L338" i="2" s="1"/>
  <c r="I339" i="2"/>
  <c r="J339" i="2" s="1"/>
  <c r="I340" i="2"/>
  <c r="I341" i="2"/>
  <c r="J341" i="2" s="1"/>
  <c r="I342" i="2"/>
  <c r="J342" i="2" s="1"/>
  <c r="K342" i="2" s="1"/>
  <c r="L342" i="2" s="1"/>
  <c r="I343" i="2"/>
  <c r="J343" i="2" s="1"/>
  <c r="K343" i="2" s="1"/>
  <c r="L343" i="2" s="1"/>
  <c r="I344" i="2"/>
  <c r="J344" i="2"/>
  <c r="I345" i="2"/>
  <c r="J345" i="2" s="1"/>
  <c r="I346" i="2"/>
  <c r="J346" i="2" s="1"/>
  <c r="K346" i="2" s="1"/>
  <c r="L346" i="2" s="1"/>
  <c r="I347" i="2"/>
  <c r="J347" i="2"/>
  <c r="I348" i="2"/>
  <c r="J348" i="2" s="1"/>
  <c r="I349" i="2"/>
  <c r="I350" i="2"/>
  <c r="J350" i="2"/>
  <c r="I351" i="2"/>
  <c r="J351" i="2" s="1"/>
  <c r="K351" i="2" s="1"/>
  <c r="L351" i="2" s="1"/>
  <c r="I352" i="2"/>
  <c r="I353" i="2"/>
  <c r="J353" i="2" s="1"/>
  <c r="I354" i="2"/>
  <c r="J354" i="2" s="1"/>
  <c r="I355" i="2"/>
  <c r="J355" i="2" s="1"/>
  <c r="K355" i="2" s="1"/>
  <c r="L355" i="2" s="1"/>
  <c r="I356" i="2"/>
  <c r="J356" i="2"/>
  <c r="I357" i="2"/>
  <c r="J357" i="2"/>
  <c r="K357" i="2" s="1"/>
  <c r="L357" i="2" s="1"/>
  <c r="I358" i="2"/>
  <c r="J358" i="2" s="1"/>
  <c r="I359" i="2"/>
  <c r="J359" i="2" s="1"/>
  <c r="I360" i="2"/>
  <c r="J360" i="2" s="1"/>
  <c r="I361" i="2"/>
  <c r="I362" i="2"/>
  <c r="I363" i="2"/>
  <c r="I364" i="2"/>
  <c r="I365" i="2"/>
  <c r="I366" i="2"/>
  <c r="J366" i="2"/>
  <c r="I367" i="2"/>
  <c r="I368" i="2"/>
  <c r="J368" i="2" s="1"/>
  <c r="I369" i="2"/>
  <c r="J369" i="2" s="1"/>
  <c r="I370" i="2"/>
  <c r="J370" i="2" s="1"/>
  <c r="I371" i="2"/>
  <c r="J371" i="2"/>
  <c r="I372" i="2"/>
  <c r="J372" i="2" s="1"/>
  <c r="I373" i="2"/>
  <c r="J373" i="2"/>
  <c r="K373" i="2" s="1"/>
  <c r="L373" i="2" s="1"/>
  <c r="I374" i="2"/>
  <c r="I375" i="2"/>
  <c r="I376" i="2"/>
  <c r="I377" i="2"/>
  <c r="J377" i="2" s="1"/>
  <c r="I378" i="2"/>
  <c r="J378" i="2" s="1"/>
  <c r="K378" i="2" s="1"/>
  <c r="L378" i="2" s="1"/>
  <c r="I379" i="2"/>
  <c r="J379" i="2" s="1"/>
  <c r="I380" i="2"/>
  <c r="J380" i="2"/>
  <c r="I381" i="2"/>
  <c r="J381" i="2" s="1"/>
  <c r="K381" i="2" s="1"/>
  <c r="L381" i="2" s="1"/>
  <c r="I382" i="2"/>
  <c r="J382" i="2"/>
  <c r="I383" i="2"/>
  <c r="J383" i="2" s="1"/>
  <c r="I384" i="2"/>
  <c r="J384" i="2"/>
  <c r="I385" i="2"/>
  <c r="J385" i="2" s="1"/>
  <c r="I386" i="2"/>
  <c r="J386" i="2" s="1"/>
  <c r="K386" i="2" s="1"/>
  <c r="L386" i="2" s="1"/>
  <c r="I387" i="2"/>
  <c r="J387" i="2" s="1"/>
  <c r="I388" i="2"/>
  <c r="K388" i="2" s="1"/>
  <c r="L388" i="2" s="1"/>
  <c r="J388" i="2"/>
  <c r="I389" i="2"/>
  <c r="I390" i="2"/>
  <c r="J390" i="2"/>
  <c r="I391" i="2"/>
  <c r="I392" i="2"/>
  <c r="J392" i="2" s="1"/>
  <c r="I393" i="2"/>
  <c r="I394" i="2"/>
  <c r="J394" i="2" s="1"/>
  <c r="I395" i="2"/>
  <c r="J395" i="2" s="1"/>
  <c r="I396" i="2"/>
  <c r="J396" i="2"/>
  <c r="K396" i="2" s="1"/>
  <c r="L396" i="2" s="1"/>
  <c r="I397" i="2"/>
  <c r="J397" i="2"/>
  <c r="K397" i="2" s="1"/>
  <c r="L397" i="2" s="1"/>
  <c r="I398" i="2"/>
  <c r="J398" i="2"/>
  <c r="K398" i="2"/>
  <c r="L398" i="2" s="1"/>
  <c r="I399" i="2"/>
  <c r="I400" i="2"/>
  <c r="I401" i="2"/>
  <c r="J401" i="2" s="1"/>
  <c r="I402" i="2"/>
  <c r="J402" i="2" s="1"/>
  <c r="K402" i="2" s="1"/>
  <c r="L402" i="2" s="1"/>
  <c r="I403" i="2"/>
  <c r="I404" i="2"/>
  <c r="I405" i="2"/>
  <c r="I406" i="2"/>
  <c r="I407" i="2"/>
  <c r="J407" i="2" s="1"/>
  <c r="K407" i="2" s="1"/>
  <c r="L407" i="2" s="1"/>
  <c r="I408" i="2"/>
  <c r="I409" i="2"/>
  <c r="I410" i="2"/>
  <c r="I411" i="2"/>
  <c r="J411" i="2" s="1"/>
  <c r="I412" i="2"/>
  <c r="J412" i="2"/>
  <c r="K412" i="2" s="1"/>
  <c r="L412" i="2" s="1"/>
  <c r="I413" i="2"/>
  <c r="I414" i="2"/>
  <c r="I415" i="2"/>
  <c r="J415" i="2" s="1"/>
  <c r="I416" i="2"/>
  <c r="J416" i="2"/>
  <c r="I417" i="2"/>
  <c r="J417" i="2" s="1"/>
  <c r="I418" i="2"/>
  <c r="J418" i="2" s="1"/>
  <c r="K418" i="2" s="1"/>
  <c r="L418" i="2" s="1"/>
  <c r="I419" i="2"/>
  <c r="I420" i="2"/>
  <c r="J420" i="2" s="1"/>
  <c r="K420" i="2" s="1"/>
  <c r="L420" i="2" s="1"/>
  <c r="I421" i="2"/>
  <c r="I422" i="2"/>
  <c r="J422" i="2"/>
  <c r="K422" i="2" s="1"/>
  <c r="L422" i="2" s="1"/>
  <c r="I423" i="2"/>
  <c r="J423" i="2" s="1"/>
  <c r="I424" i="2"/>
  <c r="J424" i="2" s="1"/>
  <c r="I425" i="2"/>
  <c r="J425" i="2" s="1"/>
  <c r="K425" i="2" s="1"/>
  <c r="L425" i="2" s="1"/>
  <c r="I426" i="2"/>
  <c r="I427" i="2"/>
  <c r="J427" i="2" s="1"/>
  <c r="K427" i="2" s="1"/>
  <c r="L427" i="2" s="1"/>
  <c r="I428" i="2"/>
  <c r="J428" i="2" s="1"/>
  <c r="K428" i="2" s="1"/>
  <c r="L428" i="2" s="1"/>
  <c r="I429" i="2"/>
  <c r="I430" i="2"/>
  <c r="I431" i="2"/>
  <c r="I432" i="2"/>
  <c r="J432" i="2"/>
  <c r="I433" i="2"/>
  <c r="J433" i="2" s="1"/>
  <c r="I434" i="2"/>
  <c r="J434" i="2"/>
  <c r="I435" i="2"/>
  <c r="I436" i="2"/>
  <c r="J436" i="2" s="1"/>
  <c r="I437" i="2"/>
  <c r="J437" i="2" s="1"/>
  <c r="I438" i="2"/>
  <c r="J438" i="2" s="1"/>
  <c r="I439" i="2"/>
  <c r="I440" i="2"/>
  <c r="I441" i="2"/>
  <c r="I442" i="2"/>
  <c r="J442" i="2" s="1"/>
  <c r="I443" i="2"/>
  <c r="I444" i="2"/>
  <c r="J444" i="2"/>
  <c r="I445" i="2"/>
  <c r="J445" i="2" s="1"/>
  <c r="I446" i="2"/>
  <c r="J446" i="2" s="1"/>
  <c r="I447" i="2"/>
  <c r="J447" i="2"/>
  <c r="I448" i="2"/>
  <c r="J448" i="2"/>
  <c r="I449" i="2"/>
  <c r="J449" i="2" s="1"/>
  <c r="I450" i="2"/>
  <c r="I451" i="2"/>
  <c r="I452" i="2"/>
  <c r="I453" i="2"/>
  <c r="J453" i="2" s="1"/>
  <c r="K453" i="2" s="1"/>
  <c r="L453" i="2" s="1"/>
  <c r="I454" i="2"/>
  <c r="I455" i="2"/>
  <c r="I456" i="2"/>
  <c r="J456" i="2" s="1"/>
  <c r="I457" i="2"/>
  <c r="J457" i="2" s="1"/>
  <c r="K457" i="2" s="1"/>
  <c r="L457" i="2" s="1"/>
  <c r="I458" i="2"/>
  <c r="J458" i="2" s="1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I469" i="2"/>
  <c r="J469" i="2"/>
  <c r="I470" i="2"/>
  <c r="I471" i="2"/>
  <c r="I472" i="2"/>
  <c r="I473" i="2"/>
  <c r="J473" i="2" s="1"/>
  <c r="I474" i="2"/>
  <c r="J474" i="2" s="1"/>
  <c r="I475" i="2"/>
  <c r="I476" i="2"/>
  <c r="I477" i="2"/>
  <c r="J477" i="2" s="1"/>
  <c r="K477" i="2" s="1"/>
  <c r="L477" i="2" s="1"/>
  <c r="I478" i="2"/>
  <c r="I479" i="2"/>
  <c r="I480" i="2"/>
  <c r="J480" i="2"/>
  <c r="I481" i="2"/>
  <c r="J481" i="2" s="1"/>
  <c r="I482" i="2"/>
  <c r="J482" i="2" s="1"/>
  <c r="I483" i="2"/>
  <c r="I484" i="2"/>
  <c r="J484" i="2" s="1"/>
  <c r="I485" i="2"/>
  <c r="J485" i="2" s="1"/>
  <c r="I486" i="2"/>
  <c r="I487" i="2"/>
  <c r="J487" i="2" s="1"/>
  <c r="K487" i="2" s="1"/>
  <c r="L487" i="2" s="1"/>
  <c r="I488" i="2"/>
  <c r="J488" i="2" s="1"/>
  <c r="I489" i="2"/>
  <c r="I490" i="2"/>
  <c r="I491" i="2"/>
  <c r="J491" i="2" s="1"/>
  <c r="I492" i="2"/>
  <c r="I493" i="2"/>
  <c r="I494" i="2"/>
  <c r="J494" i="2" s="1"/>
  <c r="I495" i="2"/>
  <c r="J495" i="2" s="1"/>
  <c r="K495" i="2" s="1"/>
  <c r="L495" i="2" s="1"/>
  <c r="I496" i="2"/>
  <c r="J496" i="2" s="1"/>
  <c r="I497" i="2"/>
  <c r="I498" i="2"/>
  <c r="J498" i="2" s="1"/>
  <c r="I499" i="2"/>
  <c r="I500" i="2"/>
  <c r="J500" i="2" s="1"/>
  <c r="I501" i="2"/>
  <c r="I502" i="2"/>
  <c r="J502" i="2"/>
  <c r="I503" i="2"/>
  <c r="J503" i="2" s="1"/>
  <c r="K503" i="2" s="1"/>
  <c r="L503" i="2" s="1"/>
  <c r="I504" i="2"/>
  <c r="I505" i="2"/>
  <c r="J505" i="2" s="1"/>
  <c r="I506" i="2"/>
  <c r="J506" i="2"/>
  <c r="I507" i="2"/>
  <c r="J507" i="2" s="1"/>
  <c r="K507" i="2" s="1"/>
  <c r="L507" i="2" s="1"/>
  <c r="I508" i="2"/>
  <c r="J508" i="2" s="1"/>
  <c r="I509" i="2"/>
  <c r="I510" i="2"/>
  <c r="J510" i="2" s="1"/>
  <c r="I511" i="2"/>
  <c r="J511" i="2" s="1"/>
  <c r="K511" i="2" s="1"/>
  <c r="L511" i="2" s="1"/>
  <c r="I512" i="2"/>
  <c r="J512" i="2" s="1"/>
  <c r="I513" i="2"/>
  <c r="J513" i="2" s="1"/>
  <c r="I514" i="2"/>
  <c r="I515" i="2"/>
  <c r="I516" i="2"/>
  <c r="I517" i="2"/>
  <c r="J517" i="2" s="1"/>
  <c r="K517" i="2" s="1"/>
  <c r="L517" i="2" s="1"/>
  <c r="I518" i="2"/>
  <c r="J518" i="2" s="1"/>
  <c r="I519" i="2"/>
  <c r="I520" i="2"/>
  <c r="J520" i="2" s="1"/>
  <c r="I521" i="2"/>
  <c r="J521" i="2"/>
  <c r="I522" i="2"/>
  <c r="I523" i="2"/>
  <c r="I524" i="2"/>
  <c r="I525" i="2"/>
  <c r="I526" i="2"/>
  <c r="I527" i="2"/>
  <c r="I528" i="2"/>
  <c r="J528" i="2"/>
  <c r="K528" i="2" s="1"/>
  <c r="L528" i="2" s="1"/>
  <c r="I529" i="2"/>
  <c r="J529" i="2"/>
  <c r="K529" i="2" s="1"/>
  <c r="L529" i="2" s="1"/>
  <c r="I530" i="2"/>
  <c r="J530" i="2" s="1"/>
  <c r="K530" i="2" s="1"/>
  <c r="L530" i="2" s="1"/>
  <c r="I531" i="2"/>
  <c r="J531" i="2" s="1"/>
  <c r="I532" i="2"/>
  <c r="J532" i="2" s="1"/>
  <c r="K532" i="2" s="1"/>
  <c r="L532" i="2" s="1"/>
  <c r="I533" i="2"/>
  <c r="J533" i="2" s="1"/>
  <c r="K533" i="2" s="1"/>
  <c r="L533" i="2" s="1"/>
  <c r="I534" i="2"/>
  <c r="J534" i="2" s="1"/>
  <c r="K534" i="2" s="1"/>
  <c r="L534" i="2" s="1"/>
  <c r="I535" i="2"/>
  <c r="J535" i="2" s="1"/>
  <c r="I536" i="2"/>
  <c r="I537" i="2"/>
  <c r="I538" i="2"/>
  <c r="J538" i="2" s="1"/>
  <c r="K538" i="2" s="1"/>
  <c r="L538" i="2" s="1"/>
  <c r="I539" i="2"/>
  <c r="J539" i="2" s="1"/>
  <c r="K539" i="2" s="1"/>
  <c r="L539" i="2" s="1"/>
  <c r="I540" i="2"/>
  <c r="J540" i="2" s="1"/>
  <c r="K540" i="2" s="1"/>
  <c r="L540" i="2" s="1"/>
  <c r="I541" i="2"/>
  <c r="J541" i="2" s="1"/>
  <c r="I542" i="2"/>
  <c r="J542" i="2"/>
  <c r="I543" i="2"/>
  <c r="I544" i="2"/>
  <c r="I545" i="2"/>
  <c r="J545" i="2" s="1"/>
  <c r="I546" i="2"/>
  <c r="J546" i="2" s="1"/>
  <c r="K546" i="2" s="1"/>
  <c r="L546" i="2" s="1"/>
  <c r="I547" i="2"/>
  <c r="J547" i="2" s="1"/>
  <c r="I548" i="2"/>
  <c r="I549" i="2"/>
  <c r="I550" i="2"/>
  <c r="I551" i="2"/>
  <c r="J551" i="2" s="1"/>
  <c r="I552" i="2"/>
  <c r="J552" i="2" s="1"/>
  <c r="I553" i="2"/>
  <c r="I554" i="2"/>
  <c r="J554" i="2" s="1"/>
  <c r="I555" i="2"/>
  <c r="J555" i="2"/>
  <c r="I556" i="2"/>
  <c r="J556" i="2"/>
  <c r="I557" i="2"/>
  <c r="I558" i="2"/>
  <c r="J558" i="2"/>
  <c r="I559" i="2"/>
  <c r="J559" i="2" s="1"/>
  <c r="I560" i="2"/>
  <c r="I561" i="2"/>
  <c r="J561" i="2" s="1"/>
  <c r="I562" i="2"/>
  <c r="J562" i="2" s="1"/>
  <c r="K562" i="2" s="1"/>
  <c r="L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 s="1"/>
  <c r="K570" i="2" s="1"/>
  <c r="L570" i="2" s="1"/>
  <c r="I571" i="2"/>
  <c r="I572" i="2"/>
  <c r="I573" i="2"/>
  <c r="J573" i="2"/>
  <c r="I574" i="2"/>
  <c r="I575" i="2"/>
  <c r="J575" i="2"/>
  <c r="I576" i="2"/>
  <c r="I577" i="2"/>
  <c r="I578" i="2"/>
  <c r="J578" i="2"/>
  <c r="K578" i="2" s="1"/>
  <c r="L578" i="2" s="1"/>
  <c r="I579" i="2"/>
  <c r="I580" i="2"/>
  <c r="I581" i="2"/>
  <c r="J581" i="2"/>
  <c r="I582" i="2"/>
  <c r="I583" i="2"/>
  <c r="I584" i="2"/>
  <c r="I585" i="2"/>
  <c r="J585" i="2"/>
  <c r="I586" i="2"/>
  <c r="I587" i="2"/>
  <c r="I588" i="2"/>
  <c r="I589" i="2"/>
  <c r="I590" i="2"/>
  <c r="I591" i="2"/>
  <c r="J591" i="2"/>
  <c r="I592" i="2"/>
  <c r="J592" i="2" s="1"/>
  <c r="I593" i="2"/>
  <c r="J593" i="2" s="1"/>
  <c r="I594" i="2"/>
  <c r="I595" i="2"/>
  <c r="I596" i="2"/>
  <c r="I597" i="2"/>
  <c r="I598" i="2"/>
  <c r="I599" i="2"/>
  <c r="I600" i="2"/>
  <c r="J600" i="2" s="1"/>
  <c r="I601" i="2"/>
  <c r="J601" i="2" s="1"/>
  <c r="K601" i="2" s="1"/>
  <c r="L601" i="2" s="1"/>
  <c r="I602" i="2"/>
  <c r="J602" i="2" s="1"/>
  <c r="I603" i="2"/>
  <c r="I604" i="2"/>
  <c r="I605" i="2"/>
  <c r="J605" i="2"/>
  <c r="K605" i="2" s="1"/>
  <c r="L605" i="2" s="1"/>
  <c r="I606" i="2"/>
  <c r="J606" i="2" s="1"/>
  <c r="K606" i="2" s="1"/>
  <c r="L606" i="2" s="1"/>
  <c r="I607" i="2"/>
  <c r="J607" i="2"/>
  <c r="I608" i="2"/>
  <c r="J608" i="2" s="1"/>
  <c r="I609" i="2"/>
  <c r="J609" i="2" s="1"/>
  <c r="I610" i="2"/>
  <c r="J610" i="2" s="1"/>
  <c r="I611" i="2"/>
  <c r="J611" i="2" s="1"/>
  <c r="I612" i="2"/>
  <c r="J612" i="2"/>
  <c r="I613" i="2"/>
  <c r="J613" i="2"/>
  <c r="I614" i="2"/>
  <c r="J614" i="2" s="1"/>
  <c r="I615" i="2"/>
  <c r="J615" i="2" s="1"/>
  <c r="I616" i="2"/>
  <c r="I617" i="2"/>
  <c r="J617" i="2" s="1"/>
  <c r="I618" i="2"/>
  <c r="J618" i="2" s="1"/>
  <c r="I619" i="2"/>
  <c r="J619" i="2"/>
  <c r="I620" i="2"/>
  <c r="J620" i="2"/>
  <c r="I621" i="2"/>
  <c r="J621" i="2"/>
  <c r="I622" i="2"/>
  <c r="J622" i="2" s="1"/>
  <c r="I623" i="2"/>
  <c r="I624" i="2"/>
  <c r="J624" i="2"/>
  <c r="I625" i="2"/>
  <c r="J625" i="2" s="1"/>
  <c r="K625" i="2" s="1"/>
  <c r="L625" i="2" s="1"/>
  <c r="I626" i="2"/>
  <c r="J626" i="2" s="1"/>
  <c r="I627" i="2"/>
  <c r="J627" i="2" s="1"/>
  <c r="K627" i="2" s="1"/>
  <c r="L627" i="2" s="1"/>
  <c r="I628" i="2"/>
  <c r="I629" i="2"/>
  <c r="J629" i="2"/>
  <c r="I630" i="2"/>
  <c r="I631" i="2"/>
  <c r="J631" i="2" s="1"/>
  <c r="I632" i="2"/>
  <c r="J632" i="2" s="1"/>
  <c r="I633" i="2"/>
  <c r="I634" i="2"/>
  <c r="I635" i="2"/>
  <c r="J635" i="2"/>
  <c r="I636" i="2"/>
  <c r="I637" i="2"/>
  <c r="J637" i="2"/>
  <c r="K637" i="2" s="1"/>
  <c r="L637" i="2" s="1"/>
  <c r="I638" i="2"/>
  <c r="J638" i="2" s="1"/>
  <c r="I639" i="2"/>
  <c r="J639" i="2"/>
  <c r="I640" i="2"/>
  <c r="J640" i="2" s="1"/>
  <c r="K640" i="2" s="1"/>
  <c r="L640" i="2" s="1"/>
  <c r="I641" i="2"/>
  <c r="J641" i="2" s="1"/>
  <c r="K641" i="2" s="1"/>
  <c r="L641" i="2" s="1"/>
  <c r="I642" i="2"/>
  <c r="I643" i="2"/>
  <c r="J643" i="2" s="1"/>
  <c r="K643" i="2" s="1"/>
  <c r="L643" i="2" s="1"/>
  <c r="I644" i="2"/>
  <c r="J644" i="2"/>
  <c r="I645" i="2"/>
  <c r="J645" i="2"/>
  <c r="K645" i="2"/>
  <c r="L645" i="2" s="1"/>
  <c r="I646" i="2"/>
  <c r="J646" i="2" s="1"/>
  <c r="K646" i="2" s="1"/>
  <c r="L646" i="2" s="1"/>
  <c r="I647" i="2"/>
  <c r="J647" i="2" s="1"/>
  <c r="I648" i="2"/>
  <c r="J648" i="2" s="1"/>
  <c r="I649" i="2"/>
  <c r="J649" i="2" s="1"/>
  <c r="I650" i="2"/>
  <c r="I651" i="2"/>
  <c r="I652" i="2"/>
  <c r="I653" i="2"/>
  <c r="I654" i="2"/>
  <c r="J654" i="2" s="1"/>
  <c r="I655" i="2"/>
  <c r="J655" i="2" s="1"/>
  <c r="I656" i="2"/>
  <c r="J656" i="2" s="1"/>
  <c r="I657" i="2"/>
  <c r="J657" i="2" s="1"/>
  <c r="I658" i="2"/>
  <c r="J658" i="2" s="1"/>
  <c r="K658" i="2" s="1"/>
  <c r="L658" i="2" s="1"/>
  <c r="I659" i="2"/>
  <c r="J659" i="2" s="1"/>
  <c r="I660" i="2"/>
  <c r="J660" i="2" s="1"/>
  <c r="K660" i="2" s="1"/>
  <c r="L660" i="2" s="1"/>
  <c r="I661" i="2"/>
  <c r="I662" i="2"/>
  <c r="J662" i="2"/>
  <c r="I663" i="2"/>
  <c r="J663" i="2"/>
  <c r="I664" i="2"/>
  <c r="J664" i="2" s="1"/>
  <c r="I665" i="2"/>
  <c r="I666" i="2"/>
  <c r="I667" i="2"/>
  <c r="I668" i="2"/>
  <c r="J668" i="2" s="1"/>
  <c r="I669" i="2"/>
  <c r="J669" i="2"/>
  <c r="I670" i="2"/>
  <c r="J670" i="2"/>
  <c r="I671" i="2"/>
  <c r="J671" i="2" s="1"/>
  <c r="I672" i="2"/>
  <c r="I673" i="2"/>
  <c r="J673" i="2" s="1"/>
  <c r="I674" i="2"/>
  <c r="I675" i="2"/>
  <c r="J675" i="2" s="1"/>
  <c r="K675" i="2" s="1"/>
  <c r="L675" i="2" s="1"/>
  <c r="I676" i="2"/>
  <c r="J676" i="2"/>
  <c r="K676" i="2" s="1"/>
  <c r="L676" i="2" s="1"/>
  <c r="I677" i="2"/>
  <c r="J677" i="2" s="1"/>
  <c r="K677" i="2" s="1"/>
  <c r="I678" i="2"/>
  <c r="J678" i="2" s="1"/>
  <c r="K678" i="2" s="1"/>
  <c r="L678" i="2" s="1"/>
  <c r="I679" i="2"/>
  <c r="I680" i="2"/>
  <c r="J680" i="2" s="1"/>
  <c r="I681" i="2"/>
  <c r="J681" i="2" s="1"/>
  <c r="I682" i="2"/>
  <c r="J682" i="2" s="1"/>
  <c r="I683" i="2"/>
  <c r="J683" i="2" s="1"/>
  <c r="I684" i="2"/>
  <c r="J684" i="2" s="1"/>
  <c r="K684" i="2" s="1"/>
  <c r="L684" i="2" s="1"/>
  <c r="I685" i="2"/>
  <c r="J685" i="2"/>
  <c r="I686" i="2"/>
  <c r="I687" i="2"/>
  <c r="I688" i="2"/>
  <c r="J688" i="2" s="1"/>
  <c r="I689" i="2"/>
  <c r="J689" i="2"/>
  <c r="K689" i="2" s="1"/>
  <c r="L689" i="2" s="1"/>
  <c r="I690" i="2"/>
  <c r="J690" i="2" s="1"/>
  <c r="K690" i="2" s="1"/>
  <c r="L690" i="2" s="1"/>
  <c r="I691" i="2"/>
  <c r="I692" i="2"/>
  <c r="I693" i="2"/>
  <c r="I694" i="2"/>
  <c r="J694" i="2" s="1"/>
  <c r="I695" i="2"/>
  <c r="J695" i="2" s="1"/>
  <c r="K695" i="2" s="1"/>
  <c r="L695" i="2" s="1"/>
  <c r="I696" i="2"/>
  <c r="J696" i="2" s="1"/>
  <c r="K696" i="2" s="1"/>
  <c r="L696" i="2" s="1"/>
  <c r="I697" i="2"/>
  <c r="J697" i="2" s="1"/>
  <c r="I698" i="2"/>
  <c r="J698" i="2" s="1"/>
  <c r="K698" i="2" s="1"/>
  <c r="L698" i="2" s="1"/>
  <c r="I699" i="2"/>
  <c r="J699" i="2" s="1"/>
  <c r="K699" i="2" s="1"/>
  <c r="L699" i="2" s="1"/>
  <c r="I700" i="2"/>
  <c r="J700" i="2" s="1"/>
  <c r="K700" i="2" s="1"/>
  <c r="L700" i="2" s="1"/>
  <c r="I701" i="2"/>
  <c r="I702" i="2"/>
  <c r="J702" i="2" s="1"/>
  <c r="I703" i="2"/>
  <c r="K703" i="2" s="1"/>
  <c r="L703" i="2" s="1"/>
  <c r="J703" i="2"/>
  <c r="I704" i="2"/>
  <c r="I705" i="2"/>
  <c r="I706" i="2"/>
  <c r="J706" i="2" s="1"/>
  <c r="I707" i="2"/>
  <c r="J707" i="2" s="1"/>
  <c r="I708" i="2"/>
  <c r="J708" i="2"/>
  <c r="K708" i="2" s="1"/>
  <c r="L708" i="2" s="1"/>
  <c r="I709" i="2"/>
  <c r="J709" i="2" s="1"/>
  <c r="I710" i="2"/>
  <c r="I711" i="2"/>
  <c r="I712" i="2"/>
  <c r="J712" i="2" s="1"/>
  <c r="I713" i="2"/>
  <c r="J713" i="2" s="1"/>
  <c r="I714" i="2"/>
  <c r="I715" i="2"/>
  <c r="J715" i="2" s="1"/>
  <c r="K715" i="2" s="1"/>
  <c r="L715" i="2" s="1"/>
  <c r="I716" i="2"/>
  <c r="J716" i="2"/>
  <c r="K716" i="2" s="1"/>
  <c r="L716" i="2" s="1"/>
  <c r="I717" i="2"/>
  <c r="I718" i="2"/>
  <c r="J718" i="2" s="1"/>
  <c r="I719" i="2"/>
  <c r="I720" i="2"/>
  <c r="I721" i="2"/>
  <c r="J721" i="2" s="1"/>
  <c r="I722" i="2"/>
  <c r="I723" i="2"/>
  <c r="J723" i="2" s="1"/>
  <c r="K723" i="2" s="1"/>
  <c r="I724" i="2"/>
  <c r="I725" i="2"/>
  <c r="J725" i="2"/>
  <c r="I726" i="2"/>
  <c r="J726" i="2"/>
  <c r="I727" i="2"/>
  <c r="I728" i="2"/>
  <c r="J728" i="2"/>
  <c r="I729" i="2"/>
  <c r="J729" i="2" s="1"/>
  <c r="I730" i="2"/>
  <c r="J730" i="2" s="1"/>
  <c r="I731" i="2"/>
  <c r="I732" i="2"/>
  <c r="I733" i="2"/>
  <c r="J733" i="2"/>
  <c r="I734" i="2"/>
  <c r="J734" i="2" s="1"/>
  <c r="K734" i="2" s="1"/>
  <c r="L734" i="2" s="1"/>
  <c r="I735" i="2"/>
  <c r="J735" i="2"/>
  <c r="I736" i="2"/>
  <c r="K736" i="2" s="1"/>
  <c r="L736" i="2" s="1"/>
  <c r="J736" i="2"/>
  <c r="I737" i="2"/>
  <c r="J737" i="2" s="1"/>
  <c r="I738" i="2"/>
  <c r="J738" i="2"/>
  <c r="K738" i="2" s="1"/>
  <c r="L738" i="2" s="1"/>
  <c r="I739" i="2"/>
  <c r="J739" i="2" s="1"/>
  <c r="I740" i="2"/>
  <c r="J740" i="2" s="1"/>
  <c r="K740" i="2" s="1"/>
  <c r="L740" i="2" s="1"/>
  <c r="I741" i="2"/>
  <c r="J741" i="2" s="1"/>
  <c r="I742" i="2"/>
  <c r="J742" i="2" s="1"/>
  <c r="I743" i="2"/>
  <c r="J743" i="2"/>
  <c r="I744" i="2"/>
  <c r="I745" i="2"/>
  <c r="I746" i="2"/>
  <c r="J746" i="2"/>
  <c r="I747" i="2"/>
  <c r="I748" i="2"/>
  <c r="J748" i="2" s="1"/>
  <c r="I749" i="2"/>
  <c r="J749" i="2" s="1"/>
  <c r="I750" i="2"/>
  <c r="I751" i="2"/>
  <c r="J751" i="2" s="1"/>
  <c r="I752" i="2"/>
  <c r="J752" i="2" s="1"/>
  <c r="I753" i="2"/>
  <c r="I754" i="2"/>
  <c r="I755" i="2"/>
  <c r="J755" i="2" s="1"/>
  <c r="K755" i="2" s="1"/>
  <c r="L755" i="2" s="1"/>
  <c r="I756" i="2"/>
  <c r="J756" i="2"/>
  <c r="I757" i="2"/>
  <c r="J757" i="2" s="1"/>
  <c r="I758" i="2"/>
  <c r="J758" i="2" s="1"/>
  <c r="I759" i="2"/>
  <c r="J759" i="2" s="1"/>
  <c r="K759" i="2" s="1"/>
  <c r="L759" i="2" s="1"/>
  <c r="I760" i="2"/>
  <c r="J760" i="2"/>
  <c r="I761" i="2"/>
  <c r="I762" i="2"/>
  <c r="J762" i="2" s="1"/>
  <c r="K762" i="2" s="1"/>
  <c r="L762" i="2" s="1"/>
  <c r="I763" i="2"/>
  <c r="K763" i="2" s="1"/>
  <c r="L763" i="2" s="1"/>
  <c r="I764" i="2"/>
  <c r="I765" i="2"/>
  <c r="I766" i="2"/>
  <c r="J766" i="2" s="1"/>
  <c r="I767" i="2"/>
  <c r="J767" i="2" s="1"/>
  <c r="I768" i="2"/>
  <c r="I769" i="2"/>
  <c r="I770" i="2"/>
  <c r="I771" i="2"/>
  <c r="J771" i="2" s="1"/>
  <c r="K771" i="2" s="1"/>
  <c r="L771" i="2" s="1"/>
  <c r="I772" i="2"/>
  <c r="I773" i="2"/>
  <c r="I774" i="2"/>
  <c r="J774" i="2"/>
  <c r="K774" i="2"/>
  <c r="L774" i="2" s="1"/>
  <c r="I775" i="2"/>
  <c r="I776" i="2"/>
  <c r="J776" i="2" s="1"/>
  <c r="I777" i="2"/>
  <c r="I778" i="2"/>
  <c r="I779" i="2"/>
  <c r="J779" i="2" s="1"/>
  <c r="I780" i="2"/>
  <c r="I781" i="2"/>
  <c r="I782" i="2"/>
  <c r="J782" i="2" s="1"/>
  <c r="I783" i="2"/>
  <c r="J783" i="2" s="1"/>
  <c r="I784" i="2"/>
  <c r="J784" i="2" s="1"/>
  <c r="I785" i="2"/>
  <c r="J785" i="2"/>
  <c r="I786" i="2"/>
  <c r="J786" i="2"/>
  <c r="I787" i="2"/>
  <c r="I788" i="2"/>
  <c r="J788" i="2" s="1"/>
  <c r="K788" i="2" s="1"/>
  <c r="L788" i="2" s="1"/>
  <c r="I789" i="2"/>
  <c r="I790" i="2"/>
  <c r="J790" i="2" s="1"/>
  <c r="K790" i="2" s="1"/>
  <c r="L790" i="2" s="1"/>
  <c r="I791" i="2"/>
  <c r="I792" i="2"/>
  <c r="J792" i="2"/>
  <c r="I793" i="2"/>
  <c r="I794" i="2"/>
  <c r="I795" i="2"/>
  <c r="I796" i="2"/>
  <c r="J796" i="2" s="1"/>
  <c r="I797" i="2"/>
  <c r="J797" i="2"/>
  <c r="I798" i="2"/>
  <c r="J798" i="2"/>
  <c r="K798" i="2" s="1"/>
  <c r="L798" i="2" s="1"/>
  <c r="I799" i="2"/>
  <c r="I800" i="2"/>
  <c r="I801" i="2"/>
  <c r="J801" i="2" s="1"/>
  <c r="I802" i="2"/>
  <c r="I803" i="2"/>
  <c r="I804" i="2"/>
  <c r="I805" i="2"/>
  <c r="I806" i="2"/>
  <c r="I807" i="2"/>
  <c r="J807" i="2" s="1"/>
  <c r="I808" i="2"/>
  <c r="I809" i="2"/>
  <c r="J809" i="2" s="1"/>
  <c r="K809" i="2" s="1"/>
  <c r="L809" i="2" s="1"/>
  <c r="I810" i="2"/>
  <c r="I811" i="2"/>
  <c r="J811" i="2"/>
  <c r="K811" i="2" s="1"/>
  <c r="L811" i="2" s="1"/>
  <c r="I812" i="2"/>
  <c r="J812" i="2" s="1"/>
  <c r="I813" i="2"/>
  <c r="I814" i="2"/>
  <c r="J814" i="2" s="1"/>
  <c r="I815" i="2"/>
  <c r="J815" i="2"/>
  <c r="I816" i="2"/>
  <c r="I817" i="2"/>
  <c r="I818" i="2"/>
  <c r="J818" i="2" s="1"/>
  <c r="K818" i="2" s="1"/>
  <c r="L818" i="2" s="1"/>
  <c r="I819" i="2"/>
  <c r="J819" i="2" s="1"/>
  <c r="I820" i="2"/>
  <c r="J820" i="2" s="1"/>
  <c r="K820" i="2" s="1"/>
  <c r="L820" i="2" s="1"/>
  <c r="I821" i="2"/>
  <c r="I822" i="2"/>
  <c r="J822" i="2" s="1"/>
  <c r="I823" i="2"/>
  <c r="J823" i="2" s="1"/>
  <c r="I824" i="2"/>
  <c r="I825" i="2"/>
  <c r="J825" i="2" s="1"/>
  <c r="K825" i="2" s="1"/>
  <c r="L825" i="2" s="1"/>
  <c r="I826" i="2"/>
  <c r="J826" i="2" s="1"/>
  <c r="I827" i="2"/>
  <c r="I828" i="2"/>
  <c r="J828" i="2"/>
  <c r="I829" i="2"/>
  <c r="J829" i="2" s="1"/>
  <c r="I830" i="2"/>
  <c r="I831" i="2"/>
  <c r="J831" i="2" s="1"/>
  <c r="I832" i="2"/>
  <c r="I833" i="2"/>
  <c r="I834" i="2"/>
  <c r="I835" i="2"/>
  <c r="J835" i="2" s="1"/>
  <c r="I836" i="2"/>
  <c r="I837" i="2"/>
  <c r="J837" i="2" s="1"/>
  <c r="I838" i="2"/>
  <c r="J838" i="2" s="1"/>
  <c r="I839" i="2"/>
  <c r="I840" i="2"/>
  <c r="I841" i="2"/>
  <c r="J841" i="2"/>
  <c r="I842" i="2"/>
  <c r="J842" i="2" s="1"/>
  <c r="K842" i="2" s="1"/>
  <c r="L842" i="2" s="1"/>
  <c r="I843" i="2"/>
  <c r="J843" i="2" s="1"/>
  <c r="I844" i="2"/>
  <c r="J844" i="2" s="1"/>
  <c r="K844" i="2" s="1"/>
  <c r="L844" i="2" s="1"/>
  <c r="I845" i="2"/>
  <c r="J845" i="2"/>
  <c r="I846" i="2"/>
  <c r="J846" i="2" s="1"/>
  <c r="I847" i="2"/>
  <c r="J847" i="2" s="1"/>
  <c r="K847" i="2" s="1"/>
  <c r="L847" i="2"/>
  <c r="I848" i="2"/>
  <c r="J848" i="2" s="1"/>
  <c r="I849" i="2"/>
  <c r="I850" i="2"/>
  <c r="I851" i="2"/>
  <c r="J851" i="2"/>
  <c r="K851" i="2" s="1"/>
  <c r="L851" i="2" s="1"/>
  <c r="I852" i="2"/>
  <c r="J852" i="2" s="1"/>
  <c r="I853" i="2"/>
  <c r="J853" i="2" s="1"/>
  <c r="I854" i="2"/>
  <c r="J854" i="2" s="1"/>
  <c r="I855" i="2"/>
  <c r="J855" i="2" s="1"/>
  <c r="K855" i="2" s="1"/>
  <c r="L855" i="2" s="1"/>
  <c r="I856" i="2"/>
  <c r="J856" i="2"/>
  <c r="K856" i="2" s="1"/>
  <c r="L856" i="2" s="1"/>
  <c r="I857" i="2"/>
  <c r="J857" i="2" s="1"/>
  <c r="K857" i="2" s="1"/>
  <c r="L857" i="2" s="1"/>
  <c r="I858" i="2"/>
  <c r="I859" i="2"/>
  <c r="J859" i="2" s="1"/>
  <c r="I860" i="2"/>
  <c r="J860" i="2" s="1"/>
  <c r="I861" i="2"/>
  <c r="J861" i="2" s="1"/>
  <c r="K861" i="2" s="1"/>
  <c r="L861" i="2" s="1"/>
  <c r="I862" i="2"/>
  <c r="I863" i="2"/>
  <c r="I864" i="2"/>
  <c r="I865" i="2"/>
  <c r="I866" i="2"/>
  <c r="I867" i="2"/>
  <c r="J867" i="2" s="1"/>
  <c r="I868" i="2"/>
  <c r="J868" i="2" s="1"/>
  <c r="K868" i="2" s="1"/>
  <c r="L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J872" i="2" s="1"/>
  <c r="I873" i="2"/>
  <c r="J873" i="2" s="1"/>
  <c r="I874" i="2"/>
  <c r="I875" i="2"/>
  <c r="I876" i="2"/>
  <c r="J876" i="2"/>
  <c r="I877" i="2"/>
  <c r="K877" i="2" s="1"/>
  <c r="L877" i="2" s="1"/>
  <c r="J877" i="2"/>
  <c r="I878" i="2"/>
  <c r="I879" i="2"/>
  <c r="J879" i="2" s="1"/>
  <c r="I880" i="2"/>
  <c r="J880" i="2" s="1"/>
  <c r="I881" i="2"/>
  <c r="J881" i="2"/>
  <c r="I882" i="2"/>
  <c r="J882" i="2" s="1"/>
  <c r="I883" i="2"/>
  <c r="J883" i="2" s="1"/>
  <c r="I884" i="2"/>
  <c r="I885" i="2"/>
  <c r="I886" i="2"/>
  <c r="J886" i="2"/>
  <c r="I887" i="2"/>
  <c r="J887" i="2" s="1"/>
  <c r="I888" i="2"/>
  <c r="I889" i="2"/>
  <c r="I890" i="2"/>
  <c r="J890" i="2"/>
  <c r="K890" i="2"/>
  <c r="L890" i="2" s="1"/>
  <c r="I891" i="2"/>
  <c r="K891" i="2" s="1"/>
  <c r="L891" i="2" s="1"/>
  <c r="J891" i="2"/>
  <c r="I892" i="2"/>
  <c r="I893" i="2"/>
  <c r="J893" i="2" s="1"/>
  <c r="K893" i="2" s="1"/>
  <c r="L893" i="2" s="1"/>
  <c r="I894" i="2"/>
  <c r="I895" i="2"/>
  <c r="J895" i="2" s="1"/>
  <c r="I896" i="2"/>
  <c r="J896" i="2" s="1"/>
  <c r="K896" i="2" s="1"/>
  <c r="L896" i="2" s="1"/>
  <c r="I897" i="2"/>
  <c r="I898" i="2"/>
  <c r="J898" i="2"/>
  <c r="K898" i="2" s="1"/>
  <c r="L898" i="2" s="1"/>
  <c r="I899" i="2"/>
  <c r="J899" i="2" s="1"/>
  <c r="I900" i="2"/>
  <c r="J900" i="2"/>
  <c r="I901" i="2"/>
  <c r="J901" i="2" s="1"/>
  <c r="I902" i="2"/>
  <c r="J902" i="2" s="1"/>
  <c r="K902" i="2" s="1"/>
  <c r="L902" i="2" s="1"/>
  <c r="I903" i="2"/>
  <c r="J903" i="2" s="1"/>
  <c r="I904" i="2"/>
  <c r="I905" i="2"/>
  <c r="J905" i="2" s="1"/>
  <c r="I906" i="2"/>
  <c r="J906" i="2" s="1"/>
  <c r="K906" i="2"/>
  <c r="L906" i="2" s="1"/>
  <c r="I907" i="2"/>
  <c r="J907" i="2" s="1"/>
  <c r="I908" i="2"/>
  <c r="J908" i="2"/>
  <c r="K908" i="2" s="1"/>
  <c r="L908" i="2" s="1"/>
  <c r="I909" i="2"/>
  <c r="J909" i="2" s="1"/>
  <c r="I910" i="2"/>
  <c r="J910" i="2"/>
  <c r="I911" i="2"/>
  <c r="J911" i="2" s="1"/>
  <c r="I912" i="2"/>
  <c r="J912" i="2" s="1"/>
  <c r="I913" i="2"/>
  <c r="J913" i="2" s="1"/>
  <c r="I914" i="2"/>
  <c r="I915" i="2"/>
  <c r="J915" i="2" s="1"/>
  <c r="I916" i="2"/>
  <c r="J916" i="2" s="1"/>
  <c r="I917" i="2"/>
  <c r="J917" i="2" s="1"/>
  <c r="I918" i="2"/>
  <c r="I919" i="2"/>
  <c r="J919" i="2"/>
  <c r="I920" i="2"/>
  <c r="I921" i="2"/>
  <c r="J921" i="2"/>
  <c r="I922" i="2"/>
  <c r="J922" i="2" s="1"/>
  <c r="I923" i="2"/>
  <c r="J923" i="2" s="1"/>
  <c r="K923" i="2" s="1"/>
  <c r="L923" i="2" s="1"/>
  <c r="I924" i="2"/>
  <c r="I925" i="2"/>
  <c r="J925" i="2" s="1"/>
  <c r="I926" i="2"/>
  <c r="J926" i="2" s="1"/>
  <c r="I927" i="2"/>
  <c r="I928" i="2"/>
  <c r="J928" i="2" s="1"/>
  <c r="K928" i="2" s="1"/>
  <c r="L928" i="2" s="1"/>
  <c r="I929" i="2"/>
  <c r="J929" i="2" s="1"/>
  <c r="I930" i="2"/>
  <c r="J930" i="2" s="1"/>
  <c r="K930" i="2" s="1"/>
  <c r="L930" i="2" s="1"/>
  <c r="I931" i="2"/>
  <c r="I932" i="2"/>
  <c r="J932" i="2" s="1"/>
  <c r="K932" i="2" s="1"/>
  <c r="I933" i="2"/>
  <c r="J933" i="2"/>
  <c r="I934" i="2"/>
  <c r="J934" i="2"/>
  <c r="K934" i="2" s="1"/>
  <c r="L934" i="2" s="1"/>
  <c r="I935" i="2"/>
  <c r="J935" i="2" s="1"/>
  <c r="K935" i="2"/>
  <c r="L935" i="2"/>
  <c r="I936" i="2"/>
  <c r="I937" i="2"/>
  <c r="J937" i="2" s="1"/>
  <c r="K937" i="2" s="1"/>
  <c r="L937" i="2" s="1"/>
  <c r="I938" i="2"/>
  <c r="J938" i="2" s="1"/>
  <c r="K938" i="2" s="1"/>
  <c r="L938" i="2" s="1"/>
  <c r="I939" i="2"/>
  <c r="I940" i="2"/>
  <c r="I941" i="2"/>
  <c r="J941" i="2"/>
  <c r="K941" i="2" s="1"/>
  <c r="L941" i="2" s="1"/>
  <c r="I942" i="2"/>
  <c r="J942" i="2" s="1"/>
  <c r="K942" i="2" s="1"/>
  <c r="L942" i="2" s="1"/>
  <c r="I943" i="2"/>
  <c r="I944" i="2"/>
  <c r="I945" i="2"/>
  <c r="J945" i="2" s="1"/>
  <c r="I946" i="2"/>
  <c r="J946" i="2"/>
  <c r="I947" i="2"/>
  <c r="J947" i="2" s="1"/>
  <c r="K947" i="2" s="1"/>
  <c r="L947" i="2" s="1"/>
  <c r="I948" i="2"/>
  <c r="J948" i="2" s="1"/>
  <c r="I949" i="2"/>
  <c r="J949" i="2" s="1"/>
  <c r="K949" i="2" s="1"/>
  <c r="L949" i="2" s="1"/>
  <c r="I950" i="2"/>
  <c r="J950" i="2" s="1"/>
  <c r="K950" i="2"/>
  <c r="L950" i="2" s="1"/>
  <c r="I951" i="2"/>
  <c r="J951" i="2" s="1"/>
  <c r="I952" i="2"/>
  <c r="J952" i="2" s="1"/>
  <c r="K952" i="2" s="1"/>
  <c r="L952" i="2" s="1"/>
  <c r="I953" i="2"/>
  <c r="J953" i="2" s="1"/>
  <c r="K953" i="2" s="1"/>
  <c r="L953" i="2" s="1"/>
  <c r="I954" i="2"/>
  <c r="J954" i="2" s="1"/>
  <c r="K954" i="2" s="1"/>
  <c r="L954" i="2" s="1"/>
  <c r="I955" i="2"/>
  <c r="J955" i="2" s="1"/>
  <c r="K955" i="2" s="1"/>
  <c r="L955" i="2" s="1"/>
  <c r="I956" i="2"/>
  <c r="J956" i="2" s="1"/>
  <c r="I957" i="2"/>
  <c r="J957" i="2" s="1"/>
  <c r="K957" i="2" s="1"/>
  <c r="L957" i="2" s="1"/>
  <c r="I958" i="2"/>
  <c r="I959" i="2"/>
  <c r="J959" i="2" s="1"/>
  <c r="K959" i="2" s="1"/>
  <c r="L959" i="2" s="1"/>
  <c r="I960" i="2"/>
  <c r="J960" i="2" s="1"/>
  <c r="K960" i="2" s="1"/>
  <c r="L960" i="2" s="1"/>
  <c r="I961" i="2"/>
  <c r="J961" i="2" s="1"/>
  <c r="I962" i="2"/>
  <c r="I963" i="2"/>
  <c r="J963" i="2" s="1"/>
  <c r="K963" i="2" s="1"/>
  <c r="L963" i="2" s="1"/>
  <c r="I964" i="2"/>
  <c r="J964" i="2" s="1"/>
  <c r="K964" i="2" s="1"/>
  <c r="L964" i="2" s="1"/>
  <c r="I965" i="2"/>
  <c r="I966" i="2"/>
  <c r="I967" i="2"/>
  <c r="J967" i="2" s="1"/>
  <c r="K967" i="2" s="1"/>
  <c r="L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K973" i="2" s="1"/>
  <c r="L973" i="2" s="1"/>
  <c r="I974" i="2"/>
  <c r="J974" i="2" s="1"/>
  <c r="I975" i="2"/>
  <c r="I976" i="2"/>
  <c r="J976" i="2" s="1"/>
  <c r="I977" i="2"/>
  <c r="J977" i="2" s="1"/>
  <c r="I978" i="2"/>
  <c r="J978" i="2"/>
  <c r="I979" i="2"/>
  <c r="I980" i="2"/>
  <c r="J980" i="2" s="1"/>
  <c r="I981" i="2"/>
  <c r="I982" i="2"/>
  <c r="I983" i="2"/>
  <c r="J983" i="2" s="1"/>
  <c r="I984" i="2"/>
  <c r="J984" i="2"/>
  <c r="I985" i="2"/>
  <c r="I986" i="2"/>
  <c r="J986" i="2" s="1"/>
  <c r="I987" i="2"/>
  <c r="J987" i="2" s="1"/>
  <c r="K987" i="2" s="1"/>
  <c r="L987" i="2" s="1"/>
  <c r="I988" i="2"/>
  <c r="I989" i="2"/>
  <c r="J989" i="2" s="1"/>
  <c r="I990" i="2"/>
  <c r="J990" i="2" s="1"/>
  <c r="I991" i="2"/>
  <c r="I992" i="2"/>
  <c r="J992" i="2" s="1"/>
  <c r="I993" i="2"/>
  <c r="J993" i="2" s="1"/>
  <c r="I994" i="2"/>
  <c r="I995" i="2"/>
  <c r="J995" i="2"/>
  <c r="K995" i="2" s="1"/>
  <c r="L995" i="2" s="1"/>
  <c r="I996" i="2"/>
  <c r="I997" i="2"/>
  <c r="J997" i="2" s="1"/>
  <c r="I998" i="2"/>
  <c r="J998" i="2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I1005" i="2"/>
  <c r="J1005" i="2" s="1"/>
  <c r="I1006" i="2"/>
  <c r="I1007" i="2"/>
  <c r="I1008" i="2"/>
  <c r="J1008" i="2" s="1"/>
  <c r="I1009" i="2"/>
  <c r="J1009" i="2"/>
  <c r="K1009" i="2" s="1"/>
  <c r="I1010" i="2"/>
  <c r="J1010" i="2" s="1"/>
  <c r="I1011" i="2"/>
  <c r="J1011" i="2" s="1"/>
  <c r="K1011" i="2" s="1"/>
  <c r="L1011" i="2" s="1"/>
  <c r="I1012" i="2"/>
  <c r="I1013" i="2"/>
  <c r="J1013" i="2" s="1"/>
  <c r="I1014" i="2"/>
  <c r="I1015" i="2"/>
  <c r="J1015" i="2" s="1"/>
  <c r="I1016" i="2"/>
  <c r="J1016" i="2"/>
  <c r="K1016" i="2" s="1"/>
  <c r="L1016" i="2" s="1"/>
  <c r="I1017" i="2"/>
  <c r="I1018" i="2"/>
  <c r="J1018" i="2" s="1"/>
  <c r="K1018" i="2" s="1"/>
  <c r="L1018" i="2" s="1"/>
  <c r="I1019" i="2"/>
  <c r="J1019" i="2" s="1"/>
  <c r="I1020" i="2"/>
  <c r="I1021" i="2"/>
  <c r="J1021" i="2" s="1"/>
  <c r="I1022" i="2"/>
  <c r="J1022" i="2"/>
  <c r="I1023" i="2"/>
  <c r="J1023" i="2" s="1"/>
  <c r="I1024" i="2"/>
  <c r="J1024" i="2" s="1"/>
  <c r="K1024" i="2" s="1"/>
  <c r="L1024" i="2" s="1"/>
  <c r="I1025" i="2"/>
  <c r="J1025" i="2" s="1"/>
  <c r="K1025" i="2" s="1"/>
  <c r="L1025" i="2" s="1"/>
  <c r="I6" i="2"/>
  <c r="J6" i="2" s="1"/>
  <c r="I5" i="2"/>
  <c r="J5" i="2" s="1"/>
  <c r="I7" i="2"/>
  <c r="J65" i="5"/>
  <c r="K65" i="5" s="1"/>
  <c r="L65" i="5" s="1"/>
  <c r="J246" i="5"/>
  <c r="K246" i="5" s="1"/>
  <c r="L246" i="5" s="1"/>
  <c r="J72" i="5"/>
  <c r="K72" i="5" s="1"/>
  <c r="L72" i="5" s="1"/>
  <c r="K41" i="5"/>
  <c r="L41" i="5" s="1"/>
  <c r="K304" i="5"/>
  <c r="L304" i="5" s="1"/>
  <c r="J9" i="7"/>
  <c r="L9" i="7" s="1"/>
  <c r="J11" i="7"/>
  <c r="K11" i="7" s="1"/>
  <c r="J23" i="7"/>
  <c r="K23" i="7" s="1"/>
  <c r="J27" i="7"/>
  <c r="K27" i="7" s="1"/>
  <c r="P5" i="7"/>
  <c r="P30" i="7"/>
  <c r="L196" i="10"/>
  <c r="M196" i="10" s="1"/>
  <c r="N196" i="10" s="1"/>
  <c r="M17" i="10"/>
  <c r="N17" i="10" s="1"/>
  <c r="L23" i="10"/>
  <c r="M23" i="10" s="1"/>
  <c r="N23" i="10" s="1"/>
  <c r="L194" i="10"/>
  <c r="M194" i="10" s="1"/>
  <c r="N194" i="10" s="1"/>
  <c r="L198" i="10"/>
  <c r="M198" i="10" s="1"/>
  <c r="N198" i="10" s="1"/>
  <c r="L202" i="10"/>
  <c r="M202" i="10"/>
  <c r="N202" i="10" s="1"/>
  <c r="M33" i="10"/>
  <c r="N33" i="10" s="1"/>
  <c r="M49" i="10"/>
  <c r="N49" i="10" s="1"/>
  <c r="M65" i="10"/>
  <c r="N65" i="10" s="1"/>
  <c r="M81" i="10"/>
  <c r="N81" i="10" s="1"/>
  <c r="M97" i="10"/>
  <c r="N97" i="10" s="1"/>
  <c r="L209" i="10"/>
  <c r="M209" i="10" s="1"/>
  <c r="N209" i="10" s="1"/>
  <c r="L206" i="10"/>
  <c r="M206" i="10" s="1"/>
  <c r="N206" i="10" s="1"/>
  <c r="L210" i="10"/>
  <c r="M210" i="10" s="1"/>
  <c r="N210" i="10" s="1"/>
  <c r="L214" i="10"/>
  <c r="M214" i="10" s="1"/>
  <c r="N214" i="10" s="1"/>
  <c r="L218" i="10"/>
  <c r="M218" i="10" s="1"/>
  <c r="N218" i="10" s="1"/>
  <c r="L222" i="10"/>
  <c r="M222" i="10"/>
  <c r="N222" i="10" s="1"/>
  <c r="M226" i="10"/>
  <c r="N226" i="10"/>
  <c r="M230" i="10"/>
  <c r="N230" i="10"/>
  <c r="M234" i="10"/>
  <c r="N234" i="10"/>
  <c r="M238" i="10"/>
  <c r="N238" i="10"/>
  <c r="M242" i="10"/>
  <c r="N242" i="10" s="1"/>
  <c r="M246" i="10"/>
  <c r="N246" i="10" s="1"/>
  <c r="M250" i="10"/>
  <c r="N250" i="10" s="1"/>
  <c r="M254" i="10"/>
  <c r="N254" i="10"/>
  <c r="M258" i="10"/>
  <c r="N258" i="10"/>
  <c r="M262" i="10"/>
  <c r="N262" i="10" s="1"/>
  <c r="M266" i="10"/>
  <c r="N266" i="10"/>
  <c r="M270" i="10"/>
  <c r="N270" i="10"/>
  <c r="M274" i="10"/>
  <c r="N274" i="10"/>
  <c r="M278" i="10"/>
  <c r="N278" i="10" s="1"/>
  <c r="M282" i="10"/>
  <c r="N282" i="10" s="1"/>
  <c r="M286" i="10"/>
  <c r="N286" i="10" s="1"/>
  <c r="M290" i="10"/>
  <c r="N290" i="10" s="1"/>
  <c r="M294" i="10"/>
  <c r="N294" i="10"/>
  <c r="M298" i="10"/>
  <c r="N298" i="10" s="1"/>
  <c r="M302" i="10"/>
  <c r="N302" i="10"/>
  <c r="M306" i="10"/>
  <c r="N306" i="10" s="1"/>
  <c r="M233" i="10"/>
  <c r="N233" i="10" s="1"/>
  <c r="M249" i="10"/>
  <c r="N249" i="10" s="1"/>
  <c r="M265" i="10"/>
  <c r="N265" i="10" s="1"/>
  <c r="M281" i="10"/>
  <c r="N281" i="10" s="1"/>
  <c r="M297" i="10"/>
  <c r="N297" i="10" s="1"/>
  <c r="J964" i="9"/>
  <c r="K964" i="9" s="1"/>
  <c r="L964" i="9" s="1"/>
  <c r="J972" i="9"/>
  <c r="K972" i="9" s="1"/>
  <c r="L972" i="9" s="1"/>
  <c r="J988" i="9"/>
  <c r="K988" i="9" s="1"/>
  <c r="L988" i="9" s="1"/>
  <c r="J996" i="9"/>
  <c r="K996" i="9"/>
  <c r="L996" i="9" s="1"/>
  <c r="J1004" i="9"/>
  <c r="K1004" i="9" s="1"/>
  <c r="L1004" i="9" s="1"/>
  <c r="J1014" i="9"/>
  <c r="K1014" i="9" s="1"/>
  <c r="L1014" i="9" s="1"/>
  <c r="I1026" i="9"/>
  <c r="J807" i="9"/>
  <c r="K807" i="9" s="1"/>
  <c r="L807" i="9" s="1"/>
  <c r="J811" i="9"/>
  <c r="K811" i="9" s="1"/>
  <c r="L811" i="9" s="1"/>
  <c r="J815" i="9"/>
  <c r="K815" i="9"/>
  <c r="L815" i="9"/>
  <c r="J819" i="9"/>
  <c r="K819" i="9" s="1"/>
  <c r="L819" i="9" s="1"/>
  <c r="J823" i="9"/>
  <c r="K823" i="9" s="1"/>
  <c r="L823" i="9" s="1"/>
  <c r="J827" i="9"/>
  <c r="K827" i="9" s="1"/>
  <c r="L827" i="9" s="1"/>
  <c r="J831" i="9"/>
  <c r="K831" i="9" s="1"/>
  <c r="L831" i="9" s="1"/>
  <c r="J835" i="9"/>
  <c r="K835" i="9" s="1"/>
  <c r="L835" i="9" s="1"/>
  <c r="J839" i="9"/>
  <c r="K839" i="9" s="1"/>
  <c r="L839" i="9" s="1"/>
  <c r="J843" i="9"/>
  <c r="K843" i="9" s="1"/>
  <c r="L843" i="9" s="1"/>
  <c r="J847" i="9"/>
  <c r="K847" i="9" s="1"/>
  <c r="L847" i="9" s="1"/>
  <c r="J851" i="9"/>
  <c r="K851" i="9" s="1"/>
  <c r="L851" i="9" s="1"/>
  <c r="J855" i="9"/>
  <c r="K855" i="9" s="1"/>
  <c r="L855" i="9" s="1"/>
  <c r="J859" i="9"/>
  <c r="K859" i="9" s="1"/>
  <c r="L859" i="9" s="1"/>
  <c r="J863" i="9"/>
  <c r="K863" i="9" s="1"/>
  <c r="L863" i="9" s="1"/>
  <c r="J867" i="9"/>
  <c r="K867" i="9" s="1"/>
  <c r="L867" i="9" s="1"/>
  <c r="J871" i="9"/>
  <c r="K871" i="9" s="1"/>
  <c r="L871" i="9" s="1"/>
  <c r="J875" i="9"/>
  <c r="K875" i="9" s="1"/>
  <c r="L875" i="9" s="1"/>
  <c r="J879" i="9"/>
  <c r="K879" i="9" s="1"/>
  <c r="L879" i="9" s="1"/>
  <c r="J883" i="9"/>
  <c r="K883" i="9"/>
  <c r="L883" i="9" s="1"/>
  <c r="J887" i="9"/>
  <c r="K887" i="9" s="1"/>
  <c r="L887" i="9" s="1"/>
  <c r="J891" i="9"/>
  <c r="K891" i="9" s="1"/>
  <c r="L891" i="9" s="1"/>
  <c r="J895" i="9"/>
  <c r="K895" i="9"/>
  <c r="L895" i="9" s="1"/>
  <c r="J899" i="9"/>
  <c r="K899" i="9" s="1"/>
  <c r="L899" i="9" s="1"/>
  <c r="J903" i="9"/>
  <c r="K903" i="9" s="1"/>
  <c r="L903" i="9" s="1"/>
  <c r="J907" i="9"/>
  <c r="K907" i="9" s="1"/>
  <c r="L907" i="9" s="1"/>
  <c r="J911" i="9"/>
  <c r="K911" i="9" s="1"/>
  <c r="L911" i="9" s="1"/>
  <c r="J915" i="9"/>
  <c r="K915" i="9" s="1"/>
  <c r="L915" i="9" s="1"/>
  <c r="J919" i="9"/>
  <c r="K919" i="9" s="1"/>
  <c r="L919" i="9" s="1"/>
  <c r="J923" i="9"/>
  <c r="K923" i="9" s="1"/>
  <c r="L923" i="9" s="1"/>
  <c r="J927" i="9"/>
  <c r="K927" i="9" s="1"/>
  <c r="L927" i="9" s="1"/>
  <c r="J931" i="9"/>
  <c r="K931" i="9" s="1"/>
  <c r="L931" i="9" s="1"/>
  <c r="J935" i="9"/>
  <c r="K935" i="9" s="1"/>
  <c r="L935" i="9" s="1"/>
  <c r="J939" i="9"/>
  <c r="J948" i="9"/>
  <c r="K948" i="9"/>
  <c r="L948" i="9"/>
  <c r="J954" i="9"/>
  <c r="K954" i="9" s="1"/>
  <c r="L954" i="9" s="1"/>
  <c r="J962" i="9"/>
  <c r="K962" i="9" s="1"/>
  <c r="L962" i="9" s="1"/>
  <c r="J970" i="9"/>
  <c r="K970" i="9" s="1"/>
  <c r="L970" i="9" s="1"/>
  <c r="J978" i="9"/>
  <c r="K978" i="9" s="1"/>
  <c r="L978" i="9" s="1"/>
  <c r="J986" i="9"/>
  <c r="K986" i="9" s="1"/>
  <c r="L986" i="9"/>
  <c r="J994" i="9"/>
  <c r="K994" i="9" s="1"/>
  <c r="L994" i="9" s="1"/>
  <c r="J1002" i="9"/>
  <c r="K1002" i="9" s="1"/>
  <c r="L1002" i="9" s="1"/>
  <c r="J1011" i="9"/>
  <c r="K1011" i="9"/>
  <c r="L1011" i="9" s="1"/>
  <c r="J1015" i="9"/>
  <c r="K1015" i="9" s="1"/>
  <c r="L1015" i="9" s="1"/>
  <c r="J1019" i="9"/>
  <c r="K1019" i="9" s="1"/>
  <c r="L1019" i="9" s="1"/>
  <c r="J1023" i="9"/>
  <c r="K1023" i="9"/>
  <c r="L1023" i="9" s="1"/>
  <c r="J956" i="9"/>
  <c r="K956" i="9" s="1"/>
  <c r="L956" i="9" s="1"/>
  <c r="J980" i="9"/>
  <c r="K980" i="9" s="1"/>
  <c r="L980" i="9" s="1"/>
  <c r="J1010" i="9"/>
  <c r="K1010" i="9"/>
  <c r="L1010" i="9" s="1"/>
  <c r="J1022" i="9"/>
  <c r="K1022" i="9" s="1"/>
  <c r="L1022" i="9" s="1"/>
  <c r="J952" i="9"/>
  <c r="K952" i="9" s="1"/>
  <c r="L952" i="9" s="1"/>
  <c r="J960" i="9"/>
  <c r="K960" i="9"/>
  <c r="L960" i="9" s="1"/>
  <c r="J968" i="9"/>
  <c r="K968" i="9" s="1"/>
  <c r="L968" i="9" s="1"/>
  <c r="J976" i="9"/>
  <c r="K976" i="9" s="1"/>
  <c r="L976" i="9" s="1"/>
  <c r="K984" i="9"/>
  <c r="L984" i="9" s="1"/>
  <c r="J984" i="9"/>
  <c r="J992" i="9"/>
  <c r="K992" i="9"/>
  <c r="L992" i="9" s="1"/>
  <c r="J1000" i="9"/>
  <c r="K1000" i="9" s="1"/>
  <c r="L1000" i="9" s="1"/>
  <c r="J1008" i="9"/>
  <c r="K1008" i="9" s="1"/>
  <c r="L1008" i="9" s="1"/>
  <c r="J1018" i="9"/>
  <c r="K1018" i="9"/>
  <c r="L1018" i="9" s="1"/>
  <c r="J944" i="9"/>
  <c r="K944" i="9" s="1"/>
  <c r="L944" i="9" s="1"/>
  <c r="J958" i="9"/>
  <c r="K958" i="9" s="1"/>
  <c r="L958" i="9" s="1"/>
  <c r="J966" i="9"/>
  <c r="K966" i="9" s="1"/>
  <c r="L966" i="9" s="1"/>
  <c r="J974" i="9"/>
  <c r="K974" i="9" s="1"/>
  <c r="L974" i="9" s="1"/>
  <c r="J982" i="9"/>
  <c r="K982" i="9" s="1"/>
  <c r="L982" i="9" s="1"/>
  <c r="J990" i="9"/>
  <c r="K990" i="9" s="1"/>
  <c r="L990" i="9" s="1"/>
  <c r="K998" i="9"/>
  <c r="L998" i="9" s="1"/>
  <c r="J998" i="9"/>
  <c r="J1006" i="9"/>
  <c r="K1006" i="9"/>
  <c r="L1006" i="9" s="1"/>
  <c r="K1012" i="9"/>
  <c r="L1012" i="9" s="1"/>
  <c r="J1012" i="9"/>
  <c r="J1016" i="9"/>
  <c r="K1016" i="9"/>
  <c r="L1016" i="9"/>
  <c r="K1020" i="9"/>
  <c r="L1020" i="9" s="1"/>
  <c r="J1020" i="9"/>
  <c r="J1024" i="9"/>
  <c r="K1024" i="9" s="1"/>
  <c r="L1024" i="9" s="1"/>
  <c r="J953" i="9"/>
  <c r="K953" i="9" s="1"/>
  <c r="L953" i="9" s="1"/>
  <c r="J955" i="9"/>
  <c r="K955" i="9" s="1"/>
  <c r="L955" i="9" s="1"/>
  <c r="K957" i="9"/>
  <c r="L957" i="9" s="1"/>
  <c r="J957" i="9"/>
  <c r="J959" i="9"/>
  <c r="K959" i="9"/>
  <c r="L959" i="9" s="1"/>
  <c r="J961" i="9"/>
  <c r="K961" i="9" s="1"/>
  <c r="L961" i="9" s="1"/>
  <c r="J963" i="9"/>
  <c r="K963" i="9" s="1"/>
  <c r="L963" i="9" s="1"/>
  <c r="J965" i="9"/>
  <c r="K965" i="9" s="1"/>
  <c r="L965" i="9" s="1"/>
  <c r="J967" i="9"/>
  <c r="K967" i="9"/>
  <c r="L967" i="9" s="1"/>
  <c r="J969" i="9"/>
  <c r="K969" i="9" s="1"/>
  <c r="L969" i="9" s="1"/>
  <c r="J971" i="9"/>
  <c r="K971" i="9"/>
  <c r="L971" i="9" s="1"/>
  <c r="K973" i="9"/>
  <c r="L973" i="9" s="1"/>
  <c r="J973" i="9"/>
  <c r="J975" i="9"/>
  <c r="K975" i="9" s="1"/>
  <c r="L975" i="9" s="1"/>
  <c r="J977" i="9"/>
  <c r="K977" i="9" s="1"/>
  <c r="L977" i="9" s="1"/>
  <c r="J979" i="9"/>
  <c r="K979" i="9" s="1"/>
  <c r="L979" i="9" s="1"/>
  <c r="J981" i="9"/>
  <c r="K981" i="9" s="1"/>
  <c r="L981" i="9" s="1"/>
  <c r="J983" i="9"/>
  <c r="K983" i="9" s="1"/>
  <c r="L983" i="9" s="1"/>
  <c r="J985" i="9"/>
  <c r="K985" i="9" s="1"/>
  <c r="L985" i="9" s="1"/>
  <c r="J987" i="9"/>
  <c r="K987" i="9"/>
  <c r="L987" i="9"/>
  <c r="J989" i="9"/>
  <c r="K989" i="9" s="1"/>
  <c r="L989" i="9" s="1"/>
  <c r="J991" i="9"/>
  <c r="K991" i="9"/>
  <c r="L991" i="9" s="1"/>
  <c r="J993" i="9"/>
  <c r="K993" i="9" s="1"/>
  <c r="L993" i="9" s="1"/>
  <c r="J995" i="9"/>
  <c r="K995" i="9" s="1"/>
  <c r="L995" i="9" s="1"/>
  <c r="J997" i="9"/>
  <c r="K997" i="9" s="1"/>
  <c r="L997" i="9" s="1"/>
  <c r="J999" i="9"/>
  <c r="K999" i="9" s="1"/>
  <c r="L999" i="9" s="1"/>
  <c r="J1001" i="9"/>
  <c r="K1001" i="9" s="1"/>
  <c r="L1001" i="9" s="1"/>
  <c r="J1003" i="9"/>
  <c r="K1003" i="9" s="1"/>
  <c r="L1003" i="9" s="1"/>
  <c r="J1005" i="9"/>
  <c r="K1005" i="9" s="1"/>
  <c r="L1005" i="9" s="1"/>
  <c r="J1007" i="9"/>
  <c r="K1007" i="9" s="1"/>
  <c r="L1007" i="9" s="1"/>
  <c r="J1009" i="9"/>
  <c r="K1009" i="9" s="1"/>
  <c r="L1009" i="9" s="1"/>
  <c r="J1013" i="9"/>
  <c r="K1013" i="9" s="1"/>
  <c r="L1013" i="9" s="1"/>
  <c r="J1017" i="9"/>
  <c r="K1017" i="9" s="1"/>
  <c r="L1017" i="9" s="1"/>
  <c r="J1021" i="9"/>
  <c r="K1021" i="9" s="1"/>
  <c r="L1021" i="9" s="1"/>
  <c r="J1025" i="9"/>
  <c r="K1025" i="9" s="1"/>
  <c r="L1025" i="9" s="1"/>
  <c r="J301" i="5"/>
  <c r="K301" i="5" s="1"/>
  <c r="L301" i="5" s="1"/>
  <c r="M93" i="10"/>
  <c r="N93" i="10" s="1"/>
  <c r="M77" i="10"/>
  <c r="N77" i="10" s="1"/>
  <c r="M61" i="10"/>
  <c r="N61" i="10" s="1"/>
  <c r="M45" i="10"/>
  <c r="N45" i="10"/>
  <c r="M29" i="10"/>
  <c r="N29" i="10"/>
  <c r="M89" i="10"/>
  <c r="N89" i="10" s="1"/>
  <c r="M73" i="10"/>
  <c r="N73" i="10" s="1"/>
  <c r="M57" i="10"/>
  <c r="N57" i="10" s="1"/>
  <c r="M41" i="10"/>
  <c r="N41" i="10" s="1"/>
  <c r="M25" i="10"/>
  <c r="N25" i="10" s="1"/>
  <c r="M85" i="10"/>
  <c r="N85" i="10" s="1"/>
  <c r="M69" i="10"/>
  <c r="N69" i="10" s="1"/>
  <c r="M53" i="10"/>
  <c r="N53" i="10"/>
  <c r="M37" i="10"/>
  <c r="N37" i="10" s="1"/>
  <c r="M21" i="10"/>
  <c r="N21" i="10"/>
  <c r="M305" i="10"/>
  <c r="N305" i="10" s="1"/>
  <c r="M289" i="10"/>
  <c r="N289" i="10"/>
  <c r="M273" i="10"/>
  <c r="N273" i="10" s="1"/>
  <c r="M257" i="10"/>
  <c r="N257" i="10" s="1"/>
  <c r="M241" i="10"/>
  <c r="N241" i="10"/>
  <c r="M225" i="10"/>
  <c r="N225" i="10" s="1"/>
  <c r="M301" i="10"/>
  <c r="N301" i="10"/>
  <c r="M285" i="10"/>
  <c r="N285" i="10" s="1"/>
  <c r="M269" i="10"/>
  <c r="N269" i="10"/>
  <c r="M253" i="10"/>
  <c r="N253" i="10" s="1"/>
  <c r="M237" i="10"/>
  <c r="N237" i="10"/>
  <c r="M293" i="10"/>
  <c r="N293" i="10" s="1"/>
  <c r="M277" i="10"/>
  <c r="N277" i="10"/>
  <c r="M261" i="10"/>
  <c r="N261" i="10" s="1"/>
  <c r="M245" i="10"/>
  <c r="N245" i="10" s="1"/>
  <c r="M229" i="10"/>
  <c r="N229" i="10" s="1"/>
  <c r="M5" i="10"/>
  <c r="M195" i="10"/>
  <c r="N195" i="10"/>
  <c r="M151" i="10"/>
  <c r="N151" i="10" s="1"/>
  <c r="L145" i="10"/>
  <c r="M145" i="10" s="1"/>
  <c r="N145" i="10" s="1"/>
  <c r="M22" i="10"/>
  <c r="N22" i="10" s="1"/>
  <c r="M199" i="10"/>
  <c r="N199" i="10" s="1"/>
  <c r="M300" i="10"/>
  <c r="N300" i="10" s="1"/>
  <c r="M292" i="10"/>
  <c r="N292" i="10" s="1"/>
  <c r="M284" i="10"/>
  <c r="N284" i="10"/>
  <c r="M276" i="10"/>
  <c r="N276" i="10" s="1"/>
  <c r="M268" i="10"/>
  <c r="N268" i="10"/>
  <c r="M260" i="10"/>
  <c r="N260" i="10" s="1"/>
  <c r="M252" i="10"/>
  <c r="N252" i="10" s="1"/>
  <c r="M244" i="10"/>
  <c r="N244" i="10" s="1"/>
  <c r="M236" i="10"/>
  <c r="N236" i="10" s="1"/>
  <c r="M228" i="10"/>
  <c r="N228" i="10" s="1"/>
  <c r="M173" i="10"/>
  <c r="N173" i="10" s="1"/>
  <c r="M101" i="10"/>
  <c r="N101" i="10" s="1"/>
  <c r="M304" i="10"/>
  <c r="N304" i="10" s="1"/>
  <c r="M296" i="10"/>
  <c r="N296" i="10" s="1"/>
  <c r="M288" i="10"/>
  <c r="N288" i="10" s="1"/>
  <c r="M280" i="10"/>
  <c r="N280" i="10" s="1"/>
  <c r="M272" i="10"/>
  <c r="N272" i="10" s="1"/>
  <c r="M264" i="10"/>
  <c r="N264" i="10" s="1"/>
  <c r="M256" i="10"/>
  <c r="N256" i="10" s="1"/>
  <c r="M248" i="10"/>
  <c r="N248" i="10" s="1"/>
  <c r="M240" i="10"/>
  <c r="N240" i="10" s="1"/>
  <c r="M232" i="10"/>
  <c r="N232" i="10" s="1"/>
  <c r="M125" i="10"/>
  <c r="N125" i="10"/>
  <c r="M212" i="10"/>
  <c r="N212" i="10" s="1"/>
  <c r="M115" i="10"/>
  <c r="N115" i="10" s="1"/>
  <c r="L109" i="10"/>
  <c r="M109" i="10" s="1"/>
  <c r="N109" i="10" s="1"/>
  <c r="K234" i="5"/>
  <c r="L234" i="5" s="1"/>
  <c r="J216" i="5"/>
  <c r="K48" i="5"/>
  <c r="L48" i="5"/>
  <c r="M140" i="10"/>
  <c r="N140" i="10" s="1"/>
  <c r="M124" i="10"/>
  <c r="N124" i="10" s="1"/>
  <c r="L34" i="10"/>
  <c r="M34" i="10"/>
  <c r="N34" i="10" s="1"/>
  <c r="L50" i="10"/>
  <c r="M50" i="10" s="1"/>
  <c r="N50" i="10"/>
  <c r="L66" i="10"/>
  <c r="M66" i="10" s="1"/>
  <c r="N66" i="10" s="1"/>
  <c r="L82" i="10"/>
  <c r="M82" i="10"/>
  <c r="N82" i="10" s="1"/>
  <c r="L98" i="10"/>
  <c r="M98" i="10" s="1"/>
  <c r="N98" i="10" s="1"/>
  <c r="L104" i="10"/>
  <c r="M104" i="10" s="1"/>
  <c r="N104" i="10" s="1"/>
  <c r="L167" i="10"/>
  <c r="M167" i="10" s="1"/>
  <c r="N167" i="10" s="1"/>
  <c r="L193" i="10"/>
  <c r="M193" i="10" s="1"/>
  <c r="N193" i="10" s="1"/>
  <c r="L200" i="10"/>
  <c r="M200" i="10"/>
  <c r="N200" i="10"/>
  <c r="L203" i="10"/>
  <c r="M203" i="10" s="1"/>
  <c r="N203" i="10" s="1"/>
  <c r="L207" i="10"/>
  <c r="M207" i="10"/>
  <c r="N207" i="10" s="1"/>
  <c r="M215" i="10"/>
  <c r="N215" i="10" s="1"/>
  <c r="L227" i="10"/>
  <c r="M227" i="10" s="1"/>
  <c r="N227" i="10" s="1"/>
  <c r="L231" i="10"/>
  <c r="M231" i="10" s="1"/>
  <c r="N231" i="10" s="1"/>
  <c r="L235" i="10"/>
  <c r="M235" i="10" s="1"/>
  <c r="N235" i="10" s="1"/>
  <c r="L239" i="10"/>
  <c r="M239" i="10" s="1"/>
  <c r="N239" i="10" s="1"/>
  <c r="L243" i="10"/>
  <c r="M243" i="10" s="1"/>
  <c r="N243" i="10" s="1"/>
  <c r="L247" i="10"/>
  <c r="M247" i="10" s="1"/>
  <c r="N247" i="10" s="1"/>
  <c r="L251" i="10"/>
  <c r="M251" i="10" s="1"/>
  <c r="N251" i="10" s="1"/>
  <c r="L255" i="10"/>
  <c r="M255" i="10"/>
  <c r="N255" i="10" s="1"/>
  <c r="L259" i="10"/>
  <c r="M259" i="10" s="1"/>
  <c r="N259" i="10" s="1"/>
  <c r="L263" i="10"/>
  <c r="M263" i="10" s="1"/>
  <c r="N263" i="10" s="1"/>
  <c r="L267" i="10"/>
  <c r="M267" i="10" s="1"/>
  <c r="N267" i="10" s="1"/>
  <c r="L271" i="10"/>
  <c r="M271" i="10" s="1"/>
  <c r="N271" i="10" s="1"/>
  <c r="L275" i="10"/>
  <c r="M275" i="10" s="1"/>
  <c r="N275" i="10" s="1"/>
  <c r="M307" i="10"/>
  <c r="N307" i="10"/>
  <c r="M299" i="10"/>
  <c r="N299" i="10"/>
  <c r="M291" i="10"/>
  <c r="N291" i="10" s="1"/>
  <c r="M283" i="10"/>
  <c r="N283" i="10" s="1"/>
  <c r="L30" i="10"/>
  <c r="M30" i="10" s="1"/>
  <c r="N30" i="10" s="1"/>
  <c r="L46" i="10"/>
  <c r="M46" i="10" s="1"/>
  <c r="N46" i="10" s="1"/>
  <c r="L62" i="10"/>
  <c r="M62" i="10"/>
  <c r="N62" i="10"/>
  <c r="L78" i="10"/>
  <c r="M78" i="10"/>
  <c r="N78" i="10" s="1"/>
  <c r="L94" i="10"/>
  <c r="M94" i="10"/>
  <c r="N94" i="10" s="1"/>
  <c r="M152" i="10"/>
  <c r="N152" i="10" s="1"/>
  <c r="M168" i="10"/>
  <c r="N168" i="10" s="1"/>
  <c r="L175" i="10"/>
  <c r="M175" i="10" s="1"/>
  <c r="N175" i="10" s="1"/>
  <c r="L18" i="10"/>
  <c r="M18" i="10" s="1"/>
  <c r="N18" i="10" s="1"/>
  <c r="L26" i="10"/>
  <c r="M26" i="10" s="1"/>
  <c r="N26" i="10" s="1"/>
  <c r="L42" i="10"/>
  <c r="M42" i="10" s="1"/>
  <c r="N42" i="10" s="1"/>
  <c r="L58" i="10"/>
  <c r="M58" i="10" s="1"/>
  <c r="N58" i="10" s="1"/>
  <c r="L74" i="10"/>
  <c r="M74" i="10"/>
  <c r="N74" i="10"/>
  <c r="L90" i="10"/>
  <c r="M90" i="10" s="1"/>
  <c r="N90" i="10" s="1"/>
  <c r="L119" i="10"/>
  <c r="M119" i="10"/>
  <c r="N119" i="10" s="1"/>
  <c r="L159" i="10"/>
  <c r="M159" i="10" s="1"/>
  <c r="N159" i="10" s="1"/>
  <c r="L165" i="10"/>
  <c r="M165" i="10" s="1"/>
  <c r="N165" i="10" s="1"/>
  <c r="M176" i="10"/>
  <c r="N176" i="10" s="1"/>
  <c r="L179" i="10"/>
  <c r="M179" i="10" s="1"/>
  <c r="N179" i="10" s="1"/>
  <c r="M303" i="10"/>
  <c r="N303" i="10" s="1"/>
  <c r="M295" i="10"/>
  <c r="N295" i="10" s="1"/>
  <c r="M287" i="10"/>
  <c r="N287" i="10" s="1"/>
  <c r="M279" i="10"/>
  <c r="N279" i="10"/>
  <c r="M223" i="10"/>
  <c r="N223" i="10" s="1"/>
  <c r="M157" i="10"/>
  <c r="N157" i="10" s="1"/>
  <c r="L38" i="10"/>
  <c r="M38" i="10" s="1"/>
  <c r="N38" i="10" s="1"/>
  <c r="L54" i="10"/>
  <c r="M54" i="10" s="1"/>
  <c r="N54" i="10" s="1"/>
  <c r="L70" i="10"/>
  <c r="M70" i="10" s="1"/>
  <c r="N70" i="10" s="1"/>
  <c r="L86" i="10"/>
  <c r="M86" i="10" s="1"/>
  <c r="N86" i="10" s="1"/>
  <c r="M120" i="10"/>
  <c r="N120" i="10" s="1"/>
  <c r="L123" i="10"/>
  <c r="M123" i="10" s="1"/>
  <c r="N123" i="10" s="1"/>
  <c r="L129" i="10"/>
  <c r="M129" i="10" s="1"/>
  <c r="N129" i="10" s="1"/>
  <c r="M160" i="10"/>
  <c r="N160" i="10" s="1"/>
  <c r="M180" i="10"/>
  <c r="N180" i="10"/>
  <c r="L189" i="10"/>
  <c r="M189" i="10" s="1"/>
  <c r="N189" i="10" s="1"/>
  <c r="M28" i="10"/>
  <c r="N28" i="10" s="1"/>
  <c r="M32" i="10"/>
  <c r="N32" i="10"/>
  <c r="M36" i="10"/>
  <c r="N36" i="10" s="1"/>
  <c r="M40" i="10"/>
  <c r="N40" i="10" s="1"/>
  <c r="M44" i="10"/>
  <c r="N44" i="10" s="1"/>
  <c r="M48" i="10"/>
  <c r="N48" i="10" s="1"/>
  <c r="M52" i="10"/>
  <c r="N52" i="10"/>
  <c r="M56" i="10"/>
  <c r="N56" i="10" s="1"/>
  <c r="M60" i="10"/>
  <c r="N60" i="10" s="1"/>
  <c r="M64" i="10"/>
  <c r="N64" i="10" s="1"/>
  <c r="M68" i="10"/>
  <c r="N68" i="10" s="1"/>
  <c r="M72" i="10"/>
  <c r="N72" i="10" s="1"/>
  <c r="M76" i="10"/>
  <c r="N76" i="10" s="1"/>
  <c r="M80" i="10"/>
  <c r="N80" i="10"/>
  <c r="M84" i="10"/>
  <c r="N84" i="10" s="1"/>
  <c r="M88" i="10"/>
  <c r="N88" i="10" s="1"/>
  <c r="M92" i="10"/>
  <c r="N92" i="10" s="1"/>
  <c r="M96" i="10"/>
  <c r="N96" i="10" s="1"/>
  <c r="M186" i="10"/>
  <c r="N186" i="10" s="1"/>
  <c r="M192" i="10"/>
  <c r="N192" i="10"/>
  <c r="M190" i="10"/>
  <c r="N190" i="10" s="1"/>
  <c r="L6" i="10"/>
  <c r="L138" i="10"/>
  <c r="M138" i="10" s="1"/>
  <c r="N138" i="10" s="1"/>
  <c r="L7" i="10"/>
  <c r="M7" i="10" s="1"/>
  <c r="N7" i="10" s="1"/>
  <c r="L122" i="10"/>
  <c r="M122" i="10"/>
  <c r="N122" i="10" s="1"/>
  <c r="L177" i="10"/>
  <c r="M177" i="10" s="1"/>
  <c r="N177" i="10" s="1"/>
  <c r="L181" i="10"/>
  <c r="M181" i="10" s="1"/>
  <c r="N181" i="10" s="1"/>
  <c r="L8" i="10"/>
  <c r="M8" i="10" s="1"/>
  <c r="N8" i="10" s="1"/>
  <c r="L13" i="10"/>
  <c r="M13" i="10" s="1"/>
  <c r="N13" i="10" s="1"/>
  <c r="L110" i="10"/>
  <c r="M110" i="10" s="1"/>
  <c r="N110" i="10" s="1"/>
  <c r="K308" i="10"/>
  <c r="L9" i="10"/>
  <c r="M9" i="10" s="1"/>
  <c r="N9" i="10" s="1"/>
  <c r="L154" i="10"/>
  <c r="M154" i="10"/>
  <c r="N154" i="10" s="1"/>
  <c r="L162" i="10"/>
  <c r="M162" i="10"/>
  <c r="N162" i="10" s="1"/>
  <c r="L170" i="10"/>
  <c r="M170" i="10"/>
  <c r="N170" i="10" s="1"/>
  <c r="M106" i="10"/>
  <c r="N106" i="10" s="1"/>
  <c r="L126" i="10"/>
  <c r="M126" i="10" s="1"/>
  <c r="N126" i="10" s="1"/>
  <c r="L142" i="10"/>
  <c r="M142" i="10"/>
  <c r="N142" i="10" s="1"/>
  <c r="L174" i="10"/>
  <c r="M174" i="10" s="1"/>
  <c r="N174" i="10" s="1"/>
  <c r="L178" i="10"/>
  <c r="M178" i="10" s="1"/>
  <c r="N178" i="10" s="1"/>
  <c r="L182" i="10"/>
  <c r="M182" i="10" s="1"/>
  <c r="N182" i="10" s="1"/>
  <c r="M102" i="10"/>
  <c r="N102" i="10" s="1"/>
  <c r="L114" i="10"/>
  <c r="M114" i="10" s="1"/>
  <c r="N114" i="10" s="1"/>
  <c r="L130" i="10"/>
  <c r="M130" i="10"/>
  <c r="N130" i="10" s="1"/>
  <c r="L146" i="10"/>
  <c r="M146" i="10" s="1"/>
  <c r="N146" i="10" s="1"/>
  <c r="L158" i="10"/>
  <c r="M158" i="10"/>
  <c r="N158" i="10" s="1"/>
  <c r="L166" i="10"/>
  <c r="M166" i="10"/>
  <c r="N166" i="10" s="1"/>
  <c r="L118" i="10"/>
  <c r="M118" i="10" s="1"/>
  <c r="N118" i="10" s="1"/>
  <c r="L134" i="10"/>
  <c r="M134" i="10" s="1"/>
  <c r="N134" i="10" s="1"/>
  <c r="L150" i="10"/>
  <c r="M150" i="10"/>
  <c r="N150" i="10" s="1"/>
  <c r="L188" i="10"/>
  <c r="M188" i="10" s="1"/>
  <c r="N188" i="10" s="1"/>
  <c r="K124" i="5"/>
  <c r="L124" i="5" s="1"/>
  <c r="K126" i="5"/>
  <c r="L126" i="5" s="1"/>
  <c r="J265" i="5"/>
  <c r="K265" i="5"/>
  <c r="L265" i="5"/>
  <c r="J258" i="5"/>
  <c r="K258" i="5" s="1"/>
  <c r="L258" i="5" s="1"/>
  <c r="J300" i="5"/>
  <c r="K300" i="5" s="1"/>
  <c r="L300" i="5" s="1"/>
  <c r="K205" i="5"/>
  <c r="L205" i="5" s="1"/>
  <c r="J232" i="5"/>
  <c r="J228" i="5"/>
  <c r="J166" i="5"/>
  <c r="K166" i="5" s="1"/>
  <c r="L166" i="5" s="1"/>
  <c r="J159" i="5"/>
  <c r="J129" i="5"/>
  <c r="K129" i="5" s="1"/>
  <c r="L129" i="5" s="1"/>
  <c r="J298" i="5"/>
  <c r="K298" i="5" s="1"/>
  <c r="L298" i="5" s="1"/>
  <c r="K127" i="5"/>
  <c r="L127" i="5" s="1"/>
  <c r="J145" i="5"/>
  <c r="K145" i="5"/>
  <c r="L145" i="5"/>
  <c r="J116" i="5"/>
  <c r="K116" i="5" s="1"/>
  <c r="L116" i="5" s="1"/>
  <c r="L106" i="5"/>
  <c r="J36" i="5"/>
  <c r="K181" i="5"/>
  <c r="L181" i="5" s="1"/>
  <c r="K248" i="5"/>
  <c r="L248" i="5" s="1"/>
  <c r="J118" i="5"/>
  <c r="K118" i="5" s="1"/>
  <c r="L118" i="5" s="1"/>
  <c r="K67" i="5"/>
  <c r="L67" i="5"/>
  <c r="J194" i="5"/>
  <c r="K194" i="5" s="1"/>
  <c r="L194" i="5" s="1"/>
  <c r="J113" i="5"/>
  <c r="K113" i="5" s="1"/>
  <c r="L113" i="5" s="1"/>
  <c r="J54" i="5"/>
  <c r="K54" i="5"/>
  <c r="L54" i="5" s="1"/>
  <c r="J21" i="5"/>
  <c r="K21" i="5" s="1"/>
  <c r="L21" i="5" s="1"/>
  <c r="J197" i="5"/>
  <c r="K42" i="5"/>
  <c r="L42" i="5" s="1"/>
  <c r="J208" i="5"/>
  <c r="K208" i="5" s="1"/>
  <c r="L208" i="5" s="1"/>
  <c r="J86" i="5"/>
  <c r="K86" i="5" s="1"/>
  <c r="L86" i="5" s="1"/>
  <c r="J52" i="5"/>
  <c r="K52" i="5" s="1"/>
  <c r="L52" i="5" s="1"/>
  <c r="J16" i="5"/>
  <c r="K260" i="5"/>
  <c r="L260" i="5" s="1"/>
  <c r="J281" i="5"/>
  <c r="K281" i="5" s="1"/>
  <c r="L281" i="5" s="1"/>
  <c r="J277" i="5"/>
  <c r="K277" i="5" s="1"/>
  <c r="L277" i="5" s="1"/>
  <c r="J285" i="5"/>
  <c r="K285" i="5" s="1"/>
  <c r="L285" i="5" s="1"/>
  <c r="J209" i="5"/>
  <c r="K209" i="5" s="1"/>
  <c r="L209" i="5" s="1"/>
  <c r="J257" i="5"/>
  <c r="K257" i="5" s="1"/>
  <c r="L257" i="5" s="1"/>
  <c r="K203" i="5"/>
  <c r="L203" i="5"/>
  <c r="K99" i="5"/>
  <c r="L99" i="5" s="1"/>
  <c r="J63" i="5"/>
  <c r="K63" i="5" s="1"/>
  <c r="L63" i="5" s="1"/>
  <c r="J123" i="5"/>
  <c r="K123" i="5" s="1"/>
  <c r="L123" i="5" s="1"/>
  <c r="J73" i="5"/>
  <c r="K73" i="5" s="1"/>
  <c r="L73" i="5" s="1"/>
  <c r="K221" i="5"/>
  <c r="L221" i="5" s="1"/>
  <c r="J186" i="5"/>
  <c r="K186" i="5" s="1"/>
  <c r="L186" i="5" s="1"/>
  <c r="J171" i="5"/>
  <c r="K171" i="5" s="1"/>
  <c r="L171" i="5" s="1"/>
  <c r="K122" i="5"/>
  <c r="L122" i="5" s="1"/>
  <c r="J31" i="5"/>
  <c r="K31" i="5" s="1"/>
  <c r="L31" i="5" s="1"/>
  <c r="L295" i="5"/>
  <c r="K59" i="5"/>
  <c r="L59" i="5" s="1"/>
  <c r="K22" i="5"/>
  <c r="L22" i="5" s="1"/>
  <c r="K187" i="5"/>
  <c r="L187" i="5" s="1"/>
  <c r="J9" i="5"/>
  <c r="K9" i="5" s="1"/>
  <c r="L9" i="5" s="1"/>
  <c r="K279" i="5"/>
  <c r="L279" i="5" s="1"/>
  <c r="J137" i="5"/>
  <c r="K137" i="5" s="1"/>
  <c r="L137" i="5" s="1"/>
  <c r="K245" i="5"/>
  <c r="L245" i="5" s="1"/>
  <c r="J120" i="5"/>
  <c r="K120" i="5" s="1"/>
  <c r="L120" i="5" s="1"/>
  <c r="J75" i="5"/>
  <c r="K75" i="5" s="1"/>
  <c r="L75" i="5" s="1"/>
  <c r="J12" i="5"/>
  <c r="K12" i="5"/>
  <c r="L12" i="5" s="1"/>
  <c r="K262" i="5"/>
  <c r="L262" i="5" s="1"/>
  <c r="K242" i="5"/>
  <c r="L242" i="5"/>
  <c r="J119" i="5"/>
  <c r="J293" i="5"/>
  <c r="K111" i="5"/>
  <c r="L111" i="5" s="1"/>
  <c r="K94" i="5"/>
  <c r="L94" i="5"/>
  <c r="K90" i="5"/>
  <c r="L90" i="5" s="1"/>
  <c r="J101" i="2"/>
  <c r="K101" i="2" s="1"/>
  <c r="L101" i="2" s="1"/>
  <c r="K105" i="5"/>
  <c r="L105" i="5" s="1"/>
  <c r="K155" i="5"/>
  <c r="L155" i="5"/>
  <c r="K188" i="5"/>
  <c r="L188" i="5" s="1"/>
  <c r="J87" i="5"/>
  <c r="K87" i="5" s="1"/>
  <c r="L87" i="5" s="1"/>
  <c r="K176" i="5"/>
  <c r="L176" i="5" s="1"/>
  <c r="J263" i="5"/>
  <c r="K263" i="5" s="1"/>
  <c r="L263" i="5" s="1"/>
  <c r="J255" i="5"/>
  <c r="K255" i="5" s="1"/>
  <c r="L255" i="5" s="1"/>
  <c r="J250" i="5"/>
  <c r="K250" i="5"/>
  <c r="L250" i="5" s="1"/>
  <c r="J240" i="5"/>
  <c r="K240" i="5"/>
  <c r="L240" i="5" s="1"/>
  <c r="J215" i="5"/>
  <c r="J173" i="5"/>
  <c r="K173" i="5" s="1"/>
  <c r="L173" i="5" s="1"/>
  <c r="J163" i="5"/>
  <c r="K163" i="5" s="1"/>
  <c r="L163" i="5" s="1"/>
  <c r="J160" i="5"/>
  <c r="J152" i="5"/>
  <c r="K152" i="5" s="1"/>
  <c r="L152" i="5" s="1"/>
  <c r="J151" i="5"/>
  <c r="K151" i="5" s="1"/>
  <c r="L151" i="5" s="1"/>
  <c r="J142" i="5"/>
  <c r="K142" i="5" s="1"/>
  <c r="L142" i="5" s="1"/>
  <c r="J139" i="5"/>
  <c r="J135" i="5"/>
  <c r="K135" i="5" s="1"/>
  <c r="L135" i="5" s="1"/>
  <c r="J132" i="5"/>
  <c r="K132" i="5" s="1"/>
  <c r="L132" i="5" s="1"/>
  <c r="J84" i="5"/>
  <c r="K84" i="5" s="1"/>
  <c r="L84" i="5" s="1"/>
  <c r="J45" i="5"/>
  <c r="K45" i="5"/>
  <c r="L45" i="5"/>
  <c r="J35" i="5"/>
  <c r="K35" i="5" s="1"/>
  <c r="L35" i="5" s="1"/>
  <c r="J32" i="5"/>
  <c r="K32" i="5" s="1"/>
  <c r="L32" i="5" s="1"/>
  <c r="J294" i="5"/>
  <c r="K294" i="5"/>
  <c r="L294" i="5" s="1"/>
  <c r="K121" i="5"/>
  <c r="L121" i="5"/>
  <c r="K102" i="5"/>
  <c r="L102" i="5" s="1"/>
  <c r="K149" i="5"/>
  <c r="L149" i="5" s="1"/>
  <c r="K244" i="5"/>
  <c r="L244" i="5" s="1"/>
  <c r="K56" i="5"/>
  <c r="L56" i="5"/>
  <c r="K306" i="5"/>
  <c r="L306" i="5" s="1"/>
  <c r="K278" i="5"/>
  <c r="L278" i="5"/>
  <c r="K177" i="5"/>
  <c r="L177" i="5" s="1"/>
  <c r="K82" i="5"/>
  <c r="L82" i="5" s="1"/>
  <c r="J133" i="5"/>
  <c r="K133" i="5" s="1"/>
  <c r="L133" i="5" s="1"/>
  <c r="K213" i="5"/>
  <c r="L213" i="5"/>
  <c r="K15" i="5"/>
  <c r="L15" i="5" s="1"/>
  <c r="K85" i="5"/>
  <c r="L85" i="5" s="1"/>
  <c r="J217" i="5"/>
  <c r="K217" i="5" s="1"/>
  <c r="L217" i="5" s="1"/>
  <c r="J191" i="5"/>
  <c r="K191" i="5" s="1"/>
  <c r="L191" i="5" s="1"/>
  <c r="J162" i="5"/>
  <c r="K162" i="5" s="1"/>
  <c r="L162" i="5" s="1"/>
  <c r="J44" i="5"/>
  <c r="K44" i="5"/>
  <c r="L44" i="5" s="1"/>
  <c r="J270" i="5"/>
  <c r="K270" i="5"/>
  <c r="L270" i="5" s="1"/>
  <c r="J164" i="5"/>
  <c r="K164" i="5" s="1"/>
  <c r="L164" i="5" s="1"/>
  <c r="J161" i="5"/>
  <c r="J60" i="5"/>
  <c r="K60" i="5" s="1"/>
  <c r="L60" i="5" s="1"/>
  <c r="J43" i="5"/>
  <c r="K43" i="5" s="1"/>
  <c r="L43" i="5" s="1"/>
  <c r="J30" i="5"/>
  <c r="J8" i="5"/>
  <c r="K8" i="5" s="1"/>
  <c r="L8" i="5" s="1"/>
  <c r="K292" i="5"/>
  <c r="L292" i="5" s="1"/>
  <c r="K274" i="5"/>
  <c r="L274" i="5" s="1"/>
  <c r="K156" i="5"/>
  <c r="L156" i="5" s="1"/>
  <c r="J289" i="5"/>
  <c r="K289" i="5" s="1"/>
  <c r="L289" i="5" s="1"/>
  <c r="J269" i="5"/>
  <c r="K269" i="5" s="1"/>
  <c r="L269" i="5" s="1"/>
  <c r="K286" i="5"/>
  <c r="L286" i="5" s="1"/>
  <c r="J46" i="5"/>
  <c r="K46" i="5" s="1"/>
  <c r="L46" i="5" s="1"/>
  <c r="K109" i="5"/>
  <c r="L109" i="5"/>
  <c r="K93" i="5"/>
  <c r="L93" i="5" s="1"/>
  <c r="J40" i="5"/>
  <c r="K40" i="5" s="1"/>
  <c r="L40" i="5" s="1"/>
  <c r="J288" i="5"/>
  <c r="K288" i="5" s="1"/>
  <c r="L288" i="5" s="1"/>
  <c r="K78" i="5"/>
  <c r="L78" i="5"/>
  <c r="J62" i="5"/>
  <c r="J14" i="5"/>
  <c r="K14" i="5" s="1"/>
  <c r="L14" i="5" s="1"/>
  <c r="J297" i="5"/>
  <c r="K297" i="5" s="1"/>
  <c r="L297" i="5" s="1"/>
  <c r="L117" i="5"/>
  <c r="J80" i="5"/>
  <c r="K80" i="5"/>
  <c r="L80" i="5" s="1"/>
  <c r="K93" i="2"/>
  <c r="L93" i="2" s="1"/>
  <c r="J8" i="2"/>
  <c r="K8" i="2"/>
  <c r="L8" i="2" s="1"/>
  <c r="J5" i="8"/>
  <c r="K5" i="8" s="1"/>
  <c r="P6" i="8"/>
  <c r="J33" i="2"/>
  <c r="K33" i="2" s="1"/>
  <c r="L33" i="2" s="1"/>
  <c r="J403" i="2"/>
  <c r="K403" i="2" s="1"/>
  <c r="L403" i="2" s="1"/>
  <c r="J304" i="2"/>
  <c r="J476" i="2"/>
  <c r="K476" i="2" s="1"/>
  <c r="L476" i="2" s="1"/>
  <c r="K284" i="2"/>
  <c r="L284" i="2" s="1"/>
  <c r="J44" i="2"/>
  <c r="K44" i="2"/>
  <c r="L44" i="2"/>
  <c r="K280" i="2"/>
  <c r="L280" i="2" s="1"/>
  <c r="K215" i="2"/>
  <c r="L215" i="2" s="1"/>
  <c r="J137" i="2"/>
  <c r="K137" i="2" s="1"/>
  <c r="L137" i="2" s="1"/>
  <c r="J296" i="2"/>
  <c r="K296" i="2" s="1"/>
  <c r="L296" i="2" s="1"/>
  <c r="K508" i="2"/>
  <c r="L508" i="2" s="1"/>
  <c r="J256" i="2"/>
  <c r="K256" i="2" s="1"/>
  <c r="L256" i="2" s="1"/>
  <c r="K712" i="2"/>
  <c r="L712" i="2" s="1"/>
  <c r="J129" i="2"/>
  <c r="K129" i="2" s="1"/>
  <c r="L129" i="2" s="1"/>
  <c r="J48" i="2"/>
  <c r="K48" i="2" s="1"/>
  <c r="L48" i="2" s="1"/>
  <c r="K176" i="2"/>
  <c r="L176" i="2" s="1"/>
  <c r="J21" i="2"/>
  <c r="K21" i="2" s="1"/>
  <c r="L21" i="2" s="1"/>
  <c r="J720" i="2"/>
  <c r="J268" i="2"/>
  <c r="K268" i="2" s="1"/>
  <c r="L268" i="2" s="1"/>
  <c r="J13" i="2"/>
  <c r="K624" i="2"/>
  <c r="L624" i="2" s="1"/>
  <c r="K460" i="2"/>
  <c r="L460" i="2" s="1"/>
  <c r="J197" i="2"/>
  <c r="K197" i="2" s="1"/>
  <c r="L197" i="2" s="1"/>
  <c r="J180" i="2"/>
  <c r="K180" i="2"/>
  <c r="L180" i="2" s="1"/>
  <c r="J40" i="2"/>
  <c r="K40" i="2" s="1"/>
  <c r="L40" i="2" s="1"/>
  <c r="K240" i="2"/>
  <c r="L240" i="2" s="1"/>
  <c r="J164" i="2"/>
  <c r="K164" i="2"/>
  <c r="L164" i="2" s="1"/>
  <c r="J12" i="2"/>
  <c r="K12" i="2"/>
  <c r="L12" i="2" s="1"/>
  <c r="K89" i="2"/>
  <c r="L89" i="2" s="1"/>
  <c r="J17" i="2"/>
  <c r="K17" i="2" s="1"/>
  <c r="L17" i="2" s="1"/>
  <c r="J20" i="2"/>
  <c r="K668" i="2"/>
  <c r="L668" i="2" s="1"/>
  <c r="J808" i="2"/>
  <c r="K808" i="2"/>
  <c r="L808" i="2" s="1"/>
  <c r="K272" i="2"/>
  <c r="L272" i="2" s="1"/>
  <c r="J156" i="2"/>
  <c r="K156" i="2" s="1"/>
  <c r="L156" i="2" s="1"/>
  <c r="J69" i="2"/>
  <c r="K69" i="2" s="1"/>
  <c r="L69" i="2" s="1"/>
  <c r="J36" i="2"/>
  <c r="K36" i="2" s="1"/>
  <c r="L36" i="2" s="1"/>
  <c r="J56" i="2"/>
  <c r="K56" i="2" s="1"/>
  <c r="L56" i="2" s="1"/>
  <c r="K541" i="2"/>
  <c r="L541" i="2" s="1"/>
  <c r="K28" i="2"/>
  <c r="L28" i="2" s="1"/>
  <c r="K24" i="2"/>
  <c r="L24" i="2" s="1"/>
  <c r="K172" i="2"/>
  <c r="L172" i="2"/>
  <c r="K25" i="2"/>
  <c r="L25" i="2" s="1"/>
  <c r="Q174" i="8"/>
  <c r="J172" i="8"/>
  <c r="K172" i="8" s="1"/>
  <c r="K169" i="8"/>
  <c r="K151" i="8"/>
  <c r="J151" i="8"/>
  <c r="J148" i="8"/>
  <c r="K148" i="8" s="1"/>
  <c r="K145" i="8"/>
  <c r="J136" i="8"/>
  <c r="K136" i="8" s="1"/>
  <c r="J128" i="8"/>
  <c r="K128" i="8" s="1"/>
  <c r="J120" i="8"/>
  <c r="K120" i="8"/>
  <c r="J112" i="8"/>
  <c r="K112" i="8" s="1"/>
  <c r="J104" i="8"/>
  <c r="K104" i="8" s="1"/>
  <c r="J75" i="8"/>
  <c r="K42" i="8"/>
  <c r="K40" i="8"/>
  <c r="K24" i="8"/>
  <c r="K18" i="8"/>
  <c r="K8" i="8"/>
  <c r="K126" i="8"/>
  <c r="K110" i="8"/>
  <c r="J81" i="8"/>
  <c r="K81" i="8" s="1"/>
  <c r="J73" i="8"/>
  <c r="K73" i="8" s="1"/>
  <c r="J159" i="8"/>
  <c r="K159" i="8" s="1"/>
  <c r="J156" i="8"/>
  <c r="J138" i="8"/>
  <c r="J114" i="8"/>
  <c r="K114" i="8" s="1"/>
  <c r="K99" i="8"/>
  <c r="K97" i="8"/>
  <c r="K95" i="8"/>
  <c r="K93" i="8"/>
  <c r="K87" i="8"/>
  <c r="K85" i="8"/>
  <c r="K83" i="8"/>
  <c r="J77" i="8"/>
  <c r="K77" i="8" s="1"/>
  <c r="K138" i="8"/>
  <c r="K122" i="8"/>
  <c r="K106" i="8"/>
  <c r="R174" i="8"/>
  <c r="J167" i="8"/>
  <c r="J164" i="8"/>
  <c r="K164" i="8"/>
  <c r="K153" i="8"/>
  <c r="J143" i="8"/>
  <c r="J140" i="8"/>
  <c r="J132" i="8"/>
  <c r="K132" i="8" s="1"/>
  <c r="J124" i="8"/>
  <c r="K124" i="8" s="1"/>
  <c r="J116" i="8"/>
  <c r="J108" i="8"/>
  <c r="K108" i="8" s="1"/>
  <c r="J79" i="8"/>
  <c r="K134" i="8"/>
  <c r="K118" i="8"/>
  <c r="J171" i="8"/>
  <c r="K171" i="8" s="1"/>
  <c r="J147" i="8"/>
  <c r="K147" i="8"/>
  <c r="K101" i="8"/>
  <c r="K89" i="8"/>
  <c r="K160" i="8"/>
  <c r="K152" i="8"/>
  <c r="K144" i="8"/>
  <c r="P160" i="8"/>
  <c r="K163" i="8"/>
  <c r="K139" i="8"/>
  <c r="K91" i="8"/>
  <c r="J6" i="8"/>
  <c r="K59" i="8"/>
  <c r="K51" i="8"/>
  <c r="K39" i="8"/>
  <c r="K23" i="8"/>
  <c r="K45" i="8"/>
  <c r="K33" i="8"/>
  <c r="K17" i="8"/>
  <c r="K9" i="8"/>
  <c r="J173" i="8"/>
  <c r="K22" i="2"/>
  <c r="L22" i="2" s="1"/>
  <c r="K14" i="2"/>
  <c r="L14" i="2" s="1"/>
  <c r="S174" i="8"/>
  <c r="P25" i="8"/>
  <c r="P117" i="8"/>
  <c r="P37" i="8"/>
  <c r="I175" i="8"/>
  <c r="P104" i="8"/>
  <c r="P156" i="8"/>
  <c r="P145" i="8"/>
  <c r="P172" i="8"/>
  <c r="K635" i="2"/>
  <c r="L635" i="2" s="1"/>
  <c r="K823" i="2"/>
  <c r="L823" i="2" s="1"/>
  <c r="K311" i="2"/>
  <c r="L311" i="2"/>
  <c r="K899" i="2"/>
  <c r="L899" i="2" s="1"/>
  <c r="K815" i="2"/>
  <c r="L815" i="2" s="1"/>
  <c r="K191" i="2"/>
  <c r="L191" i="2" s="1"/>
  <c r="K359" i="2"/>
  <c r="L359" i="2" s="1"/>
  <c r="K573" i="2"/>
  <c r="L573" i="2" s="1"/>
  <c r="K385" i="2"/>
  <c r="L385" i="2" s="1"/>
  <c r="K341" i="2"/>
  <c r="L341" i="2"/>
  <c r="K34" i="2"/>
  <c r="L34" i="2" s="1"/>
  <c r="K561" i="2"/>
  <c r="L561" i="2" s="1"/>
  <c r="K66" i="2"/>
  <c r="L66" i="2" s="1"/>
  <c r="K629" i="2"/>
  <c r="L629" i="2" s="1"/>
  <c r="K417" i="2"/>
  <c r="L417" i="2"/>
  <c r="K118" i="2"/>
  <c r="L118" i="2" s="1"/>
  <c r="K673" i="2"/>
  <c r="L673" i="2" s="1"/>
  <c r="K162" i="2"/>
  <c r="L162" i="2" s="1"/>
  <c r="K354" i="2"/>
  <c r="L354" i="2"/>
  <c r="K510" i="2"/>
  <c r="L510" i="2" s="1"/>
  <c r="K602" i="2"/>
  <c r="L602" i="2" s="1"/>
  <c r="K657" i="2"/>
  <c r="L657" i="2"/>
  <c r="K713" i="2"/>
  <c r="L713" i="2" s="1"/>
  <c r="K757" i="2"/>
  <c r="L757" i="2" s="1"/>
  <c r="K99" i="2"/>
  <c r="L99" i="2"/>
  <c r="K613" i="2"/>
  <c r="L613" i="2" s="1"/>
  <c r="K394" i="2"/>
  <c r="L394" i="2" s="1"/>
  <c r="K226" i="2"/>
  <c r="L226" i="2" s="1"/>
  <c r="K434" i="2"/>
  <c r="L434" i="2"/>
  <c r="K366" i="2"/>
  <c r="L366" i="2" s="1"/>
  <c r="K913" i="2"/>
  <c r="L913" i="2" s="1"/>
  <c r="K358" i="2"/>
  <c r="L358" i="2" s="1"/>
  <c r="K685" i="2"/>
  <c r="L685" i="2" s="1"/>
  <c r="K142" i="2"/>
  <c r="L142" i="2" s="1"/>
  <c r="K322" i="2"/>
  <c r="L322" i="2" s="1"/>
  <c r="K382" i="2"/>
  <c r="L382" i="2" s="1"/>
  <c r="K91" i="2"/>
  <c r="L91" i="2" s="1"/>
  <c r="K758" i="2"/>
  <c r="L758" i="2" s="1"/>
  <c r="K314" i="2"/>
  <c r="L314" i="2" s="1"/>
  <c r="K310" i="2"/>
  <c r="L310" i="2" s="1"/>
  <c r="K350" i="2"/>
  <c r="L350" i="2"/>
  <c r="K370" i="2"/>
  <c r="L370" i="2" s="1"/>
  <c r="K474" i="2"/>
  <c r="L474" i="2"/>
  <c r="K709" i="2"/>
  <c r="L709" i="2"/>
  <c r="K697" i="2"/>
  <c r="L697" i="2" s="1"/>
  <c r="K230" i="2"/>
  <c r="L230" i="2" s="1"/>
  <c r="K210" i="2"/>
  <c r="L210" i="2" s="1"/>
  <c r="K345" i="2"/>
  <c r="L345" i="2"/>
  <c r="K325" i="2"/>
  <c r="L325" i="2" s="1"/>
  <c r="K1008" i="2"/>
  <c r="L1008" i="2" s="1"/>
  <c r="K257" i="2"/>
  <c r="L257" i="2" s="1"/>
  <c r="K513" i="2"/>
  <c r="L513" i="2" s="1"/>
  <c r="K910" i="2"/>
  <c r="L910" i="2" s="1"/>
  <c r="K181" i="2"/>
  <c r="L181" i="2"/>
  <c r="K608" i="2"/>
  <c r="L608" i="2"/>
  <c r="K469" i="2"/>
  <c r="L469" i="2"/>
  <c r="K531" i="2"/>
  <c r="L531" i="2" s="1"/>
  <c r="K353" i="2"/>
  <c r="L353" i="2" s="1"/>
  <c r="K520" i="2"/>
  <c r="L520" i="2" s="1"/>
  <c r="K505" i="2"/>
  <c r="L505" i="2" s="1"/>
  <c r="K921" i="2"/>
  <c r="L921" i="2" s="1"/>
  <c r="K145" i="2"/>
  <c r="L145" i="2" s="1"/>
  <c r="K756" i="2"/>
  <c r="L756" i="2" s="1"/>
  <c r="K984" i="2"/>
  <c r="L984" i="2" s="1"/>
  <c r="K401" i="2"/>
  <c r="L401" i="2" s="1"/>
  <c r="K112" i="2"/>
  <c r="L112" i="2"/>
  <c r="K196" i="2"/>
  <c r="L196" i="2"/>
  <c r="K976" i="2"/>
  <c r="L976" i="2" s="1"/>
  <c r="K84" i="2"/>
  <c r="L84" i="2" s="1"/>
  <c r="K100" i="2"/>
  <c r="L100" i="2" s="1"/>
  <c r="K473" i="2"/>
  <c r="L473" i="2" s="1"/>
  <c r="K859" i="2"/>
  <c r="L859" i="2"/>
  <c r="K50" i="2"/>
  <c r="L50" i="2"/>
  <c r="K387" i="2"/>
  <c r="L387" i="2" s="1"/>
  <c r="K347" i="2"/>
  <c r="L347" i="2" s="1"/>
  <c r="K371" i="2"/>
  <c r="L371" i="2" s="1"/>
  <c r="K53" i="2"/>
  <c r="L53" i="2" s="1"/>
  <c r="K681" i="2"/>
  <c r="L681" i="2" s="1"/>
  <c r="K303" i="2"/>
  <c r="L303" i="2" s="1"/>
  <c r="K65" i="2"/>
  <c r="L65" i="2" s="1"/>
  <c r="K978" i="2"/>
  <c r="L978" i="2" s="1"/>
  <c r="K94" i="2"/>
  <c r="L94" i="2" s="1"/>
  <c r="K331" i="2"/>
  <c r="L331" i="2"/>
  <c r="K211" i="2"/>
  <c r="L211" i="2"/>
  <c r="K190" i="2"/>
  <c r="L190" i="2" s="1"/>
  <c r="K415" i="2"/>
  <c r="L415" i="2" s="1"/>
  <c r="K263" i="2"/>
  <c r="L263" i="2" s="1"/>
  <c r="K669" i="2"/>
  <c r="L669" i="2" s="1"/>
  <c r="K990" i="2"/>
  <c r="L990" i="2"/>
  <c r="K275" i="2"/>
  <c r="L275" i="2"/>
  <c r="K395" i="2"/>
  <c r="L395" i="2" s="1"/>
  <c r="K202" i="2"/>
  <c r="L202" i="2" s="1"/>
  <c r="J731" i="2"/>
  <c r="K731" i="2"/>
  <c r="L731" i="2"/>
  <c r="K488" i="2"/>
  <c r="L488" i="2"/>
  <c r="K228" i="2"/>
  <c r="L228" i="2" s="1"/>
  <c r="K432" i="2"/>
  <c r="L432" i="2" s="1"/>
  <c r="K484" i="2"/>
  <c r="L484" i="2" s="1"/>
  <c r="K269" i="2"/>
  <c r="L269" i="2" s="1"/>
  <c r="J399" i="2"/>
  <c r="K399" i="2"/>
  <c r="L399" i="2" s="1"/>
  <c r="J97" i="2"/>
  <c r="K97" i="2" s="1"/>
  <c r="L97" i="2" s="1"/>
  <c r="J49" i="2"/>
  <c r="K49" i="2" s="1"/>
  <c r="L49" i="2" s="1"/>
  <c r="K27" i="2"/>
  <c r="L27" i="2"/>
  <c r="K140" i="2"/>
  <c r="L140" i="2" s="1"/>
  <c r="K746" i="2"/>
  <c r="L746" i="2"/>
  <c r="K379" i="2"/>
  <c r="L379" i="2"/>
  <c r="K380" i="2"/>
  <c r="L380" i="2"/>
  <c r="K480" i="2"/>
  <c r="L480" i="2" s="1"/>
  <c r="K384" i="2"/>
  <c r="L384" i="2" s="1"/>
  <c r="K372" i="2"/>
  <c r="L372" i="2" s="1"/>
  <c r="J944" i="2"/>
  <c r="K944" i="2" s="1"/>
  <c r="L944" i="2" s="1"/>
  <c r="J936" i="2"/>
  <c r="K936" i="2" s="1"/>
  <c r="L936" i="2" s="1"/>
  <c r="J889" i="2"/>
  <c r="K889" i="2" s="1"/>
  <c r="L889" i="2" s="1"/>
  <c r="J781" i="2"/>
  <c r="K781" i="2" s="1"/>
  <c r="L781" i="2" s="1"/>
  <c r="J717" i="2"/>
  <c r="K717" i="2" s="1"/>
  <c r="L717" i="2" s="1"/>
  <c r="J705" i="2"/>
  <c r="K705" i="2" s="1"/>
  <c r="L705" i="2" s="1"/>
  <c r="J701" i="2"/>
  <c r="K701" i="2"/>
  <c r="L701" i="2"/>
  <c r="K751" i="2"/>
  <c r="L751" i="2" s="1"/>
  <c r="J440" i="2"/>
  <c r="K440" i="2" s="1"/>
  <c r="L440" i="2" s="1"/>
  <c r="J220" i="2"/>
  <c r="K220" i="2" s="1"/>
  <c r="L220" i="2" s="1"/>
  <c r="J475" i="2"/>
  <c r="K475" i="2" s="1"/>
  <c r="L475" i="2" s="1"/>
  <c r="K447" i="2"/>
  <c r="L447" i="2" s="1"/>
  <c r="K114" i="2"/>
  <c r="L114" i="2" s="1"/>
  <c r="J483" i="2"/>
  <c r="K483" i="2"/>
  <c r="L483" i="2" s="1"/>
  <c r="K60" i="2"/>
  <c r="L60" i="2" s="1"/>
  <c r="K814" i="2"/>
  <c r="L814" i="2" s="1"/>
  <c r="K1005" i="2"/>
  <c r="L1005" i="2"/>
  <c r="K301" i="2"/>
  <c r="L301" i="2"/>
  <c r="K496" i="2"/>
  <c r="L496" i="2" s="1"/>
  <c r="J924" i="2"/>
  <c r="K924" i="2" s="1"/>
  <c r="L924" i="2" s="1"/>
  <c r="J692" i="2"/>
  <c r="L677" i="2"/>
  <c r="J665" i="2"/>
  <c r="K665" i="2" s="1"/>
  <c r="L665" i="2" s="1"/>
  <c r="J594" i="2"/>
  <c r="K594" i="2" s="1"/>
  <c r="L594" i="2" s="1"/>
  <c r="J582" i="2"/>
  <c r="K582" i="2"/>
  <c r="L582" i="2" s="1"/>
  <c r="J198" i="2"/>
  <c r="K198" i="2"/>
  <c r="L198" i="2" s="1"/>
  <c r="K187" i="2"/>
  <c r="L187" i="2" s="1"/>
  <c r="K390" i="2"/>
  <c r="L390" i="2" s="1"/>
  <c r="J904" i="2"/>
  <c r="K904" i="2" s="1"/>
  <c r="L904" i="2" s="1"/>
  <c r="J892" i="2"/>
  <c r="K892" i="2" s="1"/>
  <c r="L892" i="2" s="1"/>
  <c r="J888" i="2"/>
  <c r="J821" i="2"/>
  <c r="J817" i="2"/>
  <c r="K817" i="2" s="1"/>
  <c r="L817" i="2" s="1"/>
  <c r="J590" i="2"/>
  <c r="K590" i="2" s="1"/>
  <c r="L590" i="2" s="1"/>
  <c r="J443" i="2"/>
  <c r="K443" i="2" s="1"/>
  <c r="L443" i="2" s="1"/>
  <c r="J352" i="2"/>
  <c r="K352" i="2" s="1"/>
  <c r="L352" i="2" s="1"/>
  <c r="J135" i="2"/>
  <c r="K135" i="2" s="1"/>
  <c r="L135" i="2" s="1"/>
  <c r="J121" i="2"/>
  <c r="K121" i="2" s="1"/>
  <c r="L121" i="2" s="1"/>
  <c r="J106" i="2"/>
  <c r="K106" i="2" s="1"/>
  <c r="L106" i="2" s="1"/>
  <c r="J527" i="2"/>
  <c r="K527" i="2" s="1"/>
  <c r="L527" i="2" s="1"/>
  <c r="K274" i="2"/>
  <c r="L274" i="2" s="1"/>
  <c r="J270" i="2"/>
  <c r="K270" i="2" s="1"/>
  <c r="L270" i="2" s="1"/>
  <c r="K278" i="2"/>
  <c r="L278" i="2" s="1"/>
  <c r="K356" i="2"/>
  <c r="L356" i="2" s="1"/>
  <c r="K881" i="2"/>
  <c r="L881" i="2" s="1"/>
  <c r="J927" i="2"/>
  <c r="K927" i="2"/>
  <c r="L927" i="2" s="1"/>
  <c r="J863" i="2"/>
  <c r="K863" i="2" s="1"/>
  <c r="L863" i="2" s="1"/>
  <c r="J840" i="2"/>
  <c r="K840" i="2" s="1"/>
  <c r="L840" i="2" s="1"/>
  <c r="J672" i="2"/>
  <c r="J653" i="2"/>
  <c r="K653" i="2" s="1"/>
  <c r="L653" i="2" s="1"/>
  <c r="J227" i="2"/>
  <c r="K227" i="2" s="1"/>
  <c r="L227" i="2" s="1"/>
  <c r="K219" i="2"/>
  <c r="L219" i="2" s="1"/>
  <c r="J201" i="2"/>
  <c r="K201" i="2"/>
  <c r="L201" i="2" s="1"/>
  <c r="J167" i="2"/>
  <c r="K167" i="2"/>
  <c r="L167" i="2" s="1"/>
  <c r="J163" i="2"/>
  <c r="K163" i="2" s="1"/>
  <c r="L163" i="2" s="1"/>
  <c r="J587" i="2"/>
  <c r="K587" i="2"/>
  <c r="L587" i="2" s="1"/>
  <c r="J543" i="2"/>
  <c r="K543" i="2" s="1"/>
  <c r="L543" i="2" s="1"/>
  <c r="J536" i="2"/>
  <c r="K536" i="2" s="1"/>
  <c r="L536" i="2" s="1"/>
  <c r="K71" i="2"/>
  <c r="L71" i="2"/>
  <c r="K547" i="2"/>
  <c r="L547" i="2" s="1"/>
  <c r="K337" i="2"/>
  <c r="L337" i="2" s="1"/>
  <c r="K551" i="2"/>
  <c r="L551" i="2" s="1"/>
  <c r="K506" i="2"/>
  <c r="L506" i="2" s="1"/>
  <c r="J996" i="2"/>
  <c r="K996" i="2" s="1"/>
  <c r="L996" i="2" s="1"/>
  <c r="J874" i="2"/>
  <c r="K874" i="2" s="1"/>
  <c r="L874" i="2" s="1"/>
  <c r="J768" i="2"/>
  <c r="K768" i="2" s="1"/>
  <c r="L768" i="2" s="1"/>
  <c r="J744" i="2"/>
  <c r="K744" i="2" s="1"/>
  <c r="L744" i="2" s="1"/>
  <c r="J584" i="2"/>
  <c r="K584" i="2" s="1"/>
  <c r="L584" i="2" s="1"/>
  <c r="J580" i="2"/>
  <c r="J572" i="2"/>
  <c r="K572" i="2"/>
  <c r="L572" i="2" s="1"/>
  <c r="J564" i="2"/>
  <c r="K564" i="2"/>
  <c r="L564" i="2" s="1"/>
  <c r="J405" i="2"/>
  <c r="K405" i="2"/>
  <c r="L405" i="2"/>
  <c r="J393" i="2"/>
  <c r="K393" i="2" s="1"/>
  <c r="L393" i="2" s="1"/>
  <c r="J234" i="2"/>
  <c r="K234" i="2" s="1"/>
  <c r="L234" i="2" s="1"/>
  <c r="J46" i="2"/>
  <c r="K46" i="2" s="1"/>
  <c r="L46" i="2" s="1"/>
  <c r="K688" i="2"/>
  <c r="L688" i="2" s="1"/>
  <c r="K911" i="2"/>
  <c r="L911" i="2" s="1"/>
  <c r="K785" i="2"/>
  <c r="L785" i="2" s="1"/>
  <c r="K423" i="2"/>
  <c r="L423" i="2" s="1"/>
  <c r="K23" i="2"/>
  <c r="L23" i="2"/>
  <c r="J1020" i="2"/>
  <c r="J862" i="2"/>
  <c r="K862" i="2"/>
  <c r="L862" i="2"/>
  <c r="K835" i="2"/>
  <c r="L835" i="2" s="1"/>
  <c r="J824" i="2"/>
  <c r="K824" i="2" s="1"/>
  <c r="L824" i="2" s="1"/>
  <c r="J789" i="2"/>
  <c r="K782" i="2"/>
  <c r="L782" i="2" s="1"/>
  <c r="J589" i="2"/>
  <c r="K589" i="2" s="1"/>
  <c r="L589" i="2" s="1"/>
  <c r="J560" i="2"/>
  <c r="K560" i="2" s="1"/>
  <c r="L560" i="2" s="1"/>
  <c r="J408" i="2"/>
  <c r="K408" i="2" s="1"/>
  <c r="L408" i="2" s="1"/>
  <c r="J404" i="2"/>
  <c r="K404" i="2" s="1"/>
  <c r="L404" i="2" s="1"/>
  <c r="J400" i="2"/>
  <c r="K400" i="2"/>
  <c r="L400" i="2" s="1"/>
  <c r="J327" i="2"/>
  <c r="K327" i="2" s="1"/>
  <c r="L327" i="2" s="1"/>
  <c r="J312" i="2"/>
  <c r="K312" i="2" s="1"/>
  <c r="L312" i="2" s="1"/>
  <c r="J109" i="2"/>
  <c r="K109" i="2" s="1"/>
  <c r="L109" i="2" s="1"/>
  <c r="J105" i="2"/>
  <c r="K105" i="2" s="1"/>
  <c r="L105" i="2" s="1"/>
  <c r="J687" i="2"/>
  <c r="K687" i="2" s="1"/>
  <c r="L687" i="2" s="1"/>
  <c r="J557" i="2"/>
  <c r="K557" i="2"/>
  <c r="L557" i="2" s="1"/>
  <c r="J490" i="2"/>
  <c r="K490" i="2" s="1"/>
  <c r="L490" i="2" s="1"/>
  <c r="J340" i="2"/>
  <c r="K340" i="2" s="1"/>
  <c r="L340" i="2" s="1"/>
  <c r="J7" i="2"/>
  <c r="K7" i="2"/>
  <c r="L7" i="2"/>
  <c r="J991" i="2"/>
  <c r="K991" i="2"/>
  <c r="L991" i="2" s="1"/>
  <c r="K442" i="2"/>
  <c r="L442" i="2" s="1"/>
  <c r="K392" i="2"/>
  <c r="L392" i="2" s="1"/>
  <c r="K95" i="2"/>
  <c r="L95" i="2" s="1"/>
  <c r="K144" i="2"/>
  <c r="L144" i="2" s="1"/>
  <c r="K567" i="2"/>
  <c r="L567" i="2" s="1"/>
  <c r="J98" i="2"/>
  <c r="K98" i="2" s="1"/>
  <c r="L98" i="2" s="1"/>
  <c r="J994" i="2"/>
  <c r="K994" i="2" s="1"/>
  <c r="L994" i="2" s="1"/>
  <c r="J958" i="2"/>
  <c r="K958" i="2" s="1"/>
  <c r="L958" i="2" s="1"/>
  <c r="J918" i="2"/>
  <c r="K918" i="2" s="1"/>
  <c r="L918" i="2" s="1"/>
  <c r="J914" i="2"/>
  <c r="K914" i="2" s="1"/>
  <c r="L914" i="2" s="1"/>
  <c r="J849" i="2"/>
  <c r="K849" i="2" s="1"/>
  <c r="L849" i="2" s="1"/>
  <c r="J827" i="2"/>
  <c r="K827" i="2" s="1"/>
  <c r="L827" i="2" s="1"/>
  <c r="J666" i="2"/>
  <c r="K666" i="2"/>
  <c r="L666" i="2" s="1"/>
  <c r="J714" i="2"/>
  <c r="K714" i="2"/>
  <c r="L714" i="2" s="1"/>
  <c r="J389" i="2"/>
  <c r="K389" i="2"/>
  <c r="L389" i="2" s="1"/>
  <c r="J309" i="2"/>
  <c r="J262" i="2"/>
  <c r="K262" i="2" s="1"/>
  <c r="L262" i="2" s="1"/>
  <c r="K728" i="2"/>
  <c r="L728" i="2" s="1"/>
  <c r="K458" i="2"/>
  <c r="L458" i="2" s="1"/>
  <c r="K783" i="2"/>
  <c r="L783" i="2" s="1"/>
  <c r="K265" i="2"/>
  <c r="L265" i="2" s="1"/>
  <c r="K416" i="2"/>
  <c r="L416" i="2" s="1"/>
  <c r="K702" i="2"/>
  <c r="L702" i="2" s="1"/>
  <c r="J526" i="2"/>
  <c r="K526" i="2" s="1"/>
  <c r="L526" i="2" s="1"/>
  <c r="J777" i="2"/>
  <c r="K777" i="2" s="1"/>
  <c r="L777" i="2" s="1"/>
  <c r="J773" i="2"/>
  <c r="K773" i="2"/>
  <c r="L773" i="2" s="1"/>
  <c r="K654" i="2"/>
  <c r="L654" i="2" s="1"/>
  <c r="J616" i="2"/>
  <c r="K616" i="2" s="1"/>
  <c r="L616" i="2"/>
  <c r="J604" i="2"/>
  <c r="K604" i="2" s="1"/>
  <c r="L604" i="2" s="1"/>
  <c r="K591" i="2"/>
  <c r="L591" i="2" s="1"/>
  <c r="K649" i="2"/>
  <c r="L649" i="2"/>
  <c r="K638" i="2"/>
  <c r="L638" i="2" s="1"/>
  <c r="J173" i="2"/>
  <c r="K173" i="2" s="1"/>
  <c r="L173" i="2" s="1"/>
  <c r="J795" i="2"/>
  <c r="K795" i="2" s="1"/>
  <c r="L795" i="2" s="1"/>
  <c r="J674" i="2"/>
  <c r="K674" i="2" s="1"/>
  <c r="L674" i="2" s="1"/>
  <c r="K344" i="2"/>
  <c r="L344" i="2" s="1"/>
  <c r="K733" i="2"/>
  <c r="L733" i="2" s="1"/>
  <c r="K485" i="2"/>
  <c r="L485" i="2" s="1"/>
  <c r="K11" i="2"/>
  <c r="L11" i="2" s="1"/>
  <c r="J1012" i="2"/>
  <c r="K656" i="2"/>
  <c r="L656" i="2"/>
  <c r="J633" i="2"/>
  <c r="K633" i="2" s="1"/>
  <c r="L633" i="2" s="1"/>
  <c r="J597" i="2"/>
  <c r="K597" i="2"/>
  <c r="L597" i="2" s="1"/>
  <c r="J583" i="2"/>
  <c r="K583" i="2" s="1"/>
  <c r="L583" i="2"/>
  <c r="J579" i="2"/>
  <c r="K579" i="2" s="1"/>
  <c r="L579" i="2" s="1"/>
  <c r="J834" i="2"/>
  <c r="K834" i="2" s="1"/>
  <c r="L834" i="2" s="1"/>
  <c r="K15" i="2"/>
  <c r="L15" i="2" s="1"/>
  <c r="K521" i="2"/>
  <c r="L521" i="2" s="1"/>
  <c r="K626" i="2"/>
  <c r="L626" i="2" s="1"/>
  <c r="K969" i="2"/>
  <c r="L969" i="2" s="1"/>
  <c r="K845" i="2"/>
  <c r="L845" i="2" s="1"/>
  <c r="J975" i="2"/>
  <c r="K975" i="2" s="1"/>
  <c r="L975" i="2" s="1"/>
  <c r="J569" i="2"/>
  <c r="K569" i="2" s="1"/>
  <c r="L569" i="2" s="1"/>
  <c r="J55" i="2"/>
  <c r="K55" i="2"/>
  <c r="L55" i="2"/>
  <c r="J982" i="2"/>
  <c r="K982" i="2" s="1"/>
  <c r="L982" i="2" s="1"/>
  <c r="K614" i="2"/>
  <c r="L614" i="2" s="1"/>
  <c r="J1006" i="2"/>
  <c r="K1006" i="2" s="1"/>
  <c r="L1006" i="2"/>
  <c r="J943" i="2"/>
  <c r="K943" i="2" s="1"/>
  <c r="L943" i="2" s="1"/>
  <c r="J810" i="2"/>
  <c r="K810" i="2" s="1"/>
  <c r="L810" i="2" s="1"/>
  <c r="K796" i="2"/>
  <c r="L796" i="2" s="1"/>
  <c r="J780" i="2"/>
  <c r="K780" i="2" s="1"/>
  <c r="L780" i="2" s="1"/>
  <c r="K848" i="2"/>
  <c r="L848" i="2" s="1"/>
  <c r="J297" i="2"/>
  <c r="K297" i="2" s="1"/>
  <c r="L297" i="2" s="1"/>
  <c r="J452" i="2"/>
  <c r="K452" i="2" s="1"/>
  <c r="L452" i="2" s="1"/>
  <c r="J333" i="2"/>
  <c r="K333" i="2"/>
  <c r="L333" i="2"/>
  <c r="J216" i="2"/>
  <c r="K216" i="2" s="1"/>
  <c r="L216" i="2" s="1"/>
  <c r="J778" i="2"/>
  <c r="K778" i="2" s="1"/>
  <c r="L778" i="2" s="1"/>
  <c r="K767" i="2"/>
  <c r="L767" i="2" s="1"/>
  <c r="J763" i="2"/>
  <c r="J549" i="2"/>
  <c r="K549" i="2" s="1"/>
  <c r="L549" i="2" s="1"/>
  <c r="J115" i="2"/>
  <c r="K85" i="2"/>
  <c r="L85" i="2" s="1"/>
  <c r="J361" i="2"/>
  <c r="K361" i="2" s="1"/>
  <c r="L361" i="2" s="1"/>
  <c r="K61" i="2"/>
  <c r="L61" i="2" s="1"/>
  <c r="K737" i="2"/>
  <c r="L737" i="2" s="1"/>
  <c r="J92" i="2"/>
  <c r="K92" i="2"/>
  <c r="L92" i="2"/>
  <c r="K16" i="2"/>
  <c r="L16" i="2" s="1"/>
  <c r="J836" i="2"/>
  <c r="K836" i="2"/>
  <c r="L836" i="2" s="1"/>
  <c r="K784" i="2"/>
  <c r="L784" i="2"/>
  <c r="J732" i="2"/>
  <c r="K732" i="2" s="1"/>
  <c r="L732" i="2" s="1"/>
  <c r="J704" i="2"/>
  <c r="K704" i="2" s="1"/>
  <c r="L704" i="2" s="1"/>
  <c r="J634" i="2"/>
  <c r="K634" i="2" s="1"/>
  <c r="L634" i="2" s="1"/>
  <c r="J628" i="2"/>
  <c r="K628" i="2" s="1"/>
  <c r="L628" i="2" s="1"/>
  <c r="J565" i="2"/>
  <c r="K565" i="2" s="1"/>
  <c r="L565" i="2" s="1"/>
  <c r="J441" i="2"/>
  <c r="K441" i="2"/>
  <c r="L441" i="2" s="1"/>
  <c r="J241" i="2"/>
  <c r="K241" i="2" s="1"/>
  <c r="L241" i="2" s="1"/>
  <c r="J235" i="2"/>
  <c r="K235" i="2" s="1"/>
  <c r="L235" i="2" s="1"/>
  <c r="J229" i="2"/>
  <c r="J159" i="2"/>
  <c r="K159" i="2" s="1"/>
  <c r="L159" i="2" s="1"/>
  <c r="K130" i="2"/>
  <c r="L130" i="2" s="1"/>
  <c r="J77" i="2"/>
  <c r="K77" i="2"/>
  <c r="L77" i="2"/>
  <c r="J64" i="2"/>
  <c r="K64" i="2" s="1"/>
  <c r="L64" i="2" s="1"/>
  <c r="K127" i="2"/>
  <c r="L127" i="2"/>
  <c r="J138" i="2"/>
  <c r="K138" i="2" s="1"/>
  <c r="L138" i="2" s="1"/>
  <c r="K96" i="2"/>
  <c r="L96" i="2" s="1"/>
  <c r="K461" i="2"/>
  <c r="L461" i="2" s="1"/>
  <c r="K552" i="2"/>
  <c r="L552" i="2" s="1"/>
  <c r="J979" i="2"/>
  <c r="K979" i="2" s="1"/>
  <c r="L979" i="2" s="1"/>
  <c r="J939" i="2"/>
  <c r="K939" i="2" s="1"/>
  <c r="L939" i="2" s="1"/>
  <c r="J839" i="2"/>
  <c r="K839" i="2" s="1"/>
  <c r="L839" i="2" s="1"/>
  <c r="J455" i="2"/>
  <c r="J962" i="2"/>
  <c r="K962" i="2" s="1"/>
  <c r="L962" i="2" s="1"/>
  <c r="J875" i="2"/>
  <c r="K875" i="2" s="1"/>
  <c r="L875" i="2" s="1"/>
  <c r="K841" i="2"/>
  <c r="L841" i="2" s="1"/>
  <c r="J374" i="2"/>
  <c r="K374" i="2"/>
  <c r="L374" i="2" s="1"/>
  <c r="J367" i="2"/>
  <c r="J324" i="2"/>
  <c r="K324" i="2" s="1"/>
  <c r="L324" i="2" s="1"/>
  <c r="K318" i="2"/>
  <c r="L318" i="2" s="1"/>
  <c r="K313" i="2"/>
  <c r="L313" i="2" s="1"/>
  <c r="K304" i="2"/>
  <c r="L304" i="2"/>
  <c r="J295" i="2"/>
  <c r="K295" i="2" s="1"/>
  <c r="L295" i="2" s="1"/>
  <c r="J178" i="2"/>
  <c r="K178" i="2" s="1"/>
  <c r="L178" i="2" s="1"/>
  <c r="K161" i="2"/>
  <c r="L161" i="2" s="1"/>
  <c r="J661" i="2"/>
  <c r="K661" i="2"/>
  <c r="L661" i="2" s="1"/>
  <c r="J459" i="2"/>
  <c r="K459" i="2" s="1"/>
  <c r="L459" i="2" s="1"/>
  <c r="K671" i="2"/>
  <c r="L671" i="2" s="1"/>
  <c r="J595" i="2"/>
  <c r="K595" i="2" s="1"/>
  <c r="L595" i="2" s="1"/>
  <c r="K545" i="2"/>
  <c r="L545" i="2"/>
  <c r="J454" i="2"/>
  <c r="K454" i="2" s="1"/>
  <c r="L454" i="2" s="1"/>
  <c r="J349" i="2"/>
  <c r="K349" i="2" s="1"/>
  <c r="L349" i="2" s="1"/>
  <c r="K252" i="2"/>
  <c r="L252" i="2" s="1"/>
  <c r="K247" i="2"/>
  <c r="L247" i="2"/>
  <c r="K244" i="2"/>
  <c r="L244" i="2" s="1"/>
  <c r="K968" i="2"/>
  <c r="L968" i="2" s="1"/>
  <c r="K948" i="2"/>
  <c r="L948" i="2" s="1"/>
  <c r="K512" i="2"/>
  <c r="L512" i="2" s="1"/>
  <c r="J965" i="2"/>
  <c r="K965" i="2" s="1"/>
  <c r="L965" i="2" s="1"/>
  <c r="K766" i="2"/>
  <c r="L766" i="2"/>
  <c r="J722" i="2"/>
  <c r="K722" i="2" s="1"/>
  <c r="L722" i="2" s="1"/>
  <c r="J596" i="2"/>
  <c r="K596" i="2" s="1"/>
  <c r="L596" i="2" s="1"/>
  <c r="J568" i="2"/>
  <c r="K568" i="2"/>
  <c r="L568" i="2" s="1"/>
  <c r="J544" i="2"/>
  <c r="K544" i="2" s="1"/>
  <c r="L544" i="2" s="1"/>
  <c r="J470" i="2"/>
  <c r="K470" i="2" s="1"/>
  <c r="L470" i="2" s="1"/>
  <c r="J467" i="2"/>
  <c r="K467" i="2" s="1"/>
  <c r="L467" i="2" s="1"/>
  <c r="J218" i="2"/>
  <c r="K218" i="2"/>
  <c r="L218" i="2" s="1"/>
  <c r="K253" i="2"/>
  <c r="L253" i="2" s="1"/>
  <c r="K160" i="2"/>
  <c r="L160" i="2"/>
  <c r="J59" i="2"/>
  <c r="K59" i="2" s="1"/>
  <c r="L59" i="2" s="1"/>
  <c r="K143" i="8"/>
  <c r="K75" i="8"/>
  <c r="K79" i="8"/>
  <c r="K116" i="8"/>
  <c r="K140" i="8"/>
  <c r="K167" i="8"/>
  <c r="K156" i="8"/>
  <c r="K6" i="8"/>
  <c r="J5" i="7"/>
  <c r="L5" i="7" s="1"/>
  <c r="J266" i="5"/>
  <c r="K266" i="5" s="1"/>
  <c r="L266" i="5" s="1"/>
  <c r="J251" i="5"/>
  <c r="K251" i="5" s="1"/>
  <c r="L251" i="5" s="1"/>
  <c r="J189" i="5"/>
  <c r="K189" i="5" s="1"/>
  <c r="L189" i="5" s="1"/>
  <c r="K282" i="5"/>
  <c r="L282" i="5" s="1"/>
  <c r="J218" i="5"/>
  <c r="K218" i="5"/>
  <c r="L218" i="5"/>
  <c r="J204" i="5"/>
  <c r="K204" i="5" s="1"/>
  <c r="L204" i="5" s="1"/>
  <c r="K261" i="5"/>
  <c r="L261" i="5" s="1"/>
  <c r="K228" i="5"/>
  <c r="L228" i="5" s="1"/>
  <c r="J168" i="5"/>
  <c r="K168" i="5" s="1"/>
  <c r="L168" i="5" s="1"/>
  <c r="J141" i="5"/>
  <c r="K141" i="5"/>
  <c r="L141" i="5" s="1"/>
  <c r="J76" i="5"/>
  <c r="K76" i="5" s="1"/>
  <c r="L76" i="5" s="1"/>
  <c r="J214" i="5"/>
  <c r="K214" i="5" s="1"/>
  <c r="L214" i="5" s="1"/>
  <c r="K275" i="5"/>
  <c r="L275" i="5" s="1"/>
  <c r="K206" i="5"/>
  <c r="L206" i="5" s="1"/>
  <c r="K195" i="5"/>
  <c r="L195" i="5"/>
  <c r="J167" i="5"/>
  <c r="K167" i="5" s="1"/>
  <c r="L167" i="5" s="1"/>
  <c r="J140" i="5"/>
  <c r="K140" i="5" s="1"/>
  <c r="L140" i="5" s="1"/>
  <c r="K24" i="5"/>
  <c r="L24" i="5" s="1"/>
  <c r="K39" i="5"/>
  <c r="L39" i="5"/>
  <c r="K175" i="5"/>
  <c r="L175" i="5" s="1"/>
  <c r="K290" i="5"/>
  <c r="L290" i="5" s="1"/>
  <c r="K128" i="5"/>
  <c r="L128" i="5" s="1"/>
  <c r="K207" i="5"/>
  <c r="L207" i="5" s="1"/>
  <c r="K230" i="5"/>
  <c r="L230" i="5" s="1"/>
  <c r="K235" i="5"/>
  <c r="L235" i="5" s="1"/>
  <c r="K110" i="5"/>
  <c r="L110" i="5" s="1"/>
  <c r="J107" i="5"/>
  <c r="K107" i="5" s="1"/>
  <c r="L107" i="5" s="1"/>
  <c r="J66" i="5"/>
  <c r="K66" i="5" s="1"/>
  <c r="L66" i="5" s="1"/>
  <c r="J38" i="5"/>
  <c r="K38" i="5" s="1"/>
  <c r="L38" i="5" s="1"/>
  <c r="J307" i="5"/>
  <c r="K303" i="5"/>
  <c r="L303" i="5" s="1"/>
  <c r="J299" i="5"/>
  <c r="K299" i="5"/>
  <c r="L299" i="5" s="1"/>
  <c r="J238" i="5"/>
  <c r="K238" i="5" s="1"/>
  <c r="L238" i="5" s="1"/>
  <c r="K64" i="5"/>
  <c r="L64" i="5" s="1"/>
  <c r="K28" i="5"/>
  <c r="L28" i="5" s="1"/>
  <c r="K280" i="5"/>
  <c r="L280" i="5"/>
  <c r="K225" i="5"/>
  <c r="L225" i="5"/>
  <c r="K180" i="5"/>
  <c r="L180" i="5" s="1"/>
  <c r="K249" i="5"/>
  <c r="L249" i="5" s="1"/>
  <c r="K224" i="5"/>
  <c r="L224" i="5" s="1"/>
  <c r="J239" i="5"/>
  <c r="K239" i="5" s="1"/>
  <c r="L239" i="5" s="1"/>
  <c r="J229" i="5"/>
  <c r="K229" i="5" s="1"/>
  <c r="L229" i="5" s="1"/>
  <c r="K185" i="5"/>
  <c r="L185" i="5" s="1"/>
  <c r="J179" i="5"/>
  <c r="K179" i="5" s="1"/>
  <c r="L179" i="5" s="1"/>
  <c r="J103" i="5"/>
  <c r="K103" i="5" s="1"/>
  <c r="L103" i="5" s="1"/>
  <c r="J100" i="5"/>
  <c r="K100" i="5" s="1"/>
  <c r="L100" i="5" s="1"/>
  <c r="K74" i="5"/>
  <c r="L74" i="5" s="1"/>
  <c r="J70" i="5"/>
  <c r="K70" i="5" s="1"/>
  <c r="L70" i="5" s="1"/>
  <c r="K27" i="5"/>
  <c r="L27" i="5"/>
  <c r="K23" i="5"/>
  <c r="L23" i="5" s="1"/>
  <c r="J7" i="5"/>
  <c r="K7" i="5" s="1"/>
  <c r="L7" i="5" s="1"/>
  <c r="L8" i="7"/>
  <c r="L16" i="7"/>
  <c r="P8" i="7"/>
  <c r="J12" i="7"/>
  <c r="L12" i="7" s="1"/>
  <c r="I33" i="7"/>
  <c r="J20" i="7"/>
  <c r="L20" i="7" s="1"/>
  <c r="P28" i="7"/>
  <c r="L26" i="7"/>
  <c r="L31" i="7"/>
  <c r="S31" i="7" s="1"/>
  <c r="J10" i="7"/>
  <c r="K10" i="7" s="1"/>
  <c r="P22" i="7"/>
  <c r="J25" i="7"/>
  <c r="L25" i="7" s="1"/>
  <c r="J13" i="7"/>
  <c r="L6" i="7"/>
  <c r="L21" i="7"/>
  <c r="J55" i="5"/>
  <c r="K55" i="5" s="1"/>
  <c r="L55" i="5" s="1"/>
  <c r="J6" i="5"/>
  <c r="K6" i="5" s="1"/>
  <c r="J296" i="5"/>
  <c r="K296" i="5"/>
  <c r="L296" i="5" s="1"/>
  <c r="J131" i="5"/>
  <c r="K131" i="5"/>
  <c r="L131" i="5" s="1"/>
  <c r="J112" i="5"/>
  <c r="K112" i="5" s="1"/>
  <c r="L112" i="5" s="1"/>
  <c r="J101" i="5"/>
  <c r="K101" i="5" s="1"/>
  <c r="L101" i="5" s="1"/>
  <c r="J58" i="5"/>
  <c r="K58" i="5"/>
  <c r="L58" i="5" s="1"/>
  <c r="K293" i="5"/>
  <c r="L293" i="5"/>
  <c r="J284" i="5"/>
  <c r="K284" i="5" s="1"/>
  <c r="L284" i="5" s="1"/>
  <c r="K268" i="5"/>
  <c r="L268" i="5"/>
  <c r="J264" i="5"/>
  <c r="K264" i="5"/>
  <c r="L264" i="5" s="1"/>
  <c r="J226" i="5"/>
  <c r="K226" i="5" s="1"/>
  <c r="L226" i="5" s="1"/>
  <c r="J219" i="5"/>
  <c r="K219" i="5"/>
  <c r="L219" i="5"/>
  <c r="K215" i="5"/>
  <c r="L215" i="5" s="1"/>
  <c r="K212" i="5"/>
  <c r="L212" i="5" s="1"/>
  <c r="K49" i="5"/>
  <c r="L49" i="5"/>
  <c r="I308" i="5"/>
  <c r="K77" i="5"/>
  <c r="L77" i="5"/>
  <c r="J267" i="5"/>
  <c r="K267" i="5" s="1"/>
  <c r="L267" i="5" s="1"/>
  <c r="K247" i="5"/>
  <c r="L247" i="5" s="1"/>
  <c r="J211" i="5"/>
  <c r="K211" i="5"/>
  <c r="L211" i="5" s="1"/>
  <c r="J200" i="5"/>
  <c r="K200" i="5" s="1"/>
  <c r="L200" i="5" s="1"/>
  <c r="K134" i="5"/>
  <c r="L134" i="5"/>
  <c r="K68" i="5"/>
  <c r="L68" i="5" s="1"/>
  <c r="J199" i="5"/>
  <c r="K199" i="5"/>
  <c r="L199" i="5"/>
  <c r="K182" i="5"/>
  <c r="L182" i="5" s="1"/>
  <c r="K172" i="5"/>
  <c r="L172" i="5"/>
  <c r="J136" i="5"/>
  <c r="K136" i="5"/>
  <c r="L136" i="5" s="1"/>
  <c r="J96" i="5"/>
  <c r="K88" i="5"/>
  <c r="L88" i="5"/>
  <c r="K36" i="5"/>
  <c r="L36" i="5"/>
  <c r="J20" i="5"/>
  <c r="K20" i="5" s="1"/>
  <c r="L20" i="5" s="1"/>
  <c r="K11" i="5"/>
  <c r="L11" i="5" s="1"/>
  <c r="J227" i="5"/>
  <c r="K227" i="5" s="1"/>
  <c r="L227" i="5" s="1"/>
  <c r="J198" i="5"/>
  <c r="K198" i="5"/>
  <c r="L198" i="5" s="1"/>
  <c r="J174" i="5"/>
  <c r="K174" i="5" s="1"/>
  <c r="L174" i="5" s="1"/>
  <c r="K108" i="5"/>
  <c r="L108" i="5"/>
  <c r="J95" i="5"/>
  <c r="K95" i="5" s="1"/>
  <c r="L95" i="5" s="1"/>
  <c r="K30" i="5"/>
  <c r="L30" i="5" s="1"/>
  <c r="J19" i="5"/>
  <c r="K19" i="5" s="1"/>
  <c r="L19" i="5" s="1"/>
  <c r="J13" i="5"/>
  <c r="K13" i="5"/>
  <c r="L13" i="5" s="1"/>
  <c r="K860" i="2"/>
  <c r="L860" i="2" s="1"/>
  <c r="K895" i="2"/>
  <c r="L895" i="2" s="1"/>
  <c r="K619" i="2"/>
  <c r="L619" i="2" s="1"/>
  <c r="K992" i="2"/>
  <c r="L992" i="2" s="1"/>
  <c r="K977" i="2"/>
  <c r="L977" i="2" s="1"/>
  <c r="K383" i="2"/>
  <c r="L383" i="2" s="1"/>
  <c r="K9" i="2"/>
  <c r="L9" i="2"/>
  <c r="K945" i="2"/>
  <c r="L945" i="2" s="1"/>
  <c r="K900" i="2"/>
  <c r="L900" i="2" s="1"/>
  <c r="K883" i="2"/>
  <c r="L883" i="2" s="1"/>
  <c r="K876" i="2"/>
  <c r="L876" i="2" s="1"/>
  <c r="J832" i="2"/>
  <c r="K832" i="2" s="1"/>
  <c r="L832" i="2" s="1"/>
  <c r="K822" i="2"/>
  <c r="L822" i="2" s="1"/>
  <c r="J806" i="2"/>
  <c r="K806" i="2"/>
  <c r="L806" i="2"/>
  <c r="J804" i="2"/>
  <c r="K804" i="2" s="1"/>
  <c r="L804" i="2" s="1"/>
  <c r="J802" i="2"/>
  <c r="K802" i="2" s="1"/>
  <c r="L802" i="2" s="1"/>
  <c r="J800" i="2"/>
  <c r="K800" i="2" s="1"/>
  <c r="L800" i="2" s="1"/>
  <c r="J770" i="2"/>
  <c r="K770" i="2"/>
  <c r="L770" i="2" s="1"/>
  <c r="J693" i="2"/>
  <c r="K693" i="2"/>
  <c r="L693" i="2"/>
  <c r="J651" i="2"/>
  <c r="K651" i="2" s="1"/>
  <c r="L651" i="2" s="1"/>
  <c r="K648" i="2"/>
  <c r="L648" i="2"/>
  <c r="K632" i="2"/>
  <c r="L632" i="2" s="1"/>
  <c r="J586" i="2"/>
  <c r="K586" i="2" s="1"/>
  <c r="L586" i="2" s="1"/>
  <c r="K554" i="2"/>
  <c r="L554" i="2"/>
  <c r="J550" i="2"/>
  <c r="K550" i="2" s="1"/>
  <c r="L550" i="2" s="1"/>
  <c r="J465" i="2"/>
  <c r="K465" i="2" s="1"/>
  <c r="L465" i="2" s="1"/>
  <c r="J431" i="2"/>
  <c r="K431" i="2"/>
  <c r="L431" i="2" s="1"/>
  <c r="J710" i="2"/>
  <c r="K710" i="2" s="1"/>
  <c r="L710" i="2" s="1"/>
  <c r="J686" i="2"/>
  <c r="K686" i="2" s="1"/>
  <c r="L686" i="2" s="1"/>
  <c r="J603" i="2"/>
  <c r="K603" i="2" s="1"/>
  <c r="L603" i="2" s="1"/>
  <c r="J501" i="2"/>
  <c r="K501" i="2" s="1"/>
  <c r="L501" i="2" s="1"/>
  <c r="J391" i="2"/>
  <c r="K391" i="2"/>
  <c r="L391" i="2"/>
  <c r="I1026" i="2"/>
  <c r="K655" i="2"/>
  <c r="L655" i="2" s="1"/>
  <c r="K886" i="2"/>
  <c r="L886" i="2" s="1"/>
  <c r="K999" i="2"/>
  <c r="L999" i="2" s="1"/>
  <c r="K448" i="2"/>
  <c r="L448" i="2" s="1"/>
  <c r="K5" i="2"/>
  <c r="K6" i="2"/>
  <c r="L6" i="2" s="1"/>
  <c r="K1021" i="2"/>
  <c r="L1021" i="2" s="1"/>
  <c r="K1010" i="2"/>
  <c r="L1010" i="2" s="1"/>
  <c r="L1009" i="2"/>
  <c r="K1002" i="2"/>
  <c r="L1002" i="2" s="1"/>
  <c r="K1001" i="2"/>
  <c r="L1001" i="2" s="1"/>
  <c r="K998" i="2"/>
  <c r="L998" i="2" s="1"/>
  <c r="K997" i="2"/>
  <c r="L997" i="2" s="1"/>
  <c r="K946" i="2"/>
  <c r="L946" i="2" s="1"/>
  <c r="L932" i="2"/>
  <c r="K919" i="2"/>
  <c r="L919" i="2" s="1"/>
  <c r="K901" i="2"/>
  <c r="L901" i="2"/>
  <c r="J885" i="2"/>
  <c r="K885" i="2" s="1"/>
  <c r="L885" i="2" s="1"/>
  <c r="J864" i="2"/>
  <c r="K864" i="2" s="1"/>
  <c r="L864" i="2" s="1"/>
  <c r="J850" i="2"/>
  <c r="K850" i="2" s="1"/>
  <c r="L850" i="2" s="1"/>
  <c r="K797" i="2"/>
  <c r="L797" i="2" s="1"/>
  <c r="K792" i="2"/>
  <c r="L792" i="2" s="1"/>
  <c r="K779" i="2"/>
  <c r="L779" i="2" s="1"/>
  <c r="J769" i="2"/>
  <c r="K769" i="2"/>
  <c r="L769" i="2" s="1"/>
  <c r="K743" i="2"/>
  <c r="L743" i="2"/>
  <c r="K741" i="2"/>
  <c r="L741" i="2" s="1"/>
  <c r="K735" i="2"/>
  <c r="L735" i="2" s="1"/>
  <c r="L723" i="2"/>
  <c r="J650" i="2"/>
  <c r="K650" i="2"/>
  <c r="L650" i="2" s="1"/>
  <c r="J599" i="2"/>
  <c r="K599" i="2" s="1"/>
  <c r="L599" i="2" s="1"/>
  <c r="J576" i="2"/>
  <c r="K576" i="2" s="1"/>
  <c r="L576" i="2" s="1"/>
  <c r="J523" i="2"/>
  <c r="J497" i="2"/>
  <c r="J865" i="2"/>
  <c r="K865" i="2"/>
  <c r="L865" i="2" s="1"/>
  <c r="J816" i="2"/>
  <c r="K816" i="2" s="1"/>
  <c r="L816" i="2" s="1"/>
  <c r="J764" i="2"/>
  <c r="K764" i="2" s="1"/>
  <c r="L764" i="2" s="1"/>
  <c r="J667" i="2"/>
  <c r="K667" i="2" s="1"/>
  <c r="L667" i="2" s="1"/>
  <c r="J630" i="2"/>
  <c r="K630" i="2" s="1"/>
  <c r="L630" i="2" s="1"/>
  <c r="J525" i="2"/>
  <c r="K525" i="2"/>
  <c r="L525" i="2"/>
  <c r="J204" i="2"/>
  <c r="K204" i="2"/>
  <c r="L204" i="2"/>
  <c r="J87" i="2"/>
  <c r="K87" i="2" s="1"/>
  <c r="L87" i="2" s="1"/>
  <c r="J52" i="2"/>
  <c r="K52" i="2" s="1"/>
  <c r="L52" i="2" s="1"/>
  <c r="K828" i="2"/>
  <c r="L828" i="2" s="1"/>
  <c r="K670" i="2"/>
  <c r="L670" i="2" s="1"/>
  <c r="K970" i="2"/>
  <c r="L970" i="2" s="1"/>
  <c r="K951" i="2"/>
  <c r="L951" i="2" s="1"/>
  <c r="K922" i="2"/>
  <c r="L922" i="2" s="1"/>
  <c r="K907" i="2"/>
  <c r="L907" i="2" s="1"/>
  <c r="J897" i="2"/>
  <c r="K897" i="2" s="1"/>
  <c r="L897" i="2" s="1"/>
  <c r="K882" i="2"/>
  <c r="L882" i="2"/>
  <c r="K872" i="2"/>
  <c r="L872" i="2" s="1"/>
  <c r="J833" i="2"/>
  <c r="K833" i="2" s="1"/>
  <c r="L833" i="2" s="1"/>
  <c r="K831" i="2"/>
  <c r="L831" i="2" s="1"/>
  <c r="K826" i="2"/>
  <c r="L826" i="2" s="1"/>
  <c r="K819" i="2"/>
  <c r="L819" i="2" s="1"/>
  <c r="J805" i="2"/>
  <c r="K805" i="2"/>
  <c r="L805" i="2"/>
  <c r="J803" i="2"/>
  <c r="K803" i="2" s="1"/>
  <c r="L803" i="2" s="1"/>
  <c r="K801" i="2"/>
  <c r="L801" i="2" s="1"/>
  <c r="J799" i="2"/>
  <c r="K799" i="2"/>
  <c r="L799" i="2" s="1"/>
  <c r="J793" i="2"/>
  <c r="K793" i="2" s="1"/>
  <c r="L793" i="2" s="1"/>
  <c r="J765" i="2"/>
  <c r="K765" i="2" s="1"/>
  <c r="L765" i="2" s="1"/>
  <c r="K760" i="2"/>
  <c r="L760" i="2"/>
  <c r="J745" i="2"/>
  <c r="K745" i="2" s="1"/>
  <c r="L745" i="2" s="1"/>
  <c r="J711" i="2"/>
  <c r="K711" i="2" s="1"/>
  <c r="L711" i="2" s="1"/>
  <c r="K647" i="2"/>
  <c r="L647" i="2"/>
  <c r="J588" i="2"/>
  <c r="K588" i="2" s="1"/>
  <c r="L588" i="2" s="1"/>
  <c r="J571" i="2"/>
  <c r="K571" i="2" s="1"/>
  <c r="L571" i="2" s="1"/>
  <c r="J548" i="2"/>
  <c r="K548" i="2" s="1"/>
  <c r="L548" i="2" s="1"/>
  <c r="J516" i="2"/>
  <c r="K516" i="2" s="1"/>
  <c r="L516" i="2" s="1"/>
  <c r="J499" i="2"/>
  <c r="K499" i="2" s="1"/>
  <c r="L499" i="2" s="1"/>
  <c r="J471" i="2"/>
  <c r="K471" i="2"/>
  <c r="L471" i="2" s="1"/>
  <c r="J463" i="2"/>
  <c r="K463" i="2" s="1"/>
  <c r="L463" i="2" s="1"/>
  <c r="J435" i="2"/>
  <c r="K435" i="2" s="1"/>
  <c r="L435" i="2" s="1"/>
  <c r="J429" i="2"/>
  <c r="K429" i="2"/>
  <c r="L429" i="2"/>
  <c r="K592" i="2"/>
  <c r="L592" i="2"/>
  <c r="K581" i="2"/>
  <c r="L581" i="2" s="1"/>
  <c r="J509" i="2"/>
  <c r="K509" i="2" s="1"/>
  <c r="L509" i="2" s="1"/>
  <c r="J478" i="2"/>
  <c r="K478" i="2"/>
  <c r="L478" i="2"/>
  <c r="J450" i="2"/>
  <c r="J365" i="2"/>
  <c r="K365" i="2"/>
  <c r="L365" i="2" s="1"/>
  <c r="K348" i="2"/>
  <c r="L348" i="2" s="1"/>
  <c r="J323" i="2"/>
  <c r="K323" i="2"/>
  <c r="L323" i="2" s="1"/>
  <c r="K308" i="2"/>
  <c r="L308" i="2"/>
  <c r="J58" i="2"/>
  <c r="K58" i="2" s="1"/>
  <c r="L58" i="2" s="1"/>
  <c r="K609" i="2"/>
  <c r="L609" i="2" s="1"/>
  <c r="J524" i="2"/>
  <c r="K524" i="2" s="1"/>
  <c r="L524" i="2" s="1"/>
  <c r="J522" i="2"/>
  <c r="K522" i="2"/>
  <c r="L522" i="2"/>
  <c r="J515" i="2"/>
  <c r="K515" i="2" s="1"/>
  <c r="L515" i="2" s="1"/>
  <c r="K502" i="2"/>
  <c r="L502" i="2" s="1"/>
  <c r="K500" i="2"/>
  <c r="L500" i="2" s="1"/>
  <c r="J472" i="2"/>
  <c r="K472" i="2" s="1"/>
  <c r="L472" i="2" s="1"/>
  <c r="J466" i="2"/>
  <c r="K466" i="2" s="1"/>
  <c r="L466" i="2" s="1"/>
  <c r="J464" i="2"/>
  <c r="K464" i="2"/>
  <c r="L464" i="2"/>
  <c r="J462" i="2"/>
  <c r="K462" i="2" s="1"/>
  <c r="L462" i="2" s="1"/>
  <c r="J430" i="2"/>
  <c r="K430" i="2"/>
  <c r="L430" i="2" s="1"/>
  <c r="K377" i="2"/>
  <c r="L377" i="2" s="1"/>
  <c r="K368" i="2"/>
  <c r="L368" i="2"/>
  <c r="J364" i="2"/>
  <c r="K364" i="2" s="1"/>
  <c r="L364" i="2" s="1"/>
  <c r="J336" i="2"/>
  <c r="K336" i="2" s="1"/>
  <c r="L336" i="2" s="1"/>
  <c r="J307" i="2"/>
  <c r="K307" i="2"/>
  <c r="L307" i="2" s="1"/>
  <c r="K294" i="2"/>
  <c r="L294" i="2" s="1"/>
  <c r="K208" i="2"/>
  <c r="L208" i="2"/>
  <c r="K618" i="2"/>
  <c r="L618" i="2"/>
  <c r="K575" i="2"/>
  <c r="L575" i="2" s="1"/>
  <c r="J519" i="2"/>
  <c r="K519" i="2" s="1"/>
  <c r="L519" i="2" s="1"/>
  <c r="J479" i="2"/>
  <c r="K479" i="2"/>
  <c r="L479" i="2"/>
  <c r="J451" i="2"/>
  <c r="K451" i="2"/>
  <c r="L451" i="2" s="1"/>
  <c r="K449" i="2"/>
  <c r="L449" i="2"/>
  <c r="J419" i="2"/>
  <c r="K419" i="2" s="1"/>
  <c r="L419" i="2" s="1"/>
  <c r="J414" i="2"/>
  <c r="K414" i="2" s="1"/>
  <c r="L414" i="2" s="1"/>
  <c r="J363" i="2"/>
  <c r="K363" i="2" s="1"/>
  <c r="L363" i="2" s="1"/>
  <c r="J332" i="2"/>
  <c r="K332" i="2"/>
  <c r="L332" i="2"/>
  <c r="J212" i="2"/>
  <c r="K212" i="2" s="1"/>
  <c r="L212" i="2"/>
  <c r="J122" i="2"/>
  <c r="K122" i="2"/>
  <c r="L122" i="2"/>
  <c r="J279" i="2"/>
  <c r="K279" i="2" s="1"/>
  <c r="L279" i="2" s="1"/>
  <c r="J246" i="2"/>
  <c r="K246" i="2"/>
  <c r="L246" i="2" s="1"/>
  <c r="J243" i="2"/>
  <c r="K243" i="2" s="1"/>
  <c r="L243" i="2" s="1"/>
  <c r="J207" i="2"/>
  <c r="J203" i="2"/>
  <c r="K203" i="2"/>
  <c r="L203" i="2"/>
  <c r="J136" i="2"/>
  <c r="K136" i="2" s="1"/>
  <c r="L136" i="2" s="1"/>
  <c r="J86" i="2"/>
  <c r="K86" i="2"/>
  <c r="L86" i="2"/>
  <c r="J57" i="2"/>
  <c r="K57" i="2" s="1"/>
  <c r="L57" i="2" s="1"/>
  <c r="K54" i="2"/>
  <c r="L54" i="2" s="1"/>
  <c r="K51" i="2"/>
  <c r="L51" i="2"/>
  <c r="K236" i="2"/>
  <c r="L236" i="2"/>
  <c r="K183" i="2"/>
  <c r="L183" i="2" s="1"/>
  <c r="J170" i="2"/>
  <c r="K170" i="2" s="1"/>
  <c r="L170" i="2" s="1"/>
  <c r="J153" i="2"/>
  <c r="K153" i="2"/>
  <c r="L153" i="2"/>
  <c r="J146" i="2"/>
  <c r="K146" i="2" s="1"/>
  <c r="L146" i="2" s="1"/>
  <c r="J120" i="2"/>
  <c r="J81" i="2"/>
  <c r="K81" i="2"/>
  <c r="L81" i="2"/>
  <c r="K79" i="2"/>
  <c r="L79" i="2"/>
  <c r="K293" i="2"/>
  <c r="L293" i="2"/>
  <c r="J245" i="2"/>
  <c r="K245" i="2" s="1"/>
  <c r="L245" i="2" s="1"/>
  <c r="J186" i="2"/>
  <c r="K186" i="2" s="1"/>
  <c r="L186" i="2" s="1"/>
  <c r="K182" i="2"/>
  <c r="L182" i="2" s="1"/>
  <c r="J78" i="2"/>
  <c r="K78" i="2" s="1"/>
  <c r="L78" i="2" s="1"/>
  <c r="K67" i="2"/>
  <c r="L67" i="2" s="1"/>
  <c r="K42" i="2"/>
  <c r="L42" i="2"/>
  <c r="K242" i="2"/>
  <c r="L242" i="2" s="1"/>
  <c r="K237" i="2"/>
  <c r="L237" i="2"/>
  <c r="K184" i="2"/>
  <c r="L184" i="2"/>
  <c r="K155" i="2"/>
  <c r="L155" i="2" s="1"/>
  <c r="K107" i="2"/>
  <c r="L107" i="2" s="1"/>
  <c r="K70" i="2"/>
  <c r="L70" i="2" s="1"/>
  <c r="K47" i="2"/>
  <c r="L47" i="2"/>
  <c r="K238" i="2"/>
  <c r="L238" i="2" s="1"/>
  <c r="K185" i="2"/>
  <c r="L185" i="2" s="1"/>
  <c r="K45" i="2"/>
  <c r="L45" i="2"/>
  <c r="K41" i="2"/>
  <c r="L41" i="2" s="1"/>
  <c r="K32" i="2"/>
  <c r="L32" i="2" s="1"/>
  <c r="K31" i="2"/>
  <c r="L31" i="2"/>
  <c r="K30" i="2"/>
  <c r="L30" i="2"/>
  <c r="K19" i="2"/>
  <c r="L19" i="2" s="1"/>
  <c r="K18" i="2"/>
  <c r="L18" i="2" s="1"/>
  <c r="L6" i="5"/>
  <c r="L5" i="2"/>
  <c r="L23" i="7" l="1"/>
  <c r="P17" i="7"/>
  <c r="L10" i="7"/>
  <c r="K6" i="7"/>
  <c r="P20" i="7"/>
  <c r="P31" i="7"/>
  <c r="R9" i="7"/>
  <c r="J504" i="2"/>
  <c r="K504" i="2" s="1"/>
  <c r="L504" i="2" s="1"/>
  <c r="K492" i="2"/>
  <c r="L492" i="2" s="1"/>
  <c r="J375" i="2"/>
  <c r="K375" i="2"/>
  <c r="L375" i="2" s="1"/>
  <c r="J362" i="2"/>
  <c r="K362" i="2" s="1"/>
  <c r="L362" i="2" s="1"/>
  <c r="K273" i="2"/>
  <c r="L273" i="2" s="1"/>
  <c r="K5" i="7"/>
  <c r="K854" i="2"/>
  <c r="L854" i="2" s="1"/>
  <c r="K730" i="2"/>
  <c r="L730" i="2" s="1"/>
  <c r="K971" i="2"/>
  <c r="L971" i="2" s="1"/>
  <c r="K306" i="2"/>
  <c r="L306" i="2" s="1"/>
  <c r="K1020" i="2"/>
  <c r="L1020" i="2" s="1"/>
  <c r="J679" i="2"/>
  <c r="K679" i="2"/>
  <c r="L679" i="2" s="1"/>
  <c r="J410" i="2"/>
  <c r="K410" i="2"/>
  <c r="L410" i="2" s="1"/>
  <c r="K104" i="2"/>
  <c r="L104" i="2" s="1"/>
  <c r="K79" i="9"/>
  <c r="L79" i="9" s="1"/>
  <c r="K607" i="2"/>
  <c r="L607" i="2" s="1"/>
  <c r="K580" i="2"/>
  <c r="L580" i="2" s="1"/>
  <c r="J179" i="2"/>
  <c r="K179" i="2" s="1"/>
  <c r="L179" i="2" s="1"/>
  <c r="J141" i="2"/>
  <c r="K141" i="2" s="1"/>
  <c r="L141" i="2" s="1"/>
  <c r="K933" i="2"/>
  <c r="L933" i="2" s="1"/>
  <c r="K812" i="2"/>
  <c r="L812" i="2" s="1"/>
  <c r="J727" i="2"/>
  <c r="K727" i="2" s="1"/>
  <c r="L727" i="2" s="1"/>
  <c r="K888" i="2"/>
  <c r="L888" i="2" s="1"/>
  <c r="J553" i="2"/>
  <c r="K553" i="2"/>
  <c r="L553" i="2" s="1"/>
  <c r="K115" i="2"/>
  <c r="L115" i="2" s="1"/>
  <c r="J787" i="2"/>
  <c r="K787" i="2"/>
  <c r="L787" i="2" s="1"/>
  <c r="K217" i="2"/>
  <c r="L217" i="2" s="1"/>
  <c r="J217" i="2"/>
  <c r="K177" i="2"/>
  <c r="L177" i="2" s="1"/>
  <c r="K663" i="2"/>
  <c r="L663" i="2" s="1"/>
  <c r="K639" i="2"/>
  <c r="L639" i="2" s="1"/>
  <c r="J406" i="2"/>
  <c r="K406" i="2"/>
  <c r="L406" i="2" s="1"/>
  <c r="K126" i="2"/>
  <c r="L126" i="2" s="1"/>
  <c r="K20" i="2"/>
  <c r="L20" i="2" s="1"/>
  <c r="K821" i="2"/>
  <c r="L821" i="2" s="1"/>
  <c r="K786" i="2"/>
  <c r="L786" i="2" s="1"/>
  <c r="K456" i="2"/>
  <c r="L456" i="2" s="1"/>
  <c r="K682" i="2"/>
  <c r="L682" i="2" s="1"/>
  <c r="J988" i="2"/>
  <c r="K988" i="2" s="1"/>
  <c r="L988" i="2" s="1"/>
  <c r="K444" i="2"/>
  <c r="L444" i="2" s="1"/>
  <c r="K917" i="2"/>
  <c r="L917" i="2" s="1"/>
  <c r="J772" i="2"/>
  <c r="K772" i="2"/>
  <c r="L772" i="2" s="1"/>
  <c r="K482" i="2"/>
  <c r="L482" i="2" s="1"/>
  <c r="K251" i="2"/>
  <c r="L251" i="2" s="1"/>
  <c r="K174" i="2"/>
  <c r="L174" i="2" s="1"/>
  <c r="K220" i="5"/>
  <c r="L220" i="5" s="1"/>
  <c r="K335" i="2"/>
  <c r="L335" i="2" s="1"/>
  <c r="K683" i="2"/>
  <c r="L683" i="2" s="1"/>
  <c r="K672" i="2"/>
  <c r="L672" i="2" s="1"/>
  <c r="K829" i="2"/>
  <c r="L829" i="2" s="1"/>
  <c r="K680" i="2"/>
  <c r="L680" i="2" s="1"/>
  <c r="K1013" i="2"/>
  <c r="L1013" i="2" s="1"/>
  <c r="J636" i="2"/>
  <c r="K636" i="2"/>
  <c r="L636" i="2" s="1"/>
  <c r="K494" i="2"/>
  <c r="L494" i="2" s="1"/>
  <c r="K481" i="2"/>
  <c r="L481" i="2" s="1"/>
  <c r="K160" i="5"/>
  <c r="L160" i="5" s="1"/>
  <c r="J981" i="2"/>
  <c r="K981" i="2" s="1"/>
  <c r="L981" i="2" s="1"/>
  <c r="K1012" i="2"/>
  <c r="L1012" i="2" s="1"/>
  <c r="K972" i="2"/>
  <c r="L972" i="2" s="1"/>
  <c r="J866" i="2"/>
  <c r="K866" i="2" s="1"/>
  <c r="L866" i="2" s="1"/>
  <c r="L11" i="7"/>
  <c r="J598" i="2"/>
  <c r="K598" i="2" s="1"/>
  <c r="L598" i="2" s="1"/>
  <c r="K558" i="2"/>
  <c r="L558" i="2" s="1"/>
  <c r="J492" i="2"/>
  <c r="J376" i="2"/>
  <c r="K376" i="2" s="1"/>
  <c r="L376" i="2" s="1"/>
  <c r="J273" i="2"/>
  <c r="K249" i="2"/>
  <c r="L249" i="2" s="1"/>
  <c r="K195" i="9"/>
  <c r="L195" i="9" s="1"/>
  <c r="K641" i="9"/>
  <c r="L641" i="9" s="1"/>
  <c r="J24" i="9"/>
  <c r="K24" i="9" s="1"/>
  <c r="L24" i="9" s="1"/>
  <c r="J223" i="9"/>
  <c r="K223" i="9" s="1"/>
  <c r="L223" i="9" s="1"/>
  <c r="K68" i="8"/>
  <c r="J252" i="5"/>
  <c r="K252" i="5" s="1"/>
  <c r="L252" i="5" s="1"/>
  <c r="K247" i="9"/>
  <c r="L247" i="9" s="1"/>
  <c r="K274" i="9"/>
  <c r="L274" i="9" s="1"/>
  <c r="K518" i="9"/>
  <c r="L518" i="9" s="1"/>
  <c r="K530" i="9"/>
  <c r="L530" i="9" s="1"/>
  <c r="K43" i="2"/>
  <c r="L43" i="2" s="1"/>
  <c r="K211" i="9"/>
  <c r="L211" i="9" s="1"/>
  <c r="K298" i="2"/>
  <c r="L298" i="2" s="1"/>
  <c r="K170" i="5"/>
  <c r="L170" i="5" s="1"/>
  <c r="K87" i="9"/>
  <c r="L87" i="9" s="1"/>
  <c r="K160" i="9"/>
  <c r="L160" i="9" s="1"/>
  <c r="K593" i="9"/>
  <c r="L593" i="9" s="1"/>
  <c r="K157" i="5"/>
  <c r="L157" i="5" s="1"/>
  <c r="K315" i="9"/>
  <c r="L315" i="9" s="1"/>
  <c r="J220" i="5"/>
  <c r="K239" i="9"/>
  <c r="L239" i="9" s="1"/>
  <c r="K446" i="9"/>
  <c r="L446" i="9" s="1"/>
  <c r="K104" i="5"/>
  <c r="L104" i="5" s="1"/>
  <c r="K302" i="9"/>
  <c r="L302" i="9" s="1"/>
  <c r="K674" i="9"/>
  <c r="L674" i="9" s="1"/>
  <c r="K725" i="2"/>
  <c r="L725" i="2" s="1"/>
  <c r="K563" i="2"/>
  <c r="L563" i="2" s="1"/>
  <c r="K8" i="9"/>
  <c r="L8" i="9" s="1"/>
  <c r="J8" i="9"/>
  <c r="K127" i="9"/>
  <c r="L127" i="9" s="1"/>
  <c r="K266" i="9"/>
  <c r="L266" i="9" s="1"/>
  <c r="K13" i="2"/>
  <c r="L13" i="2" s="1"/>
  <c r="J154" i="5"/>
  <c r="K154" i="5"/>
  <c r="L154" i="5" s="1"/>
  <c r="J79" i="9"/>
  <c r="J127" i="9"/>
  <c r="K386" i="9"/>
  <c r="L386" i="9" s="1"/>
  <c r="K488" i="9"/>
  <c r="L488" i="9" s="1"/>
  <c r="K649" i="9"/>
  <c r="L649" i="9" s="1"/>
  <c r="K10" i="5"/>
  <c r="L10" i="5" s="1"/>
  <c r="K956" i="2"/>
  <c r="L956" i="2" s="1"/>
  <c r="K905" i="2"/>
  <c r="L905" i="2" s="1"/>
  <c r="K852" i="2"/>
  <c r="L852" i="2" s="1"/>
  <c r="K644" i="2"/>
  <c r="L644" i="2" s="1"/>
  <c r="K612" i="2"/>
  <c r="L612" i="2" s="1"/>
  <c r="K600" i="2"/>
  <c r="L600" i="2" s="1"/>
  <c r="K292" i="2"/>
  <c r="L292" i="2" s="1"/>
  <c r="K134" i="2"/>
  <c r="L134" i="2" s="1"/>
  <c r="J37" i="2"/>
  <c r="K37" i="2"/>
  <c r="L37" i="2" s="1"/>
  <c r="K271" i="5"/>
  <c r="L271" i="5" s="1"/>
  <c r="K363" i="9"/>
  <c r="L363" i="9" s="1"/>
  <c r="K57" i="5"/>
  <c r="L57" i="5" s="1"/>
  <c r="K79" i="5"/>
  <c r="L79" i="5" s="1"/>
  <c r="K742" i="2"/>
  <c r="L742" i="2" s="1"/>
  <c r="K622" i="2"/>
  <c r="L622" i="2" s="1"/>
  <c r="K315" i="2"/>
  <c r="L315" i="2" s="1"/>
  <c r="J179" i="9"/>
  <c r="K179" i="9" s="1"/>
  <c r="L179" i="9" s="1"/>
  <c r="K231" i="9"/>
  <c r="L231" i="9" s="1"/>
  <c r="K287" i="5"/>
  <c r="L287" i="5" s="1"/>
  <c r="K18" i="5"/>
  <c r="L18" i="5" s="1"/>
  <c r="K523" i="2"/>
  <c r="L523" i="2" s="1"/>
  <c r="K498" i="2"/>
  <c r="L498" i="2" s="1"/>
  <c r="K125" i="5"/>
  <c r="L125" i="5" s="1"/>
  <c r="K167" i="9"/>
  <c r="L167" i="9" s="1"/>
  <c r="K184" i="5"/>
  <c r="L184" i="5" s="1"/>
  <c r="K789" i="2"/>
  <c r="L789" i="2" s="1"/>
  <c r="K621" i="2"/>
  <c r="L621" i="2" s="1"/>
  <c r="K229" i="2"/>
  <c r="L229" i="2" s="1"/>
  <c r="K35" i="2"/>
  <c r="L35" i="2" s="1"/>
  <c r="K502" i="9"/>
  <c r="L502" i="9" s="1"/>
  <c r="K551" i="9"/>
  <c r="L551" i="9" s="1"/>
  <c r="K601" i="9"/>
  <c r="L601" i="9" s="1"/>
  <c r="K604" i="9"/>
  <c r="L604" i="9" s="1"/>
  <c r="K621" i="9"/>
  <c r="L621" i="9" s="1"/>
  <c r="M63" i="10"/>
  <c r="N63" i="10" s="1"/>
  <c r="K53" i="8"/>
  <c r="K197" i="5"/>
  <c r="L197" i="5" s="1"/>
  <c r="K16" i="9"/>
  <c r="L16" i="9" s="1"/>
  <c r="J151" i="9"/>
  <c r="K151" i="9" s="1"/>
  <c r="L151" i="9" s="1"/>
  <c r="J167" i="9"/>
  <c r="J211" i="9"/>
  <c r="J278" i="9"/>
  <c r="K278" i="9" s="1"/>
  <c r="L278" i="9" s="1"/>
  <c r="J315" i="9"/>
  <c r="J363" i="9"/>
  <c r="J386" i="9"/>
  <c r="J604" i="9"/>
  <c r="J621" i="9"/>
  <c r="J630" i="9"/>
  <c r="K630" i="9" s="1"/>
  <c r="L630" i="9" s="1"/>
  <c r="K653" i="9"/>
  <c r="L653" i="9" s="1"/>
  <c r="K784" i="9"/>
  <c r="L784" i="9" s="1"/>
  <c r="K945" i="9"/>
  <c r="L945" i="9" s="1"/>
  <c r="M19" i="10"/>
  <c r="N19" i="10" s="1"/>
  <c r="J28" i="7"/>
  <c r="L28" i="7" s="1"/>
  <c r="K32" i="8"/>
  <c r="K20" i="8"/>
  <c r="J14" i="7"/>
  <c r="L14" i="7" s="1"/>
  <c r="J87" i="9"/>
  <c r="J115" i="9"/>
  <c r="K115" i="9" s="1"/>
  <c r="L115" i="9" s="1"/>
  <c r="J160" i="9"/>
  <c r="J195" i="9"/>
  <c r="J203" i="9"/>
  <c r="K203" i="9" s="1"/>
  <c r="L203" i="9" s="1"/>
  <c r="J229" i="9"/>
  <c r="K229" i="9" s="1"/>
  <c r="L229" i="9" s="1"/>
  <c r="J325" i="9"/>
  <c r="K325" i="9" s="1"/>
  <c r="L325" i="9" s="1"/>
  <c r="J394" i="9"/>
  <c r="K394" i="9" s="1"/>
  <c r="L394" i="9" s="1"/>
  <c r="J442" i="9"/>
  <c r="K442" i="9" s="1"/>
  <c r="L442" i="9" s="1"/>
  <c r="K521" i="9"/>
  <c r="L521" i="9" s="1"/>
  <c r="J598" i="9"/>
  <c r="K598" i="9" s="1"/>
  <c r="L598" i="9" s="1"/>
  <c r="J613" i="9"/>
  <c r="K613" i="9" s="1"/>
  <c r="L613" i="9" s="1"/>
  <c r="J622" i="9"/>
  <c r="K622" i="9" s="1"/>
  <c r="L622" i="9" s="1"/>
  <c r="K745" i="9"/>
  <c r="L745" i="9" s="1"/>
  <c r="K795" i="9"/>
  <c r="L795" i="9" s="1"/>
  <c r="K946" i="9"/>
  <c r="L946" i="9" s="1"/>
  <c r="K272" i="5"/>
  <c r="L272" i="5" s="1"/>
  <c r="K237" i="5"/>
  <c r="L237" i="5" s="1"/>
  <c r="K159" i="5"/>
  <c r="L159" i="5" s="1"/>
  <c r="K264" i="9"/>
  <c r="L264" i="9" s="1"/>
  <c r="J515" i="9"/>
  <c r="K515" i="9" s="1"/>
  <c r="L515" i="9" s="1"/>
  <c r="K556" i="9"/>
  <c r="L556" i="9" s="1"/>
  <c r="J812" i="9"/>
  <c r="K812" i="9" s="1"/>
  <c r="L812" i="9" s="1"/>
  <c r="K866" i="9"/>
  <c r="L866" i="9" s="1"/>
  <c r="K880" i="9"/>
  <c r="L880" i="9" s="1"/>
  <c r="J924" i="9"/>
  <c r="K924" i="9" s="1"/>
  <c r="L924" i="9" s="1"/>
  <c r="M131" i="10"/>
  <c r="N131" i="10" s="1"/>
  <c r="K158" i="8"/>
  <c r="K947" i="9"/>
  <c r="L947" i="9" s="1"/>
  <c r="M87" i="10"/>
  <c r="N87" i="10" s="1"/>
  <c r="K146" i="8"/>
  <c r="K238" i="9"/>
  <c r="L238" i="9" s="1"/>
  <c r="J302" i="9"/>
  <c r="J310" i="9"/>
  <c r="K310" i="9" s="1"/>
  <c r="L310" i="9" s="1"/>
  <c r="J326" i="9"/>
  <c r="K326" i="9" s="1"/>
  <c r="L326" i="9" s="1"/>
  <c r="K349" i="9"/>
  <c r="L349" i="9" s="1"/>
  <c r="J443" i="9"/>
  <c r="K443" i="9" s="1"/>
  <c r="L443" i="9" s="1"/>
  <c r="J500" i="9"/>
  <c r="K500" i="9" s="1"/>
  <c r="L500" i="9" s="1"/>
  <c r="J516" i="9"/>
  <c r="K516" i="9" s="1"/>
  <c r="L516" i="9" s="1"/>
  <c r="K527" i="9"/>
  <c r="L527" i="9" s="1"/>
  <c r="J606" i="9"/>
  <c r="K606" i="9" s="1"/>
  <c r="L606" i="9" s="1"/>
  <c r="K709" i="9"/>
  <c r="L709" i="9" s="1"/>
  <c r="J813" i="9"/>
  <c r="K813" i="9" s="1"/>
  <c r="L813" i="9" s="1"/>
  <c r="K901" i="9"/>
  <c r="L901" i="9" s="1"/>
  <c r="K16" i="7"/>
  <c r="J68" i="8"/>
  <c r="K168" i="8"/>
  <c r="J858" i="9"/>
  <c r="K858" i="9" s="1"/>
  <c r="L858" i="9" s="1"/>
  <c r="M111" i="10"/>
  <c r="N111" i="10" s="1"/>
  <c r="J282" i="9"/>
  <c r="K282" i="9" s="1"/>
  <c r="L282" i="9" s="1"/>
  <c r="K296" i="9"/>
  <c r="L296" i="9" s="1"/>
  <c r="J342" i="9"/>
  <c r="K342" i="9" s="1"/>
  <c r="L342" i="9" s="1"/>
  <c r="J350" i="9"/>
  <c r="K350" i="9" s="1"/>
  <c r="L350" i="9" s="1"/>
  <c r="J365" i="9"/>
  <c r="K365" i="9" s="1"/>
  <c r="L365" i="9" s="1"/>
  <c r="J574" i="9"/>
  <c r="K574" i="9" s="1"/>
  <c r="L574" i="9" s="1"/>
  <c r="K583" i="9"/>
  <c r="L583" i="9" s="1"/>
  <c r="J641" i="9"/>
  <c r="J649" i="9"/>
  <c r="J674" i="9"/>
  <c r="K681" i="9"/>
  <c r="L681" i="9" s="1"/>
  <c r="J710" i="9"/>
  <c r="K710" i="9" s="1"/>
  <c r="L710" i="9" s="1"/>
  <c r="K767" i="9"/>
  <c r="L767" i="9" s="1"/>
  <c r="J804" i="9"/>
  <c r="K804" i="9" s="1"/>
  <c r="L804" i="9" s="1"/>
  <c r="J832" i="9"/>
  <c r="K832" i="9" s="1"/>
  <c r="L832" i="9" s="1"/>
  <c r="K894" i="9"/>
  <c r="L894" i="9" s="1"/>
  <c r="K939" i="9"/>
  <c r="L939" i="9" s="1"/>
  <c r="J29" i="7"/>
  <c r="L29" i="7" s="1"/>
  <c r="J171" i="9"/>
  <c r="K171" i="9" s="1"/>
  <c r="L171" i="9" s="1"/>
  <c r="J199" i="9"/>
  <c r="K199" i="9" s="1"/>
  <c r="L199" i="9" s="1"/>
  <c r="J207" i="9"/>
  <c r="K207" i="9" s="1"/>
  <c r="L207" i="9" s="1"/>
  <c r="J224" i="9"/>
  <c r="K224" i="9" s="1"/>
  <c r="L224" i="9" s="1"/>
  <c r="J231" i="9"/>
  <c r="J239" i="9"/>
  <c r="J247" i="9"/>
  <c r="J266" i="9"/>
  <c r="J274" i="9"/>
  <c r="J296" i="9"/>
  <c r="J374" i="9"/>
  <c r="K374" i="9" s="1"/>
  <c r="L374" i="9" s="1"/>
  <c r="J390" i="9"/>
  <c r="K390" i="9" s="1"/>
  <c r="L390" i="9" s="1"/>
  <c r="K429" i="9"/>
  <c r="L429" i="9" s="1"/>
  <c r="J535" i="9"/>
  <c r="K535" i="9" s="1"/>
  <c r="L535" i="9" s="1"/>
  <c r="J558" i="9"/>
  <c r="K558" i="9" s="1"/>
  <c r="L558" i="9" s="1"/>
  <c r="J658" i="9"/>
  <c r="K658" i="9" s="1"/>
  <c r="L658" i="9" s="1"/>
  <c r="J666" i="9"/>
  <c r="K666" i="9" s="1"/>
  <c r="L666" i="9" s="1"/>
  <c r="J702" i="9"/>
  <c r="K702" i="9" s="1"/>
  <c r="L702" i="9" s="1"/>
  <c r="K739" i="9"/>
  <c r="L739" i="9" s="1"/>
  <c r="J894" i="9"/>
  <c r="M197" i="10"/>
  <c r="N197" i="10" s="1"/>
  <c r="K169" i="5"/>
  <c r="L169" i="5" s="1"/>
  <c r="K12" i="9"/>
  <c r="L12" i="9" s="1"/>
  <c r="J147" i="9"/>
  <c r="K147" i="9" s="1"/>
  <c r="L147" i="9" s="1"/>
  <c r="J155" i="9"/>
  <c r="K155" i="9" s="1"/>
  <c r="L155" i="9" s="1"/>
  <c r="J163" i="9"/>
  <c r="K163" i="9" s="1"/>
  <c r="L163" i="9" s="1"/>
  <c r="J191" i="9"/>
  <c r="K191" i="9" s="1"/>
  <c r="L191" i="9" s="1"/>
  <c r="J304" i="9"/>
  <c r="K304" i="9" s="1"/>
  <c r="L304" i="9" s="1"/>
  <c r="J327" i="9"/>
  <c r="K327" i="9" s="1"/>
  <c r="L327" i="9" s="1"/>
  <c r="J398" i="9"/>
  <c r="K398" i="9" s="1"/>
  <c r="L398" i="9" s="1"/>
  <c r="J414" i="9"/>
  <c r="K414" i="9" s="1"/>
  <c r="L414" i="9" s="1"/>
  <c r="J494" i="9"/>
  <c r="K494" i="9" s="1"/>
  <c r="L494" i="9" s="1"/>
  <c r="J502" i="9"/>
  <c r="J530" i="9"/>
  <c r="K544" i="9"/>
  <c r="L544" i="9" s="1"/>
  <c r="J551" i="9"/>
  <c r="J593" i="9"/>
  <c r="J601" i="9"/>
  <c r="K719" i="9"/>
  <c r="L719" i="9" s="1"/>
  <c r="J768" i="9"/>
  <c r="K768" i="9" s="1"/>
  <c r="L768" i="9" s="1"/>
  <c r="J824" i="9"/>
  <c r="K824" i="9" s="1"/>
  <c r="L824" i="9" s="1"/>
  <c r="K860" i="9"/>
  <c r="L860" i="9" s="1"/>
  <c r="J884" i="9"/>
  <c r="K884" i="9" s="1"/>
  <c r="L884" i="9" s="1"/>
  <c r="J940" i="9"/>
  <c r="K940" i="9" s="1"/>
  <c r="L940" i="9" s="1"/>
  <c r="M163" i="10"/>
  <c r="N163" i="10" s="1"/>
  <c r="K88" i="8"/>
  <c r="J430" i="9"/>
  <c r="K430" i="9" s="1"/>
  <c r="L430" i="9" s="1"/>
  <c r="J438" i="9"/>
  <c r="K438" i="9" s="1"/>
  <c r="L438" i="9" s="1"/>
  <c r="J446" i="9"/>
  <c r="K472" i="9"/>
  <c r="L472" i="9" s="1"/>
  <c r="J168" i="8"/>
  <c r="K154" i="2"/>
  <c r="L154" i="2" s="1"/>
  <c r="K133" i="2"/>
  <c r="L133" i="2" s="1"/>
  <c r="K144" i="5"/>
  <c r="L144" i="5" s="1"/>
  <c r="K26" i="5"/>
  <c r="L26" i="5" s="1"/>
  <c r="K13" i="9"/>
  <c r="L13" i="9" s="1"/>
  <c r="K32" i="9"/>
  <c r="L32" i="9" s="1"/>
  <c r="J103" i="9"/>
  <c r="K103" i="9" s="1"/>
  <c r="L103" i="9" s="1"/>
  <c r="K148" i="9"/>
  <c r="L148" i="9" s="1"/>
  <c r="J240" i="9"/>
  <c r="K240" i="9" s="1"/>
  <c r="L240" i="9" s="1"/>
  <c r="J267" i="9"/>
  <c r="K267" i="9" s="1"/>
  <c r="L267" i="9" s="1"/>
  <c r="J305" i="9"/>
  <c r="K305" i="9" s="1"/>
  <c r="L305" i="9" s="1"/>
  <c r="J344" i="9"/>
  <c r="K344" i="9" s="1"/>
  <c r="L344" i="9" s="1"/>
  <c r="J422" i="9"/>
  <c r="K422" i="9" s="1"/>
  <c r="L422" i="9" s="1"/>
  <c r="J472" i="9"/>
  <c r="J488" i="9"/>
  <c r="K503" i="9"/>
  <c r="L503" i="9" s="1"/>
  <c r="J518" i="9"/>
  <c r="K545" i="9"/>
  <c r="L545" i="9" s="1"/>
  <c r="K684" i="9"/>
  <c r="L684" i="9" s="1"/>
  <c r="K438" i="2"/>
  <c r="L438" i="2" s="1"/>
  <c r="K299" i="2"/>
  <c r="L299" i="2" s="1"/>
  <c r="K289" i="2"/>
  <c r="L289" i="2" s="1"/>
  <c r="K281" i="2"/>
  <c r="L281" i="2" s="1"/>
  <c r="K188" i="2"/>
  <c r="L188" i="2" s="1"/>
  <c r="K175" i="2"/>
  <c r="L175" i="2" s="1"/>
  <c r="J651" i="9"/>
  <c r="K651" i="9" s="1"/>
  <c r="L651" i="9" s="1"/>
  <c r="J668" i="9"/>
  <c r="K668" i="9" s="1"/>
  <c r="L668" i="9" s="1"/>
  <c r="K677" i="9"/>
  <c r="L677" i="9" s="1"/>
  <c r="J684" i="9"/>
  <c r="K816" i="9"/>
  <c r="L816" i="9" s="1"/>
  <c r="M155" i="10"/>
  <c r="N155" i="10" s="1"/>
  <c r="K131" i="8"/>
  <c r="K555" i="2"/>
  <c r="L555" i="2" s="1"/>
  <c r="K309" i="2"/>
  <c r="L309" i="2" s="1"/>
  <c r="K255" i="2"/>
  <c r="L255" i="2" s="1"/>
  <c r="K200" i="2"/>
  <c r="L200" i="2" s="1"/>
  <c r="K241" i="5"/>
  <c r="L241" i="5" s="1"/>
  <c r="K98" i="5"/>
  <c r="L98" i="5" s="1"/>
  <c r="K104" i="9"/>
  <c r="L104" i="9" s="1"/>
  <c r="K532" i="9"/>
  <c r="L532" i="9" s="1"/>
  <c r="K587" i="9"/>
  <c r="L587" i="9" s="1"/>
  <c r="K685" i="9"/>
  <c r="L685" i="9" s="1"/>
  <c r="M136" i="10"/>
  <c r="N136" i="10" s="1"/>
  <c r="J104" i="9"/>
  <c r="K400" i="9"/>
  <c r="L400" i="9" s="1"/>
  <c r="K447" i="9"/>
  <c r="L447" i="9" s="1"/>
  <c r="K457" i="9"/>
  <c r="L457" i="9" s="1"/>
  <c r="J532" i="9"/>
  <c r="J587" i="9"/>
  <c r="J685" i="9"/>
  <c r="K705" i="9"/>
  <c r="L705" i="9" s="1"/>
  <c r="K783" i="9"/>
  <c r="L783" i="9" s="1"/>
  <c r="K801" i="9"/>
  <c r="L801" i="9" s="1"/>
  <c r="M71" i="10"/>
  <c r="N71" i="10" s="1"/>
  <c r="K18" i="7"/>
  <c r="K117" i="8"/>
  <c r="K64" i="8"/>
  <c r="K13" i="7"/>
  <c r="L13" i="7"/>
  <c r="K1003" i="2"/>
  <c r="L1003" i="2" s="1"/>
  <c r="K993" i="2"/>
  <c r="L993" i="2" s="1"/>
  <c r="K909" i="2"/>
  <c r="L909" i="2" s="1"/>
  <c r="K903" i="2"/>
  <c r="L903" i="2" s="1"/>
  <c r="K879" i="2"/>
  <c r="L879" i="2" s="1"/>
  <c r="K96" i="5"/>
  <c r="L96" i="5" s="1"/>
  <c r="K1019" i="2"/>
  <c r="L1019" i="2" s="1"/>
  <c r="J985" i="2"/>
  <c r="K985" i="2"/>
  <c r="L985" i="2" s="1"/>
  <c r="K961" i="2"/>
  <c r="L961" i="2" s="1"/>
  <c r="K925" i="2"/>
  <c r="L925" i="2" s="1"/>
  <c r="K887" i="2"/>
  <c r="L887" i="2" s="1"/>
  <c r="J775" i="2"/>
  <c r="K775" i="2" s="1"/>
  <c r="L775" i="2" s="1"/>
  <c r="K721" i="2"/>
  <c r="L721" i="2" s="1"/>
  <c r="J894" i="2"/>
  <c r="K894" i="2" s="1"/>
  <c r="L894" i="2" s="1"/>
  <c r="J870" i="2"/>
  <c r="K870" i="2" s="1"/>
  <c r="L870" i="2" s="1"/>
  <c r="K853" i="2"/>
  <c r="L853" i="2" s="1"/>
  <c r="J830" i="2"/>
  <c r="K830" i="2" s="1"/>
  <c r="L830" i="2" s="1"/>
  <c r="J750" i="2"/>
  <c r="K750" i="2" s="1"/>
  <c r="L750" i="2" s="1"/>
  <c r="K720" i="2"/>
  <c r="L720" i="2" s="1"/>
  <c r="L27" i="7"/>
  <c r="J719" i="2"/>
  <c r="K719" i="2" s="1"/>
  <c r="L719" i="2" s="1"/>
  <c r="J642" i="2"/>
  <c r="K642" i="2"/>
  <c r="L642" i="2" s="1"/>
  <c r="M6" i="10"/>
  <c r="N6" i="10" s="1"/>
  <c r="J940" i="2"/>
  <c r="K940" i="2"/>
  <c r="L940" i="2" s="1"/>
  <c r="J878" i="2"/>
  <c r="K878" i="2" s="1"/>
  <c r="L878" i="2" s="1"/>
  <c r="J858" i="2"/>
  <c r="K858" i="2"/>
  <c r="L858" i="2" s="1"/>
  <c r="J652" i="2"/>
  <c r="K652" i="2"/>
  <c r="L652" i="2" s="1"/>
  <c r="K367" i="2"/>
  <c r="L367" i="2" s="1"/>
  <c r="J1017" i="2"/>
  <c r="K1017" i="2"/>
  <c r="L1017" i="2" s="1"/>
  <c r="K974" i="2"/>
  <c r="L974" i="2" s="1"/>
  <c r="J794" i="2"/>
  <c r="K794" i="2" s="1"/>
  <c r="L794" i="2" s="1"/>
  <c r="K748" i="2"/>
  <c r="L748" i="2" s="1"/>
  <c r="K620" i="2"/>
  <c r="L620" i="2" s="1"/>
  <c r="K207" i="2"/>
  <c r="L207" i="2" s="1"/>
  <c r="K307" i="5"/>
  <c r="L307" i="5" s="1"/>
  <c r="K1000" i="2"/>
  <c r="L1000" i="2" s="1"/>
  <c r="J747" i="2"/>
  <c r="K747" i="2" s="1"/>
  <c r="L747" i="2" s="1"/>
  <c r="K692" i="2"/>
  <c r="L692" i="2" s="1"/>
  <c r="K455" i="2"/>
  <c r="L455" i="2" s="1"/>
  <c r="N5" i="10"/>
  <c r="J884" i="2"/>
  <c r="K884" i="2" s="1"/>
  <c r="L884" i="2" s="1"/>
  <c r="J691" i="2"/>
  <c r="K691" i="2" s="1"/>
  <c r="L691" i="2" s="1"/>
  <c r="K662" i="2"/>
  <c r="L662" i="2" s="1"/>
  <c r="K489" i="2"/>
  <c r="L489" i="2" s="1"/>
  <c r="K117" i="9"/>
  <c r="L117" i="9" s="1"/>
  <c r="K980" i="2"/>
  <c r="L980" i="2" s="1"/>
  <c r="K867" i="2"/>
  <c r="L867" i="2" s="1"/>
  <c r="J966" i="2"/>
  <c r="K966" i="2" s="1"/>
  <c r="L966" i="2" s="1"/>
  <c r="J791" i="2"/>
  <c r="K791" i="2" s="1"/>
  <c r="L791" i="2" s="1"/>
  <c r="K726" i="2"/>
  <c r="L726" i="2" s="1"/>
  <c r="J1007" i="2"/>
  <c r="K1007" i="2"/>
  <c r="L1007" i="2" s="1"/>
  <c r="K837" i="2"/>
  <c r="L837" i="2" s="1"/>
  <c r="J813" i="2"/>
  <c r="K813" i="2" s="1"/>
  <c r="L813" i="2" s="1"/>
  <c r="K497" i="2"/>
  <c r="L497" i="2" s="1"/>
  <c r="K915" i="2"/>
  <c r="L915" i="2" s="1"/>
  <c r="K916" i="2"/>
  <c r="L916" i="2" s="1"/>
  <c r="K1015" i="2"/>
  <c r="L1015" i="2" s="1"/>
  <c r="K929" i="2"/>
  <c r="L929" i="2" s="1"/>
  <c r="K873" i="2"/>
  <c r="L873" i="2" s="1"/>
  <c r="K556" i="2"/>
  <c r="L556" i="2" s="1"/>
  <c r="K450" i="2"/>
  <c r="L450" i="2" s="1"/>
  <c r="K1023" i="2"/>
  <c r="L1023" i="2" s="1"/>
  <c r="K807" i="2"/>
  <c r="L807" i="2" s="1"/>
  <c r="K694" i="2"/>
  <c r="L694" i="2" s="1"/>
  <c r="K1022" i="2"/>
  <c r="L1022" i="2" s="1"/>
  <c r="J1014" i="2"/>
  <c r="K1014" i="2" s="1"/>
  <c r="L1014" i="2" s="1"/>
  <c r="K986" i="2"/>
  <c r="L986" i="2" s="1"/>
  <c r="K846" i="2"/>
  <c r="L846" i="2" s="1"/>
  <c r="K739" i="2"/>
  <c r="L739" i="2" s="1"/>
  <c r="J1004" i="2"/>
  <c r="K1004" i="2"/>
  <c r="L1004" i="2" s="1"/>
  <c r="K880" i="2"/>
  <c r="L880" i="2" s="1"/>
  <c r="K776" i="2"/>
  <c r="L776" i="2" s="1"/>
  <c r="J754" i="2"/>
  <c r="K754" i="2" s="1"/>
  <c r="L754" i="2" s="1"/>
  <c r="J931" i="2"/>
  <c r="K931" i="2" s="1"/>
  <c r="L931" i="2" s="1"/>
  <c r="J753" i="2"/>
  <c r="K753" i="2" s="1"/>
  <c r="L753" i="2" s="1"/>
  <c r="K120" i="2"/>
  <c r="L120" i="2" s="1"/>
  <c r="J577" i="2"/>
  <c r="K577" i="2" s="1"/>
  <c r="L577" i="2" s="1"/>
  <c r="K559" i="2"/>
  <c r="L559" i="2" s="1"/>
  <c r="J275" i="9"/>
  <c r="K275" i="9" s="1"/>
  <c r="L275" i="9" s="1"/>
  <c r="K566" i="2"/>
  <c r="L566" i="2" s="1"/>
  <c r="K369" i="2"/>
  <c r="L369" i="2" s="1"/>
  <c r="K143" i="2"/>
  <c r="L143" i="2" s="1"/>
  <c r="J119" i="2"/>
  <c r="K119" i="2" s="1"/>
  <c r="L119" i="2" s="1"/>
  <c r="J110" i="2"/>
  <c r="K110" i="2" s="1"/>
  <c r="L110" i="2" s="1"/>
  <c r="J53" i="9"/>
  <c r="K53" i="9" s="1"/>
  <c r="L53" i="9" s="1"/>
  <c r="J65" i="9"/>
  <c r="K65" i="9" s="1"/>
  <c r="L65" i="9" s="1"/>
  <c r="K122" i="9"/>
  <c r="L122" i="9" s="1"/>
  <c r="J133" i="9"/>
  <c r="K133" i="9" s="1"/>
  <c r="L133" i="9" s="1"/>
  <c r="K161" i="9"/>
  <c r="L161" i="9" s="1"/>
  <c r="K230" i="9"/>
  <c r="L230" i="9" s="1"/>
  <c r="K244" i="9"/>
  <c r="L244" i="9" s="1"/>
  <c r="K433" i="2"/>
  <c r="L433" i="2" s="1"/>
  <c r="J283" i="5"/>
  <c r="K283" i="5" s="1"/>
  <c r="L283" i="5" s="1"/>
  <c r="K259" i="5"/>
  <c r="L259" i="5" s="1"/>
  <c r="K119" i="5"/>
  <c r="L119" i="5" s="1"/>
  <c r="J97" i="5"/>
  <c r="K97" i="5" s="1"/>
  <c r="L97" i="5" s="1"/>
  <c r="J259" i="9"/>
  <c r="K259" i="9" s="1"/>
  <c r="L259" i="9" s="1"/>
  <c r="J439" i="2"/>
  <c r="K439" i="2" s="1"/>
  <c r="L439" i="2" s="1"/>
  <c r="J316" i="2"/>
  <c r="K316" i="2" s="1"/>
  <c r="L316" i="2" s="1"/>
  <c r="K300" i="2"/>
  <c r="L300" i="2" s="1"/>
  <c r="J108" i="2"/>
  <c r="K108" i="2" s="1"/>
  <c r="L108" i="2" s="1"/>
  <c r="J10" i="9"/>
  <c r="K10" i="9" s="1"/>
  <c r="L10" i="9" s="1"/>
  <c r="J22" i="9"/>
  <c r="K22" i="9" s="1"/>
  <c r="L22" i="9" s="1"/>
  <c r="J34" i="9"/>
  <c r="K34" i="9" s="1"/>
  <c r="L34" i="9" s="1"/>
  <c r="J142" i="9"/>
  <c r="K142" i="9" s="1"/>
  <c r="L142" i="9" s="1"/>
  <c r="K585" i="2"/>
  <c r="L585" i="2" s="1"/>
  <c r="J574" i="2"/>
  <c r="K574" i="2" s="1"/>
  <c r="L574" i="2" s="1"/>
  <c r="J489" i="2"/>
  <c r="K424" i="2"/>
  <c r="L424" i="2" s="1"/>
  <c r="J224" i="2"/>
  <c r="K224" i="2" s="1"/>
  <c r="L224" i="2" s="1"/>
  <c r="K194" i="2"/>
  <c r="L194" i="2" s="1"/>
  <c r="K148" i="2"/>
  <c r="L148" i="2" s="1"/>
  <c r="K63" i="2"/>
  <c r="L63" i="2" s="1"/>
  <c r="K232" i="5"/>
  <c r="L232" i="5" s="1"/>
  <c r="J222" i="5"/>
  <c r="K222" i="5"/>
  <c r="L222" i="5" s="1"/>
  <c r="K139" i="5"/>
  <c r="L139" i="5" s="1"/>
  <c r="J29" i="9"/>
  <c r="K29" i="9" s="1"/>
  <c r="L29" i="9" s="1"/>
  <c r="J48" i="9"/>
  <c r="K48" i="9" s="1"/>
  <c r="L48" i="9" s="1"/>
  <c r="J117" i="9"/>
  <c r="J156" i="9"/>
  <c r="K156" i="9" s="1"/>
  <c r="L156" i="9" s="1"/>
  <c r="J189" i="9"/>
  <c r="K189" i="9" s="1"/>
  <c r="L189" i="9" s="1"/>
  <c r="J514" i="2"/>
  <c r="K514" i="2" s="1"/>
  <c r="L514" i="2" s="1"/>
  <c r="J409" i="2"/>
  <c r="K409" i="2"/>
  <c r="L409" i="2" s="1"/>
  <c r="K148" i="5"/>
  <c r="L148" i="5" s="1"/>
  <c r="K62" i="5"/>
  <c r="L62" i="5" s="1"/>
  <c r="K51" i="5"/>
  <c r="L51" i="5" s="1"/>
  <c r="J42" i="9"/>
  <c r="K42" i="9" s="1"/>
  <c r="L42" i="9" s="1"/>
  <c r="J54" i="9"/>
  <c r="K54" i="9" s="1"/>
  <c r="L54" i="9" s="1"/>
  <c r="J66" i="9"/>
  <c r="K66" i="9" s="1"/>
  <c r="L66" i="9" s="1"/>
  <c r="K105" i="9"/>
  <c r="L105" i="9" s="1"/>
  <c r="J149" i="9"/>
  <c r="K149" i="9" s="1"/>
  <c r="L149" i="9" s="1"/>
  <c r="J225" i="9"/>
  <c r="K225" i="9" s="1"/>
  <c r="L225" i="9" s="1"/>
  <c r="K330" i="2"/>
  <c r="L330" i="2" s="1"/>
  <c r="J117" i="2"/>
  <c r="K117" i="2"/>
  <c r="L117" i="2" s="1"/>
  <c r="J231" i="5"/>
  <c r="K231" i="5"/>
  <c r="L231" i="5" s="1"/>
  <c r="K197" i="9"/>
  <c r="L197" i="9" s="1"/>
  <c r="J262" i="9"/>
  <c r="K262" i="9" s="1"/>
  <c r="L262" i="9" s="1"/>
  <c r="K446" i="2"/>
  <c r="L446" i="2" s="1"/>
  <c r="J231" i="2"/>
  <c r="K231" i="2"/>
  <c r="L231" i="2" s="1"/>
  <c r="J112" i="9"/>
  <c r="K112" i="9" s="1"/>
  <c r="L112" i="9" s="1"/>
  <c r="J157" i="9"/>
  <c r="K157" i="9" s="1"/>
  <c r="L157" i="9" s="1"/>
  <c r="K190" i="9"/>
  <c r="L190" i="9" s="1"/>
  <c r="J190" i="9"/>
  <c r="J197" i="9"/>
  <c r="J212" i="9"/>
  <c r="K212" i="9" s="1"/>
  <c r="L212" i="9" s="1"/>
  <c r="K226" i="9"/>
  <c r="L226" i="9" s="1"/>
  <c r="J289" i="9"/>
  <c r="K289" i="9" s="1"/>
  <c r="L289" i="9" s="1"/>
  <c r="J537" i="2"/>
  <c r="K537" i="2"/>
  <c r="L537" i="2" s="1"/>
  <c r="J413" i="2"/>
  <c r="K413" i="2" s="1"/>
  <c r="L413" i="2" s="1"/>
  <c r="J76" i="2"/>
  <c r="K76" i="2" s="1"/>
  <c r="L76" i="2" s="1"/>
  <c r="K5" i="5"/>
  <c r="K146" i="5"/>
  <c r="L146" i="5" s="1"/>
  <c r="J37" i="9"/>
  <c r="K37" i="9" s="1"/>
  <c r="L37" i="9" s="1"/>
  <c r="J49" i="9"/>
  <c r="K49" i="9" s="1"/>
  <c r="L49" i="9" s="1"/>
  <c r="J220" i="9"/>
  <c r="K220" i="9" s="1"/>
  <c r="L220" i="9" s="1"/>
  <c r="J254" i="9"/>
  <c r="K254" i="9" s="1"/>
  <c r="L254" i="9" s="1"/>
  <c r="J468" i="2"/>
  <c r="K468" i="2" s="1"/>
  <c r="L468" i="2" s="1"/>
  <c r="K445" i="2"/>
  <c r="L445" i="2" s="1"/>
  <c r="K437" i="2"/>
  <c r="L437" i="2" s="1"/>
  <c r="K254" i="2"/>
  <c r="L254" i="2" s="1"/>
  <c r="K199" i="2"/>
  <c r="L199" i="2" s="1"/>
  <c r="K132" i="2"/>
  <c r="L132" i="2" s="1"/>
  <c r="K161" i="5"/>
  <c r="L161" i="5" s="1"/>
  <c r="J44" i="9"/>
  <c r="K44" i="9" s="1"/>
  <c r="L44" i="9" s="1"/>
  <c r="J56" i="9"/>
  <c r="K56" i="9" s="1"/>
  <c r="L56" i="9" s="1"/>
  <c r="J130" i="9"/>
  <c r="K130" i="9" s="1"/>
  <c r="L130" i="9" s="1"/>
  <c r="J184" i="9"/>
  <c r="K184" i="9" s="1"/>
  <c r="L184" i="9" s="1"/>
  <c r="J206" i="9"/>
  <c r="K206" i="9" s="1"/>
  <c r="L206" i="9" s="1"/>
  <c r="J248" i="9"/>
  <c r="K248" i="9" s="1"/>
  <c r="L248" i="9" s="1"/>
  <c r="J279" i="9"/>
  <c r="K279" i="9" s="1"/>
  <c r="L279" i="9" s="1"/>
  <c r="J285" i="9"/>
  <c r="K285" i="9" s="1"/>
  <c r="L285" i="9" s="1"/>
  <c r="J761" i="2"/>
  <c r="K761" i="2" s="1"/>
  <c r="L761" i="2" s="1"/>
  <c r="K611" i="2"/>
  <c r="L611" i="2" s="1"/>
  <c r="K285" i="2"/>
  <c r="L285" i="2" s="1"/>
  <c r="J261" i="2"/>
  <c r="K261" i="2" s="1"/>
  <c r="L261" i="2" s="1"/>
  <c r="J103" i="2"/>
  <c r="K103" i="2" s="1"/>
  <c r="L103" i="2" s="1"/>
  <c r="J6" i="9"/>
  <c r="J18" i="9"/>
  <c r="K18" i="9" s="1"/>
  <c r="L18" i="9" s="1"/>
  <c r="K152" i="9"/>
  <c r="L152" i="9" s="1"/>
  <c r="J213" i="9"/>
  <c r="K213" i="9" s="1"/>
  <c r="L213" i="9" s="1"/>
  <c r="K221" i="9"/>
  <c r="L221" i="9" s="1"/>
  <c r="J421" i="2"/>
  <c r="K421" i="2"/>
  <c r="L421" i="2" s="1"/>
  <c r="K83" i="2"/>
  <c r="L83" i="2" s="1"/>
  <c r="J276" i="5"/>
  <c r="K276" i="5" s="1"/>
  <c r="L276" i="5" s="1"/>
  <c r="J37" i="5"/>
  <c r="K37" i="5" s="1"/>
  <c r="L37" i="5" s="1"/>
  <c r="J273" i="9"/>
  <c r="K273" i="9" s="1"/>
  <c r="L273" i="9" s="1"/>
  <c r="K491" i="2"/>
  <c r="L491" i="2" s="1"/>
  <c r="K276" i="2"/>
  <c r="L276" i="2" s="1"/>
  <c r="J920" i="2"/>
  <c r="K920" i="2" s="1"/>
  <c r="L920" i="2" s="1"/>
  <c r="K542" i="2"/>
  <c r="L542" i="2" s="1"/>
  <c r="J486" i="2"/>
  <c r="K486" i="2" s="1"/>
  <c r="L486" i="2" s="1"/>
  <c r="K216" i="5"/>
  <c r="L216" i="5" s="1"/>
  <c r="J26" i="9"/>
  <c r="K26" i="9" s="1"/>
  <c r="L26" i="9" s="1"/>
  <c r="J38" i="9"/>
  <c r="K38" i="9" s="1"/>
  <c r="L38" i="9" s="1"/>
  <c r="J50" i="9"/>
  <c r="K50" i="9" s="1"/>
  <c r="L50" i="9" s="1"/>
  <c r="J69" i="9"/>
  <c r="K69" i="9" s="1"/>
  <c r="L69" i="9" s="1"/>
  <c r="J138" i="9"/>
  <c r="K138" i="9" s="1"/>
  <c r="L138" i="9" s="1"/>
  <c r="J165" i="9"/>
  <c r="K165" i="9" s="1"/>
  <c r="L165" i="9" s="1"/>
  <c r="K535" i="2"/>
  <c r="L535" i="2" s="1"/>
  <c r="K912" i="2"/>
  <c r="L912" i="2" s="1"/>
  <c r="K115" i="5"/>
  <c r="L115" i="5" s="1"/>
  <c r="K193" i="5"/>
  <c r="L193" i="5" s="1"/>
  <c r="K171" i="2"/>
  <c r="L171" i="2" s="1"/>
  <c r="K610" i="2"/>
  <c r="L610" i="2" s="1"/>
  <c r="K593" i="2"/>
  <c r="L593" i="2" s="1"/>
  <c r="K707" i="2"/>
  <c r="L707" i="2" s="1"/>
  <c r="K706" i="2"/>
  <c r="L706" i="2" s="1"/>
  <c r="K317" i="2"/>
  <c r="L317" i="2" s="1"/>
  <c r="K149" i="2"/>
  <c r="L149" i="2" s="1"/>
  <c r="K617" i="2"/>
  <c r="L617" i="2" s="1"/>
  <c r="K113" i="2"/>
  <c r="L113" i="2" s="1"/>
  <c r="K233" i="5"/>
  <c r="L233" i="5" s="1"/>
  <c r="K83" i="5"/>
  <c r="L83" i="5" s="1"/>
  <c r="K989" i="2"/>
  <c r="L989" i="2" s="1"/>
  <c r="K838" i="2"/>
  <c r="L838" i="2" s="1"/>
  <c r="K752" i="2"/>
  <c r="L752" i="2" s="1"/>
  <c r="J623" i="2"/>
  <c r="K623" i="2" s="1"/>
  <c r="L623" i="2" s="1"/>
  <c r="K436" i="2"/>
  <c r="L436" i="2" s="1"/>
  <c r="K166" i="2"/>
  <c r="L166" i="2" s="1"/>
  <c r="K151" i="2"/>
  <c r="L151" i="2" s="1"/>
  <c r="K90" i="2"/>
  <c r="L90" i="2" s="1"/>
  <c r="K82" i="2"/>
  <c r="L82" i="2" s="1"/>
  <c r="K158" i="5"/>
  <c r="L158" i="5" s="1"/>
  <c r="K305" i="5"/>
  <c r="L305" i="5" s="1"/>
  <c r="J45" i="9"/>
  <c r="K45" i="9" s="1"/>
  <c r="L45" i="9" s="1"/>
  <c r="K58" i="9"/>
  <c r="L58" i="9" s="1"/>
  <c r="J82" i="9"/>
  <c r="K82" i="9" s="1"/>
  <c r="L82" i="9" s="1"/>
  <c r="J88" i="9"/>
  <c r="K88" i="9" s="1"/>
  <c r="L88" i="9" s="1"/>
  <c r="J172" i="9"/>
  <c r="K172" i="9" s="1"/>
  <c r="L172" i="9" s="1"/>
  <c r="K185" i="9"/>
  <c r="L185" i="9" s="1"/>
  <c r="K249" i="9"/>
  <c r="L249" i="9" s="1"/>
  <c r="J257" i="9"/>
  <c r="K257" i="9" s="1"/>
  <c r="L257" i="9" s="1"/>
  <c r="J280" i="9"/>
  <c r="K280" i="9" s="1"/>
  <c r="L280" i="9" s="1"/>
  <c r="K659" i="2"/>
  <c r="L659" i="2" s="1"/>
  <c r="K264" i="2"/>
  <c r="L264" i="2" s="1"/>
  <c r="K210" i="5"/>
  <c r="L210" i="5" s="1"/>
  <c r="K631" i="2"/>
  <c r="L631" i="2" s="1"/>
  <c r="K615" i="2"/>
  <c r="L615" i="2" s="1"/>
  <c r="K518" i="2"/>
  <c r="L518" i="2" s="1"/>
  <c r="J426" i="2"/>
  <c r="K426" i="2" s="1"/>
  <c r="L426" i="2" s="1"/>
  <c r="K411" i="2"/>
  <c r="L411" i="2" s="1"/>
  <c r="K360" i="2"/>
  <c r="L360" i="2" s="1"/>
  <c r="K288" i="2"/>
  <c r="L288" i="2" s="1"/>
  <c r="K74" i="2"/>
  <c r="L74" i="2" s="1"/>
  <c r="K10" i="2"/>
  <c r="L10" i="2" s="1"/>
  <c r="K253" i="5"/>
  <c r="L253" i="5" s="1"/>
  <c r="K89" i="5"/>
  <c r="L89" i="5" s="1"/>
  <c r="K47" i="5"/>
  <c r="L47" i="5" s="1"/>
  <c r="K729" i="2"/>
  <c r="L729" i="2" s="1"/>
  <c r="J493" i="2"/>
  <c r="K493" i="2" s="1"/>
  <c r="L493" i="2" s="1"/>
  <c r="J201" i="5"/>
  <c r="K201" i="5" s="1"/>
  <c r="L201" i="5" s="1"/>
  <c r="J190" i="5"/>
  <c r="K190" i="5" s="1"/>
  <c r="L190" i="5" s="1"/>
  <c r="K166" i="9"/>
  <c r="L166" i="9" s="1"/>
  <c r="J216" i="9"/>
  <c r="K216" i="9" s="1"/>
  <c r="L216" i="9" s="1"/>
  <c r="J236" i="9"/>
  <c r="K236" i="9" s="1"/>
  <c r="L236" i="9" s="1"/>
  <c r="K391" i="9"/>
  <c r="L391" i="9" s="1"/>
  <c r="J391" i="9"/>
  <c r="K436" i="9"/>
  <c r="L436" i="9" s="1"/>
  <c r="K471" i="9"/>
  <c r="L471" i="9" s="1"/>
  <c r="K353" i="9"/>
  <c r="L353" i="9" s="1"/>
  <c r="K371" i="9"/>
  <c r="L371" i="9" s="1"/>
  <c r="J371" i="9"/>
  <c r="J609" i="9"/>
  <c r="K609" i="9" s="1"/>
  <c r="L609" i="9" s="1"/>
  <c r="J776" i="9"/>
  <c r="K776" i="9" s="1"/>
  <c r="L776" i="9" s="1"/>
  <c r="J479" i="9"/>
  <c r="K479" i="9" s="1"/>
  <c r="L479" i="9" s="1"/>
  <c r="J581" i="9"/>
  <c r="K581" i="9" s="1"/>
  <c r="L581" i="9" s="1"/>
  <c r="J589" i="9"/>
  <c r="K589" i="9" s="1"/>
  <c r="L589" i="9" s="1"/>
  <c r="K372" i="9"/>
  <c r="L372" i="9" s="1"/>
  <c r="K399" i="9"/>
  <c r="L399" i="9" s="1"/>
  <c r="J405" i="9"/>
  <c r="K405" i="9" s="1"/>
  <c r="L405" i="9" s="1"/>
  <c r="J423" i="9"/>
  <c r="K423" i="9" s="1"/>
  <c r="L423" i="9" s="1"/>
  <c r="J504" i="9"/>
  <c r="K504" i="9" s="1"/>
  <c r="L504" i="9" s="1"/>
  <c r="K511" i="9"/>
  <c r="L511" i="9" s="1"/>
  <c r="K523" i="9"/>
  <c r="L523" i="9" s="1"/>
  <c r="K528" i="9"/>
  <c r="L528" i="9" s="1"/>
  <c r="K575" i="9"/>
  <c r="L575" i="9" s="1"/>
  <c r="J597" i="9"/>
  <c r="K597" i="9" s="1"/>
  <c r="L597" i="9" s="1"/>
  <c r="J625" i="9"/>
  <c r="K625" i="9" s="1"/>
  <c r="L625" i="9" s="1"/>
  <c r="J637" i="9"/>
  <c r="K637" i="9" s="1"/>
  <c r="L637" i="9" s="1"/>
  <c r="K660" i="9"/>
  <c r="L660" i="9" s="1"/>
  <c r="J309" i="9"/>
  <c r="K309" i="9" s="1"/>
  <c r="L309" i="9" s="1"/>
  <c r="J361" i="9"/>
  <c r="K361" i="9" s="1"/>
  <c r="L361" i="9" s="1"/>
  <c r="K459" i="9"/>
  <c r="L459" i="9" s="1"/>
  <c r="J355" i="9"/>
  <c r="K355" i="9" s="1"/>
  <c r="L355" i="9" s="1"/>
  <c r="J431" i="9"/>
  <c r="K431" i="9"/>
  <c r="L431" i="9" s="1"/>
  <c r="J459" i="9"/>
  <c r="J499" i="9"/>
  <c r="K499" i="9" s="1"/>
  <c r="L499" i="9" s="1"/>
  <c r="J512" i="9"/>
  <c r="K512" i="9" s="1"/>
  <c r="L512" i="9" s="1"/>
  <c r="J563" i="9"/>
  <c r="K563" i="9" s="1"/>
  <c r="L563" i="9" s="1"/>
  <c r="J576" i="9"/>
  <c r="K576" i="9" s="1"/>
  <c r="L576" i="9" s="1"/>
  <c r="J591" i="9"/>
  <c r="K591" i="9" s="1"/>
  <c r="L591" i="9" s="1"/>
  <c r="J632" i="9"/>
  <c r="K632" i="9" s="1"/>
  <c r="L632" i="9" s="1"/>
  <c r="J348" i="9"/>
  <c r="K348" i="9" s="1"/>
  <c r="L348" i="9" s="1"/>
  <c r="K407" i="9"/>
  <c r="L407" i="9" s="1"/>
  <c r="J467" i="9"/>
  <c r="K467" i="9" s="1"/>
  <c r="L467" i="9" s="1"/>
  <c r="K557" i="9"/>
  <c r="L557" i="9" s="1"/>
  <c r="K564" i="9"/>
  <c r="L564" i="9" s="1"/>
  <c r="J627" i="9"/>
  <c r="K627" i="9" s="1"/>
  <c r="L627" i="9" s="1"/>
  <c r="K263" i="9"/>
  <c r="L263" i="9" s="1"/>
  <c r="J356" i="9"/>
  <c r="K356" i="9" s="1"/>
  <c r="L356" i="9" s="1"/>
  <c r="J577" i="9"/>
  <c r="K577" i="9" s="1"/>
  <c r="L577" i="9" s="1"/>
  <c r="J263" i="9"/>
  <c r="K317" i="9"/>
  <c r="L317" i="9" s="1"/>
  <c r="J343" i="9"/>
  <c r="K343" i="9" s="1"/>
  <c r="L343" i="9" s="1"/>
  <c r="J395" i="9"/>
  <c r="K395" i="9" s="1"/>
  <c r="L395" i="9" s="1"/>
  <c r="J401" i="9"/>
  <c r="K401" i="9" s="1"/>
  <c r="L401" i="9" s="1"/>
  <c r="J440" i="9"/>
  <c r="K440" i="9" s="1"/>
  <c r="L440" i="9" s="1"/>
  <c r="K565" i="9"/>
  <c r="L565" i="9" s="1"/>
  <c r="J331" i="9"/>
  <c r="K331" i="9" s="1"/>
  <c r="L331" i="9" s="1"/>
  <c r="J408" i="9"/>
  <c r="K408" i="9" s="1"/>
  <c r="L408" i="9" s="1"/>
  <c r="J476" i="9"/>
  <c r="K476" i="9" s="1"/>
  <c r="L476" i="9" s="1"/>
  <c r="J501" i="9"/>
  <c r="K501" i="9" s="1"/>
  <c r="L501" i="9" s="1"/>
  <c r="J565" i="9"/>
  <c r="J671" i="9"/>
  <c r="K671" i="9" s="1"/>
  <c r="L671" i="9" s="1"/>
  <c r="J724" i="2"/>
  <c r="K724" i="2" s="1"/>
  <c r="L724" i="2" s="1"/>
  <c r="J33" i="5"/>
  <c r="K33" i="5"/>
  <c r="L33" i="5" s="1"/>
  <c r="K14" i="9"/>
  <c r="L14" i="9" s="1"/>
  <c r="K30" i="9"/>
  <c r="L30" i="9" s="1"/>
  <c r="K46" i="9"/>
  <c r="L46" i="9" s="1"/>
  <c r="J158" i="9"/>
  <c r="K158" i="9" s="1"/>
  <c r="L158" i="9" s="1"/>
  <c r="K181" i="9"/>
  <c r="L181" i="9" s="1"/>
  <c r="J181" i="9"/>
  <c r="J222" i="9"/>
  <c r="K222" i="9" s="1"/>
  <c r="L222" i="9" s="1"/>
  <c r="J245" i="9"/>
  <c r="K245" i="9" s="1"/>
  <c r="L245" i="9" s="1"/>
  <c r="J489" i="9"/>
  <c r="K489" i="9" s="1"/>
  <c r="L489" i="9" s="1"/>
  <c r="J552" i="9"/>
  <c r="K552" i="9" s="1"/>
  <c r="L552" i="9" s="1"/>
  <c r="J687" i="9"/>
  <c r="K687" i="9" s="1"/>
  <c r="L687" i="9" s="1"/>
  <c r="K983" i="2"/>
  <c r="L983" i="2" s="1"/>
  <c r="K926" i="2"/>
  <c r="L926" i="2" s="1"/>
  <c r="K843" i="2"/>
  <c r="L843" i="2" s="1"/>
  <c r="K749" i="2"/>
  <c r="L749" i="2" s="1"/>
  <c r="K718" i="2"/>
  <c r="L718" i="2" s="1"/>
  <c r="K664" i="2"/>
  <c r="L664" i="2" s="1"/>
  <c r="K339" i="2"/>
  <c r="L339" i="2" s="1"/>
  <c r="K266" i="2"/>
  <c r="L266" i="2" s="1"/>
  <c r="K258" i="2"/>
  <c r="L258" i="2" s="1"/>
  <c r="K192" i="2"/>
  <c r="L192" i="2" s="1"/>
  <c r="K169" i="2"/>
  <c r="L169" i="2" s="1"/>
  <c r="K131" i="2"/>
  <c r="L131" i="2" s="1"/>
  <c r="K116" i="2"/>
  <c r="L116" i="2" s="1"/>
  <c r="K61" i="5"/>
  <c r="L61" i="5" s="1"/>
  <c r="J9" i="9"/>
  <c r="K9" i="9" s="1"/>
  <c r="L9" i="9" s="1"/>
  <c r="J14" i="9"/>
  <c r="J20" i="9"/>
  <c r="K20" i="9" s="1"/>
  <c r="L20" i="9" s="1"/>
  <c r="J25" i="9"/>
  <c r="K25" i="9" s="1"/>
  <c r="L25" i="9" s="1"/>
  <c r="J30" i="9"/>
  <c r="J36" i="9"/>
  <c r="K36" i="9" s="1"/>
  <c r="L36" i="9" s="1"/>
  <c r="J41" i="9"/>
  <c r="K41" i="9" s="1"/>
  <c r="L41" i="9" s="1"/>
  <c r="J46" i="9"/>
  <c r="J52" i="9"/>
  <c r="K52" i="9" s="1"/>
  <c r="L52" i="9" s="1"/>
  <c r="J57" i="9"/>
  <c r="K57" i="9" s="1"/>
  <c r="L57" i="9" s="1"/>
  <c r="J62" i="9"/>
  <c r="K62" i="9" s="1"/>
  <c r="L62" i="9" s="1"/>
  <c r="J78" i="9"/>
  <c r="K78" i="9" s="1"/>
  <c r="L78" i="9" s="1"/>
  <c r="J90" i="9"/>
  <c r="K90" i="9" s="1"/>
  <c r="L90" i="9" s="1"/>
  <c r="J101" i="9"/>
  <c r="K101" i="9" s="1"/>
  <c r="L101" i="9" s="1"/>
  <c r="J118" i="9"/>
  <c r="K118" i="9" s="1"/>
  <c r="L118" i="9" s="1"/>
  <c r="J140" i="9"/>
  <c r="K140" i="9" s="1"/>
  <c r="L140" i="9" s="1"/>
  <c r="J188" i="9"/>
  <c r="K188" i="9" s="1"/>
  <c r="L188" i="9" s="1"/>
  <c r="J193" i="9"/>
  <c r="K193" i="9" s="1"/>
  <c r="L193" i="9" s="1"/>
  <c r="J198" i="9"/>
  <c r="K198" i="9" s="1"/>
  <c r="L198" i="9" s="1"/>
  <c r="J204" i="9"/>
  <c r="K204" i="9" s="1"/>
  <c r="L204" i="9" s="1"/>
  <c r="J252" i="9"/>
  <c r="K252" i="9" s="1"/>
  <c r="L252" i="9" s="1"/>
  <c r="K265" i="9"/>
  <c r="L265" i="9" s="1"/>
  <c r="J448" i="9"/>
  <c r="K448" i="9" s="1"/>
  <c r="L448" i="9" s="1"/>
  <c r="J615" i="9"/>
  <c r="K615" i="9" s="1"/>
  <c r="L615" i="9" s="1"/>
  <c r="K657" i="9"/>
  <c r="L657" i="9" s="1"/>
  <c r="K124" i="2"/>
  <c r="L124" i="2" s="1"/>
  <c r="J38" i="2"/>
  <c r="J1026" i="2" s="1"/>
  <c r="K1027" i="2" s="1"/>
  <c r="J84" i="9"/>
  <c r="K84" i="9" s="1"/>
  <c r="L84" i="9" s="1"/>
  <c r="K102" i="9"/>
  <c r="L102" i="9" s="1"/>
  <c r="J319" i="9"/>
  <c r="K319" i="9" s="1"/>
  <c r="L319" i="9" s="1"/>
  <c r="K435" i="9"/>
  <c r="L435" i="9" s="1"/>
  <c r="K484" i="9"/>
  <c r="L484" i="9" s="1"/>
  <c r="J553" i="9"/>
  <c r="K553" i="9" s="1"/>
  <c r="L553" i="9" s="1"/>
  <c r="J302" i="5"/>
  <c r="K302" i="5" s="1"/>
  <c r="L302" i="5" s="1"/>
  <c r="J272" i="9"/>
  <c r="K272" i="9" s="1"/>
  <c r="L272" i="9" s="1"/>
  <c r="J428" i="9"/>
  <c r="K428" i="9" s="1"/>
  <c r="L428" i="9" s="1"/>
  <c r="K547" i="9"/>
  <c r="L547" i="9" s="1"/>
  <c r="K62" i="8"/>
  <c r="K135" i="8"/>
  <c r="K868" i="9"/>
  <c r="L868" i="9" s="1"/>
  <c r="K676" i="9"/>
  <c r="L676" i="9" s="1"/>
  <c r="J769" i="9"/>
  <c r="K769" i="9" s="1"/>
  <c r="L769" i="9" s="1"/>
  <c r="J50" i="5"/>
  <c r="K50" i="5" s="1"/>
  <c r="L50" i="5" s="1"/>
  <c r="K461" i="9"/>
  <c r="L461" i="9" s="1"/>
  <c r="J461" i="9"/>
  <c r="J661" i="9"/>
  <c r="K661" i="9" s="1"/>
  <c r="L661" i="9" s="1"/>
  <c r="J676" i="9"/>
  <c r="J734" i="9"/>
  <c r="K734" i="9" s="1"/>
  <c r="L734" i="9" s="1"/>
  <c r="J761" i="9"/>
  <c r="K761" i="9" s="1"/>
  <c r="L761" i="9" s="1"/>
  <c r="K165" i="5"/>
  <c r="L165" i="5" s="1"/>
  <c r="K150" i="5"/>
  <c r="L150" i="5" s="1"/>
  <c r="J80" i="9"/>
  <c r="K80" i="9" s="1"/>
  <c r="L80" i="9" s="1"/>
  <c r="J97" i="9"/>
  <c r="K97" i="9" s="1"/>
  <c r="L97" i="9" s="1"/>
  <c r="J114" i="9"/>
  <c r="K114" i="9" s="1"/>
  <c r="L114" i="9" s="1"/>
  <c r="K260" i="9"/>
  <c r="L260" i="9" s="1"/>
  <c r="J276" i="9"/>
  <c r="K276" i="9" s="1"/>
  <c r="L276" i="9" s="1"/>
  <c r="J281" i="9"/>
  <c r="K281" i="9" s="1"/>
  <c r="L281" i="9" s="1"/>
  <c r="J307" i="9"/>
  <c r="K307" i="9" s="1"/>
  <c r="L307" i="9" s="1"/>
  <c r="J317" i="9"/>
  <c r="J323" i="9"/>
  <c r="K323" i="9" s="1"/>
  <c r="L323" i="9" s="1"/>
  <c r="J328" i="9"/>
  <c r="K328" i="9" s="1"/>
  <c r="L328" i="9" s="1"/>
  <c r="J345" i="9"/>
  <c r="K345" i="9" s="1"/>
  <c r="L345" i="9" s="1"/>
  <c r="K531" i="9"/>
  <c r="L531" i="9" s="1"/>
  <c r="K585" i="9"/>
  <c r="L585" i="9" s="1"/>
  <c r="K592" i="9"/>
  <c r="L592" i="9" s="1"/>
  <c r="J616" i="9"/>
  <c r="K616" i="9" s="1"/>
  <c r="L616" i="9" s="1"/>
  <c r="J683" i="9"/>
  <c r="K683" i="9" s="1"/>
  <c r="L683" i="9" s="1"/>
  <c r="J744" i="9"/>
  <c r="K744" i="9" s="1"/>
  <c r="L744" i="9" s="1"/>
  <c r="J826" i="9"/>
  <c r="K826" i="9" s="1"/>
  <c r="L826" i="9" s="1"/>
  <c r="K403" i="9"/>
  <c r="L403" i="9" s="1"/>
  <c r="K421" i="9"/>
  <c r="L421" i="9" s="1"/>
  <c r="K432" i="9"/>
  <c r="L432" i="9" s="1"/>
  <c r="J468" i="9"/>
  <c r="K468" i="9" s="1"/>
  <c r="L468" i="9" s="1"/>
  <c r="K485" i="9"/>
  <c r="L485" i="9" s="1"/>
  <c r="J531" i="9"/>
  <c r="K536" i="9"/>
  <c r="L536" i="9" s="1"/>
  <c r="K548" i="9"/>
  <c r="L548" i="9" s="1"/>
  <c r="K560" i="9"/>
  <c r="L560" i="9" s="1"/>
  <c r="J700" i="9"/>
  <c r="K700" i="9" s="1"/>
  <c r="L700" i="9" s="1"/>
  <c r="K809" i="9"/>
  <c r="L809" i="9" s="1"/>
  <c r="K849" i="9"/>
  <c r="L849" i="9" s="1"/>
  <c r="L116" i="10"/>
  <c r="M116" i="10" s="1"/>
  <c r="N116" i="10" s="1"/>
  <c r="K357" i="9"/>
  <c r="L357" i="9" s="1"/>
  <c r="J357" i="9"/>
  <c r="J68" i="9"/>
  <c r="K68" i="9" s="1"/>
  <c r="L68" i="9" s="1"/>
  <c r="J85" i="9"/>
  <c r="K85" i="9" s="1"/>
  <c r="L85" i="9" s="1"/>
  <c r="J102" i="9"/>
  <c r="J132" i="9"/>
  <c r="K132" i="9" s="1"/>
  <c r="L132" i="9" s="1"/>
  <c r="J141" i="9"/>
  <c r="K141" i="9" s="1"/>
  <c r="L141" i="9" s="1"/>
  <c r="J150" i="9"/>
  <c r="K150" i="9" s="1"/>
  <c r="L150" i="9" s="1"/>
  <c r="J164" i="9"/>
  <c r="K164" i="9" s="1"/>
  <c r="L164" i="9" s="1"/>
  <c r="J173" i="9"/>
  <c r="K173" i="9" s="1"/>
  <c r="L173" i="9" s="1"/>
  <c r="J182" i="9"/>
  <c r="K182" i="9" s="1"/>
  <c r="L182" i="9" s="1"/>
  <c r="J196" i="9"/>
  <c r="K196" i="9" s="1"/>
  <c r="L196" i="9" s="1"/>
  <c r="J205" i="9"/>
  <c r="K205" i="9" s="1"/>
  <c r="L205" i="9" s="1"/>
  <c r="J214" i="9"/>
  <c r="K214" i="9" s="1"/>
  <c r="L214" i="9" s="1"/>
  <c r="J228" i="9"/>
  <c r="K228" i="9" s="1"/>
  <c r="L228" i="9" s="1"/>
  <c r="J237" i="9"/>
  <c r="K237" i="9" s="1"/>
  <c r="L237" i="9" s="1"/>
  <c r="J246" i="9"/>
  <c r="K246" i="9" s="1"/>
  <c r="L246" i="9" s="1"/>
  <c r="J313" i="9"/>
  <c r="K313" i="9" s="1"/>
  <c r="L313" i="9" s="1"/>
  <c r="K335" i="9"/>
  <c r="L335" i="9" s="1"/>
  <c r="J381" i="9"/>
  <c r="K381" i="9" s="1"/>
  <c r="L381" i="9" s="1"/>
  <c r="J537" i="9"/>
  <c r="K537" i="9" s="1"/>
  <c r="L537" i="9" s="1"/>
  <c r="J655" i="9"/>
  <c r="K655" i="9" s="1"/>
  <c r="L655" i="9" s="1"/>
  <c r="J341" i="9"/>
  <c r="K341" i="9" s="1"/>
  <c r="L341" i="9" s="1"/>
  <c r="K352" i="9"/>
  <c r="L352" i="9" s="1"/>
  <c r="J375" i="9"/>
  <c r="K375" i="9" s="1"/>
  <c r="L375" i="9" s="1"/>
  <c r="J445" i="9"/>
  <c r="K445" i="9" s="1"/>
  <c r="L445" i="9" s="1"/>
  <c r="J481" i="9"/>
  <c r="K481" i="9" s="1"/>
  <c r="L481" i="9" s="1"/>
  <c r="K543" i="9"/>
  <c r="L543" i="9" s="1"/>
  <c r="L107" i="10"/>
  <c r="M107" i="10" s="1"/>
  <c r="N107" i="10" s="1"/>
  <c r="J762" i="9"/>
  <c r="K762" i="9" s="1"/>
  <c r="L762" i="9" s="1"/>
  <c r="L219" i="10"/>
  <c r="M219" i="10"/>
  <c r="N219" i="10" s="1"/>
  <c r="J30" i="7"/>
  <c r="K30" i="7" s="1"/>
  <c r="J695" i="9"/>
  <c r="K695" i="9" s="1"/>
  <c r="L695" i="9" s="1"/>
  <c r="K720" i="9"/>
  <c r="L720" i="9" s="1"/>
  <c r="J728" i="9"/>
  <c r="K728" i="9" s="1"/>
  <c r="L728" i="9" s="1"/>
  <c r="J850" i="9"/>
  <c r="K850" i="9" s="1"/>
  <c r="L850" i="9" s="1"/>
  <c r="J922" i="9"/>
  <c r="K922" i="9" s="1"/>
  <c r="L922" i="9" s="1"/>
  <c r="J667" i="9"/>
  <c r="K667" i="9" s="1"/>
  <c r="L667" i="9" s="1"/>
  <c r="J707" i="9"/>
  <c r="K707" i="9" s="1"/>
  <c r="L707" i="9" s="1"/>
  <c r="K713" i="9"/>
  <c r="L713" i="9" s="1"/>
  <c r="J754" i="9"/>
  <c r="K754" i="9" s="1"/>
  <c r="L754" i="9" s="1"/>
  <c r="J902" i="9"/>
  <c r="K902" i="9" s="1"/>
  <c r="L902" i="9" s="1"/>
  <c r="K656" i="9"/>
  <c r="L656" i="9" s="1"/>
  <c r="J672" i="9"/>
  <c r="K672" i="9" s="1"/>
  <c r="L672" i="9" s="1"/>
  <c r="J721" i="9"/>
  <c r="K721" i="9" s="1"/>
  <c r="L721" i="9" s="1"/>
  <c r="J673" i="9"/>
  <c r="K673" i="9"/>
  <c r="L673" i="9" s="1"/>
  <c r="K701" i="9"/>
  <c r="L701" i="9" s="1"/>
  <c r="K708" i="9"/>
  <c r="L708" i="9" s="1"/>
  <c r="M149" i="10"/>
  <c r="N149" i="10" s="1"/>
  <c r="J324" i="9"/>
  <c r="K324" i="9" s="1"/>
  <c r="L324" i="9" s="1"/>
  <c r="K595" i="9"/>
  <c r="L595" i="9" s="1"/>
  <c r="K612" i="9"/>
  <c r="L612" i="9" s="1"/>
  <c r="J691" i="9"/>
  <c r="K691" i="9" s="1"/>
  <c r="L691" i="9" s="1"/>
  <c r="J696" i="9"/>
  <c r="K696" i="9" s="1"/>
  <c r="L696" i="9" s="1"/>
  <c r="K756" i="9"/>
  <c r="L756" i="9" s="1"/>
  <c r="J756" i="9"/>
  <c r="J904" i="9"/>
  <c r="K904" i="9" s="1"/>
  <c r="L904" i="9" s="1"/>
  <c r="M172" i="10"/>
  <c r="N172" i="10" s="1"/>
  <c r="M183" i="10"/>
  <c r="N183" i="10" s="1"/>
  <c r="L221" i="10"/>
  <c r="M221" i="10" s="1"/>
  <c r="N221" i="10" s="1"/>
  <c r="J255" i="9"/>
  <c r="K255" i="9" s="1"/>
  <c r="L255" i="9" s="1"/>
  <c r="J268" i="9"/>
  <c r="K268" i="9" s="1"/>
  <c r="L268" i="9" s="1"/>
  <c r="K277" i="9"/>
  <c r="L277" i="9" s="1"/>
  <c r="J300" i="9"/>
  <c r="K300" i="9" s="1"/>
  <c r="L300" i="9" s="1"/>
  <c r="J339" i="9"/>
  <c r="K339" i="9" s="1"/>
  <c r="L339" i="9" s="1"/>
  <c r="J373" i="9"/>
  <c r="K373" i="9" s="1"/>
  <c r="L373" i="9" s="1"/>
  <c r="J383" i="9"/>
  <c r="K383" i="9" s="1"/>
  <c r="L383" i="9" s="1"/>
  <c r="J388" i="9"/>
  <c r="K388" i="9" s="1"/>
  <c r="L388" i="9" s="1"/>
  <c r="J419" i="9"/>
  <c r="K419" i="9" s="1"/>
  <c r="L419" i="9" s="1"/>
  <c r="K456" i="9"/>
  <c r="L456" i="9" s="1"/>
  <c r="J513" i="9"/>
  <c r="K513" i="9" s="1"/>
  <c r="L513" i="9" s="1"/>
  <c r="J567" i="9"/>
  <c r="K567" i="9" s="1"/>
  <c r="L567" i="9" s="1"/>
  <c r="J572" i="9"/>
  <c r="K572" i="9" s="1"/>
  <c r="L572" i="9" s="1"/>
  <c r="K579" i="9"/>
  <c r="L579" i="9" s="1"/>
  <c r="J595" i="9"/>
  <c r="J612" i="9"/>
  <c r="J640" i="9"/>
  <c r="K640" i="9" s="1"/>
  <c r="L640" i="9" s="1"/>
  <c r="J645" i="9"/>
  <c r="K645" i="9" s="1"/>
  <c r="L645" i="9" s="1"/>
  <c r="J657" i="9"/>
  <c r="K715" i="9"/>
  <c r="L715" i="9" s="1"/>
  <c r="K732" i="9"/>
  <c r="L732" i="9" s="1"/>
  <c r="K789" i="9"/>
  <c r="L789" i="9" s="1"/>
  <c r="M143" i="10"/>
  <c r="N143" i="10" s="1"/>
  <c r="K404" i="9"/>
  <c r="L404" i="9" s="1"/>
  <c r="K441" i="9"/>
  <c r="L441" i="9" s="1"/>
  <c r="K596" i="9"/>
  <c r="L596" i="9" s="1"/>
  <c r="K619" i="9"/>
  <c r="L619" i="9" s="1"/>
  <c r="L204" i="10"/>
  <c r="M204" i="10" s="1"/>
  <c r="N204" i="10" s="1"/>
  <c r="J833" i="9"/>
  <c r="K833" i="9" s="1"/>
  <c r="L833" i="9" s="1"/>
  <c r="M10" i="10"/>
  <c r="N10" i="10" s="1"/>
  <c r="K127" i="8"/>
  <c r="K311" i="9"/>
  <c r="L311" i="9" s="1"/>
  <c r="K607" i="9"/>
  <c r="L607" i="9" s="1"/>
  <c r="K697" i="9"/>
  <c r="L697" i="9" s="1"/>
  <c r="J774" i="9"/>
  <c r="K774" i="9" s="1"/>
  <c r="L774" i="9" s="1"/>
  <c r="K878" i="9"/>
  <c r="L878" i="9" s="1"/>
  <c r="K726" i="9"/>
  <c r="L726" i="9" s="1"/>
  <c r="J869" i="9"/>
  <c r="K869" i="9" s="1"/>
  <c r="L869" i="9" s="1"/>
  <c r="K914" i="9"/>
  <c r="L914" i="9" s="1"/>
  <c r="K933" i="9"/>
  <c r="L933" i="9" s="1"/>
  <c r="M79" i="10"/>
  <c r="N79" i="10" s="1"/>
  <c r="K736" i="9"/>
  <c r="L736" i="9" s="1"/>
  <c r="K820" i="9"/>
  <c r="L820" i="9" s="1"/>
  <c r="K862" i="9"/>
  <c r="L862" i="9" s="1"/>
  <c r="J890" i="9"/>
  <c r="K890" i="9" s="1"/>
  <c r="L890" i="9" s="1"/>
  <c r="K898" i="9"/>
  <c r="L898" i="9" s="1"/>
  <c r="M100" i="10"/>
  <c r="N100" i="10" s="1"/>
  <c r="L24" i="7"/>
  <c r="K24" i="7"/>
  <c r="J119" i="8"/>
  <c r="K119" i="8" s="1"/>
  <c r="J951" i="9"/>
  <c r="K951" i="9" s="1"/>
  <c r="L951" i="9" s="1"/>
  <c r="K25" i="7"/>
  <c r="J854" i="9"/>
  <c r="K854" i="9" s="1"/>
  <c r="L854" i="9" s="1"/>
  <c r="J943" i="9"/>
  <c r="K943" i="9" s="1"/>
  <c r="L943" i="9" s="1"/>
  <c r="L164" i="10"/>
  <c r="M164" i="10"/>
  <c r="N164" i="10" s="1"/>
  <c r="J729" i="9"/>
  <c r="K729" i="9" s="1"/>
  <c r="L729" i="9" s="1"/>
  <c r="J793" i="9"/>
  <c r="K793" i="9" s="1"/>
  <c r="L793" i="9" s="1"/>
  <c r="J916" i="9"/>
  <c r="K916" i="9" s="1"/>
  <c r="L916" i="9" s="1"/>
  <c r="J926" i="9"/>
  <c r="K926" i="9" s="1"/>
  <c r="L926" i="9" s="1"/>
  <c r="J303" i="9"/>
  <c r="K303" i="9" s="1"/>
  <c r="L303" i="9" s="1"/>
  <c r="J320" i="9"/>
  <c r="K320" i="9" s="1"/>
  <c r="L320" i="9" s="1"/>
  <c r="J337" i="9"/>
  <c r="K337" i="9" s="1"/>
  <c r="L337" i="9" s="1"/>
  <c r="J367" i="9"/>
  <c r="K367" i="9" s="1"/>
  <c r="L367" i="9" s="1"/>
  <c r="J384" i="9"/>
  <c r="K384" i="9" s="1"/>
  <c r="L384" i="9" s="1"/>
  <c r="J397" i="9"/>
  <c r="K397" i="9" s="1"/>
  <c r="L397" i="9" s="1"/>
  <c r="J415" i="9"/>
  <c r="K415" i="9" s="1"/>
  <c r="L415" i="9" s="1"/>
  <c r="J424" i="9"/>
  <c r="K424" i="9" s="1"/>
  <c r="L424" i="9" s="1"/>
  <c r="J437" i="9"/>
  <c r="K437" i="9" s="1"/>
  <c r="L437" i="9" s="1"/>
  <c r="J455" i="9"/>
  <c r="K455" i="9" s="1"/>
  <c r="L455" i="9" s="1"/>
  <c r="K519" i="9"/>
  <c r="L519" i="9" s="1"/>
  <c r="K549" i="9"/>
  <c r="L549" i="9" s="1"/>
  <c r="K643" i="9"/>
  <c r="L643" i="9" s="1"/>
  <c r="J693" i="9"/>
  <c r="K693" i="9" s="1"/>
  <c r="L693" i="9" s="1"/>
  <c r="J730" i="9"/>
  <c r="K730" i="9" s="1"/>
  <c r="L730" i="9" s="1"/>
  <c r="K737" i="9"/>
  <c r="L737" i="9" s="1"/>
  <c r="K750" i="9"/>
  <c r="L750" i="9" s="1"/>
  <c r="J821" i="9"/>
  <c r="K821" i="9" s="1"/>
  <c r="L821" i="9" s="1"/>
  <c r="J845" i="9"/>
  <c r="K845" i="9" s="1"/>
  <c r="L845" i="9" s="1"/>
  <c r="K873" i="9"/>
  <c r="L873" i="9" s="1"/>
  <c r="J917" i="9"/>
  <c r="K917" i="9" s="1"/>
  <c r="L917" i="9" s="1"/>
  <c r="K7" i="8"/>
  <c r="J127" i="8"/>
  <c r="K451" i="9"/>
  <c r="L451" i="9" s="1"/>
  <c r="K608" i="9"/>
  <c r="L608" i="9" s="1"/>
  <c r="J608" i="9"/>
  <c r="K757" i="9"/>
  <c r="L757" i="9" s="1"/>
  <c r="K764" i="9"/>
  <c r="L764" i="9" s="1"/>
  <c r="K800" i="9"/>
  <c r="L800" i="9" s="1"/>
  <c r="K874" i="9"/>
  <c r="L874" i="9" s="1"/>
  <c r="K909" i="9"/>
  <c r="L909" i="9" s="1"/>
  <c r="L55" i="10"/>
  <c r="L308" i="10" s="1"/>
  <c r="L187" i="10"/>
  <c r="M187" i="10" s="1"/>
  <c r="N187" i="10" s="1"/>
  <c r="K794" i="9"/>
  <c r="L794" i="9" s="1"/>
  <c r="K838" i="9"/>
  <c r="L838" i="9" s="1"/>
  <c r="K893" i="9"/>
  <c r="L893" i="9" s="1"/>
  <c r="J928" i="9"/>
  <c r="K928" i="9" s="1"/>
  <c r="L928" i="9" s="1"/>
  <c r="K540" i="9"/>
  <c r="L540" i="9" s="1"/>
  <c r="K629" i="9"/>
  <c r="L629" i="9" s="1"/>
  <c r="K659" i="9"/>
  <c r="L659" i="9" s="1"/>
  <c r="J689" i="9"/>
  <c r="K689" i="9" s="1"/>
  <c r="L689" i="9" s="1"/>
  <c r="K765" i="9"/>
  <c r="L765" i="9" s="1"/>
  <c r="J794" i="9"/>
  <c r="J838" i="9"/>
  <c r="K885" i="9"/>
  <c r="L885" i="9" s="1"/>
  <c r="J893" i="9"/>
  <c r="K12" i="7"/>
  <c r="K78" i="8"/>
  <c r="K9" i="7"/>
  <c r="K20" i="7"/>
  <c r="Q31" i="7"/>
  <c r="K31" i="7"/>
  <c r="R31" i="7" s="1"/>
  <c r="J155" i="8"/>
  <c r="K155" i="8" s="1"/>
  <c r="J29" i="8"/>
  <c r="K29" i="8" s="1"/>
  <c r="K86" i="8"/>
  <c r="J15" i="7"/>
  <c r="K15" i="7" s="1"/>
  <c r="K154" i="8"/>
  <c r="J94" i="8"/>
  <c r="K94" i="8"/>
  <c r="K162" i="8"/>
  <c r="K142" i="8"/>
  <c r="J57" i="8"/>
  <c r="K57" i="8"/>
  <c r="J722" i="9"/>
  <c r="K722" i="9" s="1"/>
  <c r="L722" i="9" s="1"/>
  <c r="K746" i="9"/>
  <c r="L746" i="9" s="1"/>
  <c r="J777" i="9"/>
  <c r="K777" i="9" s="1"/>
  <c r="L777" i="9" s="1"/>
  <c r="K896" i="9"/>
  <c r="L896" i="9" s="1"/>
  <c r="K173" i="8"/>
  <c r="J934" i="9"/>
  <c r="K934" i="9" s="1"/>
  <c r="L934" i="9" s="1"/>
  <c r="K141" i="8"/>
  <c r="J770" i="9"/>
  <c r="K770" i="9" s="1"/>
  <c r="L770" i="9" s="1"/>
  <c r="J778" i="9"/>
  <c r="K778" i="9" s="1"/>
  <c r="L778" i="9" s="1"/>
  <c r="J790" i="9"/>
  <c r="K790" i="9" s="1"/>
  <c r="L790" i="9" s="1"/>
  <c r="K798" i="9"/>
  <c r="L798" i="9" s="1"/>
  <c r="J810" i="9"/>
  <c r="K810" i="9" s="1"/>
  <c r="L810" i="9" s="1"/>
  <c r="J848" i="9"/>
  <c r="K848" i="9" s="1"/>
  <c r="L848" i="9" s="1"/>
  <c r="J872" i="9"/>
  <c r="K872" i="9" s="1"/>
  <c r="L872" i="9" s="1"/>
  <c r="J22" i="8"/>
  <c r="K22" i="8" s="1"/>
  <c r="K718" i="9"/>
  <c r="L718" i="9" s="1"/>
  <c r="J718" i="9"/>
  <c r="K772" i="9"/>
  <c r="L772" i="9" s="1"/>
  <c r="J792" i="9"/>
  <c r="K792" i="9" s="1"/>
  <c r="L792" i="9" s="1"/>
  <c r="K170" i="8"/>
  <c r="K63" i="8"/>
  <c r="J28" i="8"/>
  <c r="K28" i="8" s="1"/>
  <c r="K21" i="8"/>
  <c r="J48" i="8"/>
  <c r="K48" i="8" s="1"/>
  <c r="K47" i="8"/>
  <c r="K27" i="8"/>
  <c r="K13" i="8"/>
  <c r="K54" i="8"/>
  <c r="K74" i="8"/>
  <c r="J60" i="8"/>
  <c r="K60" i="8" s="1"/>
  <c r="K19" i="8"/>
  <c r="K130" i="8"/>
  <c r="K22" i="7"/>
  <c r="J766" i="9"/>
  <c r="K766" i="9" s="1"/>
  <c r="L766" i="9" s="1"/>
  <c r="J781" i="9"/>
  <c r="K781" i="9" s="1"/>
  <c r="L781" i="9" s="1"/>
  <c r="J796" i="9"/>
  <c r="K796" i="9" s="1"/>
  <c r="L796" i="9" s="1"/>
  <c r="J805" i="9"/>
  <c r="K805" i="9" s="1"/>
  <c r="L805" i="9" s="1"/>
  <c r="J905" i="9"/>
  <c r="K905" i="9" s="1"/>
  <c r="L905" i="9" s="1"/>
  <c r="M12" i="10"/>
  <c r="N12" i="10" s="1"/>
  <c r="M59" i="10"/>
  <c r="N59" i="10" s="1"/>
  <c r="L7" i="7"/>
  <c r="L17" i="7"/>
  <c r="J123" i="8"/>
  <c r="K123" i="8" s="1"/>
  <c r="K65" i="8"/>
  <c r="J52" i="8"/>
  <c r="K52" i="8" s="1"/>
  <c r="K38" i="8"/>
  <c r="K25" i="8"/>
  <c r="K17" i="7"/>
  <c r="K742" i="9"/>
  <c r="L742" i="9" s="1"/>
  <c r="J786" i="9"/>
  <c r="K786" i="9" s="1"/>
  <c r="L786" i="9" s="1"/>
  <c r="J829" i="9"/>
  <c r="K829" i="9" s="1"/>
  <c r="L829" i="9" s="1"/>
  <c r="K840" i="9"/>
  <c r="L840" i="9" s="1"/>
  <c r="J852" i="9"/>
  <c r="K852" i="9" s="1"/>
  <c r="L852" i="9" s="1"/>
  <c r="K864" i="9"/>
  <c r="L864" i="9" s="1"/>
  <c r="J882" i="9"/>
  <c r="K882" i="9" s="1"/>
  <c r="L882" i="9" s="1"/>
  <c r="K912" i="9"/>
  <c r="L912" i="9" s="1"/>
  <c r="J929" i="9"/>
  <c r="K929" i="9" s="1"/>
  <c r="L929" i="9" s="1"/>
  <c r="K936" i="9"/>
  <c r="L936" i="9" s="1"/>
  <c r="J98" i="8"/>
  <c r="K98" i="8" s="1"/>
  <c r="J90" i="8"/>
  <c r="K90" i="8" s="1"/>
  <c r="M91" i="10"/>
  <c r="N91" i="10" s="1"/>
  <c r="K21" i="7"/>
  <c r="K82" i="8"/>
  <c r="J71" i="8"/>
  <c r="K71" i="8"/>
  <c r="P52" i="8"/>
  <c r="K806" i="9"/>
  <c r="L806" i="9" s="1"/>
  <c r="J818" i="9"/>
  <c r="K818" i="9" s="1"/>
  <c r="L818" i="9" s="1"/>
  <c r="J853" i="9"/>
  <c r="K853" i="9" s="1"/>
  <c r="L853" i="9" s="1"/>
  <c r="J870" i="9"/>
  <c r="K870" i="9" s="1"/>
  <c r="L870" i="9" s="1"/>
  <c r="J877" i="9"/>
  <c r="K877" i="9" s="1"/>
  <c r="L877" i="9" s="1"/>
  <c r="J918" i="9"/>
  <c r="K918" i="9" s="1"/>
  <c r="L918" i="9" s="1"/>
  <c r="M27" i="10"/>
  <c r="N27" i="10" s="1"/>
  <c r="M141" i="10"/>
  <c r="N141" i="10" s="1"/>
  <c r="M161" i="10"/>
  <c r="N161" i="10" s="1"/>
  <c r="M211" i="10"/>
  <c r="N211" i="10" s="1"/>
  <c r="L5" i="8"/>
  <c r="L175" i="8" s="1"/>
  <c r="L22" i="7"/>
  <c r="J129" i="8"/>
  <c r="K129" i="8" s="1"/>
  <c r="J121" i="8"/>
  <c r="K121" i="8" s="1"/>
  <c r="J113" i="8"/>
  <c r="K113" i="8" s="1"/>
  <c r="J105" i="8"/>
  <c r="K105" i="8" s="1"/>
  <c r="K70" i="8"/>
  <c r="K16" i="8"/>
  <c r="K714" i="9"/>
  <c r="L714" i="9" s="1"/>
  <c r="K738" i="9"/>
  <c r="L738" i="9" s="1"/>
  <c r="J782" i="9"/>
  <c r="K782" i="9" s="1"/>
  <c r="L782" i="9" s="1"/>
  <c r="J841" i="9"/>
  <c r="K841" i="9" s="1"/>
  <c r="L841" i="9" s="1"/>
  <c r="K865" i="9"/>
  <c r="L865" i="9" s="1"/>
  <c r="L6" i="8"/>
  <c r="K137" i="8"/>
  <c r="K36" i="8"/>
  <c r="K758" i="9"/>
  <c r="L758" i="9" s="1"/>
  <c r="K802" i="9"/>
  <c r="L802" i="9" s="1"/>
  <c r="M20" i="10"/>
  <c r="N20" i="10" s="1"/>
  <c r="O174" i="8"/>
  <c r="J846" i="9"/>
  <c r="K846" i="9" s="1"/>
  <c r="L846" i="9" s="1"/>
  <c r="J861" i="9"/>
  <c r="K861" i="9" s="1"/>
  <c r="L861" i="9" s="1"/>
  <c r="K876" i="9"/>
  <c r="L876" i="9" s="1"/>
  <c r="J910" i="9"/>
  <c r="K910" i="9" s="1"/>
  <c r="L910" i="9" s="1"/>
  <c r="J925" i="9"/>
  <c r="K925" i="9" s="1"/>
  <c r="L925" i="9" s="1"/>
  <c r="M83" i="10"/>
  <c r="N83" i="10" s="1"/>
  <c r="M103" i="10"/>
  <c r="N103" i="10" s="1"/>
  <c r="M121" i="10"/>
  <c r="N121" i="10" s="1"/>
  <c r="M216" i="10"/>
  <c r="N216" i="10" s="1"/>
  <c r="J109" i="8"/>
  <c r="K109" i="8" s="1"/>
  <c r="J80" i="8"/>
  <c r="K80" i="8" s="1"/>
  <c r="K66" i="8"/>
  <c r="K49" i="8"/>
  <c r="K43" i="8"/>
  <c r="K31" i="8"/>
  <c r="J19" i="7"/>
  <c r="L19" i="7" s="1"/>
  <c r="P173" i="8"/>
  <c r="K14" i="7" l="1"/>
  <c r="K28" i="7"/>
  <c r="K38" i="2"/>
  <c r="L38" i="2" s="1"/>
  <c r="K29" i="7"/>
  <c r="P174" i="8"/>
  <c r="J308" i="5"/>
  <c r="J309" i="5" s="1"/>
  <c r="L1026" i="2"/>
  <c r="K175" i="8"/>
  <c r="L15" i="7"/>
  <c r="J33" i="7"/>
  <c r="M55" i="10"/>
  <c r="N55" i="10" s="1"/>
  <c r="K1026" i="2"/>
  <c r="N308" i="10"/>
  <c r="L30" i="7"/>
  <c r="M308" i="10"/>
  <c r="J1026" i="9"/>
  <c r="K19" i="7"/>
  <c r="K6" i="9"/>
  <c r="L5" i="5"/>
  <c r="L308" i="5" s="1"/>
  <c r="K308" i="5"/>
  <c r="K33" i="7" l="1"/>
  <c r="L6" i="9"/>
  <c r="L1026" i="9" s="1"/>
  <c r="K1026" i="9"/>
  <c r="L33" i="7"/>
</calcChain>
</file>

<file path=xl/sharedStrings.xml><?xml version="1.0" encoding="utf-8"?>
<sst xmlns="http://schemas.openxmlformats.org/spreadsheetml/2006/main" count="7159" uniqueCount="2891">
  <si>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</si>
  <si>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</si>
  <si>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</si>
  <si>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</si>
  <si>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</si>
  <si>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</si>
  <si>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</si>
  <si>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</si>
  <si>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</si>
  <si>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</si>
  <si>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</si>
  <si>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</si>
  <si>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</si>
  <si>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</si>
  <si>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</si>
  <si>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</si>
  <si>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</si>
  <si>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</si>
  <si>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</si>
  <si>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</si>
  <si>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</si>
  <si>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</si>
  <si>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</si>
  <si>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</si>
  <si>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</si>
  <si>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</si>
  <si>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</si>
  <si>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</si>
  <si>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</si>
  <si>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</si>
  <si>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</si>
  <si>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</si>
  <si>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</si>
  <si>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</si>
  <si>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</si>
  <si>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</si>
  <si>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</si>
  <si>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</si>
  <si>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</si>
  <si>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</si>
  <si>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</si>
  <si>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</si>
  <si>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</si>
  <si>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</si>
  <si>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</si>
  <si>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</si>
  <si>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</si>
  <si>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</si>
  <si>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</si>
  <si>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</si>
  <si>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</si>
  <si>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</si>
  <si>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</si>
  <si>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</si>
  <si>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</si>
  <si>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</si>
  <si>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</si>
  <si>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</si>
  <si>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</si>
  <si>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</si>
  <si>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</si>
  <si>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</si>
  <si>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</si>
  <si>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</si>
  <si>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</si>
  <si>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</si>
  <si>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</si>
  <si>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</si>
  <si>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</si>
  <si>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</si>
  <si>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</si>
  <si>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</si>
  <si>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</si>
  <si>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</si>
  <si>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</si>
  <si>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</si>
  <si>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</si>
  <si>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</si>
  <si>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</si>
  <si>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</si>
  <si>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</si>
  <si>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</si>
  <si>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</si>
  <si>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</si>
  <si>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</si>
  <si>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</si>
  <si>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</si>
  <si>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</si>
  <si>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</si>
  <si>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</si>
  <si>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</si>
  <si>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</si>
  <si>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</si>
  <si>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</si>
  <si>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</si>
  <si>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</si>
  <si>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</si>
  <si>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</si>
  <si>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</si>
  <si>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</si>
  <si>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</si>
  <si>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</si>
  <si>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</si>
  <si>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</si>
  <si>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</si>
  <si>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</si>
  <si>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</si>
  <si>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</si>
  <si>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</si>
  <si>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</si>
  <si>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</si>
  <si>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</si>
  <si>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</si>
  <si>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</si>
  <si>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</si>
  <si>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</si>
  <si>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</si>
  <si>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</si>
  <si>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</si>
  <si>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</si>
  <si>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</si>
  <si>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</si>
  <si>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</si>
  <si>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</si>
  <si>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</si>
  <si>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</si>
  <si>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</si>
  <si>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</si>
  <si>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</si>
  <si>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</si>
  <si>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</si>
  <si>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</si>
  <si>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</si>
  <si>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</si>
  <si>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</si>
  <si>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</si>
  <si>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</si>
  <si>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</si>
  <si>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</si>
  <si>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</si>
  <si>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</si>
  <si>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</si>
  <si>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</si>
  <si>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</si>
  <si>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</si>
  <si>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</si>
  <si>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</si>
  <si>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</si>
  <si>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</si>
  <si>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</si>
  <si>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</si>
  <si>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</si>
  <si>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</si>
  <si>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</si>
  <si>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</si>
  <si>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</si>
  <si>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</si>
  <si>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</si>
  <si>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</si>
  <si>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</si>
  <si>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</si>
  <si>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</si>
  <si>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</si>
  <si>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</si>
  <si>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</si>
  <si>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</si>
  <si>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</si>
  <si>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</si>
  <si>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</si>
  <si>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</si>
  <si>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</si>
  <si>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</si>
  <si>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</si>
  <si>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</si>
  <si>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</si>
  <si>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</si>
  <si>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</si>
  <si>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</si>
  <si>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</si>
  <si>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</si>
  <si>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</si>
  <si>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</si>
  <si>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</si>
  <si>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</si>
  <si>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</si>
  <si>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</si>
  <si>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</si>
  <si>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</si>
  <si>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</si>
  <si>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</si>
  <si>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</si>
  <si>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</si>
  <si>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</si>
  <si>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</si>
  <si>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</si>
  <si>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</si>
  <si>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</si>
  <si>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</si>
  <si>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</si>
  <si>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</si>
  <si>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</si>
  <si>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</si>
  <si>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</si>
  <si>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</si>
  <si>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</si>
  <si>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</si>
  <si>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</si>
  <si>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</si>
  <si>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</si>
  <si>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</si>
  <si>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</si>
  <si>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</si>
  <si>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</si>
  <si>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</si>
  <si>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</si>
  <si>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</si>
  <si>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</si>
  <si>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</si>
  <si>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</si>
  <si>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</si>
  <si>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</si>
  <si>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</si>
  <si>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</si>
  <si>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</si>
  <si>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</si>
  <si>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</si>
  <si>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</si>
  <si>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</si>
  <si>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</si>
  <si>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</si>
  <si>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</si>
  <si>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</si>
  <si>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</si>
  <si>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</si>
  <si>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</si>
  <si>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</si>
  <si>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</si>
  <si>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</si>
  <si>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</si>
  <si>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</si>
  <si>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</si>
  <si>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</si>
  <si>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</si>
  <si>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</si>
  <si>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</si>
  <si>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</si>
  <si>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</si>
  <si>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</si>
  <si>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</si>
  <si>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</si>
  <si>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</si>
  <si>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</si>
  <si>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</si>
  <si>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</si>
  <si>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</si>
  <si>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</si>
  <si>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</si>
  <si>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</si>
  <si>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</si>
  <si>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</si>
  <si>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</si>
  <si>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</si>
  <si>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</si>
  <si>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</si>
  <si>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</si>
  <si>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</si>
  <si>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</si>
  <si>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</si>
  <si>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</si>
  <si>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</si>
  <si>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</si>
  <si>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</si>
  <si>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</si>
  <si>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</si>
  <si>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</si>
  <si>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</si>
  <si>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</si>
  <si>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</si>
  <si>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</si>
  <si>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</si>
  <si>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</si>
  <si>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</si>
  <si>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</si>
  <si>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</si>
  <si>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</si>
  <si>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</si>
  <si>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</si>
  <si>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</si>
  <si>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</si>
  <si>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</si>
  <si>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</si>
  <si>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</si>
  <si>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</si>
  <si>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</si>
  <si>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</si>
  <si>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</si>
  <si>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</si>
  <si>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</si>
  <si>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</si>
  <si>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</si>
  <si>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</si>
  <si>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</si>
  <si>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</si>
  <si>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</si>
  <si>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</si>
  <si>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</si>
  <si>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</si>
  <si>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</si>
  <si>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</si>
  <si>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</si>
  <si>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</si>
  <si>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</si>
  <si>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</si>
  <si>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</si>
  <si>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</si>
  <si>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</si>
  <si>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</si>
  <si>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</si>
  <si>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</si>
  <si>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</si>
  <si>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</si>
  <si>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</si>
  <si>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</si>
  <si>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</si>
  <si>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</si>
  <si>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</si>
  <si>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</si>
  <si>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</si>
  <si>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</si>
  <si>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</si>
  <si>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</si>
  <si>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</si>
  <si>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</si>
  <si>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</si>
  <si>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</si>
  <si>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</si>
  <si>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</si>
  <si>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</si>
  <si>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</si>
  <si>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</si>
  <si>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</si>
  <si>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</si>
  <si>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</si>
  <si>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</si>
  <si>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</si>
  <si>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</si>
  <si>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</si>
  <si>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</si>
  <si>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</si>
  <si>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</si>
  <si>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</si>
  <si>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</si>
  <si>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</si>
  <si>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</si>
  <si>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</si>
  <si>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</si>
  <si>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</si>
  <si>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</si>
  <si>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</si>
  <si>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</si>
  <si>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</si>
  <si>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</si>
  <si>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</si>
  <si>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</si>
  <si>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</si>
  <si>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</si>
  <si>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</si>
  <si>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</si>
  <si>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</si>
  <si>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</si>
  <si>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</si>
  <si>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</si>
  <si>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</si>
  <si>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</si>
  <si>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</si>
  <si>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</si>
  <si>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</si>
  <si>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</si>
  <si>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</si>
  <si>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</si>
  <si>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</si>
  <si>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</si>
  <si>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</si>
  <si>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</si>
  <si>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</si>
  <si>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</si>
  <si>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</si>
  <si>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</si>
  <si>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</si>
  <si>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</si>
  <si>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</si>
  <si>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</si>
  <si>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</si>
  <si>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</si>
  <si>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</si>
  <si>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</si>
  <si>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</si>
  <si>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</si>
  <si>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</si>
  <si>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</si>
  <si>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</si>
  <si>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</si>
  <si>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</si>
  <si>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</si>
  <si>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</si>
  <si>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</si>
  <si>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</si>
  <si>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</si>
  <si>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</si>
  <si>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</si>
  <si>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</si>
  <si>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</si>
  <si>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</si>
  <si>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</si>
  <si>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</si>
  <si>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</si>
  <si>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</si>
  <si>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</si>
  <si>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</si>
  <si>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</si>
  <si>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</si>
  <si>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</si>
  <si>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</si>
  <si>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</si>
  <si>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</si>
  <si>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</si>
  <si>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</si>
  <si>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</si>
  <si>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</si>
  <si>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</si>
  <si>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</si>
  <si>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</si>
  <si>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</si>
  <si>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</si>
  <si>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</si>
  <si>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</si>
  <si>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</si>
  <si>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</si>
  <si>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</si>
  <si>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</si>
  <si>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</si>
  <si>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</si>
  <si>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</si>
  <si>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</si>
  <si>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</si>
  <si>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</si>
  <si>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</si>
  <si>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</si>
  <si>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</si>
  <si>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</si>
  <si>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</si>
  <si>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</si>
  <si>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</si>
  <si>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</si>
  <si>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</si>
  <si>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</si>
  <si>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</si>
  <si>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</si>
  <si>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</si>
  <si>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</si>
  <si>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</si>
  <si>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</si>
  <si>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</si>
  <si>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</si>
  <si>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</si>
  <si>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</si>
  <si>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</si>
  <si>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</si>
  <si>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</si>
  <si>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</si>
  <si>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</si>
  <si>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</si>
  <si>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</si>
  <si>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</si>
  <si>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</si>
  <si>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</si>
  <si>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</si>
  <si>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</si>
  <si>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</si>
  <si>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</si>
  <si>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</si>
  <si>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</si>
  <si>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</si>
  <si>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</si>
  <si>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</si>
  <si>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</si>
  <si>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</si>
  <si>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</si>
  <si>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</si>
  <si>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</si>
  <si>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</si>
  <si>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</si>
  <si>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</si>
  <si>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</si>
  <si>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</si>
  <si>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</si>
  <si>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</si>
  <si>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</si>
  <si>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</si>
  <si>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</si>
  <si>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</si>
  <si>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</si>
  <si>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</si>
  <si>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</si>
  <si>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</si>
  <si>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</si>
  <si>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</si>
  <si>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</si>
  <si>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</si>
  <si>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</si>
  <si>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</si>
  <si>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</si>
  <si>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</si>
  <si>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</si>
  <si>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</si>
  <si>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</si>
  <si>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</si>
  <si>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</si>
  <si>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</si>
  <si>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</si>
  <si>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</si>
  <si>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</si>
  <si>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</si>
  <si>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</si>
  <si>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</si>
  <si>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</si>
  <si>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</si>
  <si>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</si>
  <si>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</si>
  <si>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</si>
  <si>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</si>
  <si>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</si>
  <si>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</si>
  <si>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</si>
  <si>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</si>
  <si>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</si>
  <si>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</si>
  <si>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</si>
  <si>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</si>
  <si>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</si>
  <si>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</si>
  <si>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</si>
  <si>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</si>
  <si>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</si>
  <si>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</si>
  <si>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</si>
  <si>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</si>
  <si>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</si>
  <si>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</si>
  <si>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</si>
  <si>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</si>
  <si>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</si>
  <si>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</si>
  <si>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</si>
  <si>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</si>
  <si>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</si>
  <si>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</si>
  <si>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</si>
  <si>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</si>
  <si>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</si>
  <si>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</si>
  <si>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</si>
  <si>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</si>
  <si>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</si>
  <si>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</si>
  <si>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</si>
  <si>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</si>
  <si>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</si>
  <si>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</si>
  <si>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</si>
  <si>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</si>
  <si>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</si>
  <si>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</si>
  <si>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</si>
  <si>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</si>
  <si>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</si>
  <si>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</si>
  <si>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</si>
  <si>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</si>
  <si>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</si>
  <si>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</si>
  <si>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</si>
  <si>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</si>
  <si>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</si>
  <si>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</si>
  <si>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</si>
  <si>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</si>
  <si>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</si>
  <si>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</si>
  <si>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</si>
  <si>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</si>
  <si>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</si>
  <si>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</si>
  <si>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</si>
  <si>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</si>
  <si>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</si>
  <si>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</si>
  <si>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</si>
  <si>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</si>
  <si>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</si>
  <si>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</si>
  <si>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</si>
  <si>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</si>
  <si>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</si>
  <si>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</si>
  <si>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</si>
  <si>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</si>
  <si>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</si>
  <si>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</si>
  <si>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</si>
  <si>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</si>
  <si>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</si>
  <si>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</si>
  <si>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</si>
  <si>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</si>
  <si>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</si>
  <si>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</si>
  <si>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</si>
  <si>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</si>
  <si>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</si>
  <si>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</si>
  <si>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</si>
  <si>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</si>
  <si>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</si>
  <si>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</si>
  <si>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</si>
  <si>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</si>
  <si>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</si>
  <si>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</si>
  <si>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</si>
  <si>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</si>
  <si>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</si>
  <si>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</si>
  <si>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</si>
  <si>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</si>
  <si>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</si>
  <si>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</si>
  <si>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</si>
  <si>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</si>
  <si>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</si>
  <si>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</si>
  <si>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</si>
  <si>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</si>
  <si>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</si>
  <si>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</si>
  <si>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</si>
  <si>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</si>
  <si>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</si>
  <si>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</si>
  <si>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</si>
  <si>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</si>
  <si>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</si>
  <si>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</si>
  <si>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</si>
  <si>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</si>
  <si>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</si>
  <si>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</si>
  <si>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</si>
  <si>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</si>
  <si>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</si>
  <si>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</si>
  <si>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</si>
  <si>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</si>
  <si>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</si>
  <si>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</si>
  <si>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</si>
  <si>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</si>
  <si>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</si>
  <si>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</si>
  <si>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</si>
  <si>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</si>
  <si>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</si>
  <si>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</si>
  <si>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</si>
  <si>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</si>
  <si>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</si>
  <si>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</si>
  <si>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</si>
  <si>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</si>
  <si>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</si>
  <si>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</si>
  <si>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</si>
  <si>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</si>
  <si>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</si>
  <si>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</si>
  <si>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</si>
  <si>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</si>
  <si>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</si>
  <si>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</si>
  <si>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</si>
  <si>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</si>
  <si>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</si>
  <si>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</si>
  <si>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</si>
  <si>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</si>
  <si>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</si>
  <si>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</si>
  <si>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</si>
  <si>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</si>
  <si>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</si>
  <si>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</si>
  <si>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</si>
  <si>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</si>
  <si>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</si>
  <si>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</si>
  <si>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</si>
  <si>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</si>
  <si>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</si>
  <si>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</si>
  <si>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</si>
  <si>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</si>
  <si>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</si>
  <si>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</si>
  <si>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</si>
  <si>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</si>
  <si>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</si>
  <si>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</si>
  <si>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</si>
  <si>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</si>
  <si>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</si>
  <si>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</si>
  <si>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</si>
  <si>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</si>
  <si>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</si>
  <si>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</si>
  <si>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</si>
  <si>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</si>
  <si>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</si>
  <si>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</si>
  <si>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</si>
  <si>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</si>
  <si>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</si>
  <si>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</si>
  <si>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</si>
  <si>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</si>
  <si>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</si>
  <si>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</si>
  <si>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</si>
  <si>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</si>
  <si>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</si>
  <si>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</si>
  <si>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</si>
  <si>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</si>
  <si>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</si>
  <si>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</si>
  <si>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</si>
  <si>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</si>
  <si>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</si>
  <si>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</si>
  <si>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</si>
  <si>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</si>
  <si>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</si>
  <si>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</si>
  <si>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</si>
  <si>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</si>
  <si>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</si>
  <si>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</si>
  <si>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</si>
  <si>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</si>
  <si>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</si>
  <si>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</si>
  <si>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</si>
  <si>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</si>
  <si>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</si>
  <si>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</si>
  <si>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</si>
  <si>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</si>
  <si>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</si>
  <si>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</si>
  <si>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</si>
  <si>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</si>
  <si>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</si>
  <si>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</si>
  <si>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</si>
  <si>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</si>
  <si>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</si>
  <si>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</si>
  <si>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</si>
  <si>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</si>
  <si>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</si>
  <si>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</si>
  <si>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</si>
  <si>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</si>
  <si>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</si>
  <si>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</si>
  <si>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</si>
  <si>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</si>
  <si>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</si>
  <si>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</si>
  <si>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</si>
  <si>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</si>
  <si>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</si>
  <si>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</si>
  <si>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</si>
  <si>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</si>
  <si>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</si>
  <si>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</si>
  <si>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</si>
  <si>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</si>
  <si>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</si>
  <si>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</si>
  <si>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</si>
  <si>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</si>
  <si>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</si>
  <si>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</si>
  <si>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</si>
  <si>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</si>
  <si>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</si>
  <si>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</si>
  <si>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</si>
  <si>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</si>
  <si>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</si>
  <si>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</si>
  <si>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</si>
  <si>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</si>
  <si>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</si>
  <si>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</si>
  <si>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</si>
  <si>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</si>
  <si>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</si>
  <si>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</si>
  <si>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</si>
  <si>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</si>
  <si>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</si>
  <si>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</si>
  <si>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</si>
  <si>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</si>
  <si>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</si>
  <si>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</si>
  <si>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</si>
  <si>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</si>
  <si>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</si>
  <si>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</si>
  <si>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</si>
  <si>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</si>
  <si>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</si>
  <si>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</si>
  <si>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</si>
  <si>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</si>
  <si>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</si>
  <si>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</si>
  <si>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</si>
  <si>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</si>
  <si>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</si>
  <si>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</si>
  <si>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</si>
  <si>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</si>
  <si>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</si>
  <si>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</si>
  <si>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</si>
  <si>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</si>
  <si>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</si>
  <si>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</si>
  <si>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</si>
  <si>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</si>
  <si>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</si>
  <si>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</si>
  <si>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</si>
  <si>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</si>
  <si>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</si>
  <si>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</si>
  <si>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</si>
  <si>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</si>
  <si>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</si>
  <si>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</si>
  <si>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</si>
  <si>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</si>
  <si>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</si>
  <si>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</si>
  <si>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</si>
  <si>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</si>
  <si>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</si>
  <si>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</si>
  <si>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</si>
  <si>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</si>
  <si>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</si>
  <si>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</si>
  <si>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</si>
  <si>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</si>
  <si>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</si>
  <si>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</si>
  <si>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</si>
  <si>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</si>
  <si>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</si>
  <si>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</si>
  <si>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</si>
  <si>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</si>
  <si>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</si>
  <si>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</si>
  <si>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</si>
  <si>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</si>
  <si>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</si>
  <si>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</si>
  <si>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</si>
  <si>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</si>
  <si>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</si>
  <si>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</si>
  <si>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</si>
  <si>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</si>
  <si>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</si>
  <si>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</si>
  <si>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</si>
  <si>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</si>
  <si>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</si>
  <si>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</si>
  <si>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</si>
  <si>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</si>
  <si>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</si>
  <si>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</si>
  <si>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</si>
  <si>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</si>
  <si>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</si>
  <si>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</si>
  <si>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</si>
  <si>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</si>
  <si>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</si>
  <si>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</si>
  <si>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</si>
  <si>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</si>
  <si>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</si>
  <si>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</si>
  <si>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</si>
  <si>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</si>
  <si>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</si>
  <si>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</si>
  <si>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</si>
  <si>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</si>
  <si>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</si>
  <si>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</si>
  <si>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</si>
  <si>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</si>
  <si>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</si>
  <si>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</si>
  <si>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</si>
  <si>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</si>
  <si>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</si>
  <si>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</si>
  <si>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</si>
  <si>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</si>
  <si>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</si>
  <si>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</si>
  <si>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</si>
  <si>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</si>
  <si>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</si>
  <si>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</si>
  <si>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</si>
  <si>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</si>
  <si>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</si>
  <si>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</si>
  <si>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</si>
  <si>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</si>
  <si>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</si>
  <si>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</si>
  <si>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</si>
  <si>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</si>
  <si>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</si>
  <si>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</si>
  <si>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</si>
  <si>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</si>
  <si>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</si>
  <si>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</si>
  <si>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</si>
  <si>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</si>
  <si>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</si>
  <si>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</si>
  <si>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</si>
  <si>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</si>
  <si>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</si>
  <si>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</si>
  <si>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</si>
  <si>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</si>
  <si>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</si>
  <si>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</si>
  <si>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</si>
  <si>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</si>
  <si>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</si>
  <si>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</si>
  <si>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</si>
  <si>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</si>
  <si>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</si>
  <si>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</si>
  <si>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</si>
  <si>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</si>
  <si>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</si>
  <si>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</si>
  <si>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</si>
  <si>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</si>
  <si>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</si>
  <si>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</si>
  <si>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</si>
  <si>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</si>
  <si>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</si>
  <si>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</si>
  <si>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</si>
  <si>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</si>
  <si>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</si>
  <si>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</si>
  <si>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</si>
  <si>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</si>
  <si>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</si>
  <si>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</si>
  <si>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</si>
  <si>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</si>
  <si>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</si>
  <si>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</si>
  <si>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</si>
  <si>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</si>
  <si>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</si>
  <si>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</si>
  <si>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</si>
  <si>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</si>
  <si>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</si>
  <si>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</si>
  <si>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</si>
  <si>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</si>
  <si>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</si>
  <si>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</si>
  <si>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</si>
  <si>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</si>
  <si>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</si>
  <si>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</si>
  <si>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</si>
  <si>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</si>
  <si>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</si>
  <si>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</si>
  <si>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</si>
  <si>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</si>
  <si>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</si>
  <si>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</si>
  <si>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</si>
  <si>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</si>
  <si>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</si>
  <si>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</si>
  <si>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</si>
  <si>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</si>
  <si>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</si>
  <si>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</si>
  <si>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</si>
  <si>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</si>
  <si>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</si>
  <si>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</si>
  <si>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</si>
  <si>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</si>
  <si>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</si>
  <si>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</si>
  <si>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</si>
  <si>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</si>
  <si>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</si>
  <si>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</si>
  <si>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</si>
  <si>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</si>
  <si>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</si>
  <si>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</si>
  <si>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</si>
  <si>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</si>
  <si>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</si>
  <si>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</si>
  <si>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</si>
  <si>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</si>
  <si>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</si>
  <si>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</si>
  <si>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</si>
  <si>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</si>
  <si>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</si>
  <si>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</si>
  <si>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</si>
  <si>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</si>
  <si>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</si>
  <si>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</si>
  <si>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</si>
  <si>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</si>
  <si>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</si>
  <si>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</si>
  <si>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</si>
  <si>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</si>
  <si>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</si>
  <si>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</si>
  <si>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</si>
  <si>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</si>
  <si>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</si>
  <si>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</si>
  <si>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</si>
  <si>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</si>
  <si>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</si>
  <si>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</si>
  <si>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</si>
  <si>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</si>
  <si>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</si>
  <si>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</si>
  <si>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</si>
  <si>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</si>
  <si>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</si>
  <si>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</si>
  <si>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</si>
  <si>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</si>
  <si>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</si>
  <si>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</si>
  <si>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</si>
  <si>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</si>
  <si>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</si>
  <si>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</si>
  <si>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</si>
  <si>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</si>
  <si>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</si>
  <si>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</si>
  <si>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</si>
  <si>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</si>
  <si>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</si>
  <si>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</si>
  <si>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</si>
  <si>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</si>
  <si>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</si>
  <si>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</si>
  <si>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</si>
  <si>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</si>
  <si>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</si>
  <si>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</si>
  <si>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</si>
  <si>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</si>
  <si>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</si>
  <si>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</si>
  <si>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</si>
  <si>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</si>
  <si>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</si>
  <si>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</si>
  <si>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</si>
  <si>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</si>
  <si>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</si>
  <si>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</si>
  <si>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</si>
  <si>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</si>
  <si>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</si>
  <si>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</si>
  <si>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</si>
  <si>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</si>
  <si>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</si>
  <si>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</si>
  <si>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</si>
  <si>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</si>
  <si>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</si>
  <si>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</si>
  <si>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</si>
  <si>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</si>
  <si>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</si>
  <si>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</si>
  <si>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</si>
  <si>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</si>
  <si>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</si>
  <si>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</si>
  <si>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</si>
  <si>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</si>
  <si>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</si>
  <si>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</si>
  <si>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</si>
  <si>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</si>
  <si>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</si>
  <si>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</si>
  <si>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</si>
  <si>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</si>
  <si>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</si>
  <si>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</si>
  <si>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</si>
  <si>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</si>
  <si>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</si>
  <si>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</si>
  <si>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</si>
  <si>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</si>
  <si>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</si>
  <si>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</si>
  <si>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</si>
  <si>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</si>
  <si>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</si>
  <si>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</si>
  <si>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</si>
  <si>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</si>
  <si>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</si>
  <si>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</si>
  <si>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</si>
  <si>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</si>
  <si>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</si>
  <si>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</si>
  <si>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</si>
  <si>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</si>
  <si>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</si>
  <si>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</si>
  <si>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</si>
  <si>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</si>
  <si>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</si>
  <si>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</si>
  <si>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</si>
  <si>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</si>
  <si>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</si>
  <si>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</si>
  <si>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</si>
  <si>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</si>
  <si>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</si>
  <si>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</si>
  <si>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</si>
  <si>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</si>
  <si>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</si>
  <si>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</si>
  <si>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</si>
  <si>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</si>
  <si>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</si>
  <si>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</si>
  <si>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</si>
  <si>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</si>
  <si>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</si>
  <si>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</si>
  <si>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</si>
  <si>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</si>
  <si>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</si>
  <si>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</si>
  <si>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</si>
  <si>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</si>
  <si>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</si>
  <si>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</si>
  <si>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</si>
  <si>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</si>
  <si>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</si>
  <si>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</si>
  <si>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</si>
  <si>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</si>
  <si>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</si>
  <si>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</si>
  <si>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</si>
  <si>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</si>
  <si>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</si>
  <si>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</si>
  <si>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</si>
  <si>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</si>
  <si>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</si>
  <si>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</si>
  <si>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</si>
  <si>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</si>
  <si>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</si>
  <si>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</si>
  <si>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</si>
  <si>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</si>
  <si>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</si>
  <si>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</si>
  <si>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</si>
  <si>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</si>
  <si>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</si>
  <si>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</si>
  <si>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</si>
  <si>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</si>
  <si>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</si>
  <si>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</si>
  <si>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</si>
  <si>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</si>
  <si>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</si>
  <si>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</si>
  <si>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</si>
  <si>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</si>
  <si>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</si>
  <si>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</si>
  <si>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</si>
  <si>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</si>
  <si>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</si>
  <si>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</si>
  <si>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</si>
  <si>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</si>
  <si>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</si>
  <si>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</si>
  <si>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</si>
  <si>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</si>
  <si>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</si>
  <si>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</si>
  <si>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</si>
  <si>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</si>
  <si>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</si>
  <si>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</si>
  <si>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</si>
  <si>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</si>
  <si>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</si>
  <si>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</si>
  <si>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</si>
  <si>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</si>
  <si>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</si>
  <si>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</si>
  <si>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</si>
  <si>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</si>
  <si>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</si>
  <si>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</si>
  <si>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</si>
  <si>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</si>
  <si>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</si>
  <si>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</si>
  <si>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</si>
  <si>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</si>
  <si>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</si>
  <si>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</si>
  <si>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</si>
  <si>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</si>
  <si>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</si>
  <si>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</si>
  <si>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</si>
  <si>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</si>
  <si>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</si>
  <si>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</si>
  <si>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</si>
  <si>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</si>
  <si>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</si>
  <si>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</si>
  <si>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</si>
  <si>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</si>
  <si>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</si>
  <si>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</si>
  <si>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</si>
  <si>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</si>
  <si>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</si>
  <si>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</si>
  <si>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</si>
  <si>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</si>
  <si>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</si>
  <si>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</si>
  <si>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</si>
  <si>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</si>
  <si>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</si>
  <si>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</si>
  <si>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</si>
  <si>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</si>
  <si>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</si>
  <si>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</si>
  <si>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</si>
  <si>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</si>
  <si>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</si>
  <si>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</si>
  <si>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</si>
  <si>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</si>
  <si>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</si>
  <si>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</si>
  <si>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</si>
  <si>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</si>
  <si>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</si>
  <si>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</si>
  <si>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</si>
  <si>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</si>
  <si>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</si>
  <si>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</si>
  <si>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</si>
  <si>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</si>
  <si>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</si>
  <si>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</si>
  <si>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</si>
  <si>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</si>
  <si>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</si>
  <si>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</si>
  <si>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</si>
  <si>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</si>
  <si>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</si>
  <si>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</si>
  <si>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</si>
  <si>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</si>
  <si>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</si>
  <si>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</si>
  <si>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</si>
  <si>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</si>
  <si>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</si>
  <si>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</si>
  <si>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</si>
  <si>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</si>
  <si>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</si>
  <si>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</si>
  <si>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</si>
  <si>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</si>
  <si>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</si>
  <si>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</si>
  <si>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</si>
  <si>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</si>
  <si>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</si>
  <si>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</si>
  <si>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</si>
  <si>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</si>
  <si>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</si>
  <si>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</si>
  <si>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</si>
  <si>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</si>
  <si>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</si>
  <si>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</si>
  <si>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</si>
  <si>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</si>
  <si>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</si>
  <si>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</si>
  <si>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</si>
  <si>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</si>
  <si>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</si>
  <si>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</si>
  <si>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</si>
  <si>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</si>
  <si>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</si>
  <si>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</si>
  <si>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</si>
  <si>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</si>
  <si>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</si>
  <si>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</si>
  <si>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</si>
  <si>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</si>
  <si>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</si>
  <si>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</si>
  <si>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</si>
  <si>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</si>
  <si>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</si>
  <si>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</si>
  <si>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</si>
  <si>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</si>
  <si>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</si>
  <si>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</si>
  <si>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</si>
  <si>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</si>
  <si>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</si>
  <si>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</si>
  <si>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</si>
  <si>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</si>
  <si>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</si>
  <si>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</si>
  <si>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</si>
  <si>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</si>
  <si>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</si>
  <si>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</si>
  <si>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</si>
  <si>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</si>
  <si>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</si>
  <si>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</si>
  <si>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</si>
  <si>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</si>
  <si>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</si>
  <si>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</si>
  <si>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</si>
  <si>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</si>
  <si>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</si>
  <si>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</si>
  <si>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</si>
  <si>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</si>
  <si>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</si>
  <si>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</si>
  <si>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</si>
  <si>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</si>
  <si>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</si>
  <si>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</si>
  <si>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</si>
  <si>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</si>
  <si>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</si>
  <si>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</si>
  <si>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</si>
  <si>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</si>
  <si>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</si>
  <si>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</si>
  <si>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</si>
  <si>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</si>
  <si>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</si>
  <si>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</si>
  <si>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</si>
  <si>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</si>
  <si>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</si>
  <si>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</si>
  <si>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</si>
  <si>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</si>
  <si>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</si>
  <si>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</si>
  <si>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</si>
  <si>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</si>
  <si>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</si>
  <si>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</si>
  <si>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</si>
  <si>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</si>
  <si>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</si>
  <si>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</si>
  <si>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</si>
  <si>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</si>
  <si>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</si>
  <si>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</si>
  <si>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</si>
  <si>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</si>
  <si>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</si>
  <si>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</si>
  <si>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</si>
  <si>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</si>
  <si>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</si>
  <si>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</si>
  <si>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</si>
  <si>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</si>
  <si>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</si>
  <si>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</si>
  <si>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</si>
  <si>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</si>
  <si>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</si>
  <si>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</si>
  <si>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</si>
  <si>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</si>
  <si>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</si>
  <si>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</si>
  <si>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</si>
  <si>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</si>
  <si>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</si>
  <si>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</si>
  <si>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</si>
  <si>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</si>
  <si>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</si>
  <si>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</si>
  <si>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</si>
  <si>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</si>
  <si>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</si>
  <si>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</si>
  <si>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</si>
  <si>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</si>
  <si>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</si>
  <si>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</si>
  <si>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</si>
  <si>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</si>
  <si>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</si>
  <si>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</si>
  <si>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</si>
  <si>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</si>
  <si>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</si>
  <si>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</si>
  <si>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</si>
  <si>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</si>
  <si>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</si>
  <si>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</si>
  <si>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</si>
  <si>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</si>
  <si>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</si>
  <si>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</si>
  <si>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</si>
  <si>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</si>
  <si>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</si>
  <si>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</si>
  <si>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</si>
  <si>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</si>
  <si>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</si>
  <si>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</si>
  <si>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</si>
  <si>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</si>
  <si>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</si>
  <si>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</si>
  <si>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</si>
  <si>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</si>
  <si>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</si>
  <si>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</si>
  <si>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</si>
  <si>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</si>
  <si>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</si>
  <si>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</si>
  <si>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</si>
  <si>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</si>
  <si>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</si>
  <si>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</si>
  <si>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</si>
  <si>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</si>
  <si>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</si>
  <si>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</si>
  <si>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</si>
  <si>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</si>
  <si>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</si>
  <si>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</si>
  <si>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</si>
  <si>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</si>
  <si>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</si>
  <si>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</si>
  <si>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</si>
  <si>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</si>
  <si>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</si>
  <si>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</si>
  <si>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</si>
  <si>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</si>
  <si>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</si>
  <si>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</si>
  <si>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</si>
  <si>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</si>
  <si>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</si>
  <si>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</si>
  <si>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</si>
  <si>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</si>
  <si>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</si>
  <si>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</si>
  <si>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</si>
  <si>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</si>
  <si>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</si>
  <si>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</si>
  <si>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</si>
  <si>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</si>
  <si>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</si>
  <si>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</si>
  <si>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</si>
  <si>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</si>
  <si>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</si>
  <si>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</si>
  <si>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</si>
  <si>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</si>
  <si>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</si>
  <si>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</si>
  <si>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</si>
  <si>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</si>
  <si>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</si>
  <si>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</si>
  <si>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</si>
  <si>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</si>
  <si>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</si>
  <si>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</si>
  <si>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</si>
  <si>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</si>
  <si>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</si>
  <si>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</si>
  <si>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</si>
  <si>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</si>
  <si>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</si>
  <si>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</si>
  <si>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</si>
  <si>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</si>
  <si>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</si>
  <si>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</si>
  <si>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</si>
  <si>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</si>
  <si>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</si>
  <si>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</si>
  <si>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</si>
  <si>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</si>
  <si>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</si>
  <si>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</si>
  <si>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</si>
  <si>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</si>
  <si>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</si>
  <si>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</si>
  <si>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</si>
  <si>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</si>
  <si>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</si>
  <si>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</si>
  <si>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</si>
  <si>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</si>
  <si>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</si>
  <si>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</si>
  <si>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</si>
  <si>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</si>
  <si>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</si>
  <si>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</si>
  <si>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</si>
  <si>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</si>
  <si>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</si>
  <si>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</si>
  <si>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</si>
  <si>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</si>
  <si>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</si>
  <si>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</si>
  <si>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</si>
  <si>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</si>
  <si>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</si>
  <si>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</si>
  <si>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</si>
  <si>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</si>
  <si>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</si>
  <si>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</si>
  <si>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</si>
  <si>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</si>
  <si>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</si>
  <si>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</si>
  <si>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</si>
  <si>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</si>
  <si>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</si>
  <si>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</si>
  <si>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</si>
  <si>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</si>
  <si>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</si>
  <si>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</si>
  <si>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</si>
  <si>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</si>
  <si>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</si>
  <si>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</si>
  <si>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</si>
  <si>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</si>
  <si>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</si>
  <si>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</si>
  <si>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</si>
  <si>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</si>
  <si>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</si>
  <si>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</si>
  <si>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</si>
  <si>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</si>
  <si>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</si>
  <si>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</si>
  <si>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</si>
  <si>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</si>
  <si>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</si>
  <si>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</si>
  <si>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</si>
  <si>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</si>
  <si>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</si>
  <si>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</si>
  <si>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</si>
  <si>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</si>
  <si>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</si>
  <si>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</si>
  <si>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</si>
  <si>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</si>
  <si>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</si>
  <si>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</si>
  <si>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</si>
  <si>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</si>
  <si>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</si>
  <si>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</si>
  <si>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</si>
  <si>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</si>
  <si>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</si>
  <si>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</si>
  <si>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</si>
  <si>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</si>
  <si>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</si>
  <si>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</si>
  <si>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</si>
  <si>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</si>
  <si>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</si>
  <si>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</si>
  <si>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</si>
  <si>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</si>
  <si>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</si>
  <si>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</si>
  <si>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</si>
  <si>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</si>
  <si>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</si>
  <si>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</si>
  <si>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</si>
  <si>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</si>
  <si>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</si>
  <si>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</si>
  <si>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</si>
  <si>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</si>
  <si>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</si>
  <si>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</si>
  <si>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</si>
  <si>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</si>
  <si>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</si>
  <si>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</si>
  <si>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</si>
  <si>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</si>
  <si>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</si>
  <si>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</si>
  <si>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</si>
  <si>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</si>
  <si>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</si>
  <si>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</si>
  <si>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</si>
  <si>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</si>
  <si>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</si>
  <si>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</si>
  <si>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</si>
  <si>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</si>
  <si>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</si>
  <si>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</si>
  <si>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</si>
  <si>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</si>
  <si>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</si>
  <si>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</si>
  <si>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</si>
  <si>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</si>
  <si>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</si>
  <si>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</si>
  <si>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</si>
  <si>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</si>
  <si>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</si>
  <si>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</si>
  <si>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</si>
  <si>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</si>
  <si>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</si>
  <si>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</si>
  <si>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</si>
  <si>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</si>
  <si>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</si>
  <si>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</si>
  <si>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</si>
  <si>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</si>
  <si>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</si>
  <si>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</si>
  <si>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</si>
  <si>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</si>
  <si>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</si>
  <si>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</si>
  <si>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</si>
  <si>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</si>
  <si>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</si>
  <si>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</si>
  <si>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</si>
  <si>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</si>
  <si>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หมายเหตุ : </t>
  </si>
  <si>
    <t>หน่วย :</t>
  </si>
  <si>
    <t>[บาท]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</si>
  <si>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</si>
  <si>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</si>
  <si>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</si>
  <si>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</si>
  <si>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</si>
  <si>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</si>
  <si>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</si>
  <si>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</si>
  <si>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</si>
  <si>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</si>
  <si>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</si>
  <si>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</si>
  <si>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</si>
  <si>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</si>
  <si>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</si>
  <si>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</si>
  <si>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</si>
  <si>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</si>
  <si>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</si>
  <si>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</si>
  <si>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</si>
  <si>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</si>
  <si>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</si>
  <si>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</si>
  <si>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</si>
  <si>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</si>
  <si>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</si>
  <si>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</si>
  <si>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</si>
  <si>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</si>
  <si>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</si>
  <si>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</si>
  <si>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</si>
  <si>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</si>
  <si>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</si>
  <si>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</si>
  <si>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</si>
  <si>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</si>
  <si>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</si>
  <si>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4 ก.ค.59</t>
  </si>
  <si>
    <t>wma-592000159</t>
  </si>
  <si>
    <t>wma-592000160</t>
  </si>
  <si>
    <t>11 ก.ค.59</t>
  </si>
  <si>
    <t>wma-593000060</t>
  </si>
  <si>
    <t>wma-593000061</t>
  </si>
  <si>
    <t>13 ก.ค.59</t>
  </si>
  <si>
    <t>บจก.เอราวัณ ฮ็อป อินน์</t>
  </si>
  <si>
    <t>ชำระโดยเช็ค ธนาคาร SCB เมื่อ 11 ก.ค.59 เลขที่ 05628298</t>
  </si>
  <si>
    <t>หมายเหตุ</t>
  </si>
  <si>
    <t>wma-592000161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</si>
  <si>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</si>
  <si>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</si>
  <si>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2 ตามปริมาณน้ำประปาประจำเดือน พฤษภาคม 2559</t>
  </si>
  <si>
    <t>ทะเบียนคุมใบแจ้งหนี้ ทม.กระบี่ ประเภท 3 ตามปริมาณน้ำประปา ประจำเดือน พฤษภาคม 2559</t>
  </si>
  <si>
    <t>wma-592000162</t>
  </si>
  <si>
    <t>wma-592000163</t>
  </si>
  <si>
    <t>wma-592000164</t>
  </si>
  <si>
    <t>wma-592000165</t>
  </si>
  <si>
    <t>wma-592000166</t>
  </si>
  <si>
    <t>wma-592000167</t>
  </si>
  <si>
    <t>wma-592000168</t>
  </si>
  <si>
    <t>wma-592000169</t>
  </si>
  <si>
    <t>wma-592000170</t>
  </si>
  <si>
    <t>wma-592000171</t>
  </si>
  <si>
    <t>wma-592000172</t>
  </si>
  <si>
    <t>wma-592000173</t>
  </si>
  <si>
    <t>wma-592000174</t>
  </si>
  <si>
    <t>wma-592000175</t>
  </si>
  <si>
    <t>wma-592000176</t>
  </si>
  <si>
    <t>wma-592000177</t>
  </si>
  <si>
    <t>wma-592000178</t>
  </si>
  <si>
    <t>wma-592000179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</si>
  <si>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</si>
  <si>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</si>
  <si>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</si>
  <si>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</si>
  <si>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wma-593000062</t>
  </si>
  <si>
    <t>wma-593000063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</si>
  <si>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</si>
  <si>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</si>
  <si>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</si>
  <si>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</si>
  <si>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</si>
  <si>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</si>
  <si>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</si>
  <si>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</si>
  <si>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</si>
  <si>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</si>
  <si>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</si>
  <si>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</si>
  <si>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</si>
  <si>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</si>
  <si>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</si>
  <si>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</si>
  <si>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</si>
  <si>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</si>
  <si>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</si>
  <si>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</si>
  <si>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</si>
  <si>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</si>
  <si>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</si>
  <si>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</si>
  <si>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</si>
  <si>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</si>
  <si>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</si>
  <si>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</si>
  <si>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</si>
  <si>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</si>
  <si>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</si>
  <si>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</si>
  <si>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</si>
  <si>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</si>
  <si>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</si>
  <si>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</si>
  <si>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</si>
  <si>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</si>
  <si>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</si>
  <si>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</si>
  <si>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</si>
  <si>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</si>
  <si>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</si>
  <si>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</si>
  <si>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</si>
  <si>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</si>
  <si>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</si>
  <si>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</si>
  <si>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</si>
  <si>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</si>
  <si>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</si>
  <si>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</si>
  <si>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</si>
  <si>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</si>
  <si>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</si>
  <si>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</si>
  <si>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</si>
  <si>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</si>
  <si>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</si>
  <si>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</si>
  <si>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</si>
  <si>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</si>
  <si>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</si>
  <si>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</si>
  <si>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</si>
  <si>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</si>
  <si>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</si>
  <si>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</si>
  <si>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</si>
  <si>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</si>
  <si>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</si>
  <si>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</si>
  <si>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</si>
  <si>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</si>
  <si>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</si>
  <si>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</si>
  <si>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</si>
  <si>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</si>
  <si>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</si>
  <si>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</si>
  <si>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</si>
  <si>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</si>
  <si>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</si>
  <si>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</si>
  <si>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</si>
  <si>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</si>
  <si>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</si>
  <si>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</si>
  <si>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</si>
  <si>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</si>
  <si>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</si>
  <si>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</si>
  <si>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</si>
  <si>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</si>
  <si>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</si>
  <si>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</si>
  <si>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</si>
  <si>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</si>
  <si>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</si>
  <si>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</si>
  <si>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</si>
  <si>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</si>
  <si>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</si>
  <si>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</si>
  <si>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</si>
  <si>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</si>
  <si>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</si>
  <si>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</si>
  <si>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</si>
  <si>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</si>
  <si>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</si>
  <si>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</si>
  <si>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</si>
  <si>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</si>
  <si>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</si>
  <si>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</si>
  <si>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</si>
  <si>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</si>
  <si>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</si>
  <si>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</si>
  <si>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</si>
  <si>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</si>
  <si>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</si>
  <si>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</si>
  <si>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</si>
  <si>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</si>
  <si>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</si>
  <si>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</si>
  <si>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</si>
  <si>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</si>
  <si>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</si>
  <si>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</si>
  <si>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</si>
  <si>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</si>
  <si>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</si>
  <si>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</si>
  <si>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</si>
  <si>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</si>
  <si>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</si>
  <si>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</si>
  <si>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</si>
  <si>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</si>
  <si>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</si>
  <si>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</si>
  <si>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</si>
  <si>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</si>
  <si>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</si>
  <si>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</si>
  <si>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</si>
  <si>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</si>
  <si>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</si>
  <si>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</si>
  <si>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</si>
  <si>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</si>
  <si>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</si>
  <si>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</si>
  <si>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</si>
  <si>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</si>
  <si>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</si>
  <si>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</si>
  <si>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</si>
  <si>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</si>
  <si>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</si>
  <si>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</si>
  <si>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</si>
  <si>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</si>
  <si>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</si>
  <si>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</si>
  <si>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</si>
  <si>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</si>
  <si>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</si>
  <si>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</si>
  <si>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</si>
  <si>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</si>
  <si>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</si>
  <si>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</si>
  <si>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</si>
  <si>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</si>
  <si>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</si>
  <si>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</si>
  <si>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</si>
  <si>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</si>
  <si>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</si>
  <si>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</si>
  <si>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</si>
  <si>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</si>
  <si>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</si>
  <si>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</si>
  <si>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</si>
  <si>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</si>
  <si>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</si>
  <si>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</si>
  <si>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</si>
  <si>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</si>
  <si>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</si>
  <si>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</si>
  <si>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</si>
  <si>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</si>
  <si>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</si>
  <si>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</si>
  <si>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</si>
  <si>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</si>
  <si>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</si>
  <si>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</si>
  <si>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</si>
  <si>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</si>
  <si>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</si>
  <si>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</si>
  <si>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</si>
  <si>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</si>
  <si>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</si>
  <si>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</si>
  <si>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</si>
  <si>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</si>
  <si>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</si>
  <si>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</si>
  <si>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</si>
  <si>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</si>
  <si>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</si>
  <si>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</si>
  <si>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</si>
  <si>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</si>
  <si>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</si>
  <si>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</si>
  <si>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</si>
  <si>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</si>
  <si>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</si>
  <si>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</si>
  <si>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</si>
  <si>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</si>
  <si>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</si>
  <si>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</si>
  <si>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</si>
  <si>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</si>
  <si>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</si>
  <si>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</si>
  <si>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</si>
  <si>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</si>
  <si>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</si>
  <si>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</si>
  <si>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</si>
  <si>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</si>
  <si>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</si>
  <si>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</si>
  <si>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</si>
  <si>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</si>
  <si>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</si>
  <si>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</si>
  <si>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</si>
  <si>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</si>
  <si>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</si>
  <si>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</si>
  <si>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</si>
  <si>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</si>
  <si>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</si>
  <si>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</si>
  <si>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</si>
  <si>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</si>
  <si>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</si>
  <si>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</si>
  <si>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</si>
  <si>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</si>
  <si>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</si>
  <si>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</si>
  <si>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</si>
  <si>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</si>
  <si>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</si>
  <si>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</si>
  <si>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</si>
  <si>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</si>
  <si>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</si>
  <si>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</si>
  <si>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</si>
  <si>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</si>
  <si>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</si>
  <si>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</si>
  <si>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</si>
  <si>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</si>
  <si>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</si>
  <si>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</si>
  <si>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</si>
  <si>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</si>
  <si>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</si>
  <si>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</si>
  <si>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</si>
  <si>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</si>
  <si>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</si>
  <si>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</si>
  <si>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</si>
  <si>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</si>
  <si>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</si>
  <si>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</si>
  <si>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</si>
  <si>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</si>
  <si>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</si>
  <si>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</si>
  <si>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</si>
  <si>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</si>
  <si>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</si>
  <si>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</si>
  <si>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</si>
  <si>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</si>
  <si>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</si>
  <si>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</si>
  <si>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</si>
  <si>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</si>
  <si>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</si>
  <si>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</si>
  <si>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</si>
  <si>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</si>
  <si>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</si>
  <si>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</si>
  <si>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</si>
  <si>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</si>
  <si>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</si>
  <si>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</si>
  <si>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</si>
  <si>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</si>
  <si>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</si>
  <si>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</si>
  <si>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</si>
  <si>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</si>
  <si>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</si>
  <si>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</si>
  <si>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</si>
  <si>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</si>
  <si>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</si>
  <si>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</si>
  <si>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</si>
  <si>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</si>
  <si>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</si>
  <si>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</si>
  <si>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</si>
  <si>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</si>
  <si>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</si>
  <si>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</si>
  <si>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</si>
  <si>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</si>
  <si>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</si>
  <si>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</si>
  <si>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</si>
  <si>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</si>
  <si>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</si>
  <si>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</si>
  <si>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</si>
  <si>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</si>
  <si>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</si>
  <si>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</si>
  <si>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</si>
  <si>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</si>
  <si>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</si>
  <si>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</si>
  <si>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</si>
  <si>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</si>
  <si>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</si>
  <si>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</si>
  <si>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</si>
  <si>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</si>
  <si>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</si>
  <si>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</si>
  <si>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</si>
  <si>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</si>
  <si>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</si>
  <si>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</si>
  <si>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</si>
  <si>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</si>
  <si>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</si>
  <si>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</si>
  <si>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</si>
  <si>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</si>
  <si>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</si>
  <si>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</si>
  <si>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</si>
  <si>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</si>
  <si>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</si>
  <si>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</si>
  <si>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</si>
  <si>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</si>
  <si>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</si>
  <si>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</si>
  <si>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</si>
  <si>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</si>
  <si>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</si>
  <si>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</si>
  <si>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</si>
  <si>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</si>
  <si>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</si>
  <si>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</si>
  <si>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</si>
  <si>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</si>
  <si>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</si>
  <si>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</si>
  <si>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</si>
  <si>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</si>
  <si>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</si>
  <si>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</si>
  <si>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</si>
  <si>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</si>
  <si>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</si>
  <si>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</si>
  <si>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</si>
  <si>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</si>
  <si>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</si>
  <si>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</si>
  <si>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</si>
  <si>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</si>
  <si>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</si>
  <si>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</si>
  <si>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</si>
  <si>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</si>
  <si>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</si>
  <si>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</si>
  <si>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</si>
  <si>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</si>
  <si>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</si>
  <si>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</si>
  <si>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</si>
  <si>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</si>
  <si>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</si>
  <si>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</si>
  <si>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</si>
  <si>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</si>
  <si>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</si>
  <si>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</si>
  <si>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</si>
  <si>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</si>
  <si>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</si>
  <si>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</si>
  <si>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</si>
  <si>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</si>
  <si>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</si>
  <si>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</si>
  <si>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</si>
  <si>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</si>
  <si>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</si>
  <si>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</si>
  <si>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</si>
  <si>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</si>
  <si>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</si>
  <si>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</si>
  <si>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</si>
  <si>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</si>
  <si>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</si>
  <si>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</si>
  <si>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</si>
  <si>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</si>
  <si>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</si>
  <si>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</si>
  <si>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</si>
  <si>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</si>
  <si>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</si>
  <si>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</si>
  <si>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</si>
  <si>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</si>
  <si>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</si>
  <si>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</si>
  <si>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</si>
  <si>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</si>
  <si>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</si>
  <si>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</si>
  <si>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</si>
  <si>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</si>
  <si>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</si>
  <si>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</si>
  <si>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</si>
  <si>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</si>
  <si>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</si>
  <si>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</si>
  <si>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</si>
  <si>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</si>
  <si>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</si>
  <si>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</si>
  <si>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</si>
  <si>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</si>
  <si>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</si>
  <si>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</si>
  <si>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</si>
  <si>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</si>
  <si>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</si>
  <si>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</si>
  <si>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</si>
  <si>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</si>
  <si>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</si>
  <si>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</si>
  <si>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</si>
  <si>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</si>
  <si>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</si>
  <si>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</si>
  <si>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</si>
  <si>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</si>
  <si>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</si>
  <si>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</si>
  <si>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</si>
  <si>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</si>
  <si>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</si>
  <si>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</si>
  <si>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</si>
  <si>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</si>
  <si>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</si>
  <si>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</si>
  <si>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</si>
  <si>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</si>
  <si>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</si>
  <si>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</si>
  <si>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</si>
  <si>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</si>
  <si>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</si>
  <si>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</si>
  <si>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</si>
  <si>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</si>
  <si>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</si>
  <si>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</si>
  <si>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</si>
  <si>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</si>
  <si>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</si>
  <si>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</si>
  <si>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</si>
  <si>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</si>
  <si>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</si>
  <si>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</si>
  <si>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</si>
  <si>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14 ก.ค.59</t>
  </si>
  <si>
    <t>wma-592000180</t>
  </si>
  <si>
    <t>wma-592000181</t>
  </si>
  <si>
    <t>wma-592000182</t>
  </si>
  <si>
    <t>wma-592000183</t>
  </si>
  <si>
    <t>wma-592000184</t>
  </si>
  <si>
    <t>wma-592000185</t>
  </si>
  <si>
    <t>wma-592000186</t>
  </si>
  <si>
    <t>wma-592000187</t>
  </si>
  <si>
    <t>wma-592000188</t>
  </si>
  <si>
    <t>wma-592000189</t>
  </si>
  <si>
    <t>wma-592000190</t>
  </si>
  <si>
    <t>wma-592000191</t>
  </si>
  <si>
    <t>wma-593000064</t>
  </si>
  <si>
    <t>ค่าบริการก่อนหัก</t>
  </si>
  <si>
    <t>เงินค้างรวมภาษี</t>
  </si>
  <si>
    <t>21 ก.ค.59</t>
  </si>
  <si>
    <t>wma-592000192</t>
  </si>
  <si>
    <t>wma-592000193</t>
  </si>
  <si>
    <t>wma-592000194</t>
  </si>
  <si>
    <t>wma-592000195</t>
  </si>
  <si>
    <t>wma-592000196</t>
  </si>
  <si>
    <t>wma-592000197</t>
  </si>
  <si>
    <t>wma-592000198</t>
  </si>
  <si>
    <t>wma-592000199</t>
  </si>
  <si>
    <t>wma-592000200</t>
  </si>
  <si>
    <t>wma-592000201</t>
  </si>
  <si>
    <t>wma-592000202</t>
  </si>
  <si>
    <t>wma-592000203</t>
  </si>
  <si>
    <t>wma-592000204</t>
  </si>
  <si>
    <t>wma-592000205</t>
  </si>
  <si>
    <t>wma-592000206</t>
  </si>
  <si>
    <t>wma-593000065</t>
  </si>
  <si>
    <t>ชำระโดยเช็ค ธนาคารกรุงไทย เมื่อ 21 ก.ค.59 เลขที่ 5920001357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</si>
  <si>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</si>
  <si>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</si>
  <si>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</si>
  <si>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</si>
  <si>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</si>
  <si>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>22 ก.ค.59</t>
  </si>
  <si>
    <t>wma-592000207</t>
  </si>
  <si>
    <t>wma-592000208</t>
  </si>
  <si>
    <t>wma-592000209</t>
  </si>
  <si>
    <t>wma-592000210</t>
  </si>
  <si>
    <t>wma-592000211</t>
  </si>
  <si>
    <t>wma-592000212</t>
  </si>
  <si>
    <t>wma-592000213</t>
  </si>
  <si>
    <t>wma-592000214</t>
  </si>
  <si>
    <t>wma-592000215</t>
  </si>
  <si>
    <t>wma-592000216</t>
  </si>
  <si>
    <t>wma-592000217</t>
  </si>
  <si>
    <t>wma-592000218</t>
  </si>
  <si>
    <t>wma-592000219</t>
  </si>
  <si>
    <t>wma-592000220</t>
  </si>
  <si>
    <t>wma-592000221</t>
  </si>
  <si>
    <t>wma-592000222</t>
  </si>
  <si>
    <t>wma-592000223</t>
  </si>
  <si>
    <t>wma-592000224</t>
  </si>
  <si>
    <t>wma-592000225</t>
  </si>
  <si>
    <t>wma-592000226</t>
  </si>
  <si>
    <t>wma-592000227</t>
  </si>
  <si>
    <t>wma-592000228</t>
  </si>
  <si>
    <t>wma-592000229</t>
  </si>
  <si>
    <t>wma-592000230</t>
  </si>
  <si>
    <t>wma-592000231</t>
  </si>
  <si>
    <t>wma-592000232</t>
  </si>
  <si>
    <t>wma-592000233</t>
  </si>
  <si>
    <t>wma-592000234</t>
  </si>
  <si>
    <t>wma-592000235</t>
  </si>
  <si>
    <t>wma-592000236</t>
  </si>
  <si>
    <t>wma-592000237</t>
  </si>
  <si>
    <t>wma-592000238</t>
  </si>
  <si>
    <t>wma-592000239</t>
  </si>
  <si>
    <t>wma-592000240</t>
  </si>
  <si>
    <t>wma-592000241</t>
  </si>
  <si>
    <t>wma-592000242</t>
  </si>
  <si>
    <t>wma-592000243</t>
  </si>
  <si>
    <t>wma-592000244</t>
  </si>
  <si>
    <t>wma-592000245</t>
  </si>
  <si>
    <t>wma-592000246</t>
  </si>
  <si>
    <t>wma-592000247</t>
  </si>
  <si>
    <t>wma-592000248</t>
  </si>
  <si>
    <t>wma-592000249</t>
  </si>
  <si>
    <t>wma-592000250</t>
  </si>
  <si>
    <t>wma-592000251</t>
  </si>
  <si>
    <t>wma-592000252</t>
  </si>
  <si>
    <t>wma-592000253</t>
  </si>
  <si>
    <t>wma-592000254</t>
  </si>
  <si>
    <t>wma-592000255</t>
  </si>
  <si>
    <t>wma-592000256</t>
  </si>
  <si>
    <t>wma-592000257</t>
  </si>
  <si>
    <t>wma-592000258</t>
  </si>
  <si>
    <t>wma-592000259</t>
  </si>
  <si>
    <t>wma-592000260</t>
  </si>
  <si>
    <t>wma-592000261</t>
  </si>
  <si>
    <t>wma-592000262</t>
  </si>
  <si>
    <t>wma-592000263</t>
  </si>
  <si>
    <t xml:space="preserve">ที่ทำการไปรษณีย์กระบี่ </t>
  </si>
  <si>
    <t>ชำระโดยเช็ค ธนาคารกรุงเทพ เมื่อ 22 ก.ค.59 เลขที่ 20380</t>
  </si>
  <si>
    <t>wma-593000066</t>
  </si>
  <si>
    <t>บ.ศรีผ่องพานิชย์ (สมร แซ่ลิ้ม)</t>
  </si>
  <si>
    <t>25 ก.ค.59</t>
  </si>
  <si>
    <t>wma-592000264</t>
  </si>
  <si>
    <t>wma-592000265</t>
  </si>
  <si>
    <t>wma-592000266</t>
  </si>
  <si>
    <t>wma-592000267</t>
  </si>
  <si>
    <t>wma-592000268</t>
  </si>
  <si>
    <t>wma-592000269</t>
  </si>
  <si>
    <t>wma-592000270</t>
  </si>
  <si>
    <t>wma-592000271</t>
  </si>
  <si>
    <t>wma-593000067</t>
  </si>
  <si>
    <t>wma-593000068</t>
  </si>
  <si>
    <t>wma-593000069</t>
  </si>
  <si>
    <t>wma-593000070</t>
  </si>
  <si>
    <t>wma-593000071</t>
  </si>
  <si>
    <t>wma-593000072</t>
  </si>
  <si>
    <t>โอนเงินเข้าบัญชี "องค์การจัดการน้ำเสีย สาขาประดิพัทธ์ 13" เลขที่ บัญชี 034-1-55707-2 จำนวนเงินทั้งสิ้น 2,627.92 บาท</t>
  </si>
  <si>
    <t xml:space="preserve">เดือนที่ค้าง </t>
  </si>
  <si>
    <t xml:space="preserve"> </t>
  </si>
  <si>
    <t>ทะเบียนคุมใบเสร็จรับเงิน ทม.กระบี่ ประเภท 3 ตามปริมาณน้ำประปาประจำเดือน พฤษภาคม 2559</t>
  </si>
  <si>
    <t>wma-592000326</t>
  </si>
  <si>
    <t>29 ก.ค.59</t>
  </si>
  <si>
    <t>wma-592000325</t>
  </si>
  <si>
    <t>wma-592000324</t>
  </si>
  <si>
    <t>wma-592000323</t>
  </si>
  <si>
    <t>wma-592000322</t>
  </si>
  <si>
    <t>wma-592000321</t>
  </si>
  <si>
    <t>wma-592000320</t>
  </si>
  <si>
    <t>บริษัท ซูซูกิ ฟอร์จูน จำกัด (สาขากระบี่)</t>
  </si>
  <si>
    <t>wma-592000319</t>
  </si>
  <si>
    <t>wma-592000318</t>
  </si>
  <si>
    <t>wma-592000317</t>
  </si>
  <si>
    <t>wma-592000316</t>
  </si>
  <si>
    <t>wma-592000315</t>
  </si>
  <si>
    <t>wma-592000314</t>
  </si>
  <si>
    <t>28 ก.ค.59</t>
  </si>
  <si>
    <t>wma-592000313</t>
  </si>
  <si>
    <t>wma-592000312</t>
  </si>
  <si>
    <t>wma-592000311</t>
  </si>
  <si>
    <t>wma-592000310</t>
  </si>
  <si>
    <t>27 ก.ค.59</t>
  </si>
  <si>
    <t>wma-592000309</t>
  </si>
  <si>
    <t>wma-592000308</t>
  </si>
  <si>
    <t>wma-592000307</t>
  </si>
  <si>
    <t>wma-592000306</t>
  </si>
  <si>
    <t>wma-592000305</t>
  </si>
  <si>
    <t>wma-592000304</t>
  </si>
  <si>
    <t>wma-592000303</t>
  </si>
  <si>
    <t>wma-592000302</t>
  </si>
  <si>
    <t>wma-592000301</t>
  </si>
  <si>
    <t>wma-592000300</t>
  </si>
  <si>
    <t>wma-592000299</t>
  </si>
  <si>
    <t>26 ก.ค.59</t>
  </si>
  <si>
    <t>wma-592000298</t>
  </si>
  <si>
    <t>wma-592000297</t>
  </si>
  <si>
    <t>wma-592000296</t>
  </si>
  <si>
    <t>wma-592000295</t>
  </si>
  <si>
    <t>wma-592000294</t>
  </si>
  <si>
    <t>wma-592000293</t>
  </si>
  <si>
    <t>wma-592000292</t>
  </si>
  <si>
    <t>wma-592000291</t>
  </si>
  <si>
    <t>wma-592000290</t>
  </si>
  <si>
    <t>wma-592000289</t>
  </si>
  <si>
    <t>wma-592000288</t>
  </si>
  <si>
    <t>wma-592000287</t>
  </si>
  <si>
    <t>wma-592000286</t>
  </si>
  <si>
    <t>wma-592000285</t>
  </si>
  <si>
    <t>wma-592000284</t>
  </si>
  <si>
    <t>wma-592000283</t>
  </si>
  <si>
    <t>wma-592000282</t>
  </si>
  <si>
    <t>wma-592000281</t>
  </si>
  <si>
    <t>wma-592000280</t>
  </si>
  <si>
    <t>wma-592000279</t>
  </si>
  <si>
    <t>wma-592000278</t>
  </si>
  <si>
    <t>wma-592000277</t>
  </si>
  <si>
    <t>wma-592000276</t>
  </si>
  <si>
    <t>wma-592000275</t>
  </si>
  <si>
    <t>wma-592000274</t>
  </si>
  <si>
    <t>wma-592000273</t>
  </si>
  <si>
    <t>wma-592000272</t>
  </si>
  <si>
    <t>wma-593000085</t>
  </si>
  <si>
    <t>wma-593000084</t>
  </si>
  <si>
    <t>wma-593000083</t>
  </si>
  <si>
    <t>wma-593000082</t>
  </si>
  <si>
    <t>wma-593000081</t>
  </si>
  <si>
    <t>wma-593000080</t>
  </si>
  <si>
    <t>wma-593000079</t>
  </si>
  <si>
    <t>wma-593000078</t>
  </si>
  <si>
    <t>wma-593000077</t>
  </si>
  <si>
    <t>wma-593000076</t>
  </si>
  <si>
    <t>wma-593000075</t>
  </si>
  <si>
    <t>wma-593000074</t>
  </si>
  <si>
    <t>wma-593000073</t>
  </si>
  <si>
    <t xml:space="preserve"> เม.ย.59</t>
  </si>
  <si>
    <t>ชำระโดยเช็ค ธนาคารกรุงไทย เมื่อ 29 ก.ค.59 เลขที่ 10187695</t>
  </si>
  <si>
    <t>ทะเบียนคุมใบแจ้งหนี้ ทม.กระบี่ ประเภท 3 ตามปริมาณน้ำประปา ประจำเดือน มิถุนายน 2559</t>
  </si>
  <si>
    <t>ที่อยู่</t>
  </si>
  <si>
    <t>รวม 7%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</si>
  <si>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</si>
  <si>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</si>
  <si>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พ.ค.</t>
  </si>
  <si>
    <t>เม.ย-พ.ค.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</si>
  <si>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</si>
  <si>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</si>
  <si>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</si>
  <si>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</si>
  <si>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นายธนาวัฒน์ อริยวงค์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</si>
  <si>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</si>
  <si>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</si>
  <si>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</si>
  <si>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</si>
  <si>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</si>
  <si>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</si>
  <si>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</si>
  <si>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</si>
  <si>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</si>
  <si>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</si>
  <si>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</si>
  <si>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</si>
  <si>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</si>
  <si>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</si>
  <si>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</si>
  <si>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</si>
  <si>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บริษัท โรงแรม กระบี่-โลมา จำกัด (เลขที่ผู้เสียภาษีอากร 0815545000430)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</si>
  <si>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</si>
  <si>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</si>
  <si>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</si>
  <si>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</si>
  <si>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</si>
  <si>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</si>
  <si>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</si>
  <si>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</si>
  <si>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27 ถ.เจ้าคุณ ต.ปากน้ำ อ.เมืองกระบี่ จ.กระบี่ 81000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</si>
  <si>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</si>
  <si>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</si>
  <si>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</si>
  <si>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</si>
  <si>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</si>
  <si>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</si>
  <si>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นางลำดวน ภูมิสุทราผล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</si>
  <si>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</si>
  <si>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</si>
  <si>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</si>
  <si>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</si>
  <si>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</si>
  <si>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</si>
  <si>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</si>
  <si>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135/13 ถ.อุตรกิจ ต.ปากน้ำ อ.เมืองกระบี่ จ.กระบี่ 81000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</si>
  <si>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</si>
  <si>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</si>
  <si>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</si>
  <si>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</si>
  <si>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</si>
  <si>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</si>
  <si>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</si>
  <si>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บ.ศรีผ่องพานิชย์ จำกัด(ห้างทองนำเจริญ)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</si>
  <si>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</si>
  <si>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</si>
  <si>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15/4 ถ.สุคนธ์ ต.ปากน้ำ อ.เมืองกระบี่ จ.กระบี่ 81000</t>
  </si>
  <si>
    <t>15 ถ.สุคนธ์ ต.ปากน้ำ อ.เมืองกระบี่ จ.กระบี่</t>
  </si>
  <si>
    <t>เม.ย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</si>
  <si>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</si>
  <si>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</si>
  <si>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</si>
  <si>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</si>
  <si>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</si>
  <si>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</si>
  <si>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</si>
  <si>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67 ถ.อิศรา ต.ปากน้ำ อ.เมืองกระบี่ จ.กระบี่ 81000</t>
  </si>
  <si>
    <t>128 ถ.พฤกษาอุทิศ ต.ปากน้ำ อ.เมืองกระบี่ จ.กระบี่</t>
  </si>
  <si>
    <t>บ.ศรีผ่องพานิชย์(โกจิว)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</si>
  <si>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</si>
  <si>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</si>
  <si>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</si>
  <si>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</si>
  <si>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</si>
  <si>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</si>
  <si>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26 ถ.ประชาชื่น ต.ปากน้ำ อ.เมืองกระบี่ จ.กระบี่ 81000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</si>
  <si>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</si>
  <si>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</si>
  <si>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</si>
  <si>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</si>
  <si>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</si>
  <si>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</si>
  <si>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</si>
  <si>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</si>
  <si>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</si>
  <si>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</si>
  <si>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</si>
  <si>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บริษัท โฮลิสติก สปา แอนด์ บิวตี้ จำกัด (เลขที่ผู้เสียภาษีอากร 0105546030703)</t>
  </si>
  <si>
    <t>7-9 ถ.มหาราช ต.ปากน้ำ อ.เมืองกระบี่ จ.กระบี่</t>
  </si>
  <si>
    <t>23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</si>
  <si>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</si>
  <si>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</si>
  <si>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</si>
  <si>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</si>
  <si>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</si>
  <si>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</si>
  <si>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</si>
  <si>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</si>
  <si>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</si>
  <si>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</si>
  <si>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</si>
  <si>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</si>
  <si>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</si>
  <si>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</si>
  <si>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 ถ.มหาราช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</si>
  <si>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</si>
  <si>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</si>
  <si>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</si>
  <si>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</si>
  <si>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</si>
  <si>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</si>
  <si>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</si>
  <si>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</si>
  <si>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</si>
  <si>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</si>
  <si>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</si>
  <si>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</si>
  <si>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</si>
  <si>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นายนริศษร ตราเต็ง(บุญยืนแก๊ส)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</si>
  <si>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</si>
  <si>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</si>
  <si>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</si>
  <si>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</si>
  <si>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</si>
  <si>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</si>
  <si>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</si>
  <si>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</si>
  <si>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</si>
  <si>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</si>
  <si>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</si>
  <si>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4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</si>
  <si>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</si>
  <si>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</si>
  <si>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</si>
  <si>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1 ถ.เหมทานนท์ ต.ปากน้ำ อ.เมืองกระบี่ จ.กระบี่ 81000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</si>
  <si>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</si>
  <si>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</si>
  <si>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</si>
  <si>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</si>
  <si>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</si>
  <si>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</si>
  <si>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</si>
  <si>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</si>
  <si>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78 ถ.เหมทานนท์ ต.ปากน้ำ อ.เมืองกระบี่ จ.กระบี่ 81000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</si>
  <si>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</si>
  <si>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</si>
  <si>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</si>
  <si>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</si>
  <si>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</si>
  <si>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</si>
  <si>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</si>
  <si>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</si>
  <si>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</si>
  <si>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</si>
  <si>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</si>
  <si>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</si>
  <si>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</si>
  <si>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</si>
  <si>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</si>
  <si>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</si>
  <si>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</si>
  <si>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</si>
  <si>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</si>
  <si>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</si>
  <si>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</si>
  <si>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</si>
  <si>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</si>
  <si>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</si>
  <si>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</si>
  <si>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</si>
  <si>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</si>
  <si>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</si>
  <si>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</si>
  <si>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</si>
  <si>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</si>
  <si>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</si>
  <si>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19 ถ.ร่วมจิตร ต.ปากน้ำ อ.เมืองกระบี่ จ.กระบี่ 81000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</si>
  <si>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</si>
  <si>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</si>
  <si>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28/5 ถ.กระบี่ ต.ปากน้ำ อ.เมืองกระบี่ จ.กระบี่ 81000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</si>
  <si>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</si>
  <si>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</si>
  <si>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</si>
  <si>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</si>
  <si>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</si>
  <si>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</si>
  <si>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</si>
  <si>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</si>
  <si>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</si>
  <si>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</si>
  <si>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</si>
  <si>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</si>
  <si>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</si>
  <si>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</si>
  <si>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</si>
  <si>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</si>
  <si>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</si>
  <si>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</si>
  <si>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</si>
  <si>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</si>
  <si>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</si>
  <si>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</si>
  <si>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</si>
  <si>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</si>
  <si>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</si>
  <si>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</si>
  <si>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</si>
  <si>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</si>
  <si>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</si>
  <si>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</si>
  <si>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</si>
  <si>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</si>
  <si>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</si>
  <si>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</si>
  <si>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</si>
  <si>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</si>
  <si>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</si>
  <si>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</si>
  <si>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</si>
  <si>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</si>
  <si>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</si>
  <si>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</si>
  <si>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</si>
  <si>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</si>
  <si>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</si>
  <si>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</si>
  <si>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</si>
  <si>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</si>
  <si>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</si>
  <si>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</si>
  <si>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</si>
  <si>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</si>
  <si>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</si>
  <si>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</si>
  <si>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27 ถ.มหาราช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</si>
  <si>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</si>
  <si>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</si>
  <si>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</si>
  <si>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</si>
  <si>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</si>
  <si>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</si>
  <si>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</si>
  <si>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</si>
  <si>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</si>
  <si>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</si>
  <si>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</si>
  <si>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</si>
  <si>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</si>
  <si>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</si>
  <si>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</si>
  <si>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</si>
  <si>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</si>
  <si>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</si>
  <si>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</si>
  <si>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</si>
  <si>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</si>
  <si>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</si>
  <si>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</si>
  <si>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</si>
  <si>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</si>
  <si>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</si>
  <si>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</si>
  <si>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</si>
  <si>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</si>
  <si>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</si>
  <si>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</si>
  <si>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</si>
  <si>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</si>
  <si>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</si>
  <si>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</si>
  <si>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</si>
  <si>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</si>
  <si>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</si>
  <si>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</si>
  <si>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</si>
  <si>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</si>
  <si>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</si>
  <si>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</si>
  <si>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</si>
  <si>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</si>
  <si>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</si>
  <si>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</si>
  <si>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</si>
  <si>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</si>
  <si>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</si>
  <si>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</si>
  <si>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</si>
  <si>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</si>
  <si>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</si>
  <si>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</si>
  <si>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</si>
  <si>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</si>
  <si>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</si>
  <si>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</si>
  <si>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</si>
  <si>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</si>
  <si>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</si>
  <si>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</si>
  <si>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</si>
  <si>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wma-592000327</t>
  </si>
  <si>
    <t>wma-593000086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</si>
  <si>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11,546.36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</si>
  <si>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52,371.82 บาท</t>
  </si>
  <si>
    <t>ลบ.ม.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</si>
</sst>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* #,##0.00_-;\-* #,##0.00_-;_-* &quot;-&quot;??_-;_-@_-"/>
    <numFmt numFmtId="166" formatCode="#,##0.00_ ;\-#,##0.00\ "/>
    <numFmt numFmtId="167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4"/>
      <color rgb="FFFF0000"/>
      <name val="TH SarabunPSK"/>
      <family val="2"/>
    </font>
    <font>
      <b/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32">
    <xf numFmtId="0" fontId="0" fillId="0" borderId="0" xfId="0"/>
    <xf numFmtId="0" fontId="6" fillId="0" borderId="0" xfId="0" applyFont="1"/>
    <xf numFmtId="165" fontId="6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5" fontId="6" fillId="0" borderId="1" xfId="1" applyFont="1" applyBorder="1"/>
    <xf numFmtId="165" fontId="6" fillId="0" borderId="1" xfId="0" applyNumberFormat="1" applyFont="1" applyBorder="1"/>
    <xf numFmtId="165" fontId="7" fillId="0" borderId="2" xfId="1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7" fillId="0" borderId="2" xfId="1" applyFont="1" applyBorder="1" applyAlignment="1">
      <alignment horizontal="center"/>
    </xf>
    <xf numFmtId="165" fontId="6" fillId="0" borderId="0" xfId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3" xfId="1" applyFont="1" applyBorder="1"/>
    <xf numFmtId="165" fontId="6" fillId="0" borderId="3" xfId="0" applyNumberFormat="1" applyFont="1" applyBorder="1"/>
    <xf numFmtId="0" fontId="8" fillId="0" borderId="4" xfId="0" applyFont="1" applyBorder="1" applyAlignment="1">
      <alignment horizontal="center" vertical="center"/>
    </xf>
    <xf numFmtId="165" fontId="8" fillId="0" borderId="4" xfId="1" applyFont="1" applyBorder="1" applyAlignment="1">
      <alignment horizontal="center" vertical="center"/>
    </xf>
    <xf numFmtId="165" fontId="8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8" fillId="0" borderId="6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6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2" borderId="5" xfId="1" applyFont="1" applyFill="1" applyBorder="1"/>
    <xf numFmtId="165" fontId="7" fillId="2" borderId="3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165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1" applyFont="1" applyBorder="1"/>
    <xf numFmtId="165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0" fontId="9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right"/>
    </xf>
    <xf numFmtId="165" fontId="2" fillId="0" borderId="0" xfId="1" applyFont="1" applyFill="1" applyAlignment="1">
      <alignment horizontal="center"/>
    </xf>
    <xf numFmtId="165" fontId="6" fillId="0" borderId="0" xfId="1" applyFont="1" applyBorder="1"/>
    <xf numFmtId="165" fontId="2" fillId="0" borderId="0" xfId="1" applyFont="1"/>
    <xf numFmtId="165" fontId="2" fillId="0" borderId="0" xfId="1" applyFont="1" applyFill="1"/>
    <xf numFmtId="165" fontId="10" fillId="0" borderId="0" xfId="1" applyFont="1" applyFill="1"/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5" fontId="3" fillId="0" borderId="7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1" xfId="0" applyFont="1" applyFill="1" applyBorder="1"/>
    <xf numFmtId="165" fontId="10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65" fontId="6" fillId="0" borderId="0" xfId="1" applyFont="1" applyFill="1"/>
    <xf numFmtId="165" fontId="10" fillId="0" borderId="1" xfId="0" applyNumberFormat="1" applyFont="1" applyFill="1" applyBorder="1"/>
    <xf numFmtId="0" fontId="12" fillId="0" borderId="1" xfId="0" applyFont="1" applyFill="1" applyBorder="1"/>
    <xf numFmtId="0" fontId="2" fillId="0" borderId="3" xfId="0" applyFont="1" applyFill="1" applyBorder="1"/>
    <xf numFmtId="165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5" fontId="7" fillId="0" borderId="8" xfId="1" applyFont="1" applyBorder="1" applyAlignment="1">
      <alignment horizontal="center"/>
    </xf>
    <xf numFmtId="165" fontId="7" fillId="0" borderId="8" xfId="1" applyFont="1" applyBorder="1"/>
    <xf numFmtId="0" fontId="8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10" fillId="0" borderId="1" xfId="0" applyNumberFormat="1" applyFont="1" applyFill="1" applyBorder="1" applyAlignment="1"/>
    <xf numFmtId="0" fontId="6" fillId="0" borderId="0" xfId="0" applyFont="1" applyFill="1" applyAlignment="1"/>
    <xf numFmtId="167" fontId="2" fillId="0" borderId="1" xfId="1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65" fontId="2" fillId="0" borderId="5" xfId="1" applyNumberFormat="1" applyFont="1" applyFill="1" applyBorder="1" applyAlignment="1">
      <alignment horizontal="center"/>
    </xf>
    <xf numFmtId="165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165" fontId="10" fillId="0" borderId="0" xfId="1" applyFont="1"/>
    <xf numFmtId="165" fontId="2" fillId="0" borderId="0" xfId="1" applyFont="1" applyBorder="1" applyAlignment="1">
      <alignment horizontal="right"/>
    </xf>
    <xf numFmtId="0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9" fontId="2" fillId="0" borderId="1" xfId="1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5" fontId="2" fillId="2" borderId="0" xfId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right"/>
    </xf>
    <xf numFmtId="166" fontId="2" fillId="2" borderId="0" xfId="1" applyNumberFormat="1" applyFont="1" applyFill="1" applyBorder="1" applyAlignment="1">
      <alignment horizontal="right"/>
    </xf>
    <xf numFmtId="165" fontId="2" fillId="2" borderId="0" xfId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Font="1" applyFill="1"/>
    <xf numFmtId="165" fontId="2" fillId="2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5" fontId="2" fillId="2" borderId="0" xfId="1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0" borderId="1" xfId="1" applyFont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10" fillId="0" borderId="0" xfId="1" applyFont="1" applyFill="1" applyAlignment="1">
      <alignment horizontal="right"/>
    </xf>
    <xf numFmtId="165" fontId="10" fillId="0" borderId="0" xfId="1" applyFont="1" applyAlignment="1">
      <alignment horizontal="center"/>
    </xf>
    <xf numFmtId="165" fontId="2" fillId="3" borderId="0" xfId="1" applyFont="1" applyFill="1"/>
    <xf numFmtId="165" fontId="2" fillId="3" borderId="0" xfId="0" applyNumberFormat="1" applyFont="1" applyFill="1"/>
    <xf numFmtId="165" fontId="2" fillId="3" borderId="0" xfId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3" borderId="0" xfId="1" applyFont="1" applyFill="1" applyBorder="1" applyAlignment="1">
      <alignment horizontal="right"/>
    </xf>
    <xf numFmtId="49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49" fontId="2" fillId="4" borderId="1" xfId="0" applyNumberFormat="1" applyFont="1" applyFill="1" applyBorder="1" applyAlignment="1"/>
    <xf numFmtId="49" fontId="10" fillId="4" borderId="1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9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2" fillId="6" borderId="1" xfId="0" applyFont="1" applyFill="1" applyBorder="1"/>
    <xf numFmtId="0" fontId="2" fillId="2" borderId="1" xfId="0" applyFont="1" applyFill="1" applyBorder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1" fillId="0" borderId="0" xfId="1" applyFont="1" applyBorder="1" applyAlignment="1">
      <alignment horizontal="center"/>
    </xf>
    <xf numFmtId="165" fontId="10" fillId="0" borderId="0" xfId="1" applyFont="1" applyFill="1" applyBorder="1" applyAlignment="1">
      <alignment horizontal="center"/>
    </xf>
    <xf numFmtId="165" fontId="6" fillId="2" borderId="3" xfId="0" applyNumberFormat="1" applyFont="1" applyFill="1" applyBorder="1"/>
    <xf numFmtId="165" fontId="6" fillId="2" borderId="1" xfId="0" applyNumberFormat="1" applyFont="1" applyFill="1" applyBorder="1"/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6" fillId="0" borderId="0" xfId="0" applyNumberFormat="1" applyFont="1"/>
    <xf numFmtId="165" fontId="7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5" fontId="7" fillId="7" borderId="9" xfId="1" applyFont="1" applyFill="1" applyBorder="1" applyAlignment="1">
      <alignment horizontal="center" vertical="center"/>
    </xf>
    <xf numFmtId="165" fontId="7" fillId="7" borderId="10" xfId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right" vertical="center"/>
    </xf>
    <xf numFmtId="49" fontId="7" fillId="0" borderId="6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13" xfId="1" applyFont="1" applyFill="1" applyBorder="1" applyAlignment="1">
      <alignment horizontal="center" vertical="center"/>
    </xf>
    <xf numFmtId="165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13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9" xfId="1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opLeftCell="A1008" zoomScale="70" zoomScaleNormal="70" workbookViewId="0">
      <selection activeCell="K1028" sqref="K102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2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7" t="s">
        <v>1769</v>
      </c>
      <c r="L3" s="192" t="s">
        <v>1771</v>
      </c>
    </row>
    <row r="4" spans="1:12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20" t="s">
        <v>1770</v>
      </c>
      <c r="L4" s="193"/>
    </row>
    <row r="5" spans="1:12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80">
        <f>SUM(I5+J5)</f>
        <v>876.33</v>
      </c>
      <c r="L5" s="16">
        <f>SUM(K5+F5)</f>
        <v>962.47</v>
      </c>
    </row>
    <row r="6" spans="1:12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16">
        <f>SUM(K6+F6)</f>
        <v>198.48500000000001</v>
      </c>
    </row>
    <row r="7" spans="1:12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80">
        <f>SUM(I8+J8)</f>
        <v>14.98</v>
      </c>
      <c r="L8" s="16">
        <f>SUM(K8+F8)</f>
        <v>18.73</v>
      </c>
    </row>
    <row r="9" spans="1:12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0"/>
        <v>52.5</v>
      </c>
      <c r="J10" s="16">
        <f t="shared" si="1"/>
        <v>3.6750000000000003</v>
      </c>
      <c r="K10" s="16">
        <f t="shared" si="2"/>
        <v>56.174999999999997</v>
      </c>
      <c r="L10" s="16">
        <f t="shared" si="3"/>
        <v>138.565</v>
      </c>
    </row>
    <row r="11" spans="1:12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181">
        <f t="shared" si="2"/>
        <v>273.38499999999999</v>
      </c>
      <c r="L11" s="6">
        <f t="shared" si="3"/>
        <v>614.18499999999995</v>
      </c>
    </row>
    <row r="12" spans="1:12" x14ac:dyDescent="0.4">
      <c r="A12" s="9">
        <v>8</v>
      </c>
      <c r="B12" s="4">
        <v>5920001021</v>
      </c>
      <c r="C12" s="107" t="s">
        <v>758</v>
      </c>
      <c r="D12" s="64" t="s">
        <v>14</v>
      </c>
      <c r="E12" s="63">
        <v>1</v>
      </c>
      <c r="F12" s="31">
        <v>59.92</v>
      </c>
      <c r="G12" s="64">
        <v>16</v>
      </c>
      <c r="H12" s="15">
        <v>3.5</v>
      </c>
      <c r="I12" s="16">
        <f t="shared" si="0"/>
        <v>56</v>
      </c>
      <c r="J12" s="16">
        <f t="shared" si="1"/>
        <v>3.9200000000000004</v>
      </c>
      <c r="K12" s="16">
        <f t="shared" si="2"/>
        <v>59.92</v>
      </c>
      <c r="L12" s="16">
        <f t="shared" si="3"/>
        <v>119.84</v>
      </c>
    </row>
    <row r="13" spans="1:12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0"/>
        <v>35</v>
      </c>
      <c r="J14" s="16">
        <f t="shared" si="1"/>
        <v>2.4500000000000002</v>
      </c>
      <c r="K14" s="16">
        <f t="shared" si="2"/>
        <v>37.450000000000003</v>
      </c>
      <c r="L14" s="16">
        <f t="shared" si="3"/>
        <v>74.900000000000006</v>
      </c>
    </row>
    <row r="15" spans="1:12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0"/>
        <v>182</v>
      </c>
      <c r="J16" s="16">
        <f t="shared" si="1"/>
        <v>12.740000000000002</v>
      </c>
      <c r="K16" s="16">
        <f t="shared" si="2"/>
        <v>194.74</v>
      </c>
      <c r="L16" s="16">
        <f t="shared" si="3"/>
        <v>438.17</v>
      </c>
    </row>
    <row r="17" spans="1:12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0"/>
        <v>56</v>
      </c>
      <c r="J18" s="16">
        <f t="shared" si="1"/>
        <v>3.9200000000000004</v>
      </c>
      <c r="K18" s="16">
        <f t="shared" si="2"/>
        <v>59.92</v>
      </c>
      <c r="L18" s="16">
        <f t="shared" si="3"/>
        <v>164.78</v>
      </c>
    </row>
    <row r="19" spans="1:12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0"/>
        <v>164.5</v>
      </c>
      <c r="J20" s="16">
        <f t="shared" si="1"/>
        <v>11.515000000000001</v>
      </c>
      <c r="K20" s="16">
        <f t="shared" si="2"/>
        <v>176.01499999999999</v>
      </c>
      <c r="L20" s="16">
        <f t="shared" si="3"/>
        <v>344.54499999999996</v>
      </c>
    </row>
    <row r="21" spans="1:12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0"/>
        <v>115.5</v>
      </c>
      <c r="J22" s="16">
        <f t="shared" si="1"/>
        <v>8.0850000000000009</v>
      </c>
      <c r="K22" s="16">
        <f t="shared" si="2"/>
        <v>123.58500000000001</v>
      </c>
      <c r="L22" s="16">
        <f t="shared" si="3"/>
        <v>355.77499999999998</v>
      </c>
    </row>
    <row r="23" spans="1:12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0"/>
        <v>98</v>
      </c>
      <c r="J24" s="16">
        <f t="shared" si="1"/>
        <v>6.86</v>
      </c>
      <c r="K24" s="16">
        <f t="shared" si="2"/>
        <v>104.86</v>
      </c>
      <c r="L24" s="16">
        <f t="shared" si="3"/>
        <v>239.68</v>
      </c>
    </row>
    <row r="25" spans="1:12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0"/>
        <v>150.5</v>
      </c>
      <c r="J26" s="16">
        <f t="shared" si="1"/>
        <v>10.535</v>
      </c>
      <c r="K26" s="16">
        <f t="shared" si="2"/>
        <v>161.035</v>
      </c>
      <c r="L26" s="16">
        <f t="shared" si="3"/>
        <v>161.035</v>
      </c>
    </row>
    <row r="27" spans="1:12" x14ac:dyDescent="0.4">
      <c r="A27" s="9">
        <v>23</v>
      </c>
      <c r="B27" s="4">
        <v>5920001036</v>
      </c>
      <c r="C27" s="106" t="s">
        <v>774</v>
      </c>
      <c r="D27" s="64" t="s">
        <v>666</v>
      </c>
      <c r="E27" s="63">
        <v>1</v>
      </c>
      <c r="F27" s="33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0"/>
        <v>38.5</v>
      </c>
      <c r="J28" s="16">
        <f t="shared" si="1"/>
        <v>2.6950000000000003</v>
      </c>
      <c r="K28" s="16">
        <f t="shared" si="2"/>
        <v>41.195</v>
      </c>
      <c r="L28" s="16">
        <f t="shared" si="3"/>
        <v>93.625</v>
      </c>
    </row>
    <row r="29" spans="1:12" x14ac:dyDescent="0.4">
      <c r="A29" s="9">
        <v>25</v>
      </c>
      <c r="B29" s="4">
        <v>5920001038</v>
      </c>
      <c r="C29" s="106" t="s">
        <v>776</v>
      </c>
      <c r="D29" s="64" t="s">
        <v>30</v>
      </c>
      <c r="E29" s="63">
        <v>1</v>
      </c>
      <c r="F29" s="33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0"/>
        <v>87.5</v>
      </c>
      <c r="J30" s="16">
        <f t="shared" si="1"/>
        <v>6.1250000000000009</v>
      </c>
      <c r="K30" s="16">
        <f t="shared" si="2"/>
        <v>93.625</v>
      </c>
      <c r="L30" s="16">
        <f t="shared" si="3"/>
        <v>284.625</v>
      </c>
    </row>
    <row r="31" spans="1:12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0"/>
        <v>217</v>
      </c>
      <c r="J32" s="16">
        <f t="shared" si="1"/>
        <v>15.190000000000001</v>
      </c>
      <c r="K32" s="16">
        <f t="shared" si="2"/>
        <v>232.19</v>
      </c>
      <c r="L32" s="16">
        <f t="shared" si="3"/>
        <v>606.69000000000005</v>
      </c>
    </row>
    <row r="33" spans="1:12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0"/>
        <v>66.5</v>
      </c>
      <c r="J34" s="16">
        <f t="shared" si="1"/>
        <v>4.6550000000000002</v>
      </c>
      <c r="K34" s="16">
        <f t="shared" si="2"/>
        <v>71.155000000000001</v>
      </c>
      <c r="L34" s="16">
        <f t="shared" si="3"/>
        <v>127.33500000000001</v>
      </c>
    </row>
    <row r="35" spans="1:12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0"/>
        <v>28</v>
      </c>
      <c r="J36" s="16">
        <f t="shared" si="1"/>
        <v>1.9600000000000002</v>
      </c>
      <c r="K36" s="16">
        <f t="shared" si="2"/>
        <v>29.96</v>
      </c>
      <c r="L36" s="16">
        <f t="shared" si="3"/>
        <v>71.16</v>
      </c>
    </row>
    <row r="37" spans="1:12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0"/>
        <v>245</v>
      </c>
      <c r="J38" s="16">
        <f t="shared" si="1"/>
        <v>17.150000000000002</v>
      </c>
      <c r="K38" s="16">
        <f t="shared" si="2"/>
        <v>262.14999999999998</v>
      </c>
      <c r="L38" s="16">
        <f t="shared" si="3"/>
        <v>644.14</v>
      </c>
    </row>
    <row r="39" spans="1:12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0"/>
        <v>259</v>
      </c>
      <c r="J40" s="16">
        <f t="shared" si="1"/>
        <v>18.130000000000003</v>
      </c>
      <c r="K40" s="16">
        <f t="shared" si="2"/>
        <v>277.13</v>
      </c>
      <c r="L40" s="16">
        <f t="shared" si="3"/>
        <v>561.75</v>
      </c>
    </row>
    <row r="41" spans="1:12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0"/>
        <v>105</v>
      </c>
      <c r="J42" s="16">
        <f t="shared" si="1"/>
        <v>7.3500000000000005</v>
      </c>
      <c r="K42" s="16">
        <f t="shared" si="2"/>
        <v>112.35</v>
      </c>
      <c r="L42" s="16">
        <f t="shared" si="3"/>
        <v>490.6</v>
      </c>
    </row>
    <row r="43" spans="1:12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0"/>
        <v>28</v>
      </c>
      <c r="J44" s="16">
        <f t="shared" si="1"/>
        <v>1.9600000000000002</v>
      </c>
      <c r="K44" s="16">
        <f t="shared" si="2"/>
        <v>29.96</v>
      </c>
      <c r="L44" s="16">
        <f t="shared" si="3"/>
        <v>56.18</v>
      </c>
    </row>
    <row r="45" spans="1:12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0"/>
        <v>126</v>
      </c>
      <c r="J46" s="16">
        <f t="shared" si="1"/>
        <v>8.82</v>
      </c>
      <c r="K46" s="16">
        <f t="shared" si="2"/>
        <v>134.82</v>
      </c>
      <c r="L46" s="16">
        <f t="shared" si="3"/>
        <v>284.62</v>
      </c>
    </row>
    <row r="47" spans="1:12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0"/>
        <v>98</v>
      </c>
      <c r="J48" s="16">
        <f t="shared" si="1"/>
        <v>6.86</v>
      </c>
      <c r="K48" s="16">
        <f t="shared" si="2"/>
        <v>104.86</v>
      </c>
      <c r="L48" s="16">
        <f t="shared" si="3"/>
        <v>202.23000000000002</v>
      </c>
    </row>
    <row r="49" spans="1:12" x14ac:dyDescent="0.4">
      <c r="A49" s="9">
        <v>45</v>
      </c>
      <c r="B49" s="4">
        <v>5920001058</v>
      </c>
      <c r="C49" s="106" t="s">
        <v>797</v>
      </c>
      <c r="D49" s="64" t="s">
        <v>670</v>
      </c>
      <c r="E49" s="63">
        <v>1</v>
      </c>
      <c r="F49" s="33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 x14ac:dyDescent="0.4">
      <c r="A50" s="9">
        <v>46</v>
      </c>
      <c r="B50" s="4">
        <v>5920001059</v>
      </c>
      <c r="C50" s="107" t="s">
        <v>798</v>
      </c>
      <c r="D50" s="64" t="s">
        <v>670</v>
      </c>
      <c r="E50" s="99">
        <v>1</v>
      </c>
      <c r="F50" s="31">
        <v>37.450000000000003</v>
      </c>
      <c r="G50" s="64">
        <v>7</v>
      </c>
      <c r="H50" s="15">
        <v>3.5</v>
      </c>
      <c r="I50" s="16">
        <f t="shared" si="0"/>
        <v>24.5</v>
      </c>
      <c r="J50" s="16">
        <f t="shared" si="1"/>
        <v>1.7150000000000001</v>
      </c>
      <c r="K50" s="16">
        <f t="shared" si="2"/>
        <v>26.215</v>
      </c>
      <c r="L50" s="16">
        <f t="shared" si="3"/>
        <v>63.665000000000006</v>
      </c>
    </row>
    <row r="51" spans="1:12" x14ac:dyDescent="0.4">
      <c r="A51" s="9">
        <v>47</v>
      </c>
      <c r="B51" s="4">
        <v>5920001060</v>
      </c>
      <c r="C51" s="106" t="s">
        <v>800</v>
      </c>
      <c r="D51" s="64" t="s">
        <v>670</v>
      </c>
      <c r="E51" s="63">
        <v>1</v>
      </c>
      <c r="F51" s="33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 x14ac:dyDescent="0.4">
      <c r="A52" s="9">
        <v>48</v>
      </c>
      <c r="B52" s="4">
        <v>5920001061</v>
      </c>
      <c r="C52" s="107" t="s">
        <v>801</v>
      </c>
      <c r="D52" s="64" t="s">
        <v>670</v>
      </c>
      <c r="E52" s="99">
        <v>1</v>
      </c>
      <c r="F52" s="31">
        <v>11.24</v>
      </c>
      <c r="G52" s="64">
        <v>2</v>
      </c>
      <c r="H52" s="15">
        <v>3.5</v>
      </c>
      <c r="I52" s="16">
        <f t="shared" si="0"/>
        <v>7</v>
      </c>
      <c r="J52" s="16">
        <f t="shared" si="1"/>
        <v>0.49000000000000005</v>
      </c>
      <c r="K52" s="16">
        <f t="shared" si="2"/>
        <v>7.49</v>
      </c>
      <c r="L52" s="16">
        <f t="shared" si="3"/>
        <v>18.73</v>
      </c>
    </row>
    <row r="53" spans="1:12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0"/>
        <v>52.5</v>
      </c>
      <c r="J54" s="16">
        <f t="shared" si="1"/>
        <v>3.6750000000000003</v>
      </c>
      <c r="K54" s="16">
        <f t="shared" si="2"/>
        <v>56.174999999999997</v>
      </c>
      <c r="L54" s="16">
        <f t="shared" si="3"/>
        <v>112.35499999999999</v>
      </c>
    </row>
    <row r="55" spans="1:12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0"/>
        <v>150.5</v>
      </c>
      <c r="J56" s="16">
        <f t="shared" si="1"/>
        <v>10.535</v>
      </c>
      <c r="K56" s="16">
        <f t="shared" si="2"/>
        <v>161.035</v>
      </c>
      <c r="L56" s="16">
        <f t="shared" si="3"/>
        <v>381.995</v>
      </c>
    </row>
    <row r="57" spans="1:12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0"/>
        <v>98</v>
      </c>
      <c r="J58" s="16">
        <f t="shared" si="1"/>
        <v>6.86</v>
      </c>
      <c r="K58" s="16">
        <f t="shared" si="2"/>
        <v>104.86</v>
      </c>
      <c r="L58" s="16">
        <f t="shared" si="3"/>
        <v>250.92000000000002</v>
      </c>
    </row>
    <row r="59" spans="1:12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0"/>
        <v>77</v>
      </c>
      <c r="J60" s="16">
        <f t="shared" si="1"/>
        <v>5.3900000000000006</v>
      </c>
      <c r="K60" s="16">
        <f t="shared" si="2"/>
        <v>82.39</v>
      </c>
      <c r="L60" s="16">
        <f t="shared" si="3"/>
        <v>217.20999999999998</v>
      </c>
    </row>
    <row r="61" spans="1:12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0"/>
        <v>199.5</v>
      </c>
      <c r="J62" s="16">
        <f t="shared" si="1"/>
        <v>13.965000000000002</v>
      </c>
      <c r="K62" s="16">
        <f t="shared" si="2"/>
        <v>213.465</v>
      </c>
      <c r="L62" s="16">
        <f t="shared" si="3"/>
        <v>726.53500000000008</v>
      </c>
    </row>
    <row r="63" spans="1:12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 x14ac:dyDescent="0.4">
      <c r="A64" s="9">
        <v>60</v>
      </c>
      <c r="B64" s="4">
        <v>5920001073</v>
      </c>
      <c r="C64" s="107" t="s">
        <v>813</v>
      </c>
      <c r="D64" s="64" t="s">
        <v>55</v>
      </c>
      <c r="E64" s="99">
        <v>1</v>
      </c>
      <c r="F64" s="31">
        <v>74.900000000000006</v>
      </c>
      <c r="G64" s="64">
        <v>14</v>
      </c>
      <c r="H64" s="15">
        <v>3.5</v>
      </c>
      <c r="I64" s="16">
        <f t="shared" si="0"/>
        <v>49</v>
      </c>
      <c r="J64" s="16">
        <f t="shared" si="1"/>
        <v>3.43</v>
      </c>
      <c r="K64" s="16">
        <f t="shared" si="2"/>
        <v>52.43</v>
      </c>
      <c r="L64" s="16">
        <f t="shared" si="3"/>
        <v>127.33000000000001</v>
      </c>
    </row>
    <row r="65" spans="1:12" x14ac:dyDescent="0.4">
      <c r="A65" s="9">
        <v>61</v>
      </c>
      <c r="B65" s="4">
        <v>5920001074</v>
      </c>
      <c r="C65" s="106" t="s">
        <v>814</v>
      </c>
      <c r="D65" s="64" t="s">
        <v>56</v>
      </c>
      <c r="E65" s="63">
        <v>1</v>
      </c>
      <c r="F65" s="33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0"/>
        <v>73.5</v>
      </c>
      <c r="J66" s="16">
        <f t="shared" si="1"/>
        <v>5.1450000000000005</v>
      </c>
      <c r="K66" s="16">
        <f t="shared" si="2"/>
        <v>78.644999999999996</v>
      </c>
      <c r="L66" s="16">
        <f t="shared" si="3"/>
        <v>164.785</v>
      </c>
    </row>
    <row r="67" spans="1:12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0"/>
        <v>227.5</v>
      </c>
      <c r="J68" s="16">
        <f t="shared" si="1"/>
        <v>15.925000000000001</v>
      </c>
      <c r="K68" s="16">
        <f t="shared" si="2"/>
        <v>243.42500000000001</v>
      </c>
      <c r="L68" s="16">
        <f t="shared" si="3"/>
        <v>535.53500000000008</v>
      </c>
    </row>
    <row r="69" spans="1:12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0"/>
        <v>63</v>
      </c>
      <c r="J70" s="16">
        <f t="shared" si="1"/>
        <v>4.41</v>
      </c>
      <c r="K70" s="16">
        <f t="shared" si="2"/>
        <v>67.41</v>
      </c>
      <c r="L70" s="16">
        <f t="shared" si="3"/>
        <v>123.59</v>
      </c>
    </row>
    <row r="71" spans="1:12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0"/>
        <v>28</v>
      </c>
      <c r="J72" s="16">
        <f t="shared" si="1"/>
        <v>1.9600000000000002</v>
      </c>
      <c r="K72" s="16">
        <f t="shared" si="2"/>
        <v>29.96</v>
      </c>
      <c r="L72" s="16">
        <f t="shared" si="3"/>
        <v>59.92</v>
      </c>
    </row>
    <row r="73" spans="1:12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4"/>
        <v>49</v>
      </c>
      <c r="J74" s="16">
        <f t="shared" si="5"/>
        <v>3.43</v>
      </c>
      <c r="K74" s="16">
        <f t="shared" si="6"/>
        <v>52.43</v>
      </c>
      <c r="L74" s="16">
        <f t="shared" si="7"/>
        <v>134.82</v>
      </c>
    </row>
    <row r="75" spans="1:12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4"/>
        <v>77</v>
      </c>
      <c r="J76" s="16">
        <f t="shared" si="5"/>
        <v>5.3900000000000006</v>
      </c>
      <c r="K76" s="16">
        <f t="shared" si="6"/>
        <v>82.39</v>
      </c>
      <c r="L76" s="16">
        <f t="shared" si="7"/>
        <v>161.04000000000002</v>
      </c>
    </row>
    <row r="77" spans="1:12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 x14ac:dyDescent="0.4">
      <c r="A78" s="9">
        <v>74</v>
      </c>
      <c r="B78" s="4">
        <v>5920001087</v>
      </c>
      <c r="C78" s="107" t="s">
        <v>828</v>
      </c>
      <c r="D78" s="64" t="s">
        <v>63</v>
      </c>
      <c r="E78" s="99">
        <v>1</v>
      </c>
      <c r="F78" s="31">
        <v>71.16</v>
      </c>
      <c r="G78" s="64">
        <v>17</v>
      </c>
      <c r="H78" s="15">
        <v>3.5</v>
      </c>
      <c r="I78" s="16">
        <f t="shared" si="4"/>
        <v>59.5</v>
      </c>
      <c r="J78" s="16">
        <f t="shared" si="5"/>
        <v>4.165</v>
      </c>
      <c r="K78" s="16">
        <f t="shared" si="6"/>
        <v>63.664999999999999</v>
      </c>
      <c r="L78" s="16">
        <f t="shared" si="7"/>
        <v>134.82499999999999</v>
      </c>
    </row>
    <row r="79" spans="1:12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4"/>
        <v>77</v>
      </c>
      <c r="J80" s="16">
        <f t="shared" si="5"/>
        <v>5.3900000000000006</v>
      </c>
      <c r="K80" s="16">
        <f t="shared" si="6"/>
        <v>82.39</v>
      </c>
      <c r="L80" s="16">
        <f t="shared" si="7"/>
        <v>194.74</v>
      </c>
    </row>
    <row r="81" spans="1:12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 x14ac:dyDescent="0.4">
      <c r="A82" s="9">
        <v>78</v>
      </c>
      <c r="B82" s="4">
        <v>5920001091</v>
      </c>
      <c r="C82" s="107" t="s">
        <v>832</v>
      </c>
      <c r="D82" s="64" t="s">
        <v>66</v>
      </c>
      <c r="E82" s="99">
        <v>1</v>
      </c>
      <c r="F82" s="31">
        <v>116.1</v>
      </c>
      <c r="G82" s="64">
        <v>16</v>
      </c>
      <c r="H82" s="15">
        <v>3.5</v>
      </c>
      <c r="I82" s="16">
        <f t="shared" si="4"/>
        <v>56</v>
      </c>
      <c r="J82" s="16">
        <f t="shared" si="5"/>
        <v>3.9200000000000004</v>
      </c>
      <c r="K82" s="16">
        <f t="shared" si="6"/>
        <v>59.92</v>
      </c>
      <c r="L82" s="16">
        <f t="shared" si="7"/>
        <v>176.01999999999998</v>
      </c>
    </row>
    <row r="83" spans="1:12" x14ac:dyDescent="0.4">
      <c r="A83" s="9">
        <v>79</v>
      </c>
      <c r="B83" s="4">
        <v>5920001092</v>
      </c>
      <c r="C83" s="106" t="s">
        <v>833</v>
      </c>
      <c r="D83" s="64" t="s">
        <v>66</v>
      </c>
      <c r="E83" s="63">
        <v>1</v>
      </c>
      <c r="F83" s="33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4"/>
        <v>38.5</v>
      </c>
      <c r="J84" s="16">
        <f t="shared" si="5"/>
        <v>2.6950000000000003</v>
      </c>
      <c r="K84" s="16">
        <f t="shared" si="6"/>
        <v>41.195</v>
      </c>
      <c r="L84" s="16">
        <f t="shared" si="7"/>
        <v>52.435000000000002</v>
      </c>
    </row>
    <row r="85" spans="1:12" x14ac:dyDescent="0.4">
      <c r="A85" s="9">
        <v>81</v>
      </c>
      <c r="B85" s="4">
        <v>5920001094</v>
      </c>
      <c r="C85" s="106" t="s">
        <v>835</v>
      </c>
      <c r="D85" s="64" t="s">
        <v>68</v>
      </c>
      <c r="E85" s="63">
        <v>1</v>
      </c>
      <c r="F85" s="33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4"/>
        <v>63</v>
      </c>
      <c r="J86" s="16">
        <f t="shared" si="5"/>
        <v>4.41</v>
      </c>
      <c r="K86" s="16">
        <f t="shared" si="6"/>
        <v>67.41</v>
      </c>
      <c r="L86" s="16">
        <f t="shared" si="7"/>
        <v>157.29</v>
      </c>
    </row>
    <row r="87" spans="1:12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4"/>
        <v>17.5</v>
      </c>
      <c r="J88" s="16">
        <f t="shared" si="5"/>
        <v>1.2250000000000001</v>
      </c>
      <c r="K88" s="16">
        <f t="shared" si="6"/>
        <v>18.725000000000001</v>
      </c>
      <c r="L88" s="16">
        <f t="shared" si="7"/>
        <v>29.965000000000003</v>
      </c>
    </row>
    <row r="89" spans="1:12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4"/>
        <v>7</v>
      </c>
      <c r="J90" s="16">
        <f t="shared" si="5"/>
        <v>0.49000000000000005</v>
      </c>
      <c r="K90" s="16">
        <f t="shared" si="6"/>
        <v>7.49</v>
      </c>
      <c r="L90" s="16">
        <f t="shared" si="7"/>
        <v>14.98</v>
      </c>
    </row>
    <row r="91" spans="1:12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4"/>
        <v>17.5</v>
      </c>
      <c r="J92" s="16">
        <f t="shared" si="5"/>
        <v>1.2250000000000001</v>
      </c>
      <c r="K92" s="16">
        <f t="shared" si="6"/>
        <v>18.725000000000001</v>
      </c>
      <c r="L92" s="16">
        <f t="shared" si="7"/>
        <v>26.215000000000003</v>
      </c>
    </row>
    <row r="93" spans="1:12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4"/>
        <v>28</v>
      </c>
      <c r="J94" s="16">
        <f t="shared" si="5"/>
        <v>1.9600000000000002</v>
      </c>
      <c r="K94" s="16">
        <f t="shared" si="6"/>
        <v>29.96</v>
      </c>
      <c r="L94" s="16">
        <f t="shared" si="7"/>
        <v>67.41</v>
      </c>
    </row>
    <row r="95" spans="1:12" x14ac:dyDescent="0.4">
      <c r="A95" s="9">
        <v>91</v>
      </c>
      <c r="B95" s="4">
        <v>5920001104</v>
      </c>
      <c r="C95" s="106" t="s">
        <v>845</v>
      </c>
      <c r="D95" s="64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 x14ac:dyDescent="0.4">
      <c r="A96" s="9">
        <v>92</v>
      </c>
      <c r="B96" s="4">
        <v>5920001105</v>
      </c>
      <c r="C96" s="107" t="s">
        <v>846</v>
      </c>
      <c r="D96" s="64" t="s">
        <v>72</v>
      </c>
      <c r="E96" s="99">
        <v>1</v>
      </c>
      <c r="F96" s="31">
        <v>164.78</v>
      </c>
      <c r="G96" s="64">
        <v>54</v>
      </c>
      <c r="H96" s="15">
        <v>3.5</v>
      </c>
      <c r="I96" s="16">
        <f t="shared" si="4"/>
        <v>189</v>
      </c>
      <c r="J96" s="16">
        <f t="shared" si="5"/>
        <v>13.23</v>
      </c>
      <c r="K96" s="16">
        <f t="shared" si="6"/>
        <v>202.23</v>
      </c>
      <c r="L96" s="16">
        <f t="shared" si="7"/>
        <v>367.01</v>
      </c>
    </row>
    <row r="97" spans="1:12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4"/>
        <v>42</v>
      </c>
      <c r="J98" s="16">
        <f t="shared" si="5"/>
        <v>2.9400000000000004</v>
      </c>
      <c r="K98" s="16">
        <f t="shared" si="6"/>
        <v>44.94</v>
      </c>
      <c r="L98" s="16">
        <f t="shared" si="7"/>
        <v>101.12</v>
      </c>
    </row>
    <row r="99" spans="1:12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4"/>
        <v>59.5</v>
      </c>
      <c r="J100" s="16">
        <f t="shared" si="5"/>
        <v>4.165</v>
      </c>
      <c r="K100" s="16">
        <f t="shared" si="6"/>
        <v>63.664999999999999</v>
      </c>
      <c r="L100" s="16">
        <f t="shared" si="7"/>
        <v>134.82499999999999</v>
      </c>
    </row>
    <row r="101" spans="1:12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4"/>
        <v>21</v>
      </c>
      <c r="J102" s="16">
        <f t="shared" si="5"/>
        <v>1.4700000000000002</v>
      </c>
      <c r="K102" s="16">
        <f t="shared" si="6"/>
        <v>22.47</v>
      </c>
      <c r="L102" s="16">
        <f t="shared" si="7"/>
        <v>52.43</v>
      </c>
    </row>
    <row r="103" spans="1:12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4"/>
        <v>14</v>
      </c>
      <c r="J104" s="16">
        <f t="shared" si="5"/>
        <v>0.98000000000000009</v>
      </c>
      <c r="K104" s="16">
        <f t="shared" si="6"/>
        <v>14.98</v>
      </c>
      <c r="L104" s="16">
        <f t="shared" si="7"/>
        <v>29.96</v>
      </c>
    </row>
    <row r="105" spans="1:12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4"/>
        <v>87.5</v>
      </c>
      <c r="J106" s="16">
        <f t="shared" si="5"/>
        <v>6.1250000000000009</v>
      </c>
      <c r="K106" s="16">
        <f t="shared" si="6"/>
        <v>93.625</v>
      </c>
      <c r="L106" s="16">
        <f t="shared" si="7"/>
        <v>243.42500000000001</v>
      </c>
    </row>
    <row r="107" spans="1:12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4"/>
        <v>105</v>
      </c>
      <c r="J108" s="16">
        <f t="shared" si="5"/>
        <v>7.3500000000000005</v>
      </c>
      <c r="K108" s="16">
        <f t="shared" si="6"/>
        <v>112.35</v>
      </c>
      <c r="L108" s="16">
        <f t="shared" si="7"/>
        <v>205.98</v>
      </c>
    </row>
    <row r="109" spans="1:12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 x14ac:dyDescent="0.4">
      <c r="A110" s="9">
        <v>106</v>
      </c>
      <c r="B110" s="4">
        <v>5920001119</v>
      </c>
      <c r="C110" s="107" t="s">
        <v>860</v>
      </c>
      <c r="D110" s="64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4"/>
        <v>52.5</v>
      </c>
      <c r="J110" s="16">
        <f t="shared" si="5"/>
        <v>3.6750000000000003</v>
      </c>
      <c r="K110" s="16">
        <f t="shared" si="6"/>
        <v>56.174999999999997</v>
      </c>
      <c r="L110" s="16">
        <f t="shared" si="7"/>
        <v>56.174999999999997</v>
      </c>
    </row>
    <row r="111" spans="1:12" x14ac:dyDescent="0.4">
      <c r="A111" s="9">
        <v>107</v>
      </c>
      <c r="B111" s="4">
        <v>5920001120</v>
      </c>
      <c r="C111" s="106" t="s">
        <v>861</v>
      </c>
      <c r="D111" s="64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 x14ac:dyDescent="0.4">
      <c r="A112" s="9">
        <v>108</v>
      </c>
      <c r="B112" s="4">
        <v>5920001121</v>
      </c>
      <c r="C112" s="107" t="s">
        <v>862</v>
      </c>
      <c r="D112" s="64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4"/>
        <v>1953</v>
      </c>
      <c r="J112" s="16">
        <f t="shared" si="5"/>
        <v>136.71</v>
      </c>
      <c r="K112" s="16">
        <f t="shared" si="6"/>
        <v>2089.71</v>
      </c>
      <c r="L112" s="16">
        <f t="shared" si="7"/>
        <v>2089.71</v>
      </c>
    </row>
    <row r="113" spans="1:12" x14ac:dyDescent="0.4">
      <c r="A113" s="9">
        <v>109</v>
      </c>
      <c r="B113" s="4">
        <v>5920001122</v>
      </c>
      <c r="C113" s="106" t="s">
        <v>863</v>
      </c>
      <c r="D113" s="64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 x14ac:dyDescent="0.4">
      <c r="A114" s="9">
        <v>110</v>
      </c>
      <c r="B114" s="4">
        <v>5920001123</v>
      </c>
      <c r="C114" s="107" t="s">
        <v>864</v>
      </c>
      <c r="D114" s="64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4"/>
        <v>14</v>
      </c>
      <c r="J114" s="16">
        <f t="shared" si="5"/>
        <v>0.98000000000000009</v>
      </c>
      <c r="K114" s="16">
        <f t="shared" si="6"/>
        <v>14.98</v>
      </c>
      <c r="L114" s="16">
        <f t="shared" si="7"/>
        <v>14.98</v>
      </c>
    </row>
    <row r="115" spans="1:12" x14ac:dyDescent="0.4">
      <c r="A115" s="9">
        <v>111</v>
      </c>
      <c r="B115" s="4">
        <v>5920001124</v>
      </c>
      <c r="C115" s="106" t="s">
        <v>865</v>
      </c>
      <c r="D115" s="64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 x14ac:dyDescent="0.4">
      <c r="A116" s="9">
        <v>112</v>
      </c>
      <c r="B116" s="4">
        <v>5920001125</v>
      </c>
      <c r="C116" s="107" t="s">
        <v>866</v>
      </c>
      <c r="D116" s="64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4"/>
        <v>192.5</v>
      </c>
      <c r="J116" s="16">
        <f t="shared" si="5"/>
        <v>13.475000000000001</v>
      </c>
      <c r="K116" s="16">
        <f t="shared" si="6"/>
        <v>205.97499999999999</v>
      </c>
      <c r="L116" s="16">
        <f t="shared" si="7"/>
        <v>205.97499999999999</v>
      </c>
    </row>
    <row r="117" spans="1:12" x14ac:dyDescent="0.4">
      <c r="A117" s="9">
        <v>113</v>
      </c>
      <c r="B117" s="4">
        <v>5920001126</v>
      </c>
      <c r="C117" s="106" t="s">
        <v>867</v>
      </c>
      <c r="D117" s="64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 x14ac:dyDescent="0.4">
      <c r="A118" s="9">
        <v>114</v>
      </c>
      <c r="B118" s="4">
        <v>5920001127</v>
      </c>
      <c r="C118" s="107" t="s">
        <v>868</v>
      </c>
      <c r="D118" s="64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4"/>
        <v>56</v>
      </c>
      <c r="J118" s="16">
        <f t="shared" si="5"/>
        <v>3.9200000000000004</v>
      </c>
      <c r="K118" s="16">
        <f t="shared" si="6"/>
        <v>59.92</v>
      </c>
      <c r="L118" s="16">
        <f t="shared" si="7"/>
        <v>59.92</v>
      </c>
    </row>
    <row r="119" spans="1:12" x14ac:dyDescent="0.4">
      <c r="A119" s="9">
        <v>115</v>
      </c>
      <c r="B119" s="4">
        <v>5920001128</v>
      </c>
      <c r="C119" s="106" t="s">
        <v>869</v>
      </c>
      <c r="D119" s="64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 x14ac:dyDescent="0.4">
      <c r="A120" s="9">
        <v>116</v>
      </c>
      <c r="B120" s="4">
        <v>5920001129</v>
      </c>
      <c r="C120" s="107" t="s">
        <v>870</v>
      </c>
      <c r="D120" s="64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4"/>
        <v>10.5</v>
      </c>
      <c r="J120" s="16">
        <f t="shared" si="5"/>
        <v>0.7350000000000001</v>
      </c>
      <c r="K120" s="16">
        <f t="shared" si="6"/>
        <v>11.234999999999999</v>
      </c>
      <c r="L120" s="16">
        <f t="shared" si="7"/>
        <v>11.234999999999999</v>
      </c>
    </row>
    <row r="121" spans="1:12" x14ac:dyDescent="0.4">
      <c r="A121" s="9">
        <v>117</v>
      </c>
      <c r="B121" s="4">
        <v>5920001130</v>
      </c>
      <c r="C121" s="106" t="s">
        <v>871</v>
      </c>
      <c r="D121" s="64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 x14ac:dyDescent="0.4">
      <c r="A122" s="9">
        <v>118</v>
      </c>
      <c r="B122" s="4">
        <v>5920001131</v>
      </c>
      <c r="C122" s="107" t="s">
        <v>872</v>
      </c>
      <c r="D122" s="64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4"/>
        <v>24.5</v>
      </c>
      <c r="J122" s="16">
        <f t="shared" si="5"/>
        <v>1.7150000000000001</v>
      </c>
      <c r="K122" s="16">
        <f t="shared" si="6"/>
        <v>26.215</v>
      </c>
      <c r="L122" s="16">
        <f t="shared" si="7"/>
        <v>26.215</v>
      </c>
    </row>
    <row r="123" spans="1:12" x14ac:dyDescent="0.4">
      <c r="A123" s="9">
        <v>119</v>
      </c>
      <c r="B123" s="4">
        <v>5920001132</v>
      </c>
      <c r="C123" s="106" t="s">
        <v>873</v>
      </c>
      <c r="D123" s="64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 x14ac:dyDescent="0.4">
      <c r="A124" s="9">
        <v>120</v>
      </c>
      <c r="B124" s="4">
        <v>5920001133</v>
      </c>
      <c r="C124" s="107" t="s">
        <v>874</v>
      </c>
      <c r="D124" s="64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4"/>
        <v>21</v>
      </c>
      <c r="J124" s="16">
        <f t="shared" si="5"/>
        <v>1.4700000000000002</v>
      </c>
      <c r="K124" s="16">
        <f t="shared" si="6"/>
        <v>22.47</v>
      </c>
      <c r="L124" s="16">
        <f t="shared" si="7"/>
        <v>22.47</v>
      </c>
    </row>
    <row r="125" spans="1:12" x14ac:dyDescent="0.4">
      <c r="A125" s="9">
        <v>121</v>
      </c>
      <c r="B125" s="4">
        <v>5920001134</v>
      </c>
      <c r="C125" s="106" t="s">
        <v>875</v>
      </c>
      <c r="D125" s="64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 x14ac:dyDescent="0.4">
      <c r="A126" s="9">
        <v>122</v>
      </c>
      <c r="B126" s="4">
        <v>5920001135</v>
      </c>
      <c r="C126" s="107" t="s">
        <v>876</v>
      </c>
      <c r="D126" s="64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4"/>
        <v>21</v>
      </c>
      <c r="J126" s="16">
        <f t="shared" si="5"/>
        <v>1.4700000000000002</v>
      </c>
      <c r="K126" s="16">
        <f t="shared" si="6"/>
        <v>22.47</v>
      </c>
      <c r="L126" s="16">
        <f t="shared" si="7"/>
        <v>22.47</v>
      </c>
    </row>
    <row r="127" spans="1:12" x14ac:dyDescent="0.4">
      <c r="A127" s="9">
        <v>123</v>
      </c>
      <c r="B127" s="4">
        <v>5920001136</v>
      </c>
      <c r="C127" s="106" t="s">
        <v>877</v>
      </c>
      <c r="D127" s="64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 x14ac:dyDescent="0.4">
      <c r="A128" s="9">
        <v>124</v>
      </c>
      <c r="B128" s="4">
        <v>5920001137</v>
      </c>
      <c r="C128" s="107" t="s">
        <v>878</v>
      </c>
      <c r="D128" s="64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4"/>
        <v>17.5</v>
      </c>
      <c r="J128" s="16">
        <f t="shared" si="5"/>
        <v>1.2250000000000001</v>
      </c>
      <c r="K128" s="16">
        <f t="shared" si="6"/>
        <v>18.725000000000001</v>
      </c>
      <c r="L128" s="16">
        <f t="shared" si="7"/>
        <v>18.725000000000001</v>
      </c>
    </row>
    <row r="129" spans="1:12" x14ac:dyDescent="0.4">
      <c r="A129" s="9">
        <v>125</v>
      </c>
      <c r="B129" s="4">
        <v>5920001138</v>
      </c>
      <c r="C129" s="106" t="s">
        <v>880</v>
      </c>
      <c r="D129" s="64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 x14ac:dyDescent="0.4">
      <c r="A130" s="9">
        <v>126</v>
      </c>
      <c r="B130" s="4">
        <v>5920001139</v>
      </c>
      <c r="C130" s="107" t="s">
        <v>882</v>
      </c>
      <c r="D130" s="64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4"/>
        <v>87.5</v>
      </c>
      <c r="J130" s="16">
        <f t="shared" si="5"/>
        <v>6.1250000000000009</v>
      </c>
      <c r="K130" s="16">
        <f t="shared" si="6"/>
        <v>93.625</v>
      </c>
      <c r="L130" s="16">
        <f t="shared" si="7"/>
        <v>93.625</v>
      </c>
    </row>
    <row r="131" spans="1:12" x14ac:dyDescent="0.4">
      <c r="A131" s="9">
        <v>127</v>
      </c>
      <c r="B131" s="4">
        <v>5920001140</v>
      </c>
      <c r="C131" s="106" t="s">
        <v>883</v>
      </c>
      <c r="D131" s="64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 x14ac:dyDescent="0.4">
      <c r="A132" s="9">
        <v>128</v>
      </c>
      <c r="B132" s="4">
        <v>5920001141</v>
      </c>
      <c r="C132" s="107" t="s">
        <v>884</v>
      </c>
      <c r="D132" s="64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4"/>
        <v>31.5</v>
      </c>
      <c r="J132" s="16">
        <f t="shared" si="5"/>
        <v>2.2050000000000001</v>
      </c>
      <c r="K132" s="16">
        <f t="shared" si="6"/>
        <v>33.704999999999998</v>
      </c>
      <c r="L132" s="16">
        <f t="shared" si="7"/>
        <v>33.704999999999998</v>
      </c>
    </row>
    <row r="133" spans="1:12" x14ac:dyDescent="0.4">
      <c r="A133" s="9">
        <v>129</v>
      </c>
      <c r="B133" s="4">
        <v>5920001142</v>
      </c>
      <c r="C133" s="106" t="s">
        <v>886</v>
      </c>
      <c r="D133" s="64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 x14ac:dyDescent="0.4">
      <c r="A134" s="9">
        <v>130</v>
      </c>
      <c r="B134" s="4">
        <v>5920001143</v>
      </c>
      <c r="C134" s="107" t="s">
        <v>887</v>
      </c>
      <c r="D134" s="64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4"/>
        <v>21</v>
      </c>
      <c r="J134" s="16">
        <f t="shared" si="5"/>
        <v>1.4700000000000002</v>
      </c>
      <c r="K134" s="16">
        <f t="shared" si="6"/>
        <v>22.47</v>
      </c>
      <c r="L134" s="16">
        <f t="shared" si="7"/>
        <v>22.47</v>
      </c>
    </row>
    <row r="135" spans="1:12" x14ac:dyDescent="0.4">
      <c r="A135" s="9">
        <v>131</v>
      </c>
      <c r="B135" s="4">
        <v>5920001144</v>
      </c>
      <c r="C135" s="106" t="s">
        <v>888</v>
      </c>
      <c r="D135" s="64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 x14ac:dyDescent="0.4">
      <c r="A136" s="9">
        <v>132</v>
      </c>
      <c r="B136" s="4">
        <v>5920001145</v>
      </c>
      <c r="C136" s="107" t="s">
        <v>890</v>
      </c>
      <c r="D136" s="64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4"/>
        <v>10.5</v>
      </c>
      <c r="J136" s="16">
        <f t="shared" si="5"/>
        <v>0.7350000000000001</v>
      </c>
      <c r="K136" s="16">
        <f t="shared" si="6"/>
        <v>11.234999999999999</v>
      </c>
      <c r="L136" s="16">
        <f t="shared" si="7"/>
        <v>11.234999999999999</v>
      </c>
    </row>
    <row r="137" spans="1:12" x14ac:dyDescent="0.4">
      <c r="A137" s="9">
        <v>133</v>
      </c>
      <c r="B137" s="4">
        <v>5920001146</v>
      </c>
      <c r="C137" s="106" t="s">
        <v>891</v>
      </c>
      <c r="D137" s="64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 x14ac:dyDescent="0.4">
      <c r="A138" s="9">
        <v>134</v>
      </c>
      <c r="B138" s="4">
        <v>5920001147</v>
      </c>
      <c r="C138" s="107" t="s">
        <v>892</v>
      </c>
      <c r="D138" s="64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8"/>
        <v>21</v>
      </c>
      <c r="J138" s="16">
        <f t="shared" si="9"/>
        <v>1.4700000000000002</v>
      </c>
      <c r="K138" s="16">
        <f t="shared" si="10"/>
        <v>22.47</v>
      </c>
      <c r="L138" s="16">
        <f t="shared" si="11"/>
        <v>22.47</v>
      </c>
    </row>
    <row r="139" spans="1:12" x14ac:dyDescent="0.4">
      <c r="A139" s="9">
        <v>135</v>
      </c>
      <c r="B139" s="4">
        <v>5920001148</v>
      </c>
      <c r="C139" s="106" t="s">
        <v>893</v>
      </c>
      <c r="D139" s="64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 x14ac:dyDescent="0.4">
      <c r="A140" s="9">
        <v>136</v>
      </c>
      <c r="B140" s="4">
        <v>5920001149</v>
      </c>
      <c r="C140" s="107" t="s">
        <v>895</v>
      </c>
      <c r="D140" s="64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8"/>
        <v>35</v>
      </c>
      <c r="J140" s="16">
        <f t="shared" si="9"/>
        <v>2.4500000000000002</v>
      </c>
      <c r="K140" s="16">
        <f t="shared" si="10"/>
        <v>37.450000000000003</v>
      </c>
      <c r="L140" s="16">
        <f t="shared" si="11"/>
        <v>37.450000000000003</v>
      </c>
    </row>
    <row r="141" spans="1:12" x14ac:dyDescent="0.4">
      <c r="A141" s="9">
        <v>137</v>
      </c>
      <c r="B141" s="4">
        <v>5920001150</v>
      </c>
      <c r="C141" s="106" t="s">
        <v>896</v>
      </c>
      <c r="D141" s="64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 x14ac:dyDescent="0.4">
      <c r="A142" s="9">
        <v>138</v>
      </c>
      <c r="B142" s="4">
        <v>5920001151</v>
      </c>
      <c r="C142" s="107" t="s">
        <v>897</v>
      </c>
      <c r="D142" s="64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8"/>
        <v>24.5</v>
      </c>
      <c r="J142" s="16">
        <f t="shared" si="9"/>
        <v>1.7150000000000001</v>
      </c>
      <c r="K142" s="16">
        <f t="shared" si="10"/>
        <v>26.215</v>
      </c>
      <c r="L142" s="16">
        <f t="shared" si="11"/>
        <v>26.215</v>
      </c>
    </row>
    <row r="143" spans="1:12" x14ac:dyDescent="0.4">
      <c r="A143" s="9">
        <v>139</v>
      </c>
      <c r="B143" s="4">
        <v>5920001152</v>
      </c>
      <c r="C143" s="106" t="s">
        <v>898</v>
      </c>
      <c r="D143" s="64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 x14ac:dyDescent="0.4">
      <c r="A144" s="9">
        <v>140</v>
      </c>
      <c r="B144" s="4">
        <v>5920001153</v>
      </c>
      <c r="C144" s="107" t="s">
        <v>899</v>
      </c>
      <c r="D144" s="64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8"/>
        <v>3.5</v>
      </c>
      <c r="J144" s="16">
        <f t="shared" si="9"/>
        <v>0.24500000000000002</v>
      </c>
      <c r="K144" s="16">
        <f t="shared" si="10"/>
        <v>3.7450000000000001</v>
      </c>
      <c r="L144" s="16">
        <f t="shared" si="11"/>
        <v>3.7450000000000001</v>
      </c>
    </row>
    <row r="145" spans="1:12" x14ac:dyDescent="0.4">
      <c r="A145" s="9">
        <v>141</v>
      </c>
      <c r="B145" s="4">
        <v>5920001154</v>
      </c>
      <c r="C145" s="106" t="s">
        <v>900</v>
      </c>
      <c r="D145" s="64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 x14ac:dyDescent="0.4">
      <c r="A146" s="9">
        <v>142</v>
      </c>
      <c r="B146" s="4">
        <v>5920001155</v>
      </c>
      <c r="C146" s="107" t="s">
        <v>901</v>
      </c>
      <c r="D146" s="64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8"/>
        <v>4333</v>
      </c>
      <c r="J146" s="16">
        <f t="shared" si="9"/>
        <v>303.31</v>
      </c>
      <c r="K146" s="16">
        <f t="shared" si="10"/>
        <v>4636.3100000000004</v>
      </c>
      <c r="L146" s="16">
        <f t="shared" si="11"/>
        <v>4636.3100000000004</v>
      </c>
    </row>
    <row r="147" spans="1:12" x14ac:dyDescent="0.4">
      <c r="A147" s="9">
        <v>143</v>
      </c>
      <c r="B147" s="4">
        <v>5920001156</v>
      </c>
      <c r="C147" s="106" t="s">
        <v>902</v>
      </c>
      <c r="D147" s="64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 x14ac:dyDescent="0.4">
      <c r="A148" s="9">
        <v>144</v>
      </c>
      <c r="B148" s="4">
        <v>5920001157</v>
      </c>
      <c r="C148" s="107" t="s">
        <v>903</v>
      </c>
      <c r="D148" s="64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8"/>
        <v>2397.5</v>
      </c>
      <c r="J148" s="16">
        <f t="shared" si="9"/>
        <v>167.82500000000002</v>
      </c>
      <c r="K148" s="16">
        <f t="shared" si="10"/>
        <v>2565.3249999999998</v>
      </c>
      <c r="L148" s="16">
        <f t="shared" si="11"/>
        <v>2565.3249999999998</v>
      </c>
    </row>
    <row r="149" spans="1:12" x14ac:dyDescent="0.4">
      <c r="A149" s="9">
        <v>145</v>
      </c>
      <c r="B149" s="4">
        <v>5920001158</v>
      </c>
      <c r="C149" s="106" t="s">
        <v>904</v>
      </c>
      <c r="D149" s="64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 x14ac:dyDescent="0.4">
      <c r="A150" s="9">
        <v>146</v>
      </c>
      <c r="B150" s="4">
        <v>5920001159</v>
      </c>
      <c r="C150" s="107" t="s">
        <v>905</v>
      </c>
      <c r="D150" s="64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8"/>
        <v>63</v>
      </c>
      <c r="J150" s="16">
        <f t="shared" si="9"/>
        <v>4.41</v>
      </c>
      <c r="K150" s="16">
        <f t="shared" si="10"/>
        <v>67.41</v>
      </c>
      <c r="L150" s="16">
        <f t="shared" si="11"/>
        <v>67.41</v>
      </c>
    </row>
    <row r="151" spans="1:12" x14ac:dyDescent="0.4">
      <c r="A151" s="9">
        <v>147</v>
      </c>
      <c r="B151" s="4">
        <v>5920001160</v>
      </c>
      <c r="C151" s="106" t="s">
        <v>906</v>
      </c>
      <c r="D151" s="64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8"/>
        <v>3.5</v>
      </c>
      <c r="J152" s="16">
        <f t="shared" si="9"/>
        <v>0.24500000000000002</v>
      </c>
      <c r="K152" s="16">
        <f t="shared" si="10"/>
        <v>3.7450000000000001</v>
      </c>
      <c r="L152" s="16">
        <f t="shared" si="11"/>
        <v>18.725000000000001</v>
      </c>
    </row>
    <row r="153" spans="1:12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8"/>
        <v>7</v>
      </c>
      <c r="J154" s="16">
        <f t="shared" si="9"/>
        <v>0.49000000000000005</v>
      </c>
      <c r="K154" s="16">
        <f t="shared" si="10"/>
        <v>7.49</v>
      </c>
      <c r="L154" s="16">
        <f t="shared" si="11"/>
        <v>14.98</v>
      </c>
    </row>
    <row r="155" spans="1:12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8"/>
        <v>10.5</v>
      </c>
      <c r="J156" s="16">
        <f t="shared" si="9"/>
        <v>0.7350000000000001</v>
      </c>
      <c r="K156" s="16">
        <f t="shared" si="10"/>
        <v>11.234999999999999</v>
      </c>
      <c r="L156" s="16">
        <f t="shared" si="11"/>
        <v>74.905000000000001</v>
      </c>
    </row>
    <row r="157" spans="1:12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8"/>
        <v>45.5</v>
      </c>
      <c r="J158" s="16">
        <f t="shared" si="9"/>
        <v>3.1850000000000005</v>
      </c>
      <c r="K158" s="16">
        <f t="shared" si="10"/>
        <v>48.685000000000002</v>
      </c>
      <c r="L158" s="16">
        <f t="shared" si="11"/>
        <v>101.11500000000001</v>
      </c>
    </row>
    <row r="159" spans="1:12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8"/>
        <v>143.5</v>
      </c>
      <c r="J160" s="16">
        <f t="shared" si="9"/>
        <v>10.045000000000002</v>
      </c>
      <c r="K160" s="16">
        <f t="shared" si="10"/>
        <v>153.54500000000002</v>
      </c>
      <c r="L160" s="16">
        <f t="shared" si="11"/>
        <v>385.73500000000001</v>
      </c>
    </row>
    <row r="161" spans="1:12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8"/>
        <v>42</v>
      </c>
      <c r="J162" s="16">
        <f t="shared" si="9"/>
        <v>2.9400000000000004</v>
      </c>
      <c r="K162" s="16">
        <f t="shared" si="10"/>
        <v>44.94</v>
      </c>
      <c r="L162" s="16">
        <f t="shared" si="11"/>
        <v>93.63</v>
      </c>
    </row>
    <row r="163" spans="1:12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8"/>
        <v>17.5</v>
      </c>
      <c r="J164" s="16">
        <f t="shared" si="9"/>
        <v>1.2250000000000001</v>
      </c>
      <c r="K164" s="16">
        <f t="shared" si="10"/>
        <v>18.725000000000001</v>
      </c>
      <c r="L164" s="16">
        <f t="shared" si="11"/>
        <v>41.195</v>
      </c>
    </row>
    <row r="165" spans="1:12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8"/>
        <v>35</v>
      </c>
      <c r="J166" s="16">
        <f t="shared" si="9"/>
        <v>2.4500000000000002</v>
      </c>
      <c r="K166" s="16">
        <f t="shared" si="10"/>
        <v>37.450000000000003</v>
      </c>
      <c r="L166" s="16">
        <f t="shared" si="11"/>
        <v>82.39</v>
      </c>
    </row>
    <row r="167" spans="1:12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8"/>
        <v>42</v>
      </c>
      <c r="J168" s="16">
        <f t="shared" si="9"/>
        <v>2.9400000000000004</v>
      </c>
      <c r="K168" s="16">
        <f t="shared" si="10"/>
        <v>44.94</v>
      </c>
      <c r="L168" s="16">
        <f t="shared" si="11"/>
        <v>71.16</v>
      </c>
    </row>
    <row r="169" spans="1:12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8"/>
        <v>84</v>
      </c>
      <c r="J170" s="16">
        <f t="shared" si="9"/>
        <v>5.8800000000000008</v>
      </c>
      <c r="K170" s="16">
        <f t="shared" si="10"/>
        <v>89.88</v>
      </c>
      <c r="L170" s="16">
        <f t="shared" si="11"/>
        <v>194.74</v>
      </c>
    </row>
    <row r="171" spans="1:12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8"/>
        <v>80.5</v>
      </c>
      <c r="J172" s="16">
        <f t="shared" si="9"/>
        <v>5.6350000000000007</v>
      </c>
      <c r="K172" s="16">
        <f t="shared" si="10"/>
        <v>86.135000000000005</v>
      </c>
      <c r="L172" s="16">
        <f t="shared" si="11"/>
        <v>224.70499999999998</v>
      </c>
    </row>
    <row r="173" spans="1:12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8"/>
        <v>24.5</v>
      </c>
      <c r="J174" s="16">
        <f t="shared" si="9"/>
        <v>1.7150000000000001</v>
      </c>
      <c r="K174" s="16">
        <f t="shared" si="10"/>
        <v>26.215</v>
      </c>
      <c r="L174" s="16">
        <f t="shared" si="11"/>
        <v>56.174999999999997</v>
      </c>
    </row>
    <row r="175" spans="1:12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8"/>
        <v>10.5</v>
      </c>
      <c r="J176" s="16">
        <f t="shared" si="9"/>
        <v>0.7350000000000001</v>
      </c>
      <c r="K176" s="16">
        <f t="shared" si="10"/>
        <v>11.234999999999999</v>
      </c>
      <c r="L176" s="16">
        <f t="shared" si="11"/>
        <v>26.215</v>
      </c>
    </row>
    <row r="177" spans="1:12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8"/>
        <v>59.5</v>
      </c>
      <c r="J178" s="16">
        <f t="shared" si="9"/>
        <v>4.165</v>
      </c>
      <c r="K178" s="16">
        <f t="shared" si="10"/>
        <v>63.664999999999999</v>
      </c>
      <c r="L178" s="16">
        <f t="shared" si="11"/>
        <v>138.565</v>
      </c>
    </row>
    <row r="179" spans="1:12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8"/>
        <v>87.5</v>
      </c>
      <c r="J180" s="16">
        <f t="shared" si="9"/>
        <v>6.1250000000000009</v>
      </c>
      <c r="K180" s="16">
        <f t="shared" si="10"/>
        <v>93.625</v>
      </c>
      <c r="L180" s="16">
        <f t="shared" si="11"/>
        <v>228.44499999999999</v>
      </c>
    </row>
    <row r="181" spans="1:12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8"/>
        <v>38.5</v>
      </c>
      <c r="J182" s="16">
        <f t="shared" si="9"/>
        <v>2.6950000000000003</v>
      </c>
      <c r="K182" s="16">
        <f t="shared" si="10"/>
        <v>41.195</v>
      </c>
      <c r="L182" s="16">
        <f t="shared" si="11"/>
        <v>71.155000000000001</v>
      </c>
    </row>
    <row r="183" spans="1:12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8"/>
        <v>14</v>
      </c>
      <c r="J184" s="16">
        <f t="shared" si="9"/>
        <v>0.98000000000000009</v>
      </c>
      <c r="K184" s="16">
        <f t="shared" si="10"/>
        <v>14.98</v>
      </c>
      <c r="L184" s="16">
        <f t="shared" si="11"/>
        <v>37.450000000000003</v>
      </c>
    </row>
    <row r="185" spans="1:12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8"/>
        <v>126</v>
      </c>
      <c r="J186" s="16">
        <f t="shared" si="9"/>
        <v>8.82</v>
      </c>
      <c r="K186" s="16">
        <f t="shared" si="10"/>
        <v>134.82</v>
      </c>
      <c r="L186" s="16">
        <f t="shared" si="11"/>
        <v>307.09000000000003</v>
      </c>
    </row>
    <row r="187" spans="1:12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8"/>
        <v>49</v>
      </c>
      <c r="J188" s="16">
        <f t="shared" si="9"/>
        <v>3.43</v>
      </c>
      <c r="K188" s="16">
        <f t="shared" si="10"/>
        <v>52.43</v>
      </c>
      <c r="L188" s="16">
        <f t="shared" si="11"/>
        <v>108.61</v>
      </c>
    </row>
    <row r="189" spans="1:12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8"/>
        <v>101.5</v>
      </c>
      <c r="J190" s="16">
        <f t="shared" si="9"/>
        <v>7.1050000000000004</v>
      </c>
      <c r="K190" s="16">
        <f t="shared" si="10"/>
        <v>108.605</v>
      </c>
      <c r="L190" s="16">
        <f t="shared" si="11"/>
        <v>280.875</v>
      </c>
    </row>
    <row r="191" spans="1:12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8"/>
        <v>24.5</v>
      </c>
      <c r="J192" s="16">
        <f t="shared" si="9"/>
        <v>1.7150000000000001</v>
      </c>
      <c r="K192" s="16">
        <f t="shared" si="10"/>
        <v>26.215</v>
      </c>
      <c r="L192" s="16">
        <f t="shared" si="11"/>
        <v>41.195</v>
      </c>
    </row>
    <row r="193" spans="1:12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 x14ac:dyDescent="0.4">
      <c r="A194" s="9">
        <v>190</v>
      </c>
      <c r="B194" s="4">
        <v>5920001203</v>
      </c>
      <c r="C194" s="107" t="s">
        <v>952</v>
      </c>
      <c r="D194" s="64" t="s">
        <v>134</v>
      </c>
      <c r="E194" s="99">
        <v>1</v>
      </c>
      <c r="F194" s="31">
        <v>82.39</v>
      </c>
      <c r="G194" s="64">
        <v>28</v>
      </c>
      <c r="H194" s="15">
        <v>3.5</v>
      </c>
      <c r="I194" s="16">
        <f t="shared" si="8"/>
        <v>98</v>
      </c>
      <c r="J194" s="16">
        <f t="shared" si="9"/>
        <v>6.86</v>
      </c>
      <c r="K194" s="16">
        <f t="shared" si="10"/>
        <v>104.86</v>
      </c>
      <c r="L194" s="16">
        <f t="shared" si="11"/>
        <v>187.25</v>
      </c>
    </row>
    <row r="195" spans="1:12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8"/>
        <v>17.5</v>
      </c>
      <c r="J196" s="16">
        <f t="shared" si="9"/>
        <v>1.2250000000000001</v>
      </c>
      <c r="K196" s="16">
        <f t="shared" si="10"/>
        <v>18.725000000000001</v>
      </c>
      <c r="L196" s="16">
        <f t="shared" si="11"/>
        <v>63.664999999999999</v>
      </c>
    </row>
    <row r="197" spans="1:12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 x14ac:dyDescent="0.4">
      <c r="A198" s="9">
        <v>194</v>
      </c>
      <c r="B198" s="4">
        <v>5920001207</v>
      </c>
      <c r="C198" s="107" t="s">
        <v>956</v>
      </c>
      <c r="D198" s="64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8"/>
        <v>49</v>
      </c>
      <c r="J198" s="16">
        <f t="shared" si="9"/>
        <v>3.43</v>
      </c>
      <c r="K198" s="16">
        <f t="shared" si="10"/>
        <v>52.43</v>
      </c>
      <c r="L198" s="16">
        <f t="shared" si="11"/>
        <v>52.43</v>
      </c>
    </row>
    <row r="199" spans="1:12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 x14ac:dyDescent="0.4">
      <c r="A200" s="9">
        <v>196</v>
      </c>
      <c r="B200" s="4">
        <v>5920001209</v>
      </c>
      <c r="C200" s="107" t="s">
        <v>958</v>
      </c>
      <c r="D200" s="64" t="s">
        <v>139</v>
      </c>
      <c r="E200" s="99">
        <v>1</v>
      </c>
      <c r="F200" s="31">
        <v>104.86</v>
      </c>
      <c r="G200" s="64">
        <v>27</v>
      </c>
      <c r="H200" s="15">
        <v>3.5</v>
      </c>
      <c r="I200" s="16">
        <f t="shared" si="8"/>
        <v>94.5</v>
      </c>
      <c r="J200" s="16">
        <f t="shared" si="9"/>
        <v>6.6150000000000002</v>
      </c>
      <c r="K200" s="16">
        <f t="shared" si="10"/>
        <v>101.11499999999999</v>
      </c>
      <c r="L200" s="16">
        <f t="shared" si="11"/>
        <v>205.97499999999999</v>
      </c>
    </row>
    <row r="201" spans="1:12" x14ac:dyDescent="0.4">
      <c r="A201" s="9">
        <v>197</v>
      </c>
      <c r="B201" s="4">
        <v>5920001210</v>
      </c>
      <c r="C201" s="106" t="s">
        <v>959</v>
      </c>
      <c r="D201" s="64" t="s">
        <v>139</v>
      </c>
      <c r="E201" s="63">
        <v>1</v>
      </c>
      <c r="F201" s="33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2"/>
        <v>49</v>
      </c>
      <c r="J202" s="16">
        <f t="shared" si="13"/>
        <v>3.43</v>
      </c>
      <c r="K202" s="16">
        <f t="shared" si="14"/>
        <v>52.43</v>
      </c>
      <c r="L202" s="16">
        <f t="shared" si="15"/>
        <v>112.35</v>
      </c>
    </row>
    <row r="203" spans="1:12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2"/>
        <v>87.5</v>
      </c>
      <c r="J204" s="16">
        <f t="shared" si="13"/>
        <v>6.1250000000000009</v>
      </c>
      <c r="K204" s="16">
        <f t="shared" si="14"/>
        <v>93.625</v>
      </c>
      <c r="L204" s="16">
        <f t="shared" si="15"/>
        <v>232.19499999999999</v>
      </c>
    </row>
    <row r="205" spans="1:12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2"/>
        <v>77</v>
      </c>
      <c r="J206" s="16">
        <f t="shared" si="13"/>
        <v>5.3900000000000006</v>
      </c>
      <c r="K206" s="16">
        <f t="shared" si="14"/>
        <v>82.39</v>
      </c>
      <c r="L206" s="16">
        <f t="shared" si="15"/>
        <v>142.31</v>
      </c>
    </row>
    <row r="207" spans="1:12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2"/>
        <v>73.5</v>
      </c>
      <c r="J208" s="16">
        <f t="shared" si="13"/>
        <v>5.1450000000000005</v>
      </c>
      <c r="K208" s="16">
        <f t="shared" si="14"/>
        <v>78.644999999999996</v>
      </c>
      <c r="L208" s="16">
        <f t="shared" si="15"/>
        <v>149.80500000000001</v>
      </c>
    </row>
    <row r="209" spans="1:12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2"/>
        <v>24.5</v>
      </c>
      <c r="J210" s="16">
        <f t="shared" si="13"/>
        <v>1.7150000000000001</v>
      </c>
      <c r="K210" s="16">
        <f t="shared" si="14"/>
        <v>26.215</v>
      </c>
      <c r="L210" s="16">
        <f t="shared" si="15"/>
        <v>119.845</v>
      </c>
    </row>
    <row r="211" spans="1:12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2"/>
        <v>7</v>
      </c>
      <c r="J212" s="16">
        <f t="shared" si="13"/>
        <v>0.49000000000000005</v>
      </c>
      <c r="K212" s="16">
        <f t="shared" si="14"/>
        <v>7.49</v>
      </c>
      <c r="L212" s="16">
        <f t="shared" si="15"/>
        <v>26.22</v>
      </c>
    </row>
    <row r="213" spans="1:12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2"/>
        <v>21</v>
      </c>
      <c r="J214" s="16">
        <f t="shared" si="13"/>
        <v>1.4700000000000002</v>
      </c>
      <c r="K214" s="16">
        <f t="shared" si="14"/>
        <v>22.47</v>
      </c>
      <c r="L214" s="16">
        <f t="shared" si="15"/>
        <v>22.47</v>
      </c>
    </row>
    <row r="215" spans="1:12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2"/>
        <v>38.5</v>
      </c>
      <c r="J216" s="16">
        <f t="shared" si="13"/>
        <v>2.6950000000000003</v>
      </c>
      <c r="K216" s="16">
        <f t="shared" si="14"/>
        <v>41.195</v>
      </c>
      <c r="L216" s="16">
        <f t="shared" si="15"/>
        <v>93.625</v>
      </c>
    </row>
    <row r="217" spans="1:12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2"/>
        <v>66.5</v>
      </c>
      <c r="J218" s="16">
        <f t="shared" si="13"/>
        <v>4.6550000000000002</v>
      </c>
      <c r="K218" s="16">
        <f t="shared" si="14"/>
        <v>71.155000000000001</v>
      </c>
      <c r="L218" s="16">
        <f t="shared" si="15"/>
        <v>142.315</v>
      </c>
    </row>
    <row r="219" spans="1:12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2"/>
        <v>73.5</v>
      </c>
      <c r="J220" s="16">
        <f t="shared" si="13"/>
        <v>5.1450000000000005</v>
      </c>
      <c r="K220" s="16">
        <f t="shared" si="14"/>
        <v>78.644999999999996</v>
      </c>
      <c r="L220" s="16">
        <f t="shared" si="15"/>
        <v>78.644999999999996</v>
      </c>
    </row>
    <row r="221" spans="1:12" x14ac:dyDescent="0.4">
      <c r="A221" s="9">
        <v>217</v>
      </c>
      <c r="B221" s="4">
        <v>5920001230</v>
      </c>
      <c r="C221" s="106" t="s">
        <v>1794</v>
      </c>
      <c r="D221" s="64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2"/>
        <v>38.5</v>
      </c>
      <c r="J222" s="16">
        <f t="shared" si="13"/>
        <v>2.6950000000000003</v>
      </c>
      <c r="K222" s="16">
        <f t="shared" si="14"/>
        <v>41.195</v>
      </c>
      <c r="L222" s="16">
        <f t="shared" si="15"/>
        <v>82.39500000000001</v>
      </c>
    </row>
    <row r="223" spans="1:12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2"/>
        <v>147</v>
      </c>
      <c r="J224" s="16">
        <f t="shared" si="13"/>
        <v>10.290000000000001</v>
      </c>
      <c r="K224" s="16">
        <f t="shared" si="14"/>
        <v>157.29</v>
      </c>
      <c r="L224" s="16">
        <f t="shared" si="15"/>
        <v>157.29</v>
      </c>
    </row>
    <row r="225" spans="1:12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2"/>
        <v>63</v>
      </c>
      <c r="J226" s="16">
        <f t="shared" si="13"/>
        <v>4.41</v>
      </c>
      <c r="K226" s="16">
        <f t="shared" si="14"/>
        <v>67.41</v>
      </c>
      <c r="L226" s="16">
        <f t="shared" si="15"/>
        <v>168.53</v>
      </c>
    </row>
    <row r="227" spans="1:12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2"/>
        <v>84</v>
      </c>
      <c r="J228" s="16">
        <f t="shared" si="13"/>
        <v>5.8800000000000008</v>
      </c>
      <c r="K228" s="16">
        <f t="shared" si="14"/>
        <v>89.88</v>
      </c>
      <c r="L228" s="16">
        <f t="shared" si="15"/>
        <v>176.01999999999998</v>
      </c>
    </row>
    <row r="229" spans="1:12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2"/>
        <v>42</v>
      </c>
      <c r="J230" s="16">
        <f t="shared" si="13"/>
        <v>2.9400000000000004</v>
      </c>
      <c r="K230" s="16">
        <f t="shared" si="14"/>
        <v>44.94</v>
      </c>
      <c r="L230" s="16">
        <f t="shared" si="15"/>
        <v>104.86</v>
      </c>
    </row>
    <row r="231" spans="1:12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 x14ac:dyDescent="0.4">
      <c r="A232" s="9">
        <v>228</v>
      </c>
      <c r="B232" s="4">
        <v>5920001241</v>
      </c>
      <c r="C232" s="107" t="s">
        <v>987</v>
      </c>
      <c r="D232" s="64" t="s">
        <v>152</v>
      </c>
      <c r="E232" s="99">
        <v>1</v>
      </c>
      <c r="F232" s="31">
        <v>157.29</v>
      </c>
      <c r="G232" s="64">
        <v>22</v>
      </c>
      <c r="H232" s="15">
        <v>3.5</v>
      </c>
      <c r="I232" s="16">
        <f t="shared" si="12"/>
        <v>77</v>
      </c>
      <c r="J232" s="16">
        <f t="shared" si="13"/>
        <v>5.3900000000000006</v>
      </c>
      <c r="K232" s="16">
        <f t="shared" si="14"/>
        <v>82.39</v>
      </c>
      <c r="L232" s="16">
        <f t="shared" si="15"/>
        <v>239.68</v>
      </c>
    </row>
    <row r="233" spans="1:12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2"/>
        <v>45.5</v>
      </c>
      <c r="J234" s="16">
        <f t="shared" si="13"/>
        <v>3.1850000000000005</v>
      </c>
      <c r="K234" s="16">
        <f t="shared" si="14"/>
        <v>48.685000000000002</v>
      </c>
      <c r="L234" s="16">
        <f t="shared" si="15"/>
        <v>52.435000000000002</v>
      </c>
    </row>
    <row r="235" spans="1:12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2"/>
        <v>7</v>
      </c>
      <c r="J236" s="16">
        <f t="shared" si="13"/>
        <v>0.49000000000000005</v>
      </c>
      <c r="K236" s="16">
        <f t="shared" si="14"/>
        <v>7.49</v>
      </c>
      <c r="L236" s="16">
        <f t="shared" si="15"/>
        <v>11.24</v>
      </c>
    </row>
    <row r="237" spans="1:12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2"/>
        <v>7</v>
      </c>
      <c r="J238" s="16">
        <f t="shared" si="13"/>
        <v>0.49000000000000005</v>
      </c>
      <c r="K238" s="16">
        <f t="shared" si="14"/>
        <v>7.49</v>
      </c>
      <c r="L238" s="16">
        <f t="shared" si="15"/>
        <v>11.24</v>
      </c>
    </row>
    <row r="239" spans="1:12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2"/>
        <v>10.5</v>
      </c>
      <c r="J240" s="16">
        <f t="shared" si="13"/>
        <v>0.7350000000000001</v>
      </c>
      <c r="K240" s="16">
        <f t="shared" si="14"/>
        <v>11.234999999999999</v>
      </c>
      <c r="L240" s="16">
        <f t="shared" si="15"/>
        <v>44.945</v>
      </c>
    </row>
    <row r="241" spans="1:12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2"/>
        <v>3.5</v>
      </c>
      <c r="J242" s="16">
        <f t="shared" si="13"/>
        <v>0.24500000000000002</v>
      </c>
      <c r="K242" s="16">
        <f t="shared" si="14"/>
        <v>3.7450000000000001</v>
      </c>
      <c r="L242" s="16">
        <f t="shared" si="15"/>
        <v>7.4950000000000001</v>
      </c>
    </row>
    <row r="243" spans="1:12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2"/>
        <v>290.5</v>
      </c>
      <c r="J244" s="16">
        <f t="shared" si="13"/>
        <v>20.335000000000001</v>
      </c>
      <c r="K244" s="16">
        <f t="shared" si="14"/>
        <v>310.83499999999998</v>
      </c>
      <c r="L244" s="16">
        <f t="shared" si="15"/>
        <v>314.58499999999998</v>
      </c>
    </row>
    <row r="245" spans="1:12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2"/>
        <v>129.5</v>
      </c>
      <c r="J246" s="16">
        <f t="shared" si="13"/>
        <v>9.0650000000000013</v>
      </c>
      <c r="K246" s="16">
        <f t="shared" si="14"/>
        <v>138.565</v>
      </c>
      <c r="L246" s="16">
        <f t="shared" si="15"/>
        <v>340.79499999999996</v>
      </c>
    </row>
    <row r="247" spans="1:12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2"/>
        <v>87.5</v>
      </c>
      <c r="J248" s="16">
        <f t="shared" si="13"/>
        <v>6.1250000000000009</v>
      </c>
      <c r="K248" s="16">
        <f t="shared" si="14"/>
        <v>93.625</v>
      </c>
      <c r="L248" s="16">
        <f t="shared" si="15"/>
        <v>224.70500000000001</v>
      </c>
    </row>
    <row r="249" spans="1:12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2"/>
        <v>59.5</v>
      </c>
      <c r="J250" s="16">
        <f t="shared" si="13"/>
        <v>4.165</v>
      </c>
      <c r="K250" s="16">
        <f t="shared" si="14"/>
        <v>63.664999999999999</v>
      </c>
      <c r="L250" s="16">
        <f t="shared" si="15"/>
        <v>138.565</v>
      </c>
    </row>
    <row r="251" spans="1:12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2"/>
        <v>115.5</v>
      </c>
      <c r="J252" s="16">
        <f t="shared" si="13"/>
        <v>8.0850000000000009</v>
      </c>
      <c r="K252" s="16">
        <f t="shared" si="14"/>
        <v>123.58500000000001</v>
      </c>
      <c r="L252" s="16">
        <f t="shared" si="15"/>
        <v>385.73500000000001</v>
      </c>
    </row>
    <row r="253" spans="1:12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2"/>
        <v>49</v>
      </c>
      <c r="J254" s="16">
        <f t="shared" si="13"/>
        <v>3.43</v>
      </c>
      <c r="K254" s="16">
        <f t="shared" si="14"/>
        <v>52.43</v>
      </c>
      <c r="L254" s="16">
        <f t="shared" si="15"/>
        <v>104.86</v>
      </c>
    </row>
    <row r="255" spans="1:12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2"/>
        <v>150.5</v>
      </c>
      <c r="J256" s="16">
        <f t="shared" si="13"/>
        <v>10.535</v>
      </c>
      <c r="K256" s="16">
        <f t="shared" si="14"/>
        <v>161.035</v>
      </c>
      <c r="L256" s="16">
        <f t="shared" si="15"/>
        <v>325.815</v>
      </c>
    </row>
    <row r="257" spans="1:12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2"/>
        <v>115.5</v>
      </c>
      <c r="J258" s="16">
        <f t="shared" si="13"/>
        <v>8.0850000000000009</v>
      </c>
      <c r="K258" s="16">
        <f t="shared" si="14"/>
        <v>123.58500000000001</v>
      </c>
      <c r="L258" s="16">
        <f t="shared" si="15"/>
        <v>262.15499999999997</v>
      </c>
    </row>
    <row r="259" spans="1:12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2"/>
        <v>7</v>
      </c>
      <c r="J260" s="16">
        <f t="shared" si="13"/>
        <v>0.49000000000000005</v>
      </c>
      <c r="K260" s="16">
        <f t="shared" si="14"/>
        <v>7.49</v>
      </c>
      <c r="L260" s="16">
        <f t="shared" si="15"/>
        <v>14.98</v>
      </c>
    </row>
    <row r="261" spans="1:12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2"/>
        <v>105</v>
      </c>
      <c r="J262" s="16">
        <f t="shared" si="13"/>
        <v>7.3500000000000005</v>
      </c>
      <c r="K262" s="16">
        <f t="shared" si="14"/>
        <v>112.35</v>
      </c>
      <c r="L262" s="16">
        <f t="shared" si="15"/>
        <v>164.78</v>
      </c>
    </row>
    <row r="263" spans="1:12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2"/>
        <v>416.5</v>
      </c>
      <c r="J264" s="16">
        <f t="shared" si="13"/>
        <v>29.155000000000001</v>
      </c>
      <c r="K264" s="16">
        <f t="shared" si="14"/>
        <v>445.65499999999997</v>
      </c>
      <c r="L264" s="16">
        <f t="shared" si="15"/>
        <v>992.42499999999995</v>
      </c>
    </row>
    <row r="265" spans="1:12" x14ac:dyDescent="0.4">
      <c r="A265" s="9">
        <v>261</v>
      </c>
      <c r="B265" s="4">
        <v>5920001274</v>
      </c>
      <c r="C265" s="106" t="s">
        <v>1023</v>
      </c>
      <c r="D265" s="64" t="s">
        <v>169</v>
      </c>
      <c r="E265" s="63">
        <v>1</v>
      </c>
      <c r="F265" s="33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6"/>
        <v>728</v>
      </c>
      <c r="J266" s="16">
        <f t="shared" si="17"/>
        <v>50.960000000000008</v>
      </c>
      <c r="K266" s="16">
        <f t="shared" si="18"/>
        <v>778.96</v>
      </c>
      <c r="L266" s="16">
        <f t="shared" si="19"/>
        <v>1670.27</v>
      </c>
    </row>
    <row r="267" spans="1:12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6"/>
        <v>3.5</v>
      </c>
      <c r="J268" s="16">
        <f t="shared" si="17"/>
        <v>0.24500000000000002</v>
      </c>
      <c r="K268" s="16">
        <f t="shared" si="18"/>
        <v>3.7450000000000001</v>
      </c>
      <c r="L268" s="16">
        <f t="shared" si="19"/>
        <v>41.195</v>
      </c>
    </row>
    <row r="269" spans="1:12" x14ac:dyDescent="0.4">
      <c r="A269" s="9">
        <v>265</v>
      </c>
      <c r="B269" s="4">
        <v>5920001278</v>
      </c>
      <c r="C269" s="106" t="s">
        <v>1027</v>
      </c>
      <c r="D269" s="64" t="s">
        <v>171</v>
      </c>
      <c r="E269" s="63">
        <v>1</v>
      </c>
      <c r="F269" s="33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6"/>
        <v>42</v>
      </c>
      <c r="J270" s="16">
        <f t="shared" si="17"/>
        <v>2.9400000000000004</v>
      </c>
      <c r="K270" s="16">
        <f t="shared" si="18"/>
        <v>44.94</v>
      </c>
      <c r="L270" s="16">
        <f t="shared" si="19"/>
        <v>104.86</v>
      </c>
    </row>
    <row r="271" spans="1:12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6"/>
        <v>70</v>
      </c>
      <c r="J272" s="16">
        <f t="shared" si="17"/>
        <v>4.9000000000000004</v>
      </c>
      <c r="K272" s="16">
        <f t="shared" si="18"/>
        <v>74.900000000000006</v>
      </c>
      <c r="L272" s="16">
        <f t="shared" si="19"/>
        <v>146.06</v>
      </c>
    </row>
    <row r="273" spans="1:12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6"/>
        <v>94.5</v>
      </c>
      <c r="J274" s="16">
        <f t="shared" si="17"/>
        <v>6.6150000000000002</v>
      </c>
      <c r="K274" s="16">
        <f t="shared" si="18"/>
        <v>101.11499999999999</v>
      </c>
      <c r="L274" s="16">
        <f t="shared" si="19"/>
        <v>198.48500000000001</v>
      </c>
    </row>
    <row r="275" spans="1:12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6"/>
        <v>140</v>
      </c>
      <c r="J276" s="16">
        <f t="shared" si="17"/>
        <v>9.8000000000000007</v>
      </c>
      <c r="K276" s="16">
        <f t="shared" si="18"/>
        <v>149.80000000000001</v>
      </c>
      <c r="L276" s="16">
        <f t="shared" si="19"/>
        <v>292.11</v>
      </c>
    </row>
    <row r="277" spans="1:12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6"/>
        <v>196</v>
      </c>
      <c r="J278" s="16">
        <f t="shared" si="17"/>
        <v>13.72</v>
      </c>
      <c r="K278" s="16">
        <f t="shared" si="18"/>
        <v>209.72</v>
      </c>
      <c r="L278" s="16">
        <f t="shared" si="19"/>
        <v>419.44</v>
      </c>
    </row>
    <row r="279" spans="1:12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6"/>
        <v>154</v>
      </c>
      <c r="J280" s="16">
        <f t="shared" si="17"/>
        <v>10.780000000000001</v>
      </c>
      <c r="K280" s="16">
        <f t="shared" si="18"/>
        <v>164.78</v>
      </c>
      <c r="L280" s="16">
        <f t="shared" si="19"/>
        <v>329.56</v>
      </c>
    </row>
    <row r="281" spans="1:12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6"/>
        <v>122.5</v>
      </c>
      <c r="J282" s="16">
        <f t="shared" si="17"/>
        <v>8.5750000000000011</v>
      </c>
      <c r="K282" s="16">
        <f t="shared" si="18"/>
        <v>131.07499999999999</v>
      </c>
      <c r="L282" s="16">
        <f t="shared" si="19"/>
        <v>250.91499999999999</v>
      </c>
    </row>
    <row r="283" spans="1:12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6"/>
        <v>91</v>
      </c>
      <c r="J284" s="16">
        <f t="shared" si="17"/>
        <v>6.370000000000001</v>
      </c>
      <c r="K284" s="16">
        <f t="shared" si="18"/>
        <v>97.37</v>
      </c>
      <c r="L284" s="16">
        <f t="shared" si="19"/>
        <v>157.29000000000002</v>
      </c>
    </row>
    <row r="285" spans="1:12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6"/>
        <v>45.5</v>
      </c>
      <c r="J286" s="16">
        <f t="shared" si="17"/>
        <v>3.1850000000000005</v>
      </c>
      <c r="K286" s="16">
        <f t="shared" si="18"/>
        <v>48.685000000000002</v>
      </c>
      <c r="L286" s="16">
        <f t="shared" si="19"/>
        <v>101.11500000000001</v>
      </c>
    </row>
    <row r="287" spans="1:12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6"/>
        <v>56</v>
      </c>
      <c r="J288" s="16">
        <f t="shared" si="17"/>
        <v>3.9200000000000004</v>
      </c>
      <c r="K288" s="16">
        <f t="shared" si="18"/>
        <v>59.92</v>
      </c>
      <c r="L288" s="16">
        <f t="shared" si="19"/>
        <v>123.59</v>
      </c>
    </row>
    <row r="289" spans="1:12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6"/>
        <v>91</v>
      </c>
      <c r="J290" s="16">
        <f t="shared" si="17"/>
        <v>6.370000000000001</v>
      </c>
      <c r="K290" s="16">
        <f t="shared" si="18"/>
        <v>97.37</v>
      </c>
      <c r="L290" s="16">
        <f t="shared" si="19"/>
        <v>194.74</v>
      </c>
    </row>
    <row r="291" spans="1:12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6"/>
        <v>108.5</v>
      </c>
      <c r="J292" s="16">
        <f t="shared" si="17"/>
        <v>7.5950000000000006</v>
      </c>
      <c r="K292" s="16">
        <f t="shared" si="18"/>
        <v>116.095</v>
      </c>
      <c r="L292" s="16">
        <f t="shared" si="19"/>
        <v>258.40499999999997</v>
      </c>
    </row>
    <row r="293" spans="1:12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6"/>
        <v>45.5</v>
      </c>
      <c r="J294" s="16">
        <f t="shared" si="17"/>
        <v>3.1850000000000005</v>
      </c>
      <c r="K294" s="16">
        <f t="shared" si="18"/>
        <v>48.685000000000002</v>
      </c>
      <c r="L294" s="16">
        <f t="shared" si="19"/>
        <v>108.605</v>
      </c>
    </row>
    <row r="295" spans="1:12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6"/>
        <v>91</v>
      </c>
      <c r="J296" s="16">
        <f t="shared" si="17"/>
        <v>6.370000000000001</v>
      </c>
      <c r="K296" s="16">
        <f t="shared" si="18"/>
        <v>97.37</v>
      </c>
      <c r="L296" s="16">
        <f t="shared" si="19"/>
        <v>217.21</v>
      </c>
    </row>
    <row r="297" spans="1:12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6"/>
        <v>28</v>
      </c>
      <c r="J298" s="16">
        <f t="shared" si="17"/>
        <v>1.9600000000000002</v>
      </c>
      <c r="K298" s="16">
        <f t="shared" si="18"/>
        <v>29.96</v>
      </c>
      <c r="L298" s="16">
        <f t="shared" si="19"/>
        <v>56.18</v>
      </c>
    </row>
    <row r="299" spans="1:12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6"/>
        <v>112</v>
      </c>
      <c r="J300" s="16">
        <f t="shared" si="17"/>
        <v>7.8400000000000007</v>
      </c>
      <c r="K300" s="16">
        <f t="shared" si="18"/>
        <v>119.84</v>
      </c>
      <c r="L300" s="16">
        <f t="shared" si="19"/>
        <v>333.31</v>
      </c>
    </row>
    <row r="301" spans="1:12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6"/>
        <v>84</v>
      </c>
      <c r="J302" s="16">
        <f t="shared" si="17"/>
        <v>5.8800000000000008</v>
      </c>
      <c r="K302" s="16">
        <f t="shared" si="18"/>
        <v>89.88</v>
      </c>
      <c r="L302" s="16">
        <f t="shared" si="19"/>
        <v>172.26999999999998</v>
      </c>
    </row>
    <row r="303" spans="1:12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6"/>
        <v>59.5</v>
      </c>
      <c r="J304" s="16">
        <f t="shared" si="17"/>
        <v>4.165</v>
      </c>
      <c r="K304" s="16">
        <f t="shared" si="18"/>
        <v>63.664999999999999</v>
      </c>
      <c r="L304" s="16">
        <f t="shared" si="19"/>
        <v>131.07499999999999</v>
      </c>
    </row>
    <row r="305" spans="1:12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 x14ac:dyDescent="0.4">
      <c r="A306" s="9">
        <v>302</v>
      </c>
      <c r="B306" s="4">
        <v>5920001315</v>
      </c>
      <c r="C306" s="107" t="s">
        <v>1066</v>
      </c>
      <c r="D306" s="64" t="s">
        <v>196</v>
      </c>
      <c r="E306" s="99">
        <v>1</v>
      </c>
      <c r="F306" s="31">
        <v>48.69</v>
      </c>
      <c r="G306" s="64">
        <v>7</v>
      </c>
      <c r="H306" s="15">
        <v>3.5</v>
      </c>
      <c r="I306" s="16">
        <f t="shared" si="16"/>
        <v>24.5</v>
      </c>
      <c r="J306" s="16">
        <f t="shared" si="17"/>
        <v>1.7150000000000001</v>
      </c>
      <c r="K306" s="16">
        <f t="shared" si="18"/>
        <v>26.215</v>
      </c>
      <c r="L306" s="16">
        <f t="shared" si="19"/>
        <v>74.905000000000001</v>
      </c>
    </row>
    <row r="307" spans="1:12" x14ac:dyDescent="0.4">
      <c r="A307" s="9">
        <v>303</v>
      </c>
      <c r="B307" s="4">
        <v>5920001316</v>
      </c>
      <c r="C307" s="106" t="s">
        <v>1067</v>
      </c>
      <c r="D307" s="64" t="s">
        <v>197</v>
      </c>
      <c r="E307" s="63">
        <v>1</v>
      </c>
      <c r="F307" s="33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 x14ac:dyDescent="0.4">
      <c r="A308" s="9">
        <v>304</v>
      </c>
      <c r="B308" s="4">
        <v>5920001317</v>
      </c>
      <c r="C308" s="107" t="s">
        <v>1068</v>
      </c>
      <c r="D308" s="64" t="s">
        <v>198</v>
      </c>
      <c r="E308" s="99">
        <v>1</v>
      </c>
      <c r="F308" s="31">
        <v>18.73</v>
      </c>
      <c r="G308" s="64">
        <v>4</v>
      </c>
      <c r="H308" s="15">
        <v>3.5</v>
      </c>
      <c r="I308" s="16">
        <f t="shared" si="16"/>
        <v>14</v>
      </c>
      <c r="J308" s="16">
        <f t="shared" si="17"/>
        <v>0.98000000000000009</v>
      </c>
      <c r="K308" s="16">
        <f t="shared" si="18"/>
        <v>14.98</v>
      </c>
      <c r="L308" s="16">
        <f t="shared" si="19"/>
        <v>33.71</v>
      </c>
    </row>
    <row r="309" spans="1:12" x14ac:dyDescent="0.4">
      <c r="A309" s="9">
        <v>305</v>
      </c>
      <c r="B309" s="4">
        <v>5920001318</v>
      </c>
      <c r="C309" s="106" t="s">
        <v>1069</v>
      </c>
      <c r="D309" s="64" t="s">
        <v>198</v>
      </c>
      <c r="E309" s="63">
        <v>1</v>
      </c>
      <c r="F309" s="33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6"/>
        <v>35</v>
      </c>
      <c r="J310" s="16">
        <f t="shared" si="17"/>
        <v>2.4500000000000002</v>
      </c>
      <c r="K310" s="16">
        <f t="shared" si="18"/>
        <v>37.450000000000003</v>
      </c>
      <c r="L310" s="16">
        <f t="shared" si="19"/>
        <v>63.67</v>
      </c>
    </row>
    <row r="311" spans="1:12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 x14ac:dyDescent="0.4">
      <c r="A312" s="9">
        <v>308</v>
      </c>
      <c r="B312" s="4">
        <v>5920001321</v>
      </c>
      <c r="C312" s="107" t="s">
        <v>1072</v>
      </c>
      <c r="D312" s="64" t="s">
        <v>201</v>
      </c>
      <c r="E312" s="99">
        <v>1</v>
      </c>
      <c r="F312" s="31">
        <v>119.84</v>
      </c>
      <c r="G312" s="64">
        <v>34</v>
      </c>
      <c r="H312" s="15">
        <v>3.5</v>
      </c>
      <c r="I312" s="16">
        <f t="shared" si="16"/>
        <v>119</v>
      </c>
      <c r="J312" s="16">
        <f t="shared" si="17"/>
        <v>8.33</v>
      </c>
      <c r="K312" s="16">
        <f t="shared" si="18"/>
        <v>127.33</v>
      </c>
      <c r="L312" s="16">
        <f t="shared" si="19"/>
        <v>247.17000000000002</v>
      </c>
    </row>
    <row r="313" spans="1:12" x14ac:dyDescent="0.4">
      <c r="A313" s="9">
        <v>309</v>
      </c>
      <c r="B313" s="4">
        <v>5920001322</v>
      </c>
      <c r="C313" s="106" t="s">
        <v>1073</v>
      </c>
      <c r="D313" s="64" t="s">
        <v>688</v>
      </c>
      <c r="E313" s="63">
        <v>1</v>
      </c>
      <c r="F313" s="33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6"/>
        <v>28</v>
      </c>
      <c r="J314" s="16">
        <f t="shared" si="17"/>
        <v>1.9600000000000002</v>
      </c>
      <c r="K314" s="16">
        <f t="shared" si="18"/>
        <v>29.96</v>
      </c>
      <c r="L314" s="16">
        <f t="shared" si="19"/>
        <v>63.67</v>
      </c>
    </row>
    <row r="315" spans="1:12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 x14ac:dyDescent="0.4">
      <c r="A316" s="9">
        <v>312</v>
      </c>
      <c r="B316" s="4">
        <v>5920001325</v>
      </c>
      <c r="C316" s="107" t="s">
        <v>1076</v>
      </c>
      <c r="D316" s="64" t="s">
        <v>204</v>
      </c>
      <c r="E316" s="99">
        <v>1</v>
      </c>
      <c r="F316" s="31">
        <v>33.71</v>
      </c>
      <c r="G316" s="64">
        <v>6</v>
      </c>
      <c r="H316" s="15">
        <v>3.5</v>
      </c>
      <c r="I316" s="16">
        <f t="shared" si="16"/>
        <v>21</v>
      </c>
      <c r="J316" s="16">
        <f t="shared" si="17"/>
        <v>1.4700000000000002</v>
      </c>
      <c r="K316" s="16">
        <f t="shared" si="18"/>
        <v>22.47</v>
      </c>
      <c r="L316" s="16">
        <f t="shared" si="19"/>
        <v>56.18</v>
      </c>
    </row>
    <row r="317" spans="1:12" x14ac:dyDescent="0.4">
      <c r="A317" s="9">
        <v>313</v>
      </c>
      <c r="B317" s="4">
        <v>5920001326</v>
      </c>
      <c r="C317" s="106" t="s">
        <v>1077</v>
      </c>
      <c r="D317" s="64" t="s">
        <v>205</v>
      </c>
      <c r="E317" s="63">
        <v>1</v>
      </c>
      <c r="F317" s="33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6"/>
        <v>28</v>
      </c>
      <c r="J318" s="16">
        <f t="shared" si="17"/>
        <v>1.9600000000000002</v>
      </c>
      <c r="K318" s="16">
        <f t="shared" si="18"/>
        <v>29.96</v>
      </c>
      <c r="L318" s="16">
        <f t="shared" si="19"/>
        <v>63.67</v>
      </c>
    </row>
    <row r="319" spans="1:12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6"/>
        <v>73.5</v>
      </c>
      <c r="J320" s="16">
        <f t="shared" si="17"/>
        <v>5.1450000000000005</v>
      </c>
      <c r="K320" s="16">
        <f t="shared" si="18"/>
        <v>78.644999999999996</v>
      </c>
      <c r="L320" s="16">
        <f t="shared" si="19"/>
        <v>161.035</v>
      </c>
    </row>
    <row r="321" spans="1:12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6"/>
        <v>28</v>
      </c>
      <c r="J322" s="16">
        <f t="shared" si="17"/>
        <v>1.9600000000000002</v>
      </c>
      <c r="K322" s="16">
        <f t="shared" si="18"/>
        <v>29.96</v>
      </c>
      <c r="L322" s="16">
        <f t="shared" si="19"/>
        <v>71.16</v>
      </c>
    </row>
    <row r="323" spans="1:12" x14ac:dyDescent="0.4">
      <c r="A323" s="9">
        <v>319</v>
      </c>
      <c r="B323" s="4">
        <v>5920001332</v>
      </c>
      <c r="C323" s="106" t="s">
        <v>1083</v>
      </c>
      <c r="D323" s="64" t="s">
        <v>211</v>
      </c>
      <c r="E323" s="63">
        <v>1</v>
      </c>
      <c r="F323" s="33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6"/>
        <v>56</v>
      </c>
      <c r="J324" s="16">
        <f t="shared" si="17"/>
        <v>3.9200000000000004</v>
      </c>
      <c r="K324" s="16">
        <f t="shared" si="18"/>
        <v>59.92</v>
      </c>
      <c r="L324" s="16">
        <f t="shared" si="19"/>
        <v>119.84</v>
      </c>
    </row>
    <row r="325" spans="1:12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6"/>
        <v>35</v>
      </c>
      <c r="J326" s="16">
        <f t="shared" si="17"/>
        <v>2.4500000000000002</v>
      </c>
      <c r="K326" s="16">
        <f t="shared" si="18"/>
        <v>37.450000000000003</v>
      </c>
      <c r="L326" s="16">
        <f t="shared" si="19"/>
        <v>52.430000000000007</v>
      </c>
    </row>
    <row r="327" spans="1:12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6"/>
        <v>262.5</v>
      </c>
      <c r="J328" s="16">
        <f t="shared" si="17"/>
        <v>18.375</v>
      </c>
      <c r="K328" s="16">
        <f t="shared" si="18"/>
        <v>280.875</v>
      </c>
      <c r="L328" s="16">
        <f t="shared" si="19"/>
        <v>655.375</v>
      </c>
    </row>
    <row r="329" spans="1:12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0"/>
        <v>105</v>
      </c>
      <c r="J330" s="16">
        <f t="shared" si="21"/>
        <v>7.3500000000000005</v>
      </c>
      <c r="K330" s="16">
        <f t="shared" si="22"/>
        <v>112.35</v>
      </c>
      <c r="L330" s="16">
        <f t="shared" si="23"/>
        <v>112.35</v>
      </c>
    </row>
    <row r="331" spans="1:12" x14ac:dyDescent="0.4">
      <c r="A331" s="9">
        <v>327</v>
      </c>
      <c r="B331" s="4">
        <v>5920001340</v>
      </c>
      <c r="C331" s="106" t="s">
        <v>1091</v>
      </c>
      <c r="D331" s="64" t="s">
        <v>218</v>
      </c>
      <c r="E331" s="63">
        <v>1</v>
      </c>
      <c r="F331" s="33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0"/>
        <v>45.5</v>
      </c>
      <c r="J332" s="16">
        <f t="shared" si="21"/>
        <v>3.1850000000000005</v>
      </c>
      <c r="K332" s="16">
        <f t="shared" si="22"/>
        <v>48.685000000000002</v>
      </c>
      <c r="L332" s="16">
        <f t="shared" si="23"/>
        <v>93.625</v>
      </c>
    </row>
    <row r="333" spans="1:12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0"/>
        <v>66.5</v>
      </c>
      <c r="J334" s="16">
        <f t="shared" si="21"/>
        <v>4.6550000000000002</v>
      </c>
      <c r="K334" s="16">
        <f t="shared" si="22"/>
        <v>71.155000000000001</v>
      </c>
      <c r="L334" s="16">
        <f t="shared" si="23"/>
        <v>146.05500000000001</v>
      </c>
    </row>
    <row r="335" spans="1:12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0"/>
        <v>7</v>
      </c>
      <c r="J336" s="16">
        <f t="shared" si="21"/>
        <v>0.49000000000000005</v>
      </c>
      <c r="K336" s="16">
        <f t="shared" si="22"/>
        <v>7.49</v>
      </c>
      <c r="L336" s="16">
        <f t="shared" si="23"/>
        <v>29.96</v>
      </c>
    </row>
    <row r="337" spans="1:12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0"/>
        <v>119</v>
      </c>
      <c r="J338" s="16">
        <f t="shared" si="21"/>
        <v>8.33</v>
      </c>
      <c r="K338" s="16">
        <f t="shared" si="22"/>
        <v>127.33</v>
      </c>
      <c r="L338" s="16">
        <f t="shared" si="23"/>
        <v>273.39</v>
      </c>
    </row>
    <row r="339" spans="1:12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0"/>
        <v>24.5</v>
      </c>
      <c r="J340" s="16">
        <f t="shared" si="21"/>
        <v>1.7150000000000001</v>
      </c>
      <c r="K340" s="16">
        <f t="shared" si="22"/>
        <v>26.215</v>
      </c>
      <c r="L340" s="16">
        <f t="shared" si="23"/>
        <v>63.665000000000006</v>
      </c>
    </row>
    <row r="341" spans="1:12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 x14ac:dyDescent="0.4">
      <c r="A342" s="9">
        <v>338</v>
      </c>
      <c r="B342" s="4">
        <v>5920001351</v>
      </c>
      <c r="C342" s="107" t="s">
        <v>1102</v>
      </c>
      <c r="D342" s="64" t="s">
        <v>229</v>
      </c>
      <c r="E342" s="99">
        <v>1</v>
      </c>
      <c r="F342" s="31">
        <v>239.68</v>
      </c>
      <c r="G342" s="64">
        <v>60</v>
      </c>
      <c r="H342" s="15">
        <v>3.5</v>
      </c>
      <c r="I342" s="16">
        <f t="shared" si="20"/>
        <v>210</v>
      </c>
      <c r="J342" s="16">
        <f t="shared" si="21"/>
        <v>14.700000000000001</v>
      </c>
      <c r="K342" s="16">
        <f t="shared" si="22"/>
        <v>224.7</v>
      </c>
      <c r="L342" s="16">
        <f t="shared" si="23"/>
        <v>464.38</v>
      </c>
    </row>
    <row r="343" spans="1:12" x14ac:dyDescent="0.4">
      <c r="A343" s="9">
        <v>339</v>
      </c>
      <c r="B343" s="4">
        <v>5920001352</v>
      </c>
      <c r="C343" s="106" t="s">
        <v>1103</v>
      </c>
      <c r="D343" s="64" t="s">
        <v>230</v>
      </c>
      <c r="E343" s="63">
        <v>1</v>
      </c>
      <c r="F343" s="33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0"/>
        <v>161</v>
      </c>
      <c r="J344" s="16">
        <f t="shared" si="21"/>
        <v>11.270000000000001</v>
      </c>
      <c r="K344" s="16">
        <f t="shared" si="22"/>
        <v>172.27</v>
      </c>
      <c r="L344" s="16">
        <f t="shared" si="23"/>
        <v>348.29</v>
      </c>
    </row>
    <row r="345" spans="1:12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 x14ac:dyDescent="0.4">
      <c r="A346" s="9">
        <v>342</v>
      </c>
      <c r="B346" s="4">
        <v>5920001355</v>
      </c>
      <c r="C346" s="107" t="s">
        <v>1106</v>
      </c>
      <c r="D346" s="64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0"/>
        <v>94.5</v>
      </c>
      <c r="J346" s="16">
        <f t="shared" si="21"/>
        <v>6.6150000000000002</v>
      </c>
      <c r="K346" s="16">
        <f t="shared" si="22"/>
        <v>101.11499999999999</v>
      </c>
      <c r="L346" s="16">
        <f t="shared" si="23"/>
        <v>101.11499999999999</v>
      </c>
    </row>
    <row r="347" spans="1:12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 x14ac:dyDescent="0.4">
      <c r="A348" s="9">
        <v>344</v>
      </c>
      <c r="B348" s="4">
        <v>5920001357</v>
      </c>
      <c r="C348" s="107" t="s">
        <v>1108</v>
      </c>
      <c r="D348" s="64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0"/>
        <v>476</v>
      </c>
      <c r="J348" s="16">
        <f t="shared" si="21"/>
        <v>33.32</v>
      </c>
      <c r="K348" s="16">
        <f t="shared" si="22"/>
        <v>509.32</v>
      </c>
      <c r="L348" s="16">
        <f t="shared" si="23"/>
        <v>509.32</v>
      </c>
    </row>
    <row r="349" spans="1:12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0"/>
        <v>3.5</v>
      </c>
      <c r="J350" s="16">
        <f t="shared" si="21"/>
        <v>0.24500000000000002</v>
      </c>
      <c r="K350" s="16">
        <f t="shared" si="22"/>
        <v>3.7450000000000001</v>
      </c>
      <c r="L350" s="16">
        <f t="shared" si="23"/>
        <v>11.234999999999999</v>
      </c>
    </row>
    <row r="351" spans="1:12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0"/>
        <v>129.5</v>
      </c>
      <c r="J352" s="16">
        <f t="shared" si="21"/>
        <v>9.0650000000000013</v>
      </c>
      <c r="K352" s="16">
        <f t="shared" si="22"/>
        <v>138.565</v>
      </c>
      <c r="L352" s="16">
        <f t="shared" si="23"/>
        <v>396.97500000000002</v>
      </c>
    </row>
    <row r="353" spans="1:12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0"/>
        <v>17.5</v>
      </c>
      <c r="J354" s="16">
        <f t="shared" si="21"/>
        <v>1.2250000000000001</v>
      </c>
      <c r="K354" s="16">
        <f t="shared" si="22"/>
        <v>18.725000000000001</v>
      </c>
      <c r="L354" s="16">
        <f t="shared" si="23"/>
        <v>18.725000000000001</v>
      </c>
    </row>
    <row r="355" spans="1:12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0"/>
        <v>10.5</v>
      </c>
      <c r="J356" s="16">
        <f t="shared" si="21"/>
        <v>0.7350000000000001</v>
      </c>
      <c r="K356" s="16">
        <f t="shared" si="22"/>
        <v>11.234999999999999</v>
      </c>
      <c r="L356" s="16">
        <f t="shared" si="23"/>
        <v>11.234999999999999</v>
      </c>
    </row>
    <row r="357" spans="1:12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0"/>
        <v>171.5</v>
      </c>
      <c r="J358" s="16">
        <f t="shared" si="21"/>
        <v>12.005000000000001</v>
      </c>
      <c r="K358" s="16">
        <f t="shared" si="22"/>
        <v>183.505</v>
      </c>
      <c r="L358" s="16">
        <f t="shared" si="23"/>
        <v>183.505</v>
      </c>
    </row>
    <row r="359" spans="1:12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0"/>
        <v>31.5</v>
      </c>
      <c r="J360" s="16">
        <f t="shared" si="21"/>
        <v>2.2050000000000001</v>
      </c>
      <c r="K360" s="16">
        <f t="shared" si="22"/>
        <v>33.704999999999998</v>
      </c>
      <c r="L360" s="16">
        <f t="shared" si="23"/>
        <v>33.704999999999998</v>
      </c>
    </row>
    <row r="361" spans="1:12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0"/>
        <v>38.5</v>
      </c>
      <c r="J362" s="16">
        <f t="shared" si="21"/>
        <v>2.6950000000000003</v>
      </c>
      <c r="K362" s="16">
        <f t="shared" si="22"/>
        <v>41.195</v>
      </c>
      <c r="L362" s="16">
        <f t="shared" si="23"/>
        <v>108.60499999999999</v>
      </c>
    </row>
    <row r="363" spans="1:12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0"/>
        <v>210</v>
      </c>
      <c r="J364" s="16">
        <f t="shared" si="21"/>
        <v>14.700000000000001</v>
      </c>
      <c r="K364" s="16">
        <f t="shared" si="22"/>
        <v>224.7</v>
      </c>
      <c r="L364" s="16">
        <f t="shared" si="23"/>
        <v>393.23</v>
      </c>
    </row>
    <row r="365" spans="1:12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0"/>
        <v>189</v>
      </c>
      <c r="J366" s="16">
        <f t="shared" si="21"/>
        <v>13.23</v>
      </c>
      <c r="K366" s="16">
        <f t="shared" si="22"/>
        <v>202.23</v>
      </c>
      <c r="L366" s="16">
        <f t="shared" si="23"/>
        <v>460.64</v>
      </c>
    </row>
    <row r="367" spans="1:12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0"/>
        <v>73.5</v>
      </c>
      <c r="J368" s="16">
        <f t="shared" si="21"/>
        <v>5.1450000000000005</v>
      </c>
      <c r="K368" s="16">
        <f t="shared" si="22"/>
        <v>78.644999999999996</v>
      </c>
      <c r="L368" s="16">
        <f t="shared" si="23"/>
        <v>149.80500000000001</v>
      </c>
    </row>
    <row r="369" spans="1:12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0"/>
        <v>329</v>
      </c>
      <c r="J370" s="16">
        <f t="shared" si="21"/>
        <v>23.03</v>
      </c>
      <c r="K370" s="16">
        <f t="shared" si="22"/>
        <v>352.03</v>
      </c>
      <c r="L370" s="16">
        <f t="shared" si="23"/>
        <v>801.43</v>
      </c>
    </row>
    <row r="371" spans="1:12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0"/>
        <v>1179.5</v>
      </c>
      <c r="J372" s="16">
        <f t="shared" si="21"/>
        <v>82.565000000000012</v>
      </c>
      <c r="K372" s="16">
        <f t="shared" si="22"/>
        <v>1262.0650000000001</v>
      </c>
      <c r="L372" s="16">
        <f t="shared" si="23"/>
        <v>2370.585</v>
      </c>
    </row>
    <row r="373" spans="1:12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0"/>
        <v>98</v>
      </c>
      <c r="J374" s="16">
        <f t="shared" si="21"/>
        <v>6.86</v>
      </c>
      <c r="K374" s="16">
        <f t="shared" si="22"/>
        <v>104.86</v>
      </c>
      <c r="L374" s="16">
        <f t="shared" si="23"/>
        <v>104.86</v>
      </c>
    </row>
    <row r="375" spans="1:12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0"/>
        <v>262.5</v>
      </c>
      <c r="J376" s="16">
        <f t="shared" si="21"/>
        <v>18.375</v>
      </c>
      <c r="K376" s="16">
        <f t="shared" si="22"/>
        <v>280.875</v>
      </c>
      <c r="L376" s="16">
        <f t="shared" si="23"/>
        <v>280.875</v>
      </c>
    </row>
    <row r="377" spans="1:12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0"/>
        <v>17.5</v>
      </c>
      <c r="J378" s="16">
        <f t="shared" si="21"/>
        <v>1.2250000000000001</v>
      </c>
      <c r="K378" s="16">
        <f t="shared" si="22"/>
        <v>18.725000000000001</v>
      </c>
      <c r="L378" s="16">
        <f t="shared" si="23"/>
        <v>93.625</v>
      </c>
    </row>
    <row r="379" spans="1:12" x14ac:dyDescent="0.4">
      <c r="A379" s="9">
        <v>375</v>
      </c>
      <c r="B379" s="4">
        <v>5920001388</v>
      </c>
      <c r="C379" s="106" t="s">
        <v>1139</v>
      </c>
      <c r="D379" s="64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0"/>
        <v>164.5</v>
      </c>
      <c r="J380" s="16">
        <f t="shared" si="21"/>
        <v>11.515000000000001</v>
      </c>
      <c r="K380" s="16">
        <f t="shared" si="22"/>
        <v>176.01499999999999</v>
      </c>
      <c r="L380" s="16">
        <f t="shared" si="23"/>
        <v>367.01499999999999</v>
      </c>
    </row>
    <row r="381" spans="1:12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0"/>
        <v>35</v>
      </c>
      <c r="J382" s="16">
        <f t="shared" si="21"/>
        <v>2.4500000000000002</v>
      </c>
      <c r="K382" s="16">
        <f t="shared" si="22"/>
        <v>37.450000000000003</v>
      </c>
      <c r="L382" s="16">
        <f t="shared" si="23"/>
        <v>71.16</v>
      </c>
    </row>
    <row r="383" spans="1:12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 x14ac:dyDescent="0.4">
      <c r="A384" s="9">
        <v>380</v>
      </c>
      <c r="B384" s="4">
        <v>5920001393</v>
      </c>
      <c r="C384" s="107" t="s">
        <v>1144</v>
      </c>
      <c r="D384" s="64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0"/>
        <v>73.5</v>
      </c>
      <c r="J384" s="16">
        <f t="shared" si="21"/>
        <v>5.1450000000000005</v>
      </c>
      <c r="K384" s="16">
        <f t="shared" si="22"/>
        <v>78.644999999999996</v>
      </c>
      <c r="L384" s="16">
        <f t="shared" si="23"/>
        <v>78.644999999999996</v>
      </c>
    </row>
    <row r="385" spans="1:12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0"/>
        <v>199.5</v>
      </c>
      <c r="J386" s="16">
        <f t="shared" si="21"/>
        <v>13.965000000000002</v>
      </c>
      <c r="K386" s="16">
        <f t="shared" si="22"/>
        <v>213.465</v>
      </c>
      <c r="L386" s="16">
        <f t="shared" si="23"/>
        <v>434.42500000000001</v>
      </c>
    </row>
    <row r="387" spans="1:12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0"/>
        <v>63</v>
      </c>
      <c r="J388" s="16">
        <f t="shared" si="21"/>
        <v>4.41</v>
      </c>
      <c r="K388" s="16">
        <f t="shared" si="22"/>
        <v>67.41</v>
      </c>
      <c r="L388" s="16">
        <f t="shared" si="23"/>
        <v>164.78</v>
      </c>
    </row>
    <row r="389" spans="1:12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0"/>
        <v>56</v>
      </c>
      <c r="J390" s="16">
        <f t="shared" si="21"/>
        <v>3.9200000000000004</v>
      </c>
      <c r="K390" s="16">
        <f t="shared" si="22"/>
        <v>59.92</v>
      </c>
      <c r="L390" s="16">
        <f t="shared" si="23"/>
        <v>127.33</v>
      </c>
    </row>
    <row r="391" spans="1:12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0"/>
        <v>10.5</v>
      </c>
      <c r="J392" s="16">
        <f t="shared" si="21"/>
        <v>0.7350000000000001</v>
      </c>
      <c r="K392" s="16">
        <f t="shared" si="22"/>
        <v>11.234999999999999</v>
      </c>
      <c r="L392" s="16">
        <f t="shared" si="23"/>
        <v>14.984999999999999</v>
      </c>
    </row>
    <row r="393" spans="1:12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4"/>
        <v>31.5</v>
      </c>
      <c r="J394" s="16">
        <f t="shared" si="25"/>
        <v>2.2050000000000001</v>
      </c>
      <c r="K394" s="16">
        <f t="shared" si="26"/>
        <v>33.704999999999998</v>
      </c>
      <c r="L394" s="16">
        <f t="shared" si="27"/>
        <v>44.945</v>
      </c>
    </row>
    <row r="395" spans="1:12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4"/>
        <v>7</v>
      </c>
      <c r="J396" s="16">
        <f t="shared" si="25"/>
        <v>0.49000000000000005</v>
      </c>
      <c r="K396" s="16">
        <f t="shared" si="26"/>
        <v>7.49</v>
      </c>
      <c r="L396" s="16">
        <f t="shared" si="27"/>
        <v>18.73</v>
      </c>
    </row>
    <row r="397" spans="1:12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4"/>
        <v>38.5</v>
      </c>
      <c r="J398" s="16">
        <f t="shared" si="25"/>
        <v>2.6950000000000003</v>
      </c>
      <c r="K398" s="16">
        <f t="shared" si="26"/>
        <v>41.195</v>
      </c>
      <c r="L398" s="16">
        <f t="shared" si="27"/>
        <v>74.905000000000001</v>
      </c>
    </row>
    <row r="399" spans="1:12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4"/>
        <v>98</v>
      </c>
      <c r="J400" s="16">
        <f t="shared" si="25"/>
        <v>6.86</v>
      </c>
      <c r="K400" s="16">
        <f t="shared" si="26"/>
        <v>104.86</v>
      </c>
      <c r="L400" s="16">
        <f t="shared" si="27"/>
        <v>232.19</v>
      </c>
    </row>
    <row r="401" spans="1:12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4"/>
        <v>238</v>
      </c>
      <c r="J402" s="16">
        <f t="shared" si="25"/>
        <v>16.66</v>
      </c>
      <c r="K402" s="16">
        <f t="shared" si="26"/>
        <v>254.66</v>
      </c>
      <c r="L402" s="16">
        <f t="shared" si="27"/>
        <v>640.4</v>
      </c>
    </row>
    <row r="403" spans="1:12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 x14ac:dyDescent="0.4">
      <c r="A404" s="9">
        <v>400</v>
      </c>
      <c r="B404" s="4">
        <v>5920001413</v>
      </c>
      <c r="C404" s="107" t="s">
        <v>1167</v>
      </c>
      <c r="D404" s="64" t="s">
        <v>278</v>
      </c>
      <c r="E404" s="99">
        <v>1</v>
      </c>
      <c r="F404" s="31">
        <v>67.41</v>
      </c>
      <c r="G404" s="64">
        <v>16</v>
      </c>
      <c r="H404" s="15">
        <v>3.5</v>
      </c>
      <c r="I404" s="16">
        <f t="shared" si="24"/>
        <v>56</v>
      </c>
      <c r="J404" s="16">
        <f t="shared" si="25"/>
        <v>3.9200000000000004</v>
      </c>
      <c r="K404" s="16">
        <f t="shared" si="26"/>
        <v>59.92</v>
      </c>
      <c r="L404" s="16">
        <f t="shared" si="27"/>
        <v>127.33</v>
      </c>
    </row>
    <row r="405" spans="1:12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4"/>
        <v>157.5</v>
      </c>
      <c r="J406" s="16">
        <f t="shared" si="25"/>
        <v>11.025</v>
      </c>
      <c r="K406" s="16">
        <f t="shared" si="26"/>
        <v>168.52500000000001</v>
      </c>
      <c r="L406" s="16">
        <f t="shared" si="27"/>
        <v>337.05500000000001</v>
      </c>
    </row>
    <row r="407" spans="1:12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4"/>
        <v>108.5</v>
      </c>
      <c r="J408" s="16">
        <f t="shared" si="25"/>
        <v>7.5950000000000006</v>
      </c>
      <c r="K408" s="16">
        <f t="shared" si="26"/>
        <v>116.095</v>
      </c>
      <c r="L408" s="16">
        <f t="shared" si="27"/>
        <v>116.095</v>
      </c>
    </row>
    <row r="409" spans="1:12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4"/>
        <v>66.5</v>
      </c>
      <c r="J410" s="16">
        <f t="shared" si="25"/>
        <v>4.6550000000000002</v>
      </c>
      <c r="K410" s="16">
        <f t="shared" si="26"/>
        <v>71.155000000000001</v>
      </c>
      <c r="L410" s="16">
        <f t="shared" si="27"/>
        <v>108.605</v>
      </c>
    </row>
    <row r="411" spans="1:12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4"/>
        <v>59.5</v>
      </c>
      <c r="J412" s="16">
        <f t="shared" si="25"/>
        <v>4.165</v>
      </c>
      <c r="K412" s="16">
        <f t="shared" si="26"/>
        <v>63.664999999999999</v>
      </c>
      <c r="L412" s="16">
        <f t="shared" si="27"/>
        <v>89.884999999999991</v>
      </c>
    </row>
    <row r="413" spans="1:12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4"/>
        <v>423.5</v>
      </c>
      <c r="J414" s="16">
        <f t="shared" si="25"/>
        <v>29.645000000000003</v>
      </c>
      <c r="K414" s="16">
        <f t="shared" si="26"/>
        <v>453.14499999999998</v>
      </c>
      <c r="L414" s="16">
        <f t="shared" si="27"/>
        <v>1014.895</v>
      </c>
    </row>
    <row r="415" spans="1:12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4"/>
        <v>31.5</v>
      </c>
      <c r="J416" s="16">
        <f t="shared" si="25"/>
        <v>2.2050000000000001</v>
      </c>
      <c r="K416" s="16">
        <f t="shared" si="26"/>
        <v>33.704999999999998</v>
      </c>
      <c r="L416" s="16">
        <f t="shared" si="27"/>
        <v>101.11499999999999</v>
      </c>
    </row>
    <row r="417" spans="1:12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4"/>
        <v>31.5</v>
      </c>
      <c r="J418" s="16">
        <f t="shared" si="25"/>
        <v>2.2050000000000001</v>
      </c>
      <c r="K418" s="16">
        <f t="shared" si="26"/>
        <v>33.704999999999998</v>
      </c>
      <c r="L418" s="16">
        <f t="shared" si="27"/>
        <v>63.664999999999999</v>
      </c>
    </row>
    <row r="419" spans="1:12" x14ac:dyDescent="0.4">
      <c r="A419" s="9">
        <v>415</v>
      </c>
      <c r="B419" s="4">
        <v>5920001428</v>
      </c>
      <c r="C419" s="106" t="s">
        <v>1183</v>
      </c>
      <c r="D419" s="64" t="s">
        <v>291</v>
      </c>
      <c r="E419" s="63">
        <v>1</v>
      </c>
      <c r="F419" s="33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4"/>
        <v>31.5</v>
      </c>
      <c r="J420" s="16">
        <f t="shared" si="25"/>
        <v>2.2050000000000001</v>
      </c>
      <c r="K420" s="16">
        <f t="shared" si="26"/>
        <v>33.704999999999998</v>
      </c>
      <c r="L420" s="16">
        <f t="shared" si="27"/>
        <v>59.924999999999997</v>
      </c>
    </row>
    <row r="421" spans="1:12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 x14ac:dyDescent="0.4">
      <c r="A422" s="9">
        <v>418</v>
      </c>
      <c r="B422" s="4">
        <v>5920001431</v>
      </c>
      <c r="C422" s="107" t="s">
        <v>1187</v>
      </c>
      <c r="D422" s="64" t="s">
        <v>216</v>
      </c>
      <c r="E422" s="99">
        <v>1</v>
      </c>
      <c r="F422" s="31">
        <v>86.14</v>
      </c>
      <c r="G422" s="64">
        <v>26</v>
      </c>
      <c r="H422" s="15">
        <v>3.5</v>
      </c>
      <c r="I422" s="16">
        <f t="shared" si="24"/>
        <v>91</v>
      </c>
      <c r="J422" s="16">
        <f t="shared" si="25"/>
        <v>6.370000000000001</v>
      </c>
      <c r="K422" s="16">
        <f t="shared" si="26"/>
        <v>97.37</v>
      </c>
      <c r="L422" s="16">
        <f t="shared" si="27"/>
        <v>183.51</v>
      </c>
    </row>
    <row r="423" spans="1:12" x14ac:dyDescent="0.4">
      <c r="A423" s="9">
        <v>419</v>
      </c>
      <c r="B423" s="4">
        <v>5920001432</v>
      </c>
      <c r="C423" s="106" t="s">
        <v>1188</v>
      </c>
      <c r="D423" s="64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4"/>
        <v>28</v>
      </c>
      <c r="J424" s="16">
        <f t="shared" si="25"/>
        <v>1.9600000000000002</v>
      </c>
      <c r="K424" s="16">
        <f t="shared" si="26"/>
        <v>29.96</v>
      </c>
      <c r="L424" s="16">
        <f t="shared" si="27"/>
        <v>29.96</v>
      </c>
    </row>
    <row r="425" spans="1:12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 x14ac:dyDescent="0.4">
      <c r="A426" s="9">
        <v>422</v>
      </c>
      <c r="B426" s="4">
        <v>5920001435</v>
      </c>
      <c r="C426" s="107" t="s">
        <v>1191</v>
      </c>
      <c r="D426" s="64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4"/>
        <v>38.5</v>
      </c>
      <c r="J426" s="16">
        <f t="shared" si="25"/>
        <v>2.6950000000000003</v>
      </c>
      <c r="K426" s="16">
        <f t="shared" si="26"/>
        <v>41.195</v>
      </c>
      <c r="L426" s="16">
        <f t="shared" si="27"/>
        <v>97.375</v>
      </c>
    </row>
    <row r="427" spans="1:12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4"/>
        <v>140</v>
      </c>
      <c r="J428" s="16">
        <f t="shared" si="25"/>
        <v>9.8000000000000007</v>
      </c>
      <c r="K428" s="16">
        <f t="shared" si="26"/>
        <v>149.80000000000001</v>
      </c>
      <c r="L428" s="16">
        <f t="shared" si="27"/>
        <v>471.87</v>
      </c>
    </row>
    <row r="429" spans="1:12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 x14ac:dyDescent="0.4">
      <c r="A430" s="9">
        <v>426</v>
      </c>
      <c r="B430" s="4">
        <v>5920001439</v>
      </c>
      <c r="C430" s="107" t="s">
        <v>1195</v>
      </c>
      <c r="D430" s="64" t="s">
        <v>300</v>
      </c>
      <c r="E430" s="99">
        <v>1</v>
      </c>
      <c r="F430" s="31">
        <v>56.18</v>
      </c>
      <c r="G430" s="64">
        <v>10</v>
      </c>
      <c r="H430" s="15">
        <v>3.5</v>
      </c>
      <c r="I430" s="16">
        <f t="shared" si="24"/>
        <v>35</v>
      </c>
      <c r="J430" s="16">
        <f t="shared" si="25"/>
        <v>2.4500000000000002</v>
      </c>
      <c r="K430" s="16">
        <f t="shared" si="26"/>
        <v>37.450000000000003</v>
      </c>
      <c r="L430" s="16">
        <f t="shared" si="27"/>
        <v>93.63</v>
      </c>
    </row>
    <row r="431" spans="1:12" x14ac:dyDescent="0.4">
      <c r="A431" s="9">
        <v>427</v>
      </c>
      <c r="B431" s="4">
        <v>5920001440</v>
      </c>
      <c r="C431" s="106" t="s">
        <v>1196</v>
      </c>
      <c r="D431" s="64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4"/>
        <v>112</v>
      </c>
      <c r="J432" s="16">
        <f t="shared" si="25"/>
        <v>7.8400000000000007</v>
      </c>
      <c r="K432" s="16">
        <f t="shared" si="26"/>
        <v>119.84</v>
      </c>
      <c r="L432" s="16">
        <f t="shared" si="27"/>
        <v>232.19</v>
      </c>
    </row>
    <row r="433" spans="1:12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4"/>
        <v>17.5</v>
      </c>
      <c r="J434" s="16">
        <f t="shared" si="25"/>
        <v>1.2250000000000001</v>
      </c>
      <c r="K434" s="16">
        <f t="shared" si="26"/>
        <v>18.725000000000001</v>
      </c>
      <c r="L434" s="16">
        <f t="shared" si="27"/>
        <v>67.414999999999992</v>
      </c>
    </row>
    <row r="435" spans="1:12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 x14ac:dyDescent="0.4">
      <c r="A436" s="9">
        <v>432</v>
      </c>
      <c r="B436" s="4">
        <v>5920001445</v>
      </c>
      <c r="C436" s="107" t="s">
        <v>1201</v>
      </c>
      <c r="D436" s="64" t="s">
        <v>303</v>
      </c>
      <c r="E436" s="99">
        <v>1</v>
      </c>
      <c r="F436" s="31">
        <v>161.04</v>
      </c>
      <c r="G436" s="64">
        <v>40</v>
      </c>
      <c r="H436" s="15">
        <v>3.5</v>
      </c>
      <c r="I436" s="16">
        <f t="shared" si="24"/>
        <v>140</v>
      </c>
      <c r="J436" s="16">
        <f t="shared" si="25"/>
        <v>9.8000000000000007</v>
      </c>
      <c r="K436" s="16">
        <f t="shared" si="26"/>
        <v>149.80000000000001</v>
      </c>
      <c r="L436" s="16">
        <f t="shared" si="27"/>
        <v>310.84000000000003</v>
      </c>
    </row>
    <row r="437" spans="1:12" x14ac:dyDescent="0.4">
      <c r="A437" s="9">
        <v>433</v>
      </c>
      <c r="B437" s="4">
        <v>5920001446</v>
      </c>
      <c r="C437" s="106" t="s">
        <v>1202</v>
      </c>
      <c r="D437" s="64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 x14ac:dyDescent="0.4">
      <c r="A438" s="9">
        <v>434</v>
      </c>
      <c r="B438" s="4">
        <v>5920001447</v>
      </c>
      <c r="C438" s="107" t="s">
        <v>1203</v>
      </c>
      <c r="D438" s="64" t="s">
        <v>305</v>
      </c>
      <c r="E438" s="99">
        <v>1</v>
      </c>
      <c r="F438" s="31">
        <v>344.54</v>
      </c>
      <c r="G438" s="64">
        <v>90</v>
      </c>
      <c r="H438" s="15">
        <v>3.5</v>
      </c>
      <c r="I438" s="16">
        <f t="shared" si="24"/>
        <v>315</v>
      </c>
      <c r="J438" s="16">
        <f t="shared" si="25"/>
        <v>22.05</v>
      </c>
      <c r="K438" s="16">
        <f t="shared" si="26"/>
        <v>337.05</v>
      </c>
      <c r="L438" s="16">
        <f t="shared" si="27"/>
        <v>681.59</v>
      </c>
    </row>
    <row r="439" spans="1:12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4"/>
        <v>59.5</v>
      </c>
      <c r="J440" s="16">
        <f t="shared" si="25"/>
        <v>4.165</v>
      </c>
      <c r="K440" s="16">
        <f t="shared" si="26"/>
        <v>63.664999999999999</v>
      </c>
      <c r="L440" s="16">
        <f t="shared" si="27"/>
        <v>116.095</v>
      </c>
    </row>
    <row r="441" spans="1:12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 x14ac:dyDescent="0.4">
      <c r="A442" s="9">
        <v>438</v>
      </c>
      <c r="B442" s="4">
        <v>5920001451</v>
      </c>
      <c r="C442" s="107" t="s">
        <v>1207</v>
      </c>
      <c r="D442" s="64" t="s">
        <v>306</v>
      </c>
      <c r="E442" s="99">
        <v>1</v>
      </c>
      <c r="F442" s="31">
        <v>1093.54</v>
      </c>
      <c r="G442" s="64">
        <v>243</v>
      </c>
      <c r="H442" s="15">
        <v>3.5</v>
      </c>
      <c r="I442" s="16">
        <f t="shared" si="24"/>
        <v>850.5</v>
      </c>
      <c r="J442" s="16">
        <f t="shared" si="25"/>
        <v>59.535000000000004</v>
      </c>
      <c r="K442" s="16">
        <f t="shared" si="26"/>
        <v>910.03499999999997</v>
      </c>
      <c r="L442" s="16">
        <f t="shared" si="27"/>
        <v>2003.5749999999998</v>
      </c>
    </row>
    <row r="443" spans="1:12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4"/>
        <v>147</v>
      </c>
      <c r="J444" s="16">
        <f t="shared" si="25"/>
        <v>10.290000000000001</v>
      </c>
      <c r="K444" s="16">
        <f t="shared" si="26"/>
        <v>157.29</v>
      </c>
      <c r="L444" s="16">
        <f t="shared" si="27"/>
        <v>269.64</v>
      </c>
    </row>
    <row r="445" spans="1:12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4"/>
        <v>157.5</v>
      </c>
      <c r="J446" s="16">
        <f t="shared" si="25"/>
        <v>11.025</v>
      </c>
      <c r="K446" s="16">
        <f t="shared" si="26"/>
        <v>168.52500000000001</v>
      </c>
      <c r="L446" s="16">
        <f t="shared" si="27"/>
        <v>340.79500000000002</v>
      </c>
    </row>
    <row r="447" spans="1:12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 x14ac:dyDescent="0.4">
      <c r="A448" s="9">
        <v>444</v>
      </c>
      <c r="B448" s="4">
        <v>5920001457</v>
      </c>
      <c r="C448" s="107" t="s">
        <v>1213</v>
      </c>
      <c r="D448" s="64" t="s">
        <v>310</v>
      </c>
      <c r="E448" s="99">
        <v>1</v>
      </c>
      <c r="F448" s="31">
        <v>67.41</v>
      </c>
      <c r="G448" s="64">
        <v>12</v>
      </c>
      <c r="H448" s="15">
        <v>3.5</v>
      </c>
      <c r="I448" s="16">
        <f t="shared" si="24"/>
        <v>42</v>
      </c>
      <c r="J448" s="16">
        <f t="shared" si="25"/>
        <v>2.9400000000000004</v>
      </c>
      <c r="K448" s="16">
        <f t="shared" si="26"/>
        <v>44.94</v>
      </c>
      <c r="L448" s="16">
        <f t="shared" si="27"/>
        <v>112.35</v>
      </c>
    </row>
    <row r="449" spans="1:12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4"/>
        <v>206.5</v>
      </c>
      <c r="J450" s="16">
        <f t="shared" si="25"/>
        <v>14.455000000000002</v>
      </c>
      <c r="K450" s="16">
        <f t="shared" si="26"/>
        <v>220.95500000000001</v>
      </c>
      <c r="L450" s="16">
        <f t="shared" si="27"/>
        <v>483.10500000000002</v>
      </c>
    </row>
    <row r="451" spans="1:12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 x14ac:dyDescent="0.4">
      <c r="A452" s="9">
        <v>448</v>
      </c>
      <c r="B452" s="4">
        <v>5920001461</v>
      </c>
      <c r="C452" s="107" t="s">
        <v>1217</v>
      </c>
      <c r="D452" s="64" t="s">
        <v>313</v>
      </c>
      <c r="E452" s="99">
        <v>1</v>
      </c>
      <c r="F452" s="31">
        <v>67.41</v>
      </c>
      <c r="G452" s="64">
        <v>5</v>
      </c>
      <c r="H452" s="15">
        <v>3.5</v>
      </c>
      <c r="I452" s="16">
        <f t="shared" si="24"/>
        <v>17.5</v>
      </c>
      <c r="J452" s="16">
        <f t="shared" si="25"/>
        <v>1.2250000000000001</v>
      </c>
      <c r="K452" s="16">
        <f t="shared" si="26"/>
        <v>18.725000000000001</v>
      </c>
      <c r="L452" s="16">
        <f t="shared" si="27"/>
        <v>86.134999999999991</v>
      </c>
    </row>
    <row r="453" spans="1:12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4"/>
        <v>14</v>
      </c>
      <c r="J454" s="16">
        <f t="shared" si="25"/>
        <v>0.98000000000000009</v>
      </c>
      <c r="K454" s="16">
        <f t="shared" si="26"/>
        <v>14.98</v>
      </c>
      <c r="L454" s="16">
        <f t="shared" si="27"/>
        <v>41.2</v>
      </c>
    </row>
    <row r="455" spans="1:12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4"/>
        <v>14</v>
      </c>
      <c r="J456" s="16">
        <f t="shared" si="25"/>
        <v>0.98000000000000009</v>
      </c>
      <c r="K456" s="16">
        <f t="shared" si="26"/>
        <v>14.98</v>
      </c>
      <c r="L456" s="16">
        <f t="shared" si="27"/>
        <v>22.47</v>
      </c>
    </row>
    <row r="457" spans="1:12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8"/>
        <v>7</v>
      </c>
      <c r="J458" s="16">
        <f t="shared" si="29"/>
        <v>0.49000000000000005</v>
      </c>
      <c r="K458" s="16">
        <f t="shared" si="30"/>
        <v>7.49</v>
      </c>
      <c r="L458" s="16">
        <f t="shared" si="31"/>
        <v>14.98</v>
      </c>
    </row>
    <row r="459" spans="1:12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8"/>
        <v>59.5</v>
      </c>
      <c r="J460" s="16">
        <f t="shared" si="29"/>
        <v>4.165</v>
      </c>
      <c r="K460" s="16">
        <f t="shared" si="30"/>
        <v>63.664999999999999</v>
      </c>
      <c r="L460" s="16">
        <f t="shared" si="31"/>
        <v>97.375</v>
      </c>
    </row>
    <row r="461" spans="1:12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8"/>
        <v>143.5</v>
      </c>
      <c r="J462" s="16">
        <f t="shared" si="29"/>
        <v>10.045000000000002</v>
      </c>
      <c r="K462" s="16">
        <f t="shared" si="30"/>
        <v>153.54500000000002</v>
      </c>
      <c r="L462" s="16">
        <f t="shared" si="31"/>
        <v>273.38499999999999</v>
      </c>
    </row>
    <row r="463" spans="1:12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8"/>
        <v>56</v>
      </c>
      <c r="J464" s="16">
        <f t="shared" si="29"/>
        <v>3.9200000000000004</v>
      </c>
      <c r="K464" s="16">
        <f t="shared" si="30"/>
        <v>59.92</v>
      </c>
      <c r="L464" s="16">
        <f t="shared" si="31"/>
        <v>71.16</v>
      </c>
    </row>
    <row r="465" spans="1:12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8"/>
        <v>52.5</v>
      </c>
      <c r="J466" s="16">
        <f t="shared" si="29"/>
        <v>3.6750000000000003</v>
      </c>
      <c r="K466" s="16">
        <f t="shared" si="30"/>
        <v>56.174999999999997</v>
      </c>
      <c r="L466" s="16">
        <f t="shared" si="31"/>
        <v>97.375</v>
      </c>
    </row>
    <row r="467" spans="1:12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8"/>
        <v>80.5</v>
      </c>
      <c r="J468" s="16">
        <f t="shared" si="29"/>
        <v>5.6350000000000007</v>
      </c>
      <c r="K468" s="16">
        <f t="shared" si="30"/>
        <v>86.135000000000005</v>
      </c>
      <c r="L468" s="16">
        <f t="shared" si="31"/>
        <v>86.135000000000005</v>
      </c>
    </row>
    <row r="469" spans="1:12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8"/>
        <v>87.5</v>
      </c>
      <c r="J470" s="16">
        <f t="shared" si="29"/>
        <v>6.1250000000000009</v>
      </c>
      <c r="K470" s="16">
        <f t="shared" si="30"/>
        <v>93.625</v>
      </c>
      <c r="L470" s="16">
        <f t="shared" si="31"/>
        <v>205.97499999999999</v>
      </c>
    </row>
    <row r="471" spans="1:12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8"/>
        <v>17.5</v>
      </c>
      <c r="J472" s="16">
        <f t="shared" si="29"/>
        <v>1.2250000000000001</v>
      </c>
      <c r="K472" s="16">
        <f t="shared" si="30"/>
        <v>18.725000000000001</v>
      </c>
      <c r="L472" s="16">
        <f t="shared" si="31"/>
        <v>29.965000000000003</v>
      </c>
    </row>
    <row r="473" spans="1:12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8"/>
        <v>42</v>
      </c>
      <c r="J474" s="16">
        <f t="shared" si="29"/>
        <v>2.9400000000000004</v>
      </c>
      <c r="K474" s="16">
        <f t="shared" si="30"/>
        <v>44.94</v>
      </c>
      <c r="L474" s="16">
        <f t="shared" si="31"/>
        <v>44.94</v>
      </c>
    </row>
    <row r="475" spans="1:12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8"/>
        <v>35</v>
      </c>
      <c r="J476" s="16">
        <f t="shared" si="29"/>
        <v>2.4500000000000002</v>
      </c>
      <c r="K476" s="16">
        <f t="shared" si="30"/>
        <v>37.450000000000003</v>
      </c>
      <c r="L476" s="16">
        <f t="shared" si="31"/>
        <v>37.450000000000003</v>
      </c>
    </row>
    <row r="477" spans="1:12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8"/>
        <v>143.5</v>
      </c>
      <c r="J478" s="16">
        <f t="shared" si="29"/>
        <v>10.045000000000002</v>
      </c>
      <c r="K478" s="16">
        <f t="shared" si="30"/>
        <v>153.54500000000002</v>
      </c>
      <c r="L478" s="16">
        <f t="shared" si="31"/>
        <v>153.54500000000002</v>
      </c>
    </row>
    <row r="479" spans="1:12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8"/>
        <v>14</v>
      </c>
      <c r="J480" s="16">
        <f t="shared" si="29"/>
        <v>0.98000000000000009</v>
      </c>
      <c r="K480" s="16">
        <f t="shared" si="30"/>
        <v>14.98</v>
      </c>
      <c r="L480" s="16">
        <f t="shared" si="31"/>
        <v>14.98</v>
      </c>
    </row>
    <row r="481" spans="1:12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8"/>
        <v>31.5</v>
      </c>
      <c r="J482" s="16">
        <f t="shared" si="29"/>
        <v>2.2050000000000001</v>
      </c>
      <c r="K482" s="16">
        <f t="shared" si="30"/>
        <v>33.704999999999998</v>
      </c>
      <c r="L482" s="16">
        <f t="shared" si="31"/>
        <v>33.704999999999998</v>
      </c>
    </row>
    <row r="483" spans="1:12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8"/>
        <v>45.5</v>
      </c>
      <c r="J484" s="16">
        <f t="shared" si="29"/>
        <v>3.1850000000000005</v>
      </c>
      <c r="K484" s="16">
        <f t="shared" si="30"/>
        <v>48.685000000000002</v>
      </c>
      <c r="L484" s="16">
        <f t="shared" si="31"/>
        <v>134.82499999999999</v>
      </c>
    </row>
    <row r="485" spans="1:12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8"/>
        <v>14</v>
      </c>
      <c r="J486" s="16">
        <f t="shared" si="29"/>
        <v>0.98000000000000009</v>
      </c>
      <c r="K486" s="16">
        <f t="shared" si="30"/>
        <v>14.98</v>
      </c>
      <c r="L486" s="16">
        <f t="shared" si="31"/>
        <v>14.98</v>
      </c>
    </row>
    <row r="487" spans="1:12" x14ac:dyDescent="0.4">
      <c r="A487" s="9">
        <v>483</v>
      </c>
      <c r="B487" s="4">
        <v>5920001496</v>
      </c>
      <c r="C487" s="106" t="s">
        <v>1253</v>
      </c>
      <c r="D487" s="64" t="s">
        <v>340</v>
      </c>
      <c r="E487" s="63">
        <v>0</v>
      </c>
      <c r="F487" s="33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8"/>
        <v>56</v>
      </c>
      <c r="J488" s="16">
        <f t="shared" si="29"/>
        <v>3.9200000000000004</v>
      </c>
      <c r="K488" s="16">
        <f t="shared" si="30"/>
        <v>59.92</v>
      </c>
      <c r="L488" s="16">
        <f t="shared" si="31"/>
        <v>59.92</v>
      </c>
    </row>
    <row r="489" spans="1:12" x14ac:dyDescent="0.4">
      <c r="A489" s="9">
        <v>485</v>
      </c>
      <c r="B489" s="4">
        <v>5920001498</v>
      </c>
      <c r="C489" s="106" t="s">
        <v>1255</v>
      </c>
      <c r="D489" s="64" t="s">
        <v>320</v>
      </c>
      <c r="E489" s="63">
        <v>1</v>
      </c>
      <c r="F489" s="33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 x14ac:dyDescent="0.4">
      <c r="A490" s="9">
        <v>486</v>
      </c>
      <c r="B490" s="4">
        <v>5920001499</v>
      </c>
      <c r="C490" s="107" t="s">
        <v>1256</v>
      </c>
      <c r="D490" s="64" t="s">
        <v>342</v>
      </c>
      <c r="E490" s="99">
        <v>1</v>
      </c>
      <c r="F490" s="31">
        <v>67.41</v>
      </c>
      <c r="G490" s="64">
        <v>16</v>
      </c>
      <c r="H490" s="15">
        <v>3.5</v>
      </c>
      <c r="I490" s="16">
        <f t="shared" si="28"/>
        <v>56</v>
      </c>
      <c r="J490" s="16">
        <f t="shared" si="29"/>
        <v>3.9200000000000004</v>
      </c>
      <c r="K490" s="16">
        <f t="shared" si="30"/>
        <v>59.92</v>
      </c>
      <c r="L490" s="16">
        <f t="shared" si="31"/>
        <v>127.33</v>
      </c>
    </row>
    <row r="491" spans="1:12" x14ac:dyDescent="0.4">
      <c r="A491" s="9">
        <v>487</v>
      </c>
      <c r="B491" s="4">
        <v>5920001500</v>
      </c>
      <c r="C491" s="106" t="s">
        <v>1257</v>
      </c>
      <c r="D491" s="64" t="s">
        <v>320</v>
      </c>
      <c r="E491" s="63">
        <v>1</v>
      </c>
      <c r="F491" s="33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8"/>
        <v>56</v>
      </c>
      <c r="J492" s="16">
        <f t="shared" si="29"/>
        <v>3.9200000000000004</v>
      </c>
      <c r="K492" s="16">
        <f t="shared" si="30"/>
        <v>59.92</v>
      </c>
      <c r="L492" s="16">
        <f t="shared" si="31"/>
        <v>142.31</v>
      </c>
    </row>
    <row r="493" spans="1:12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8"/>
        <v>245</v>
      </c>
      <c r="J494" s="16">
        <f t="shared" si="29"/>
        <v>17.150000000000002</v>
      </c>
      <c r="K494" s="16">
        <f t="shared" si="30"/>
        <v>262.14999999999998</v>
      </c>
      <c r="L494" s="16">
        <f t="shared" si="31"/>
        <v>262.14999999999998</v>
      </c>
    </row>
    <row r="495" spans="1:12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8"/>
        <v>49</v>
      </c>
      <c r="J496" s="16">
        <f t="shared" si="29"/>
        <v>3.43</v>
      </c>
      <c r="K496" s="16">
        <f t="shared" si="30"/>
        <v>52.43</v>
      </c>
      <c r="L496" s="16">
        <f t="shared" si="31"/>
        <v>52.43</v>
      </c>
    </row>
    <row r="497" spans="1:12" x14ac:dyDescent="0.4">
      <c r="A497" s="9">
        <v>493</v>
      </c>
      <c r="B497" s="4">
        <v>5920001506</v>
      </c>
      <c r="C497" s="106" t="s">
        <v>1263</v>
      </c>
      <c r="D497" s="64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8"/>
        <v>59.5</v>
      </c>
      <c r="J498" s="16">
        <f t="shared" si="29"/>
        <v>4.165</v>
      </c>
      <c r="K498" s="16">
        <f t="shared" si="30"/>
        <v>63.664999999999999</v>
      </c>
      <c r="L498" s="16">
        <f t="shared" si="31"/>
        <v>63.664999999999999</v>
      </c>
    </row>
    <row r="499" spans="1:12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8"/>
        <v>38.5</v>
      </c>
      <c r="J500" s="16">
        <f t="shared" si="29"/>
        <v>2.6950000000000003</v>
      </c>
      <c r="K500" s="16">
        <f t="shared" si="30"/>
        <v>41.195</v>
      </c>
      <c r="L500" s="16">
        <f t="shared" si="31"/>
        <v>41.195</v>
      </c>
    </row>
    <row r="501" spans="1:12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8"/>
        <v>213.5</v>
      </c>
      <c r="J502" s="16">
        <f t="shared" si="29"/>
        <v>14.945000000000002</v>
      </c>
      <c r="K502" s="16">
        <f t="shared" si="30"/>
        <v>228.44499999999999</v>
      </c>
      <c r="L502" s="16">
        <f t="shared" si="31"/>
        <v>438.16499999999996</v>
      </c>
    </row>
    <row r="503" spans="1:12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 x14ac:dyDescent="0.4">
      <c r="A504" s="9">
        <v>500</v>
      </c>
      <c r="B504" s="4">
        <v>5920001513</v>
      </c>
      <c r="C504" s="107" t="s">
        <v>1270</v>
      </c>
      <c r="D504" s="64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8"/>
        <v>21</v>
      </c>
      <c r="J504" s="16">
        <f t="shared" si="29"/>
        <v>1.4700000000000002</v>
      </c>
      <c r="K504" s="16">
        <f t="shared" si="30"/>
        <v>22.47</v>
      </c>
      <c r="L504" s="16">
        <f t="shared" si="31"/>
        <v>22.47</v>
      </c>
    </row>
    <row r="505" spans="1:12" x14ac:dyDescent="0.4">
      <c r="A505" s="9">
        <v>501</v>
      </c>
      <c r="B505" s="4">
        <v>5920001514</v>
      </c>
      <c r="C505" s="106" t="s">
        <v>1271</v>
      </c>
      <c r="D505" s="64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8"/>
        <v>140</v>
      </c>
      <c r="J506" s="16">
        <f t="shared" si="29"/>
        <v>9.8000000000000007</v>
      </c>
      <c r="K506" s="16">
        <f t="shared" si="30"/>
        <v>149.80000000000001</v>
      </c>
      <c r="L506" s="16">
        <f t="shared" si="31"/>
        <v>396.97</v>
      </c>
    </row>
    <row r="507" spans="1:12" x14ac:dyDescent="0.4">
      <c r="A507" s="9">
        <v>503</v>
      </c>
      <c r="B507" s="4">
        <v>5920001516</v>
      </c>
      <c r="C507" s="106" t="s">
        <v>1273</v>
      </c>
      <c r="D507" s="64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8"/>
        <v>105</v>
      </c>
      <c r="J508" s="16">
        <f t="shared" si="29"/>
        <v>7.3500000000000005</v>
      </c>
      <c r="K508" s="16">
        <f t="shared" si="30"/>
        <v>112.35</v>
      </c>
      <c r="L508" s="16">
        <f t="shared" si="31"/>
        <v>112.35</v>
      </c>
    </row>
    <row r="509" spans="1:12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 x14ac:dyDescent="0.4">
      <c r="A510" s="9">
        <v>506</v>
      </c>
      <c r="B510" s="4">
        <v>5920001519</v>
      </c>
      <c r="C510" s="107" t="s">
        <v>1277</v>
      </c>
      <c r="D510" s="64" t="s">
        <v>356</v>
      </c>
      <c r="E510" s="99">
        <v>0</v>
      </c>
      <c r="F510" s="31">
        <v>0</v>
      </c>
      <c r="G510" s="64">
        <v>22</v>
      </c>
      <c r="H510" s="15">
        <v>3.5</v>
      </c>
      <c r="I510" s="16">
        <f t="shared" si="28"/>
        <v>77</v>
      </c>
      <c r="J510" s="16">
        <f t="shared" si="29"/>
        <v>5.3900000000000006</v>
      </c>
      <c r="K510" s="16">
        <f t="shared" si="30"/>
        <v>82.39</v>
      </c>
      <c r="L510" s="16">
        <f t="shared" si="31"/>
        <v>82.39</v>
      </c>
    </row>
    <row r="511" spans="1:12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8"/>
        <v>497</v>
      </c>
      <c r="J512" s="16">
        <f t="shared" si="29"/>
        <v>34.790000000000006</v>
      </c>
      <c r="K512" s="16">
        <f t="shared" si="30"/>
        <v>531.79</v>
      </c>
      <c r="L512" s="16">
        <f t="shared" si="31"/>
        <v>531.79</v>
      </c>
    </row>
    <row r="513" spans="1:12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8"/>
        <v>35</v>
      </c>
      <c r="J514" s="16">
        <f t="shared" si="29"/>
        <v>2.4500000000000002</v>
      </c>
      <c r="K514" s="16">
        <f t="shared" si="30"/>
        <v>37.450000000000003</v>
      </c>
      <c r="L514" s="16">
        <f t="shared" si="31"/>
        <v>172.26999999999998</v>
      </c>
    </row>
    <row r="515" spans="1:12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8"/>
        <v>196</v>
      </c>
      <c r="J516" s="16">
        <f t="shared" si="29"/>
        <v>13.72</v>
      </c>
      <c r="K516" s="16">
        <f t="shared" si="30"/>
        <v>209.72</v>
      </c>
      <c r="L516" s="16">
        <f t="shared" si="31"/>
        <v>419.44</v>
      </c>
    </row>
    <row r="517" spans="1:12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8"/>
        <v>42</v>
      </c>
      <c r="J518" s="16">
        <f t="shared" si="29"/>
        <v>2.9400000000000004</v>
      </c>
      <c r="K518" s="16">
        <f t="shared" si="30"/>
        <v>44.94</v>
      </c>
      <c r="L518" s="16">
        <f t="shared" si="31"/>
        <v>146.06</v>
      </c>
    </row>
    <row r="519" spans="1:12" x14ac:dyDescent="0.4">
      <c r="A519" s="9">
        <v>515</v>
      </c>
      <c r="B519" s="4">
        <v>5920001528</v>
      </c>
      <c r="C519" s="106" t="s">
        <v>1286</v>
      </c>
      <c r="D519" s="64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8"/>
        <v>84</v>
      </c>
      <c r="J520" s="16">
        <f t="shared" si="29"/>
        <v>5.8800000000000008</v>
      </c>
      <c r="K520" s="16">
        <f t="shared" si="30"/>
        <v>89.88</v>
      </c>
      <c r="L520" s="16">
        <f t="shared" si="31"/>
        <v>104.86</v>
      </c>
    </row>
    <row r="521" spans="1:12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2"/>
        <v>73.5</v>
      </c>
      <c r="J522" s="16">
        <f t="shared" si="33"/>
        <v>5.1450000000000005</v>
      </c>
      <c r="K522" s="16">
        <f t="shared" si="34"/>
        <v>78.644999999999996</v>
      </c>
      <c r="L522" s="16">
        <f t="shared" si="35"/>
        <v>78.644999999999996</v>
      </c>
    </row>
    <row r="523" spans="1:12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2"/>
        <v>294</v>
      </c>
      <c r="J524" s="16">
        <f t="shared" si="33"/>
        <v>20.580000000000002</v>
      </c>
      <c r="K524" s="16">
        <f t="shared" si="34"/>
        <v>314.58</v>
      </c>
      <c r="L524" s="16">
        <f t="shared" si="35"/>
        <v>763.98</v>
      </c>
    </row>
    <row r="525" spans="1:12" x14ac:dyDescent="0.4">
      <c r="A525" s="9">
        <v>521</v>
      </c>
      <c r="B525" s="4">
        <v>5920001534</v>
      </c>
      <c r="C525" s="106" t="s">
        <v>1292</v>
      </c>
      <c r="D525" s="64" t="s">
        <v>366</v>
      </c>
      <c r="E525" s="63">
        <v>1</v>
      </c>
      <c r="F525" s="33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2"/>
        <v>105</v>
      </c>
      <c r="J526" s="16">
        <f t="shared" si="33"/>
        <v>7.3500000000000005</v>
      </c>
      <c r="K526" s="16">
        <f t="shared" si="34"/>
        <v>112.35</v>
      </c>
      <c r="L526" s="16">
        <f t="shared" si="35"/>
        <v>235.94</v>
      </c>
    </row>
    <row r="527" spans="1:12" x14ac:dyDescent="0.4">
      <c r="A527" s="9">
        <v>523</v>
      </c>
      <c r="B527" s="4">
        <v>5920001536</v>
      </c>
      <c r="C527" s="106" t="s">
        <v>1294</v>
      </c>
      <c r="D527" s="64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 x14ac:dyDescent="0.4">
      <c r="A528" s="9">
        <v>524</v>
      </c>
      <c r="B528" s="4">
        <v>5920001537</v>
      </c>
      <c r="C528" s="107" t="s">
        <v>1295</v>
      </c>
      <c r="D528" s="64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2"/>
        <v>87.5</v>
      </c>
      <c r="J528" s="16">
        <f t="shared" si="33"/>
        <v>6.1250000000000009</v>
      </c>
      <c r="K528" s="16">
        <f t="shared" si="34"/>
        <v>93.625</v>
      </c>
      <c r="L528" s="16">
        <f t="shared" si="35"/>
        <v>93.625</v>
      </c>
    </row>
    <row r="529" spans="1:12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2"/>
        <v>35</v>
      </c>
      <c r="J530" s="16">
        <f t="shared" si="33"/>
        <v>2.4500000000000002</v>
      </c>
      <c r="K530" s="16">
        <f t="shared" si="34"/>
        <v>37.450000000000003</v>
      </c>
      <c r="L530" s="16">
        <f t="shared" si="35"/>
        <v>456.89</v>
      </c>
    </row>
    <row r="531" spans="1:12" x14ac:dyDescent="0.4">
      <c r="A531" s="9">
        <v>527</v>
      </c>
      <c r="B531" s="4">
        <v>5920001540</v>
      </c>
      <c r="C531" s="106" t="s">
        <v>1298</v>
      </c>
      <c r="D531" s="64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 x14ac:dyDescent="0.4">
      <c r="A532" s="9">
        <v>528</v>
      </c>
      <c r="B532" s="4">
        <v>5920001541</v>
      </c>
      <c r="C532" s="107" t="s">
        <v>1299</v>
      </c>
      <c r="D532" s="64" t="s">
        <v>372</v>
      </c>
      <c r="E532" s="99">
        <v>1</v>
      </c>
      <c r="F532" s="31">
        <v>86.14</v>
      </c>
      <c r="G532" s="64">
        <v>18</v>
      </c>
      <c r="H532" s="15">
        <v>3.5</v>
      </c>
      <c r="I532" s="16">
        <f t="shared" si="32"/>
        <v>63</v>
      </c>
      <c r="J532" s="16">
        <f t="shared" si="33"/>
        <v>4.41</v>
      </c>
      <c r="K532" s="16">
        <f t="shared" si="34"/>
        <v>67.41</v>
      </c>
      <c r="L532" s="16">
        <f t="shared" si="35"/>
        <v>153.55000000000001</v>
      </c>
    </row>
    <row r="533" spans="1:12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2"/>
        <v>80.5</v>
      </c>
      <c r="J534" s="16">
        <f t="shared" si="33"/>
        <v>5.6350000000000007</v>
      </c>
      <c r="K534" s="16">
        <f t="shared" si="34"/>
        <v>86.135000000000005</v>
      </c>
      <c r="L534" s="16">
        <f t="shared" si="35"/>
        <v>86.135000000000005</v>
      </c>
    </row>
    <row r="535" spans="1:12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2"/>
        <v>3.5</v>
      </c>
      <c r="J536" s="16">
        <f t="shared" si="33"/>
        <v>0.24500000000000002</v>
      </c>
      <c r="K536" s="16">
        <f t="shared" si="34"/>
        <v>3.7450000000000001</v>
      </c>
      <c r="L536" s="16">
        <f t="shared" si="35"/>
        <v>29.965</v>
      </c>
    </row>
    <row r="537" spans="1:12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2"/>
        <v>38.5</v>
      </c>
      <c r="J538" s="16">
        <f t="shared" si="33"/>
        <v>2.6950000000000003</v>
      </c>
      <c r="K538" s="16">
        <f t="shared" si="34"/>
        <v>41.195</v>
      </c>
      <c r="L538" s="16">
        <f t="shared" si="35"/>
        <v>74.905000000000001</v>
      </c>
    </row>
    <row r="539" spans="1:12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2"/>
        <v>168</v>
      </c>
      <c r="J540" s="16">
        <f t="shared" si="33"/>
        <v>11.760000000000002</v>
      </c>
      <c r="K540" s="16">
        <f t="shared" si="34"/>
        <v>179.76</v>
      </c>
      <c r="L540" s="16">
        <f t="shared" si="35"/>
        <v>179.76</v>
      </c>
    </row>
    <row r="541" spans="1:12" x14ac:dyDescent="0.4">
      <c r="A541" s="9">
        <v>537</v>
      </c>
      <c r="B541" s="4">
        <v>5920001550</v>
      </c>
      <c r="C541" s="106" t="s">
        <v>1309</v>
      </c>
      <c r="D541" s="64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2"/>
        <v>122.5</v>
      </c>
      <c r="J542" s="16">
        <f t="shared" si="33"/>
        <v>8.5750000000000011</v>
      </c>
      <c r="K542" s="16">
        <f t="shared" si="34"/>
        <v>131.07499999999999</v>
      </c>
      <c r="L542" s="16">
        <f t="shared" si="35"/>
        <v>262.15499999999997</v>
      </c>
    </row>
    <row r="543" spans="1:12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2"/>
        <v>17.5</v>
      </c>
      <c r="J544" s="16">
        <f t="shared" si="33"/>
        <v>1.2250000000000001</v>
      </c>
      <c r="K544" s="16">
        <f t="shared" si="34"/>
        <v>18.725000000000001</v>
      </c>
      <c r="L544" s="16">
        <f t="shared" si="35"/>
        <v>18.725000000000001</v>
      </c>
    </row>
    <row r="545" spans="1:12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 x14ac:dyDescent="0.4">
      <c r="A546" s="9">
        <v>542</v>
      </c>
      <c r="B546" s="4">
        <v>5920001555</v>
      </c>
      <c r="C546" s="107" t="s">
        <v>1315</v>
      </c>
      <c r="D546" s="64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2"/>
        <v>350</v>
      </c>
      <c r="J546" s="16">
        <f t="shared" si="33"/>
        <v>24.500000000000004</v>
      </c>
      <c r="K546" s="16">
        <f t="shared" si="34"/>
        <v>374.5</v>
      </c>
      <c r="L546" s="16">
        <f t="shared" si="35"/>
        <v>374.5</v>
      </c>
    </row>
    <row r="547" spans="1:12" x14ac:dyDescent="0.4">
      <c r="A547" s="9">
        <v>543</v>
      </c>
      <c r="B547" s="4">
        <v>5920001556</v>
      </c>
      <c r="C547" s="106" t="s">
        <v>1316</v>
      </c>
      <c r="D547" s="64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 x14ac:dyDescent="0.4">
      <c r="A548" s="9">
        <v>544</v>
      </c>
      <c r="B548" s="4">
        <v>5920001557</v>
      </c>
      <c r="C548" s="107" t="s">
        <v>1317</v>
      </c>
      <c r="D548" s="64" t="s">
        <v>386</v>
      </c>
      <c r="E548" s="99">
        <v>1</v>
      </c>
      <c r="F548" s="31">
        <v>7.49</v>
      </c>
      <c r="G548" s="64">
        <v>2</v>
      </c>
      <c r="H548" s="15">
        <v>3.5</v>
      </c>
      <c r="I548" s="16">
        <f t="shared" si="32"/>
        <v>7</v>
      </c>
      <c r="J548" s="16">
        <f t="shared" si="33"/>
        <v>0.49000000000000005</v>
      </c>
      <c r="K548" s="16">
        <f t="shared" si="34"/>
        <v>7.49</v>
      </c>
      <c r="L548" s="16">
        <f t="shared" si="35"/>
        <v>14.98</v>
      </c>
    </row>
    <row r="549" spans="1:12" x14ac:dyDescent="0.4">
      <c r="A549" s="9">
        <v>545</v>
      </c>
      <c r="B549" s="4">
        <v>5920001558</v>
      </c>
      <c r="C549" s="106" t="s">
        <v>1319</v>
      </c>
      <c r="D549" s="64" t="s">
        <v>387</v>
      </c>
      <c r="E549" s="63">
        <v>1</v>
      </c>
      <c r="F549" s="33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 x14ac:dyDescent="0.4">
      <c r="A550" s="9">
        <v>546</v>
      </c>
      <c r="B550" s="4">
        <v>5920001559</v>
      </c>
      <c r="C550" s="107" t="s">
        <v>1320</v>
      </c>
      <c r="D550" s="64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2"/>
        <v>350</v>
      </c>
      <c r="J550" s="16">
        <f t="shared" si="33"/>
        <v>24.500000000000004</v>
      </c>
      <c r="K550" s="16">
        <f t="shared" si="34"/>
        <v>374.5</v>
      </c>
      <c r="L550" s="16">
        <f t="shared" si="35"/>
        <v>374.5</v>
      </c>
    </row>
    <row r="551" spans="1:12" x14ac:dyDescent="0.4">
      <c r="A551" s="9">
        <v>547</v>
      </c>
      <c r="B551" s="4">
        <v>5920001560</v>
      </c>
      <c r="C551" s="106" t="s">
        <v>1321</v>
      </c>
      <c r="D551" s="64" t="s">
        <v>700</v>
      </c>
      <c r="E551" s="63">
        <v>1</v>
      </c>
      <c r="F551" s="33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2"/>
        <v>63</v>
      </c>
      <c r="J552" s="16">
        <f t="shared" si="33"/>
        <v>4.41</v>
      </c>
      <c r="K552" s="16">
        <f t="shared" si="34"/>
        <v>67.41</v>
      </c>
      <c r="L552" s="16">
        <f t="shared" si="35"/>
        <v>176.01999999999998</v>
      </c>
    </row>
    <row r="553" spans="1:12" x14ac:dyDescent="0.4">
      <c r="A553" s="9">
        <v>549</v>
      </c>
      <c r="B553" s="4">
        <v>5920001562</v>
      </c>
      <c r="C553" s="106" t="s">
        <v>1323</v>
      </c>
      <c r="D553" s="64" t="s">
        <v>390</v>
      </c>
      <c r="E553" s="63">
        <v>1</v>
      </c>
      <c r="F553" s="33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 x14ac:dyDescent="0.4">
      <c r="A554" s="9">
        <v>550</v>
      </c>
      <c r="B554" s="4">
        <v>5920001563</v>
      </c>
      <c r="C554" s="107" t="s">
        <v>1324</v>
      </c>
      <c r="D554" s="64" t="s">
        <v>701</v>
      </c>
      <c r="E554" s="99">
        <v>1</v>
      </c>
      <c r="F554" s="31">
        <v>104.86</v>
      </c>
      <c r="G554" s="64">
        <v>23</v>
      </c>
      <c r="H554" s="15">
        <v>3.5</v>
      </c>
      <c r="I554" s="16">
        <f t="shared" si="32"/>
        <v>80.5</v>
      </c>
      <c r="J554" s="16">
        <f t="shared" si="33"/>
        <v>5.6350000000000007</v>
      </c>
      <c r="K554" s="16">
        <f t="shared" si="34"/>
        <v>86.135000000000005</v>
      </c>
      <c r="L554" s="16">
        <f t="shared" si="35"/>
        <v>190.995</v>
      </c>
    </row>
    <row r="555" spans="1:12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2"/>
        <v>42</v>
      </c>
      <c r="J556" s="16">
        <f t="shared" si="33"/>
        <v>2.9400000000000004</v>
      </c>
      <c r="K556" s="16">
        <f t="shared" si="34"/>
        <v>44.94</v>
      </c>
      <c r="L556" s="16">
        <f t="shared" si="35"/>
        <v>74.900000000000006</v>
      </c>
    </row>
    <row r="557" spans="1:12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2"/>
        <v>21</v>
      </c>
      <c r="J558" s="16">
        <f t="shared" si="33"/>
        <v>1.4700000000000002</v>
      </c>
      <c r="K558" s="16">
        <f t="shared" si="34"/>
        <v>22.47</v>
      </c>
      <c r="L558" s="16">
        <f t="shared" si="35"/>
        <v>48.69</v>
      </c>
    </row>
    <row r="559" spans="1:12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 x14ac:dyDescent="0.4">
      <c r="A560" s="9">
        <v>556</v>
      </c>
      <c r="B560" s="4">
        <v>5920001569</v>
      </c>
      <c r="C560" s="107" t="s">
        <v>1330</v>
      </c>
      <c r="D560" s="64" t="s">
        <v>394</v>
      </c>
      <c r="E560" s="99">
        <v>1</v>
      </c>
      <c r="F560" s="31">
        <v>82.39</v>
      </c>
      <c r="G560" s="64">
        <v>22</v>
      </c>
      <c r="H560" s="15">
        <v>3.5</v>
      </c>
      <c r="I560" s="16">
        <f t="shared" si="32"/>
        <v>77</v>
      </c>
      <c r="J560" s="16">
        <f t="shared" si="33"/>
        <v>5.3900000000000006</v>
      </c>
      <c r="K560" s="16">
        <f t="shared" si="34"/>
        <v>82.39</v>
      </c>
      <c r="L560" s="16">
        <f t="shared" si="35"/>
        <v>164.78</v>
      </c>
    </row>
    <row r="561" spans="1:12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2"/>
        <v>10.5</v>
      </c>
      <c r="J562" s="16">
        <f t="shared" si="33"/>
        <v>0.7350000000000001</v>
      </c>
      <c r="K562" s="16">
        <f t="shared" si="34"/>
        <v>11.234999999999999</v>
      </c>
      <c r="L562" s="16">
        <f t="shared" si="35"/>
        <v>26.215</v>
      </c>
    </row>
    <row r="563" spans="1:12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 x14ac:dyDescent="0.4">
      <c r="A564" s="9">
        <v>560</v>
      </c>
      <c r="B564" s="4">
        <v>5920001573</v>
      </c>
      <c r="C564" s="107" t="s">
        <v>1334</v>
      </c>
      <c r="D564" s="64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2"/>
        <v>136.5</v>
      </c>
      <c r="J564" s="16">
        <f t="shared" si="33"/>
        <v>9.5550000000000015</v>
      </c>
      <c r="K564" s="16">
        <f t="shared" si="34"/>
        <v>146.05500000000001</v>
      </c>
      <c r="L564" s="16">
        <f t="shared" si="35"/>
        <v>146.05500000000001</v>
      </c>
    </row>
    <row r="565" spans="1:12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2"/>
        <v>10.5</v>
      </c>
      <c r="J566" s="16">
        <f t="shared" si="33"/>
        <v>0.7350000000000001</v>
      </c>
      <c r="K566" s="16">
        <f t="shared" si="34"/>
        <v>11.234999999999999</v>
      </c>
      <c r="L566" s="16">
        <f t="shared" si="35"/>
        <v>11.234999999999999</v>
      </c>
    </row>
    <row r="567" spans="1:12" x14ac:dyDescent="0.4">
      <c r="A567" s="9">
        <v>563</v>
      </c>
      <c r="B567" s="4">
        <v>5920001576</v>
      </c>
      <c r="C567" s="106" t="s">
        <v>1337</v>
      </c>
      <c r="D567" s="64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2"/>
        <v>80.5</v>
      </c>
      <c r="J568" s="16">
        <f t="shared" si="33"/>
        <v>5.6350000000000007</v>
      </c>
      <c r="K568" s="16">
        <f t="shared" si="34"/>
        <v>86.135000000000005</v>
      </c>
      <c r="L568" s="16">
        <f t="shared" si="35"/>
        <v>86.135000000000005</v>
      </c>
    </row>
    <row r="569" spans="1:12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2"/>
        <v>28</v>
      </c>
      <c r="J570" s="16">
        <f t="shared" si="33"/>
        <v>1.9600000000000002</v>
      </c>
      <c r="K570" s="16">
        <f t="shared" si="34"/>
        <v>29.96</v>
      </c>
      <c r="L570" s="16">
        <f t="shared" si="35"/>
        <v>29.96</v>
      </c>
    </row>
    <row r="571" spans="1:12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2"/>
        <v>56</v>
      </c>
      <c r="J572" s="16">
        <f t="shared" si="33"/>
        <v>3.9200000000000004</v>
      </c>
      <c r="K572" s="16">
        <f t="shared" si="34"/>
        <v>59.92</v>
      </c>
      <c r="L572" s="16">
        <f t="shared" si="35"/>
        <v>59.92</v>
      </c>
    </row>
    <row r="573" spans="1:12" x14ac:dyDescent="0.4">
      <c r="A573" s="9">
        <v>569</v>
      </c>
      <c r="B573" s="4">
        <v>5920001582</v>
      </c>
      <c r="C573" s="106" t="s">
        <v>1343</v>
      </c>
      <c r="D573" s="64" t="s">
        <v>403</v>
      </c>
      <c r="E573" s="63">
        <v>1</v>
      </c>
      <c r="F573" s="33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 x14ac:dyDescent="0.4">
      <c r="A574" s="9">
        <v>570</v>
      </c>
      <c r="B574" s="4">
        <v>5920001583</v>
      </c>
      <c r="C574" s="107" t="s">
        <v>1344</v>
      </c>
      <c r="D574" s="64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2"/>
        <v>189</v>
      </c>
      <c r="J574" s="16">
        <f t="shared" si="33"/>
        <v>13.23</v>
      </c>
      <c r="K574" s="16">
        <f t="shared" si="34"/>
        <v>202.23</v>
      </c>
      <c r="L574" s="16">
        <f t="shared" si="35"/>
        <v>202.23</v>
      </c>
    </row>
    <row r="575" spans="1:12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2"/>
        <v>35</v>
      </c>
      <c r="J576" s="16">
        <f t="shared" si="33"/>
        <v>2.4500000000000002</v>
      </c>
      <c r="K576" s="16">
        <f t="shared" si="34"/>
        <v>37.450000000000003</v>
      </c>
      <c r="L576" s="16">
        <f t="shared" si="35"/>
        <v>37.450000000000003</v>
      </c>
    </row>
    <row r="577" spans="1:12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2"/>
        <v>192.5</v>
      </c>
      <c r="J578" s="16">
        <f t="shared" si="33"/>
        <v>13.475000000000001</v>
      </c>
      <c r="K578" s="16">
        <f t="shared" si="34"/>
        <v>205.97499999999999</v>
      </c>
      <c r="L578" s="16">
        <f t="shared" si="35"/>
        <v>288.36500000000001</v>
      </c>
    </row>
    <row r="579" spans="1:12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 x14ac:dyDescent="0.4">
      <c r="A580" s="9">
        <v>576</v>
      </c>
      <c r="B580" s="4">
        <v>5920001589</v>
      </c>
      <c r="C580" s="107" t="s">
        <v>1351</v>
      </c>
      <c r="D580" s="64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2"/>
        <v>77</v>
      </c>
      <c r="J580" s="16">
        <f t="shared" si="33"/>
        <v>5.3900000000000006</v>
      </c>
      <c r="K580" s="16">
        <f t="shared" si="34"/>
        <v>82.39</v>
      </c>
      <c r="L580" s="16">
        <f t="shared" si="35"/>
        <v>82.39</v>
      </c>
    </row>
    <row r="581" spans="1:12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2"/>
        <v>17.5</v>
      </c>
      <c r="J582" s="16">
        <f t="shared" si="33"/>
        <v>1.2250000000000001</v>
      </c>
      <c r="K582" s="16">
        <f t="shared" si="34"/>
        <v>18.725000000000001</v>
      </c>
      <c r="L582" s="16">
        <f t="shared" si="35"/>
        <v>33.704999999999998</v>
      </c>
    </row>
    <row r="583" spans="1:12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2"/>
        <v>441</v>
      </c>
      <c r="J584" s="16">
        <f t="shared" si="33"/>
        <v>30.870000000000005</v>
      </c>
      <c r="K584" s="16">
        <f t="shared" si="34"/>
        <v>471.87</v>
      </c>
      <c r="L584" s="16">
        <f t="shared" si="35"/>
        <v>887.56999999999994</v>
      </c>
    </row>
    <row r="585" spans="1:12" x14ac:dyDescent="0.4">
      <c r="A585" s="9">
        <v>581</v>
      </c>
      <c r="B585" s="4">
        <v>5920001594</v>
      </c>
      <c r="C585" s="106" t="s">
        <v>1356</v>
      </c>
      <c r="D585" s="64" t="s">
        <v>413</v>
      </c>
      <c r="E585" s="63">
        <v>1</v>
      </c>
      <c r="F585" s="33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6"/>
        <v>49</v>
      </c>
      <c r="J586" s="16">
        <f t="shared" si="37"/>
        <v>3.43</v>
      </c>
      <c r="K586" s="16">
        <f t="shared" si="38"/>
        <v>52.43</v>
      </c>
      <c r="L586" s="16">
        <f t="shared" si="39"/>
        <v>93.63</v>
      </c>
    </row>
    <row r="587" spans="1:12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6"/>
        <v>14</v>
      </c>
      <c r="J588" s="16">
        <f t="shared" si="37"/>
        <v>0.98000000000000009</v>
      </c>
      <c r="K588" s="16">
        <f t="shared" si="38"/>
        <v>14.98</v>
      </c>
      <c r="L588" s="16">
        <f t="shared" si="39"/>
        <v>37.450000000000003</v>
      </c>
    </row>
    <row r="589" spans="1:12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6"/>
        <v>140</v>
      </c>
      <c r="J590" s="16">
        <f t="shared" si="37"/>
        <v>9.8000000000000007</v>
      </c>
      <c r="K590" s="16">
        <f t="shared" si="38"/>
        <v>149.80000000000001</v>
      </c>
      <c r="L590" s="16">
        <f t="shared" si="39"/>
        <v>149.80000000000001</v>
      </c>
    </row>
    <row r="591" spans="1:12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6"/>
        <v>189</v>
      </c>
      <c r="J592" s="16">
        <f t="shared" si="37"/>
        <v>13.23</v>
      </c>
      <c r="K592" s="16">
        <f t="shared" si="38"/>
        <v>202.23</v>
      </c>
      <c r="L592" s="16">
        <f t="shared" si="39"/>
        <v>419.44</v>
      </c>
    </row>
    <row r="593" spans="1:12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6"/>
        <v>157.5</v>
      </c>
      <c r="J594" s="16">
        <f>SUM(I594*7%)</f>
        <v>11.025</v>
      </c>
      <c r="K594" s="16">
        <f t="shared" si="38"/>
        <v>168.52500000000001</v>
      </c>
      <c r="L594" s="16">
        <f t="shared" si="39"/>
        <v>168.52500000000001</v>
      </c>
    </row>
    <row r="595" spans="1:12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6"/>
        <v>3034.5</v>
      </c>
      <c r="J596" s="16">
        <f t="shared" si="37"/>
        <v>212.41500000000002</v>
      </c>
      <c r="K596" s="16">
        <f t="shared" si="38"/>
        <v>3246.915</v>
      </c>
      <c r="L596" s="16">
        <f t="shared" si="39"/>
        <v>5389.0550000000003</v>
      </c>
    </row>
    <row r="597" spans="1:12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6"/>
        <v>175</v>
      </c>
      <c r="J598" s="16">
        <f t="shared" si="37"/>
        <v>12.250000000000002</v>
      </c>
      <c r="K598" s="16">
        <f t="shared" si="38"/>
        <v>187.25</v>
      </c>
      <c r="L598" s="16">
        <f t="shared" si="39"/>
        <v>187.25</v>
      </c>
    </row>
    <row r="599" spans="1:12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6"/>
        <v>168</v>
      </c>
      <c r="J600" s="16">
        <f t="shared" si="37"/>
        <v>11.760000000000002</v>
      </c>
      <c r="K600" s="16">
        <f t="shared" si="38"/>
        <v>179.76</v>
      </c>
      <c r="L600" s="16">
        <f t="shared" si="39"/>
        <v>325.82</v>
      </c>
    </row>
    <row r="601" spans="1:12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6"/>
        <v>119</v>
      </c>
      <c r="J602" s="16">
        <f t="shared" si="37"/>
        <v>8.33</v>
      </c>
      <c r="K602" s="16">
        <f t="shared" si="38"/>
        <v>127.33</v>
      </c>
      <c r="L602" s="16">
        <f t="shared" si="39"/>
        <v>194.74</v>
      </c>
    </row>
    <row r="603" spans="1:12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6"/>
        <v>241.5</v>
      </c>
      <c r="J604" s="16">
        <f t="shared" si="37"/>
        <v>16.905000000000001</v>
      </c>
      <c r="K604" s="16">
        <f t="shared" si="38"/>
        <v>258.40499999999997</v>
      </c>
      <c r="L604" s="16">
        <f t="shared" si="39"/>
        <v>423.18499999999995</v>
      </c>
    </row>
    <row r="605" spans="1:12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6"/>
        <v>119</v>
      </c>
      <c r="J606" s="16">
        <f t="shared" si="37"/>
        <v>8.33</v>
      </c>
      <c r="K606" s="16">
        <f t="shared" si="38"/>
        <v>127.33</v>
      </c>
      <c r="L606" s="16">
        <f t="shared" si="39"/>
        <v>217.20999999999998</v>
      </c>
    </row>
    <row r="607" spans="1:12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6"/>
        <v>38.5</v>
      </c>
      <c r="J608" s="16">
        <f t="shared" si="37"/>
        <v>2.6950000000000003</v>
      </c>
      <c r="K608" s="16">
        <f t="shared" si="38"/>
        <v>41.195</v>
      </c>
      <c r="L608" s="16">
        <f t="shared" si="39"/>
        <v>131.07499999999999</v>
      </c>
    </row>
    <row r="609" spans="1:12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6"/>
        <v>45.5</v>
      </c>
      <c r="J610" s="16">
        <f t="shared" si="37"/>
        <v>3.1850000000000005</v>
      </c>
      <c r="K610" s="16">
        <f t="shared" si="38"/>
        <v>48.685000000000002</v>
      </c>
      <c r="L610" s="16">
        <f t="shared" si="39"/>
        <v>56.175000000000004</v>
      </c>
    </row>
    <row r="611" spans="1:12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6"/>
        <v>42</v>
      </c>
      <c r="J612" s="16">
        <f t="shared" si="37"/>
        <v>2.9400000000000004</v>
      </c>
      <c r="K612" s="16">
        <f t="shared" si="38"/>
        <v>44.94</v>
      </c>
      <c r="L612" s="16">
        <f t="shared" si="39"/>
        <v>97.37</v>
      </c>
    </row>
    <row r="613" spans="1:12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6"/>
        <v>52.5</v>
      </c>
      <c r="J614" s="16">
        <f t="shared" si="37"/>
        <v>3.6750000000000003</v>
      </c>
      <c r="K614" s="16">
        <f t="shared" si="38"/>
        <v>56.174999999999997</v>
      </c>
      <c r="L614" s="16">
        <f t="shared" si="39"/>
        <v>108.60499999999999</v>
      </c>
    </row>
    <row r="615" spans="1:12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6"/>
        <v>3.5</v>
      </c>
      <c r="J616" s="16">
        <f t="shared" si="37"/>
        <v>0.24500000000000002</v>
      </c>
      <c r="K616" s="16">
        <f t="shared" si="38"/>
        <v>3.7450000000000001</v>
      </c>
      <c r="L616" s="16">
        <f t="shared" si="39"/>
        <v>7.4950000000000001</v>
      </c>
    </row>
    <row r="617" spans="1:12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6"/>
        <v>38.5</v>
      </c>
      <c r="J618" s="16">
        <f t="shared" si="37"/>
        <v>2.6950000000000003</v>
      </c>
      <c r="K618" s="16">
        <f t="shared" si="38"/>
        <v>41.195</v>
      </c>
      <c r="L618" s="16">
        <f t="shared" si="39"/>
        <v>74.905000000000001</v>
      </c>
    </row>
    <row r="619" spans="1:12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6"/>
        <v>38.5</v>
      </c>
      <c r="J620" s="16">
        <f t="shared" si="37"/>
        <v>2.6950000000000003</v>
      </c>
      <c r="K620" s="16">
        <f t="shared" si="38"/>
        <v>41.195</v>
      </c>
      <c r="L620" s="16">
        <f t="shared" si="39"/>
        <v>41.195</v>
      </c>
    </row>
    <row r="621" spans="1:12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 x14ac:dyDescent="0.4">
      <c r="A622" s="9">
        <v>618</v>
      </c>
      <c r="B622" s="4">
        <v>5920001631</v>
      </c>
      <c r="C622" s="107" t="s">
        <v>1393</v>
      </c>
      <c r="D622" s="64" t="s">
        <v>425</v>
      </c>
      <c r="E622" s="99">
        <v>1</v>
      </c>
      <c r="F622" s="31">
        <v>7.49</v>
      </c>
      <c r="G622" s="64">
        <v>9</v>
      </c>
      <c r="H622" s="15">
        <v>3.5</v>
      </c>
      <c r="I622" s="16">
        <f t="shared" si="36"/>
        <v>31.5</v>
      </c>
      <c r="J622" s="16">
        <f t="shared" si="37"/>
        <v>2.2050000000000001</v>
      </c>
      <c r="K622" s="16">
        <f t="shared" si="38"/>
        <v>33.704999999999998</v>
      </c>
      <c r="L622" s="16">
        <f t="shared" si="39"/>
        <v>41.195</v>
      </c>
    </row>
    <row r="623" spans="1:12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6"/>
        <v>84</v>
      </c>
      <c r="J624" s="16">
        <f t="shared" si="37"/>
        <v>5.8800000000000008</v>
      </c>
      <c r="K624" s="16">
        <f t="shared" si="38"/>
        <v>89.88</v>
      </c>
      <c r="L624" s="16">
        <f t="shared" si="39"/>
        <v>194.74</v>
      </c>
    </row>
    <row r="625" spans="1:12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6"/>
        <v>98</v>
      </c>
      <c r="J626" s="16">
        <f t="shared" si="37"/>
        <v>6.86</v>
      </c>
      <c r="K626" s="16">
        <f t="shared" si="38"/>
        <v>104.86</v>
      </c>
      <c r="L626" s="16">
        <f t="shared" si="39"/>
        <v>224.7</v>
      </c>
    </row>
    <row r="627" spans="1:12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6"/>
        <v>77</v>
      </c>
      <c r="J628" s="16">
        <f t="shared" si="37"/>
        <v>5.3900000000000006</v>
      </c>
      <c r="K628" s="16">
        <f t="shared" si="38"/>
        <v>82.39</v>
      </c>
      <c r="L628" s="16">
        <f t="shared" si="39"/>
        <v>194.74</v>
      </c>
    </row>
    <row r="629" spans="1:12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6"/>
        <v>87.5</v>
      </c>
      <c r="J630" s="16">
        <f t="shared" si="37"/>
        <v>6.1250000000000009</v>
      </c>
      <c r="K630" s="16">
        <f t="shared" si="38"/>
        <v>93.625</v>
      </c>
      <c r="L630" s="16">
        <f t="shared" si="39"/>
        <v>134.82499999999999</v>
      </c>
    </row>
    <row r="631" spans="1:12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6"/>
        <v>49</v>
      </c>
      <c r="J632" s="16">
        <f t="shared" si="37"/>
        <v>3.43</v>
      </c>
      <c r="K632" s="16">
        <f t="shared" si="38"/>
        <v>52.43</v>
      </c>
      <c r="L632" s="16">
        <f t="shared" si="39"/>
        <v>52.43</v>
      </c>
    </row>
    <row r="633" spans="1:12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 x14ac:dyDescent="0.4">
      <c r="A634" s="9">
        <v>630</v>
      </c>
      <c r="B634" s="4">
        <v>5920001643</v>
      </c>
      <c r="C634" s="107" t="s">
        <v>1406</v>
      </c>
      <c r="D634" s="64" t="s">
        <v>431</v>
      </c>
      <c r="E634" s="99">
        <v>1</v>
      </c>
      <c r="F634" s="31">
        <v>56.18</v>
      </c>
      <c r="G634" s="64">
        <v>15</v>
      </c>
      <c r="H634" s="15">
        <v>3.5</v>
      </c>
      <c r="I634" s="16">
        <f t="shared" si="36"/>
        <v>52.5</v>
      </c>
      <c r="J634" s="16">
        <f t="shared" si="37"/>
        <v>3.6750000000000003</v>
      </c>
      <c r="K634" s="16">
        <f t="shared" si="38"/>
        <v>56.174999999999997</v>
      </c>
      <c r="L634" s="16">
        <f t="shared" si="39"/>
        <v>112.35499999999999</v>
      </c>
    </row>
    <row r="635" spans="1:12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6"/>
        <v>31.5</v>
      </c>
      <c r="J636" s="16">
        <f t="shared" si="37"/>
        <v>2.2050000000000001</v>
      </c>
      <c r="K636" s="16">
        <f t="shared" si="38"/>
        <v>33.704999999999998</v>
      </c>
      <c r="L636" s="16">
        <f t="shared" si="39"/>
        <v>33.704999999999998</v>
      </c>
    </row>
    <row r="637" spans="1:12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6"/>
        <v>49</v>
      </c>
      <c r="J638" s="16">
        <f t="shared" si="37"/>
        <v>3.43</v>
      </c>
      <c r="K638" s="16">
        <f t="shared" si="38"/>
        <v>52.43</v>
      </c>
      <c r="L638" s="16">
        <f t="shared" si="39"/>
        <v>108.61</v>
      </c>
    </row>
    <row r="639" spans="1:12" x14ac:dyDescent="0.4">
      <c r="A639" s="9">
        <v>635</v>
      </c>
      <c r="B639" s="4">
        <v>5920001648</v>
      </c>
      <c r="C639" s="106" t="s">
        <v>1412</v>
      </c>
      <c r="D639" s="64" t="s">
        <v>708</v>
      </c>
      <c r="E639" s="63">
        <v>1</v>
      </c>
      <c r="F639" s="33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 x14ac:dyDescent="0.4">
      <c r="A640" s="9">
        <v>636</v>
      </c>
      <c r="B640" s="4">
        <v>5920001649</v>
      </c>
      <c r="C640" s="107" t="s">
        <v>1413</v>
      </c>
      <c r="D640" s="64" t="s">
        <v>709</v>
      </c>
      <c r="E640" s="99">
        <v>1</v>
      </c>
      <c r="F640" s="31">
        <v>52.43</v>
      </c>
      <c r="G640" s="64">
        <v>11</v>
      </c>
      <c r="H640" s="15">
        <v>3.5</v>
      </c>
      <c r="I640" s="16">
        <f t="shared" si="36"/>
        <v>38.5</v>
      </c>
      <c r="J640" s="16">
        <f t="shared" si="37"/>
        <v>2.6950000000000003</v>
      </c>
      <c r="K640" s="16">
        <f t="shared" si="38"/>
        <v>41.195</v>
      </c>
      <c r="L640" s="16">
        <f t="shared" si="39"/>
        <v>93.625</v>
      </c>
    </row>
    <row r="641" spans="1:12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6"/>
        <v>392</v>
      </c>
      <c r="J642" s="16">
        <f t="shared" si="37"/>
        <v>27.44</v>
      </c>
      <c r="K642" s="16">
        <f t="shared" si="38"/>
        <v>419.44</v>
      </c>
      <c r="L642" s="16">
        <f t="shared" si="39"/>
        <v>786.45</v>
      </c>
    </row>
    <row r="643" spans="1:12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6"/>
        <v>73.5</v>
      </c>
      <c r="J644" s="16">
        <f t="shared" si="37"/>
        <v>5.1450000000000005</v>
      </c>
      <c r="K644" s="16">
        <f t="shared" si="38"/>
        <v>78.644999999999996</v>
      </c>
      <c r="L644" s="16">
        <f t="shared" si="39"/>
        <v>153.54500000000002</v>
      </c>
    </row>
    <row r="645" spans="1:12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6"/>
        <v>119</v>
      </c>
      <c r="J646" s="16">
        <f t="shared" si="37"/>
        <v>8.33</v>
      </c>
      <c r="K646" s="16">
        <f t="shared" si="38"/>
        <v>127.33</v>
      </c>
      <c r="L646" s="16">
        <f t="shared" si="39"/>
        <v>127.33</v>
      </c>
    </row>
    <row r="647" spans="1:12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6"/>
        <v>45.5</v>
      </c>
      <c r="J648" s="16">
        <f t="shared" si="37"/>
        <v>3.1850000000000005</v>
      </c>
      <c r="K648" s="16">
        <f t="shared" si="38"/>
        <v>48.685000000000002</v>
      </c>
      <c r="L648" s="16">
        <f t="shared" si="39"/>
        <v>104.86500000000001</v>
      </c>
    </row>
    <row r="649" spans="1:12" x14ac:dyDescent="0.4">
      <c r="A649" s="9">
        <v>645</v>
      </c>
      <c r="B649" s="4">
        <v>5920001658</v>
      </c>
      <c r="C649" s="106" t="s">
        <v>1422</v>
      </c>
      <c r="D649" s="64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0"/>
        <v>31.5</v>
      </c>
      <c r="J650" s="16">
        <f t="shared" si="41"/>
        <v>2.2050000000000001</v>
      </c>
      <c r="K650" s="16">
        <f t="shared" si="42"/>
        <v>33.704999999999998</v>
      </c>
      <c r="L650" s="16">
        <f t="shared" si="43"/>
        <v>74.905000000000001</v>
      </c>
    </row>
    <row r="651" spans="1:12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0"/>
        <v>24.5</v>
      </c>
      <c r="J652" s="16">
        <f t="shared" si="41"/>
        <v>1.7150000000000001</v>
      </c>
      <c r="K652" s="16">
        <f t="shared" si="42"/>
        <v>26.215</v>
      </c>
      <c r="L652" s="16">
        <f t="shared" si="43"/>
        <v>146.05500000000001</v>
      </c>
    </row>
    <row r="653" spans="1:12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0"/>
        <v>17.5</v>
      </c>
      <c r="J654" s="16">
        <f t="shared" si="41"/>
        <v>1.2250000000000001</v>
      </c>
      <c r="K654" s="16">
        <f t="shared" si="42"/>
        <v>18.725000000000001</v>
      </c>
      <c r="L654" s="16">
        <f t="shared" si="43"/>
        <v>41.195</v>
      </c>
    </row>
    <row r="655" spans="1:12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0"/>
        <v>56</v>
      </c>
      <c r="J656" s="16">
        <f t="shared" si="41"/>
        <v>3.9200000000000004</v>
      </c>
      <c r="K656" s="16">
        <f t="shared" si="42"/>
        <v>59.92</v>
      </c>
      <c r="L656" s="16">
        <f t="shared" si="43"/>
        <v>108.61</v>
      </c>
    </row>
    <row r="657" spans="1:12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0"/>
        <v>35</v>
      </c>
      <c r="J658" s="16">
        <f t="shared" si="41"/>
        <v>2.4500000000000002</v>
      </c>
      <c r="K658" s="16">
        <f t="shared" si="42"/>
        <v>37.450000000000003</v>
      </c>
      <c r="L658" s="16">
        <f t="shared" si="43"/>
        <v>123.59</v>
      </c>
    </row>
    <row r="659" spans="1:12" x14ac:dyDescent="0.4">
      <c r="A659" s="9">
        <v>655</v>
      </c>
      <c r="B659" s="4">
        <v>5920001668</v>
      </c>
      <c r="C659" s="106" t="s">
        <v>1433</v>
      </c>
      <c r="D659" s="64" t="s">
        <v>445</v>
      </c>
      <c r="E659" s="63">
        <v>1</v>
      </c>
      <c r="F659" s="33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0"/>
        <v>63</v>
      </c>
      <c r="J660" s="16">
        <f t="shared" si="41"/>
        <v>4.41</v>
      </c>
      <c r="K660" s="16">
        <f t="shared" si="42"/>
        <v>67.41</v>
      </c>
      <c r="L660" s="16">
        <f t="shared" si="43"/>
        <v>138.57</v>
      </c>
    </row>
    <row r="661" spans="1:12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0"/>
        <v>430.5</v>
      </c>
      <c r="J662" s="16">
        <f t="shared" si="41"/>
        <v>30.135000000000002</v>
      </c>
      <c r="K662" s="16">
        <f t="shared" si="42"/>
        <v>460.63499999999999</v>
      </c>
      <c r="L662" s="16">
        <f t="shared" si="43"/>
        <v>460.63499999999999</v>
      </c>
    </row>
    <row r="663" spans="1:12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0"/>
        <v>77</v>
      </c>
      <c r="J664" s="16">
        <f t="shared" si="41"/>
        <v>5.3900000000000006</v>
      </c>
      <c r="K664" s="16">
        <f t="shared" si="42"/>
        <v>82.39</v>
      </c>
      <c r="L664" s="16">
        <f t="shared" si="43"/>
        <v>179.76</v>
      </c>
    </row>
    <row r="665" spans="1:12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 x14ac:dyDescent="0.4">
      <c r="A666" s="9">
        <v>662</v>
      </c>
      <c r="B666" s="4">
        <v>5920001675</v>
      </c>
      <c r="C666" s="107" t="s">
        <v>1440</v>
      </c>
      <c r="D666" s="64" t="s">
        <v>452</v>
      </c>
      <c r="E666" s="99">
        <v>1</v>
      </c>
      <c r="F666" s="31">
        <v>265.89999999999998</v>
      </c>
      <c r="G666" s="64">
        <v>62</v>
      </c>
      <c r="H666" s="15">
        <v>3.5</v>
      </c>
      <c r="I666" s="16">
        <f t="shared" si="40"/>
        <v>217</v>
      </c>
      <c r="J666" s="16">
        <f t="shared" si="41"/>
        <v>15.190000000000001</v>
      </c>
      <c r="K666" s="16">
        <f t="shared" si="42"/>
        <v>232.19</v>
      </c>
      <c r="L666" s="16">
        <f t="shared" si="43"/>
        <v>498.09</v>
      </c>
    </row>
    <row r="667" spans="1:12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0"/>
        <v>56</v>
      </c>
      <c r="J668" s="16">
        <f t="shared" si="41"/>
        <v>3.9200000000000004</v>
      </c>
      <c r="K668" s="16">
        <f t="shared" si="42"/>
        <v>59.92</v>
      </c>
      <c r="L668" s="16">
        <f t="shared" si="43"/>
        <v>127.33</v>
      </c>
    </row>
    <row r="669" spans="1:12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0"/>
        <v>140</v>
      </c>
      <c r="J670" s="16">
        <f t="shared" si="41"/>
        <v>9.8000000000000007</v>
      </c>
      <c r="K670" s="16">
        <f t="shared" si="42"/>
        <v>149.80000000000001</v>
      </c>
      <c r="L670" s="16">
        <f t="shared" si="43"/>
        <v>340.8</v>
      </c>
    </row>
    <row r="671" spans="1:12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0"/>
        <v>308</v>
      </c>
      <c r="J672" s="16">
        <f t="shared" si="41"/>
        <v>21.560000000000002</v>
      </c>
      <c r="K672" s="16">
        <f t="shared" si="42"/>
        <v>329.56</v>
      </c>
      <c r="L672" s="16">
        <f t="shared" si="43"/>
        <v>726.53</v>
      </c>
    </row>
    <row r="673" spans="1:12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0"/>
        <v>129.5</v>
      </c>
      <c r="J674" s="16">
        <f t="shared" si="41"/>
        <v>9.0650000000000013</v>
      </c>
      <c r="K674" s="16">
        <f t="shared" si="42"/>
        <v>138.565</v>
      </c>
      <c r="L674" s="16">
        <f t="shared" si="43"/>
        <v>385.73500000000001</v>
      </c>
    </row>
    <row r="675" spans="1:12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0"/>
        <v>164.5</v>
      </c>
      <c r="J676" s="16">
        <f t="shared" si="41"/>
        <v>11.515000000000001</v>
      </c>
      <c r="K676" s="16">
        <f t="shared" si="42"/>
        <v>176.01499999999999</v>
      </c>
      <c r="L676" s="16">
        <f t="shared" si="43"/>
        <v>348.28499999999997</v>
      </c>
    </row>
    <row r="677" spans="1:12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0"/>
        <v>161</v>
      </c>
      <c r="J678" s="16">
        <f t="shared" si="41"/>
        <v>11.270000000000001</v>
      </c>
      <c r="K678" s="16">
        <f t="shared" si="42"/>
        <v>172.27</v>
      </c>
      <c r="L678" s="16">
        <f t="shared" si="43"/>
        <v>172.27</v>
      </c>
    </row>
    <row r="679" spans="1:12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0"/>
        <v>105</v>
      </c>
      <c r="J680" s="16">
        <f t="shared" si="41"/>
        <v>7.3500000000000005</v>
      </c>
      <c r="K680" s="16">
        <f t="shared" si="42"/>
        <v>112.35</v>
      </c>
      <c r="L680" s="16">
        <f t="shared" si="43"/>
        <v>205.98</v>
      </c>
    </row>
    <row r="681" spans="1:12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0"/>
        <v>31.5</v>
      </c>
      <c r="J682" s="16">
        <f t="shared" si="41"/>
        <v>2.2050000000000001</v>
      </c>
      <c r="K682" s="16">
        <f t="shared" si="42"/>
        <v>33.704999999999998</v>
      </c>
      <c r="L682" s="16">
        <f t="shared" si="43"/>
        <v>33.704999999999998</v>
      </c>
    </row>
    <row r="683" spans="1:12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0"/>
        <v>119</v>
      </c>
      <c r="J684" s="16">
        <f t="shared" si="41"/>
        <v>8.33</v>
      </c>
      <c r="K684" s="16">
        <f t="shared" si="42"/>
        <v>127.33</v>
      </c>
      <c r="L684" s="16">
        <f t="shared" si="43"/>
        <v>310.83999999999997</v>
      </c>
    </row>
    <row r="685" spans="1:12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0"/>
        <v>52.5</v>
      </c>
      <c r="J686" s="16">
        <f t="shared" si="41"/>
        <v>3.6750000000000003</v>
      </c>
      <c r="K686" s="16">
        <f t="shared" si="42"/>
        <v>56.174999999999997</v>
      </c>
      <c r="L686" s="16">
        <f t="shared" si="43"/>
        <v>104.86499999999999</v>
      </c>
    </row>
    <row r="687" spans="1:12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0"/>
        <v>189</v>
      </c>
      <c r="J688" s="16">
        <f t="shared" si="41"/>
        <v>13.23</v>
      </c>
      <c r="K688" s="16">
        <f t="shared" si="42"/>
        <v>202.23</v>
      </c>
      <c r="L688" s="16">
        <f t="shared" si="43"/>
        <v>471.87</v>
      </c>
    </row>
    <row r="689" spans="1:12" x14ac:dyDescent="0.4">
      <c r="A689" s="9">
        <v>685</v>
      </c>
      <c r="B689" s="4">
        <v>5920001698</v>
      </c>
      <c r="C689" s="106" t="s">
        <v>1468</v>
      </c>
      <c r="D689" s="64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0"/>
        <v>35</v>
      </c>
      <c r="J690" s="16">
        <f t="shared" si="41"/>
        <v>2.4500000000000002</v>
      </c>
      <c r="K690" s="16">
        <f t="shared" si="42"/>
        <v>37.450000000000003</v>
      </c>
      <c r="L690" s="16">
        <f t="shared" si="43"/>
        <v>41.2</v>
      </c>
    </row>
    <row r="691" spans="1:12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0"/>
        <v>66.5</v>
      </c>
      <c r="J692" s="16">
        <f t="shared" si="41"/>
        <v>4.6550000000000002</v>
      </c>
      <c r="K692" s="16">
        <f t="shared" si="42"/>
        <v>71.155000000000001</v>
      </c>
      <c r="L692" s="16">
        <f t="shared" si="43"/>
        <v>112.355</v>
      </c>
    </row>
    <row r="693" spans="1:12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0"/>
        <v>14</v>
      </c>
      <c r="J694" s="16">
        <f t="shared" si="41"/>
        <v>0.98000000000000009</v>
      </c>
      <c r="K694" s="16">
        <f t="shared" si="42"/>
        <v>14.98</v>
      </c>
      <c r="L694" s="16">
        <f t="shared" si="43"/>
        <v>33.71</v>
      </c>
    </row>
    <row r="695" spans="1:12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0"/>
        <v>87.5</v>
      </c>
      <c r="J696" s="16">
        <f t="shared" si="41"/>
        <v>6.1250000000000009</v>
      </c>
      <c r="K696" s="16">
        <f t="shared" si="42"/>
        <v>93.625</v>
      </c>
      <c r="L696" s="16">
        <f t="shared" si="43"/>
        <v>164.785</v>
      </c>
    </row>
    <row r="697" spans="1:12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0"/>
        <v>38.5</v>
      </c>
      <c r="J698" s="16">
        <f t="shared" si="41"/>
        <v>2.6950000000000003</v>
      </c>
      <c r="K698" s="16">
        <f t="shared" si="42"/>
        <v>41.195</v>
      </c>
      <c r="L698" s="16">
        <f t="shared" si="43"/>
        <v>74.905000000000001</v>
      </c>
    </row>
    <row r="699" spans="1:12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0"/>
        <v>287</v>
      </c>
      <c r="J700" s="16">
        <f t="shared" si="41"/>
        <v>20.090000000000003</v>
      </c>
      <c r="K700" s="16">
        <f t="shared" si="42"/>
        <v>307.09000000000003</v>
      </c>
      <c r="L700" s="16">
        <f t="shared" si="43"/>
        <v>591.71</v>
      </c>
    </row>
    <row r="701" spans="1:12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0"/>
        <v>259</v>
      </c>
      <c r="J702" s="16">
        <f t="shared" si="41"/>
        <v>18.130000000000003</v>
      </c>
      <c r="K702" s="16">
        <f t="shared" si="42"/>
        <v>277.13</v>
      </c>
      <c r="L702" s="16">
        <f t="shared" si="43"/>
        <v>584.22</v>
      </c>
    </row>
    <row r="703" spans="1:12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 x14ac:dyDescent="0.4">
      <c r="A704" s="9">
        <v>700</v>
      </c>
      <c r="B704" s="4">
        <v>5920001713</v>
      </c>
      <c r="C704" s="107" t="s">
        <v>1484</v>
      </c>
      <c r="D704" s="64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0"/>
        <v>70</v>
      </c>
      <c r="J704" s="16">
        <f t="shared" si="41"/>
        <v>4.9000000000000004</v>
      </c>
      <c r="K704" s="16">
        <f t="shared" si="42"/>
        <v>74.900000000000006</v>
      </c>
      <c r="L704" s="16">
        <f t="shared" si="43"/>
        <v>74.900000000000006</v>
      </c>
    </row>
    <row r="705" spans="1:12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0"/>
        <v>269.5</v>
      </c>
      <c r="J706" s="16">
        <f t="shared" si="41"/>
        <v>18.865000000000002</v>
      </c>
      <c r="K706" s="16">
        <f t="shared" si="42"/>
        <v>288.36500000000001</v>
      </c>
      <c r="L706" s="16">
        <f t="shared" si="43"/>
        <v>528.04500000000007</v>
      </c>
    </row>
    <row r="707" spans="1:12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0"/>
        <v>101.5</v>
      </c>
      <c r="J708" s="16">
        <f t="shared" si="41"/>
        <v>7.1050000000000004</v>
      </c>
      <c r="K708" s="16">
        <f t="shared" si="42"/>
        <v>108.605</v>
      </c>
      <c r="L708" s="16">
        <f t="shared" si="43"/>
        <v>172.27500000000001</v>
      </c>
    </row>
    <row r="709" spans="1:12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0"/>
        <v>49</v>
      </c>
      <c r="J710" s="16">
        <f t="shared" si="41"/>
        <v>3.43</v>
      </c>
      <c r="K710" s="16">
        <f t="shared" si="42"/>
        <v>52.43</v>
      </c>
      <c r="L710" s="16">
        <f t="shared" si="43"/>
        <v>138.57</v>
      </c>
    </row>
    <row r="711" spans="1:12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0"/>
        <v>7</v>
      </c>
      <c r="J712" s="16">
        <f t="shared" si="41"/>
        <v>0.49000000000000005</v>
      </c>
      <c r="K712" s="16">
        <f t="shared" si="42"/>
        <v>7.49</v>
      </c>
      <c r="L712" s="16">
        <f t="shared" si="43"/>
        <v>86.14</v>
      </c>
    </row>
    <row r="713" spans="1:12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4"/>
        <v>66.5</v>
      </c>
      <c r="J714" s="16">
        <f t="shared" si="45"/>
        <v>4.6550000000000002</v>
      </c>
      <c r="K714" s="16">
        <f t="shared" si="46"/>
        <v>71.155000000000001</v>
      </c>
      <c r="L714" s="16">
        <f t="shared" si="47"/>
        <v>176.01499999999999</v>
      </c>
    </row>
    <row r="715" spans="1:12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4"/>
        <v>49</v>
      </c>
      <c r="J716" s="16">
        <f t="shared" si="45"/>
        <v>3.43</v>
      </c>
      <c r="K716" s="16">
        <f t="shared" si="46"/>
        <v>52.43</v>
      </c>
      <c r="L716" s="16">
        <f t="shared" si="47"/>
        <v>127.33000000000001</v>
      </c>
    </row>
    <row r="717" spans="1:12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 x14ac:dyDescent="0.4">
      <c r="A718" s="9">
        <v>714</v>
      </c>
      <c r="B718" s="4">
        <v>5920001727</v>
      </c>
      <c r="C718" s="107" t="s">
        <v>1498</v>
      </c>
      <c r="D718" s="64" t="s">
        <v>499</v>
      </c>
      <c r="E718" s="99">
        <v>1</v>
      </c>
      <c r="F718" s="31">
        <v>41.2</v>
      </c>
      <c r="G718" s="64">
        <v>8</v>
      </c>
      <c r="H718" s="15">
        <v>3.5</v>
      </c>
      <c r="I718" s="16">
        <f t="shared" si="44"/>
        <v>28</v>
      </c>
      <c r="J718" s="16">
        <f t="shared" si="45"/>
        <v>1.9600000000000002</v>
      </c>
      <c r="K718" s="16">
        <f t="shared" si="46"/>
        <v>29.96</v>
      </c>
      <c r="L718" s="16">
        <f t="shared" si="47"/>
        <v>71.16</v>
      </c>
    </row>
    <row r="719" spans="1:12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4"/>
        <v>87.5</v>
      </c>
      <c r="J720" s="16">
        <f t="shared" si="45"/>
        <v>6.1250000000000009</v>
      </c>
      <c r="K720" s="16">
        <f t="shared" si="46"/>
        <v>93.625</v>
      </c>
      <c r="L720" s="16">
        <f t="shared" si="47"/>
        <v>202.23500000000001</v>
      </c>
    </row>
    <row r="721" spans="1:12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4"/>
        <v>63</v>
      </c>
      <c r="J722" s="16">
        <f t="shared" si="45"/>
        <v>4.41</v>
      </c>
      <c r="K722" s="16">
        <f t="shared" si="46"/>
        <v>67.41</v>
      </c>
      <c r="L722" s="16">
        <f t="shared" si="47"/>
        <v>846.37</v>
      </c>
    </row>
    <row r="723" spans="1:12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4"/>
        <v>196</v>
      </c>
      <c r="J724" s="16">
        <f t="shared" si="45"/>
        <v>13.72</v>
      </c>
      <c r="K724" s="16">
        <f t="shared" si="46"/>
        <v>209.72</v>
      </c>
      <c r="L724" s="16">
        <f t="shared" si="47"/>
        <v>464.38</v>
      </c>
    </row>
    <row r="725" spans="1:12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4"/>
        <v>59.5</v>
      </c>
      <c r="J726" s="16">
        <f t="shared" si="45"/>
        <v>4.165</v>
      </c>
      <c r="K726" s="16">
        <f t="shared" si="46"/>
        <v>63.664999999999999</v>
      </c>
      <c r="L726" s="16">
        <f t="shared" si="47"/>
        <v>116.095</v>
      </c>
    </row>
    <row r="727" spans="1:12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4"/>
        <v>87.5</v>
      </c>
      <c r="J728" s="16">
        <f t="shared" si="45"/>
        <v>6.1250000000000009</v>
      </c>
      <c r="K728" s="16">
        <f t="shared" si="46"/>
        <v>93.625</v>
      </c>
      <c r="L728" s="16">
        <f t="shared" si="47"/>
        <v>179.76499999999999</v>
      </c>
    </row>
    <row r="729" spans="1:12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4"/>
        <v>28</v>
      </c>
      <c r="J730" s="16">
        <f t="shared" si="45"/>
        <v>1.9600000000000002</v>
      </c>
      <c r="K730" s="16">
        <f t="shared" si="46"/>
        <v>29.96</v>
      </c>
      <c r="L730" s="16">
        <f t="shared" si="47"/>
        <v>63.67</v>
      </c>
    </row>
    <row r="731" spans="1:12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4"/>
        <v>70</v>
      </c>
      <c r="J732" s="16">
        <f t="shared" si="45"/>
        <v>4.9000000000000004</v>
      </c>
      <c r="K732" s="16">
        <f t="shared" si="46"/>
        <v>74.900000000000006</v>
      </c>
      <c r="L732" s="16">
        <f t="shared" si="47"/>
        <v>176.02</v>
      </c>
    </row>
    <row r="733" spans="1:12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4"/>
        <v>52.5</v>
      </c>
      <c r="J734" s="16">
        <f t="shared" si="45"/>
        <v>3.6750000000000003</v>
      </c>
      <c r="K734" s="16">
        <f t="shared" si="46"/>
        <v>56.174999999999997</v>
      </c>
      <c r="L734" s="16">
        <f t="shared" si="47"/>
        <v>134.82499999999999</v>
      </c>
    </row>
    <row r="735" spans="1:12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4"/>
        <v>91</v>
      </c>
      <c r="J736" s="16">
        <f t="shared" si="45"/>
        <v>6.370000000000001</v>
      </c>
      <c r="K736" s="16">
        <f t="shared" si="46"/>
        <v>97.37</v>
      </c>
      <c r="L736" s="16">
        <f t="shared" si="47"/>
        <v>228.45000000000002</v>
      </c>
    </row>
    <row r="737" spans="1:12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4"/>
        <v>70</v>
      </c>
      <c r="J738" s="16">
        <f t="shared" si="45"/>
        <v>4.9000000000000004</v>
      </c>
      <c r="K738" s="16">
        <f t="shared" si="46"/>
        <v>74.900000000000006</v>
      </c>
      <c r="L738" s="16">
        <f t="shared" si="47"/>
        <v>157.29000000000002</v>
      </c>
    </row>
    <row r="739" spans="1:12" x14ac:dyDescent="0.4">
      <c r="A739" s="9">
        <v>735</v>
      </c>
      <c r="B739" s="4">
        <v>5920001748</v>
      </c>
      <c r="C739" s="106" t="s">
        <v>1519</v>
      </c>
      <c r="D739" s="64" t="s">
        <v>177</v>
      </c>
      <c r="E739" s="63">
        <v>1</v>
      </c>
      <c r="F739" s="33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4"/>
        <v>178.5</v>
      </c>
      <c r="J740" s="16">
        <f t="shared" si="45"/>
        <v>12.495000000000001</v>
      </c>
      <c r="K740" s="16">
        <f t="shared" si="46"/>
        <v>190.995</v>
      </c>
      <c r="L740" s="16">
        <f t="shared" si="47"/>
        <v>415.69499999999999</v>
      </c>
    </row>
    <row r="741" spans="1:12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4"/>
        <v>59.5</v>
      </c>
      <c r="J742" s="16">
        <f t="shared" si="45"/>
        <v>4.165</v>
      </c>
      <c r="K742" s="16">
        <f t="shared" si="46"/>
        <v>63.664999999999999</v>
      </c>
      <c r="L742" s="16">
        <f t="shared" si="47"/>
        <v>134.82499999999999</v>
      </c>
    </row>
    <row r="743" spans="1:12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4"/>
        <v>150.5</v>
      </c>
      <c r="J744" s="16">
        <f t="shared" si="45"/>
        <v>10.535</v>
      </c>
      <c r="K744" s="16">
        <f t="shared" si="46"/>
        <v>161.035</v>
      </c>
      <c r="L744" s="16">
        <f t="shared" si="47"/>
        <v>303.34500000000003</v>
      </c>
    </row>
    <row r="745" spans="1:12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4"/>
        <v>420</v>
      </c>
      <c r="J746" s="16">
        <f t="shared" si="45"/>
        <v>29.400000000000002</v>
      </c>
      <c r="K746" s="16">
        <f t="shared" si="46"/>
        <v>449.4</v>
      </c>
      <c r="L746" s="16">
        <f t="shared" si="47"/>
        <v>1059.8400000000001</v>
      </c>
    </row>
    <row r="747" spans="1:12" x14ac:dyDescent="0.4">
      <c r="A747" s="9">
        <v>743</v>
      </c>
      <c r="B747" s="4">
        <v>5920001756</v>
      </c>
      <c r="C747" s="106" t="s">
        <v>1527</v>
      </c>
      <c r="D747" s="64" t="s">
        <v>518</v>
      </c>
      <c r="E747" s="63">
        <v>1</v>
      </c>
      <c r="F747" s="33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 x14ac:dyDescent="0.4">
      <c r="A748" s="9">
        <v>744</v>
      </c>
      <c r="B748" s="4">
        <v>5920001757</v>
      </c>
      <c r="C748" s="107" t="s">
        <v>1528</v>
      </c>
      <c r="D748" s="64" t="s">
        <v>519</v>
      </c>
      <c r="E748" s="99">
        <v>1</v>
      </c>
      <c r="F748" s="31">
        <v>86.14</v>
      </c>
      <c r="G748" s="64">
        <v>19</v>
      </c>
      <c r="H748" s="15">
        <v>3.5</v>
      </c>
      <c r="I748" s="16">
        <f t="shared" si="44"/>
        <v>66.5</v>
      </c>
      <c r="J748" s="16">
        <f t="shared" si="45"/>
        <v>4.6550000000000002</v>
      </c>
      <c r="K748" s="16">
        <f t="shared" si="46"/>
        <v>71.155000000000001</v>
      </c>
      <c r="L748" s="16">
        <f t="shared" si="47"/>
        <v>157.29500000000002</v>
      </c>
    </row>
    <row r="749" spans="1:12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4"/>
        <v>7</v>
      </c>
      <c r="J750" s="16">
        <f t="shared" si="45"/>
        <v>0.49000000000000005</v>
      </c>
      <c r="K750" s="16">
        <f t="shared" si="46"/>
        <v>7.49</v>
      </c>
      <c r="L750" s="16">
        <f t="shared" si="47"/>
        <v>18.73</v>
      </c>
    </row>
    <row r="751" spans="1:12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4"/>
        <v>63</v>
      </c>
      <c r="J752" s="16">
        <f t="shared" si="45"/>
        <v>4.41</v>
      </c>
      <c r="K752" s="16">
        <f t="shared" si="46"/>
        <v>67.41</v>
      </c>
      <c r="L752" s="16">
        <f t="shared" si="47"/>
        <v>134.82</v>
      </c>
    </row>
    <row r="753" spans="1:12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4"/>
        <v>206.5</v>
      </c>
      <c r="J754" s="16">
        <f t="shared" si="45"/>
        <v>14.455000000000002</v>
      </c>
      <c r="K754" s="16">
        <f t="shared" si="46"/>
        <v>220.95500000000001</v>
      </c>
      <c r="L754" s="16">
        <f t="shared" si="47"/>
        <v>381.995</v>
      </c>
    </row>
    <row r="755" spans="1:12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4"/>
        <v>280</v>
      </c>
      <c r="J756" s="16">
        <f t="shared" si="45"/>
        <v>19.600000000000001</v>
      </c>
      <c r="K756" s="16">
        <f t="shared" si="46"/>
        <v>299.60000000000002</v>
      </c>
      <c r="L756" s="16">
        <f t="shared" si="47"/>
        <v>584.22</v>
      </c>
    </row>
    <row r="757" spans="1:12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4"/>
        <v>119</v>
      </c>
      <c r="J758" s="16">
        <f t="shared" si="45"/>
        <v>8.33</v>
      </c>
      <c r="K758" s="16">
        <f t="shared" si="46"/>
        <v>127.33</v>
      </c>
      <c r="L758" s="16">
        <f t="shared" si="47"/>
        <v>220.95999999999998</v>
      </c>
    </row>
    <row r="759" spans="1:12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4"/>
        <v>38.5</v>
      </c>
      <c r="J760" s="16">
        <f t="shared" si="45"/>
        <v>2.6950000000000003</v>
      </c>
      <c r="K760" s="16">
        <f t="shared" si="46"/>
        <v>41.195</v>
      </c>
      <c r="L760" s="16">
        <f t="shared" si="47"/>
        <v>82.39500000000001</v>
      </c>
    </row>
    <row r="761" spans="1:12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4"/>
        <v>45.5</v>
      </c>
      <c r="J762" s="16">
        <f t="shared" si="45"/>
        <v>3.1850000000000005</v>
      </c>
      <c r="K762" s="16">
        <f t="shared" si="46"/>
        <v>48.685000000000002</v>
      </c>
      <c r="L762" s="16">
        <f t="shared" si="47"/>
        <v>67.415000000000006</v>
      </c>
    </row>
    <row r="763" spans="1:12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4"/>
        <v>189</v>
      </c>
      <c r="J764" s="16">
        <f t="shared" si="45"/>
        <v>13.23</v>
      </c>
      <c r="K764" s="16">
        <f t="shared" si="46"/>
        <v>202.23</v>
      </c>
      <c r="L764" s="16">
        <f t="shared" si="47"/>
        <v>411.95</v>
      </c>
    </row>
    <row r="765" spans="1:12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4"/>
        <v>175</v>
      </c>
      <c r="J766" s="16">
        <f t="shared" si="45"/>
        <v>12.250000000000002</v>
      </c>
      <c r="K766" s="16">
        <f t="shared" si="46"/>
        <v>187.25</v>
      </c>
      <c r="L766" s="16">
        <f t="shared" si="47"/>
        <v>411.95</v>
      </c>
    </row>
    <row r="767" spans="1:12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 x14ac:dyDescent="0.4">
      <c r="A768" s="9">
        <v>764</v>
      </c>
      <c r="B768" s="4">
        <v>5920001777</v>
      </c>
      <c r="C768" s="107" t="s">
        <v>1550</v>
      </c>
      <c r="D768" s="64" t="s">
        <v>723</v>
      </c>
      <c r="E768" s="99">
        <v>1</v>
      </c>
      <c r="F768" s="31">
        <v>104.86</v>
      </c>
      <c r="G768" s="64">
        <v>50</v>
      </c>
      <c r="H768" s="15">
        <v>3.5</v>
      </c>
      <c r="I768" s="16">
        <f t="shared" si="44"/>
        <v>175</v>
      </c>
      <c r="J768" s="16">
        <f t="shared" si="45"/>
        <v>12.250000000000002</v>
      </c>
      <c r="K768" s="16">
        <f t="shared" si="46"/>
        <v>187.25</v>
      </c>
      <c r="L768" s="16">
        <f t="shared" si="47"/>
        <v>292.11</v>
      </c>
    </row>
    <row r="769" spans="1:12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 x14ac:dyDescent="0.4">
      <c r="A770" s="9">
        <v>766</v>
      </c>
      <c r="B770" s="4">
        <v>5920001779</v>
      </c>
      <c r="C770" s="107" t="s">
        <v>1552</v>
      </c>
      <c r="D770" s="64" t="s">
        <v>533</v>
      </c>
      <c r="E770" s="99">
        <v>1</v>
      </c>
      <c r="F770" s="31">
        <v>131.08000000000001</v>
      </c>
      <c r="G770" s="64">
        <v>28</v>
      </c>
      <c r="H770" s="15">
        <v>3.5</v>
      </c>
      <c r="I770" s="16">
        <f t="shared" si="44"/>
        <v>98</v>
      </c>
      <c r="J770" s="16">
        <f t="shared" si="45"/>
        <v>6.86</v>
      </c>
      <c r="K770" s="16">
        <f t="shared" si="46"/>
        <v>104.86</v>
      </c>
      <c r="L770" s="16">
        <f t="shared" si="47"/>
        <v>235.94</v>
      </c>
    </row>
    <row r="771" spans="1:12" x14ac:dyDescent="0.4">
      <c r="A771" s="9">
        <v>767</v>
      </c>
      <c r="B771" s="4">
        <v>5920001780</v>
      </c>
      <c r="C771" s="106" t="s">
        <v>1553</v>
      </c>
      <c r="D771" s="64" t="s">
        <v>534</v>
      </c>
      <c r="E771" s="63">
        <v>1</v>
      </c>
      <c r="F771" s="33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4"/>
        <v>21</v>
      </c>
      <c r="J772" s="16">
        <f t="shared" si="45"/>
        <v>1.4700000000000002</v>
      </c>
      <c r="K772" s="16">
        <f t="shared" si="46"/>
        <v>22.47</v>
      </c>
      <c r="L772" s="16">
        <f t="shared" si="47"/>
        <v>22.47</v>
      </c>
    </row>
    <row r="773" spans="1:12" x14ac:dyDescent="0.4">
      <c r="A773" s="9">
        <v>769</v>
      </c>
      <c r="B773" s="4">
        <v>5920001782</v>
      </c>
      <c r="C773" s="106" t="s">
        <v>1555</v>
      </c>
      <c r="D773" s="64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 x14ac:dyDescent="0.4">
      <c r="A774" s="9">
        <v>770</v>
      </c>
      <c r="B774" s="4">
        <v>5920001783</v>
      </c>
      <c r="C774" s="107" t="s">
        <v>1556</v>
      </c>
      <c r="D774" s="64" t="s">
        <v>534</v>
      </c>
      <c r="E774" s="99">
        <v>1</v>
      </c>
      <c r="F774" s="31">
        <v>18.73</v>
      </c>
      <c r="G774" s="64">
        <v>4</v>
      </c>
      <c r="H774" s="15">
        <v>3.5</v>
      </c>
      <c r="I774" s="16">
        <f t="shared" si="44"/>
        <v>14</v>
      </c>
      <c r="J774" s="16">
        <f t="shared" si="45"/>
        <v>0.98000000000000009</v>
      </c>
      <c r="K774" s="16">
        <f t="shared" si="46"/>
        <v>14.98</v>
      </c>
      <c r="L774" s="16">
        <f t="shared" si="47"/>
        <v>33.71</v>
      </c>
    </row>
    <row r="775" spans="1:12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4"/>
        <v>45.5</v>
      </c>
      <c r="J776" s="16">
        <f t="shared" si="45"/>
        <v>3.1850000000000005</v>
      </c>
      <c r="K776" s="16">
        <f t="shared" si="46"/>
        <v>48.685000000000002</v>
      </c>
      <c r="L776" s="16">
        <f t="shared" si="47"/>
        <v>108.605</v>
      </c>
    </row>
    <row r="777" spans="1:12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8"/>
        <v>59.5</v>
      </c>
      <c r="J778" s="16">
        <f t="shared" si="49"/>
        <v>4.165</v>
      </c>
      <c r="K778" s="16">
        <f t="shared" si="50"/>
        <v>63.664999999999999</v>
      </c>
      <c r="L778" s="16">
        <f t="shared" si="51"/>
        <v>67.414999999999992</v>
      </c>
    </row>
    <row r="779" spans="1:12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 x14ac:dyDescent="0.4">
      <c r="A780" s="9">
        <v>776</v>
      </c>
      <c r="B780" s="4">
        <v>5920001789</v>
      </c>
      <c r="C780" s="107" t="s">
        <v>1561</v>
      </c>
      <c r="D780" s="64" t="s">
        <v>538</v>
      </c>
      <c r="E780" s="99">
        <v>1</v>
      </c>
      <c r="F780" s="31">
        <v>37.450000000000003</v>
      </c>
      <c r="G780" s="64">
        <v>4</v>
      </c>
      <c r="H780" s="15">
        <v>3.5</v>
      </c>
      <c r="I780" s="16">
        <f t="shared" si="48"/>
        <v>14</v>
      </c>
      <c r="J780" s="16">
        <f t="shared" si="49"/>
        <v>0.98000000000000009</v>
      </c>
      <c r="K780" s="16">
        <f t="shared" si="50"/>
        <v>14.98</v>
      </c>
      <c r="L780" s="16">
        <f t="shared" si="51"/>
        <v>52.430000000000007</v>
      </c>
    </row>
    <row r="781" spans="1:12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8"/>
        <v>63</v>
      </c>
      <c r="J782" s="16">
        <f t="shared" si="49"/>
        <v>4.41</v>
      </c>
      <c r="K782" s="16">
        <f t="shared" si="50"/>
        <v>67.41</v>
      </c>
      <c r="L782" s="16">
        <f t="shared" si="51"/>
        <v>149.80000000000001</v>
      </c>
    </row>
    <row r="783" spans="1:12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8"/>
        <v>17.5</v>
      </c>
      <c r="J784" s="16">
        <f t="shared" si="49"/>
        <v>1.2250000000000001</v>
      </c>
      <c r="K784" s="16">
        <f t="shared" si="50"/>
        <v>18.725000000000001</v>
      </c>
      <c r="L784" s="16">
        <f t="shared" si="51"/>
        <v>37.454999999999998</v>
      </c>
    </row>
    <row r="785" spans="1:12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8"/>
        <v>31.5</v>
      </c>
      <c r="J786" s="16">
        <f t="shared" si="49"/>
        <v>2.2050000000000001</v>
      </c>
      <c r="K786" s="16">
        <f t="shared" si="50"/>
        <v>33.704999999999998</v>
      </c>
      <c r="L786" s="16">
        <f t="shared" si="51"/>
        <v>52.435000000000002</v>
      </c>
    </row>
    <row r="787" spans="1:12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8"/>
        <v>14</v>
      </c>
      <c r="J788" s="16">
        <f t="shared" si="49"/>
        <v>0.98000000000000009</v>
      </c>
      <c r="K788" s="16">
        <f t="shared" si="50"/>
        <v>14.98</v>
      </c>
      <c r="L788" s="16">
        <f t="shared" si="51"/>
        <v>33.71</v>
      </c>
    </row>
    <row r="789" spans="1:12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8"/>
        <v>80.5</v>
      </c>
      <c r="J790" s="16">
        <f t="shared" si="49"/>
        <v>5.6350000000000007</v>
      </c>
      <c r="K790" s="16">
        <f t="shared" si="50"/>
        <v>86.135000000000005</v>
      </c>
      <c r="L790" s="16">
        <f t="shared" si="51"/>
        <v>172.27500000000001</v>
      </c>
    </row>
    <row r="791" spans="1:12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 x14ac:dyDescent="0.4">
      <c r="A792" s="9">
        <v>788</v>
      </c>
      <c r="B792" s="4">
        <v>5920001801</v>
      </c>
      <c r="C792" s="107" t="s">
        <v>1576</v>
      </c>
      <c r="D792" s="64" t="s">
        <v>550</v>
      </c>
      <c r="E792" s="99">
        <v>1</v>
      </c>
      <c r="F792" s="31">
        <v>37.450000000000003</v>
      </c>
      <c r="G792" s="64">
        <v>14</v>
      </c>
      <c r="H792" s="15">
        <v>3.5</v>
      </c>
      <c r="I792" s="16">
        <f t="shared" si="48"/>
        <v>49</v>
      </c>
      <c r="J792" s="16">
        <f t="shared" si="49"/>
        <v>3.43</v>
      </c>
      <c r="K792" s="16">
        <f t="shared" si="50"/>
        <v>52.43</v>
      </c>
      <c r="L792" s="16">
        <f t="shared" si="51"/>
        <v>89.88</v>
      </c>
    </row>
    <row r="793" spans="1:12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8"/>
        <v>14</v>
      </c>
      <c r="J794" s="16">
        <f t="shared" si="49"/>
        <v>0.98000000000000009</v>
      </c>
      <c r="K794" s="16">
        <f t="shared" si="50"/>
        <v>14.98</v>
      </c>
      <c r="L794" s="16">
        <f t="shared" si="51"/>
        <v>37.450000000000003</v>
      </c>
    </row>
    <row r="795" spans="1:12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8"/>
        <v>17.5</v>
      </c>
      <c r="J796" s="16">
        <f t="shared" si="49"/>
        <v>1.2250000000000001</v>
      </c>
      <c r="K796" s="16">
        <f t="shared" si="50"/>
        <v>18.725000000000001</v>
      </c>
      <c r="L796" s="16">
        <f t="shared" si="51"/>
        <v>97.375</v>
      </c>
    </row>
    <row r="797" spans="1:12" x14ac:dyDescent="0.4">
      <c r="A797" s="9">
        <v>793</v>
      </c>
      <c r="B797" s="4">
        <v>5920001806</v>
      </c>
      <c r="C797" s="106" t="s">
        <v>1810</v>
      </c>
      <c r="D797" s="64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 x14ac:dyDescent="0.4">
      <c r="A798" s="9">
        <v>794</v>
      </c>
      <c r="B798" s="4">
        <v>5920001807</v>
      </c>
      <c r="C798" s="107" t="s">
        <v>1581</v>
      </c>
      <c r="D798" s="64" t="s">
        <v>555</v>
      </c>
      <c r="E798" s="99">
        <v>1</v>
      </c>
      <c r="F798" s="31">
        <v>119.84</v>
      </c>
      <c r="G798" s="64">
        <v>26</v>
      </c>
      <c r="H798" s="15">
        <v>3.5</v>
      </c>
      <c r="I798" s="16">
        <f t="shared" si="48"/>
        <v>91</v>
      </c>
      <c r="J798" s="16">
        <f t="shared" si="49"/>
        <v>6.370000000000001</v>
      </c>
      <c r="K798" s="16">
        <f t="shared" si="50"/>
        <v>97.37</v>
      </c>
      <c r="L798" s="16">
        <f t="shared" si="51"/>
        <v>217.21</v>
      </c>
    </row>
    <row r="799" spans="1:12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8"/>
        <v>77</v>
      </c>
      <c r="J800" s="16">
        <f t="shared" si="49"/>
        <v>5.3900000000000006</v>
      </c>
      <c r="K800" s="16">
        <f t="shared" si="50"/>
        <v>82.39</v>
      </c>
      <c r="L800" s="16">
        <f t="shared" si="51"/>
        <v>239.68</v>
      </c>
    </row>
    <row r="801" spans="1:12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8"/>
        <v>21</v>
      </c>
      <c r="J802" s="16">
        <f t="shared" si="49"/>
        <v>1.4700000000000002</v>
      </c>
      <c r="K802" s="16">
        <f t="shared" si="50"/>
        <v>22.47</v>
      </c>
      <c r="L802" s="16">
        <f t="shared" si="51"/>
        <v>29.96</v>
      </c>
    </row>
    <row r="803" spans="1:12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8"/>
        <v>21</v>
      </c>
      <c r="J804" s="16">
        <f t="shared" si="49"/>
        <v>1.4700000000000002</v>
      </c>
      <c r="K804" s="16">
        <f t="shared" si="50"/>
        <v>22.47</v>
      </c>
      <c r="L804" s="16">
        <f t="shared" si="51"/>
        <v>48.69</v>
      </c>
    </row>
    <row r="805" spans="1:12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8"/>
        <v>28</v>
      </c>
      <c r="J806" s="16">
        <f t="shared" si="49"/>
        <v>1.9600000000000002</v>
      </c>
      <c r="K806" s="16">
        <f t="shared" si="50"/>
        <v>29.96</v>
      </c>
      <c r="L806" s="16">
        <f t="shared" si="51"/>
        <v>67.41</v>
      </c>
    </row>
    <row r="807" spans="1:12" x14ac:dyDescent="0.4">
      <c r="A807" s="9">
        <v>803</v>
      </c>
      <c r="B807" s="4">
        <v>5920001816</v>
      </c>
      <c r="C807" s="106" t="s">
        <v>1590</v>
      </c>
      <c r="D807" s="64" t="s">
        <v>561</v>
      </c>
      <c r="E807" s="63">
        <v>1</v>
      </c>
      <c r="F807" s="33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 x14ac:dyDescent="0.4">
      <c r="A808" s="9">
        <v>804</v>
      </c>
      <c r="B808" s="4">
        <v>5920001817</v>
      </c>
      <c r="C808" s="107" t="s">
        <v>1591</v>
      </c>
      <c r="D808" s="64" t="s">
        <v>727</v>
      </c>
      <c r="E808" s="99">
        <v>1</v>
      </c>
      <c r="F808" s="31">
        <v>220.96</v>
      </c>
      <c r="G808" s="64">
        <v>80</v>
      </c>
      <c r="H808" s="15">
        <v>3.5</v>
      </c>
      <c r="I808" s="16">
        <f t="shared" si="48"/>
        <v>280</v>
      </c>
      <c r="J808" s="16">
        <f t="shared" si="49"/>
        <v>19.600000000000001</v>
      </c>
      <c r="K808" s="16">
        <f t="shared" si="50"/>
        <v>299.60000000000002</v>
      </c>
      <c r="L808" s="16">
        <f t="shared" si="51"/>
        <v>520.56000000000006</v>
      </c>
    </row>
    <row r="809" spans="1:12" x14ac:dyDescent="0.4">
      <c r="A809" s="9">
        <v>805</v>
      </c>
      <c r="B809" s="4">
        <v>5920001818</v>
      </c>
      <c r="C809" s="106" t="s">
        <v>1593</v>
      </c>
      <c r="D809" s="64" t="s">
        <v>563</v>
      </c>
      <c r="E809" s="63">
        <v>1</v>
      </c>
      <c r="F809" s="33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8"/>
        <v>56</v>
      </c>
      <c r="J810" s="16">
        <f t="shared" si="49"/>
        <v>3.9200000000000004</v>
      </c>
      <c r="K810" s="16">
        <f t="shared" si="50"/>
        <v>59.92</v>
      </c>
      <c r="L810" s="16">
        <f t="shared" si="51"/>
        <v>112.35</v>
      </c>
    </row>
    <row r="811" spans="1:12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 x14ac:dyDescent="0.4">
      <c r="A812" s="9">
        <v>808</v>
      </c>
      <c r="B812" s="4">
        <v>5920001821</v>
      </c>
      <c r="C812" s="107" t="s">
        <v>1596</v>
      </c>
      <c r="D812" s="64" t="s">
        <v>566</v>
      </c>
      <c r="E812" s="99">
        <v>1</v>
      </c>
      <c r="F812" s="31">
        <v>44.94</v>
      </c>
      <c r="G812" s="64">
        <v>12</v>
      </c>
      <c r="H812" s="15">
        <v>3.5</v>
      </c>
      <c r="I812" s="16">
        <f t="shared" si="48"/>
        <v>42</v>
      </c>
      <c r="J812" s="16">
        <f t="shared" si="49"/>
        <v>2.9400000000000004</v>
      </c>
      <c r="K812" s="16">
        <f t="shared" si="50"/>
        <v>44.94</v>
      </c>
      <c r="L812" s="16">
        <f t="shared" si="51"/>
        <v>89.88</v>
      </c>
    </row>
    <row r="813" spans="1:12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8"/>
        <v>35</v>
      </c>
      <c r="J814" s="16">
        <f t="shared" si="49"/>
        <v>2.4500000000000002</v>
      </c>
      <c r="K814" s="16">
        <f t="shared" si="50"/>
        <v>37.450000000000003</v>
      </c>
      <c r="L814" s="16">
        <f t="shared" si="51"/>
        <v>146.06</v>
      </c>
    </row>
    <row r="815" spans="1:12" x14ac:dyDescent="0.4">
      <c r="A815" s="9">
        <v>811</v>
      </c>
      <c r="B815" s="4">
        <v>5920001824</v>
      </c>
      <c r="C815" s="106" t="s">
        <v>1599</v>
      </c>
      <c r="D815" s="64" t="s">
        <v>568</v>
      </c>
      <c r="E815" s="63">
        <v>1</v>
      </c>
      <c r="F815" s="33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 x14ac:dyDescent="0.4">
      <c r="A816" s="9">
        <v>812</v>
      </c>
      <c r="B816" s="4">
        <v>5920001825</v>
      </c>
      <c r="C816" s="107" t="s">
        <v>1600</v>
      </c>
      <c r="D816" s="64" t="s">
        <v>568</v>
      </c>
      <c r="E816" s="99">
        <v>1</v>
      </c>
      <c r="F816" s="31">
        <v>82.39</v>
      </c>
      <c r="G816" s="64">
        <v>22</v>
      </c>
      <c r="H816" s="15">
        <v>3.5</v>
      </c>
      <c r="I816" s="16">
        <f t="shared" si="48"/>
        <v>77</v>
      </c>
      <c r="J816" s="16">
        <f t="shared" si="49"/>
        <v>5.3900000000000006</v>
      </c>
      <c r="K816" s="16">
        <f t="shared" si="50"/>
        <v>82.39</v>
      </c>
      <c r="L816" s="16">
        <f t="shared" si="51"/>
        <v>164.78</v>
      </c>
    </row>
    <row r="817" spans="1:12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8"/>
        <v>147</v>
      </c>
      <c r="J818" s="16">
        <f t="shared" si="49"/>
        <v>10.290000000000001</v>
      </c>
      <c r="K818" s="16">
        <f t="shared" si="50"/>
        <v>157.29</v>
      </c>
      <c r="L818" s="16">
        <f t="shared" si="51"/>
        <v>232.19</v>
      </c>
    </row>
    <row r="819" spans="1:12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8"/>
        <v>168</v>
      </c>
      <c r="J820" s="16">
        <f t="shared" si="49"/>
        <v>11.760000000000002</v>
      </c>
      <c r="K820" s="16">
        <f t="shared" si="50"/>
        <v>179.76</v>
      </c>
      <c r="L820" s="16">
        <f t="shared" si="51"/>
        <v>322.07</v>
      </c>
    </row>
    <row r="821" spans="1:12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 x14ac:dyDescent="0.4">
      <c r="A822" s="9">
        <v>818</v>
      </c>
      <c r="B822" s="4">
        <v>5920001831</v>
      </c>
      <c r="C822" s="107" t="s">
        <v>1606</v>
      </c>
      <c r="D822" s="64" t="s">
        <v>728</v>
      </c>
      <c r="E822" s="99">
        <v>1</v>
      </c>
      <c r="F822" s="31">
        <v>3.75</v>
      </c>
      <c r="G822" s="64">
        <v>2</v>
      </c>
      <c r="H822" s="15">
        <v>3.5</v>
      </c>
      <c r="I822" s="16">
        <f t="shared" si="48"/>
        <v>7</v>
      </c>
      <c r="J822" s="16">
        <f t="shared" si="49"/>
        <v>0.49000000000000005</v>
      </c>
      <c r="K822" s="16">
        <f t="shared" si="50"/>
        <v>7.49</v>
      </c>
      <c r="L822" s="16">
        <f t="shared" si="51"/>
        <v>11.24</v>
      </c>
    </row>
    <row r="823" spans="1:12" x14ac:dyDescent="0.4">
      <c r="A823" s="9">
        <v>819</v>
      </c>
      <c r="B823" s="4">
        <v>5920001832</v>
      </c>
      <c r="C823" s="106" t="s">
        <v>1607</v>
      </c>
      <c r="D823" s="64" t="s">
        <v>574</v>
      </c>
      <c r="E823" s="63">
        <v>1</v>
      </c>
      <c r="F823" s="33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 x14ac:dyDescent="0.4">
      <c r="A824" s="9">
        <v>820</v>
      </c>
      <c r="B824" s="4">
        <v>5920001833</v>
      </c>
      <c r="C824" s="107" t="s">
        <v>1609</v>
      </c>
      <c r="D824" s="64" t="s">
        <v>575</v>
      </c>
      <c r="E824" s="99">
        <v>1</v>
      </c>
      <c r="F824" s="31">
        <v>52.43</v>
      </c>
      <c r="G824" s="64">
        <v>32</v>
      </c>
      <c r="H824" s="15">
        <v>3.5</v>
      </c>
      <c r="I824" s="16">
        <f t="shared" si="48"/>
        <v>112</v>
      </c>
      <c r="J824" s="16">
        <f t="shared" si="49"/>
        <v>7.8400000000000007</v>
      </c>
      <c r="K824" s="16">
        <f t="shared" si="50"/>
        <v>119.84</v>
      </c>
      <c r="L824" s="16">
        <f t="shared" si="51"/>
        <v>172.27</v>
      </c>
    </row>
    <row r="825" spans="1:12" x14ac:dyDescent="0.4">
      <c r="A825" s="9">
        <v>821</v>
      </c>
      <c r="B825" s="4">
        <v>5920001834</v>
      </c>
      <c r="C825" s="106" t="s">
        <v>1611</v>
      </c>
      <c r="D825" s="64" t="s">
        <v>2420</v>
      </c>
      <c r="E825" s="63">
        <v>1</v>
      </c>
      <c r="F825" s="33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 x14ac:dyDescent="0.4">
      <c r="A826" s="9">
        <v>822</v>
      </c>
      <c r="B826" s="4">
        <v>5920001835</v>
      </c>
      <c r="C826" s="107" t="s">
        <v>1612</v>
      </c>
      <c r="D826" s="64" t="s">
        <v>575</v>
      </c>
      <c r="E826" s="99">
        <v>1</v>
      </c>
      <c r="F826" s="31">
        <v>97.37</v>
      </c>
      <c r="G826" s="64">
        <v>21</v>
      </c>
      <c r="H826" s="15">
        <v>3.5</v>
      </c>
      <c r="I826" s="16">
        <f t="shared" si="48"/>
        <v>73.5</v>
      </c>
      <c r="J826" s="16">
        <f t="shared" si="49"/>
        <v>5.1450000000000005</v>
      </c>
      <c r="K826" s="16">
        <f t="shared" si="50"/>
        <v>78.644999999999996</v>
      </c>
      <c r="L826" s="16">
        <f t="shared" si="51"/>
        <v>176.01499999999999</v>
      </c>
    </row>
    <row r="827" spans="1:12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 x14ac:dyDescent="0.4">
      <c r="A828" s="9">
        <v>824</v>
      </c>
      <c r="B828" s="4">
        <v>5920001837</v>
      </c>
      <c r="C828" s="107" t="s">
        <v>1614</v>
      </c>
      <c r="D828" s="64" t="s">
        <v>183</v>
      </c>
      <c r="E828" s="99">
        <v>1</v>
      </c>
      <c r="F828" s="31">
        <v>22.47</v>
      </c>
      <c r="G828" s="64">
        <v>6</v>
      </c>
      <c r="H828" s="15">
        <v>3.5</v>
      </c>
      <c r="I828" s="16">
        <f t="shared" si="48"/>
        <v>21</v>
      </c>
      <c r="J828" s="16">
        <f t="shared" si="49"/>
        <v>1.4700000000000002</v>
      </c>
      <c r="K828" s="16">
        <f t="shared" si="50"/>
        <v>22.47</v>
      </c>
      <c r="L828" s="16">
        <f t="shared" si="51"/>
        <v>44.94</v>
      </c>
    </row>
    <row r="829" spans="1:12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8"/>
        <v>59.5</v>
      </c>
      <c r="J830" s="16">
        <f t="shared" si="49"/>
        <v>4.165</v>
      </c>
      <c r="K830" s="16">
        <f t="shared" si="50"/>
        <v>63.664999999999999</v>
      </c>
      <c r="L830" s="16">
        <f t="shared" si="51"/>
        <v>108.60499999999999</v>
      </c>
    </row>
    <row r="831" spans="1:12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8"/>
        <v>59.5</v>
      </c>
      <c r="J832" s="16">
        <f t="shared" si="49"/>
        <v>4.165</v>
      </c>
      <c r="K832" s="16">
        <f t="shared" si="50"/>
        <v>63.664999999999999</v>
      </c>
      <c r="L832" s="16">
        <f t="shared" si="51"/>
        <v>149.80500000000001</v>
      </c>
    </row>
    <row r="833" spans="1:12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8"/>
        <v>108.5</v>
      </c>
      <c r="J834" s="16">
        <f t="shared" si="49"/>
        <v>7.5950000000000006</v>
      </c>
      <c r="K834" s="16">
        <f t="shared" si="50"/>
        <v>116.095</v>
      </c>
      <c r="L834" s="16">
        <f t="shared" si="51"/>
        <v>232.19499999999999</v>
      </c>
    </row>
    <row r="835" spans="1:12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 x14ac:dyDescent="0.4">
      <c r="A836" s="9">
        <v>832</v>
      </c>
      <c r="B836" s="4">
        <v>5920001845</v>
      </c>
      <c r="C836" s="107" t="s">
        <v>1622</v>
      </c>
      <c r="D836" s="64" t="s">
        <v>580</v>
      </c>
      <c r="E836" s="99">
        <v>1</v>
      </c>
      <c r="F836" s="31">
        <v>273.39</v>
      </c>
      <c r="G836" s="64">
        <v>74</v>
      </c>
      <c r="H836" s="15">
        <v>3.5</v>
      </c>
      <c r="I836" s="16">
        <f t="shared" si="48"/>
        <v>259</v>
      </c>
      <c r="J836" s="16">
        <f t="shared" si="49"/>
        <v>18.130000000000003</v>
      </c>
      <c r="K836" s="16">
        <f t="shared" si="50"/>
        <v>277.13</v>
      </c>
      <c r="L836" s="16">
        <f t="shared" si="51"/>
        <v>550.52</v>
      </c>
    </row>
    <row r="837" spans="1:12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 x14ac:dyDescent="0.4">
      <c r="A838" s="9">
        <v>834</v>
      </c>
      <c r="B838" s="4">
        <v>5920001847</v>
      </c>
      <c r="C838" s="107" t="s">
        <v>1624</v>
      </c>
      <c r="D838" s="64" t="s">
        <v>582</v>
      </c>
      <c r="E838" s="99">
        <v>1</v>
      </c>
      <c r="F838" s="31">
        <v>205.98</v>
      </c>
      <c r="G838" s="64">
        <v>58</v>
      </c>
      <c r="H838" s="15">
        <v>3.5</v>
      </c>
      <c r="I838" s="16">
        <f t="shared" si="48"/>
        <v>203</v>
      </c>
      <c r="J838" s="16">
        <f t="shared" si="49"/>
        <v>14.21</v>
      </c>
      <c r="K838" s="16">
        <f t="shared" si="50"/>
        <v>217.21</v>
      </c>
      <c r="L838" s="16">
        <f t="shared" si="51"/>
        <v>423.19</v>
      </c>
    </row>
    <row r="839" spans="1:12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 x14ac:dyDescent="0.4">
      <c r="A840" s="9">
        <v>836</v>
      </c>
      <c r="B840" s="4">
        <v>5920001849</v>
      </c>
      <c r="C840" s="107" t="s">
        <v>1626</v>
      </c>
      <c r="D840" s="64" t="s">
        <v>583</v>
      </c>
      <c r="E840" s="99">
        <v>1</v>
      </c>
      <c r="F840" s="31">
        <v>101.12</v>
      </c>
      <c r="G840" s="64">
        <v>38</v>
      </c>
      <c r="H840" s="15">
        <v>3.5</v>
      </c>
      <c r="I840" s="16">
        <f t="shared" si="48"/>
        <v>133</v>
      </c>
      <c r="J840" s="16">
        <f t="shared" si="49"/>
        <v>9.31</v>
      </c>
      <c r="K840" s="16">
        <f t="shared" si="50"/>
        <v>142.31</v>
      </c>
      <c r="L840" s="16">
        <f t="shared" si="51"/>
        <v>243.43</v>
      </c>
    </row>
    <row r="841" spans="1:12" x14ac:dyDescent="0.4">
      <c r="A841" s="9">
        <v>837</v>
      </c>
      <c r="B841" s="4">
        <v>5920001850</v>
      </c>
      <c r="C841" s="106" t="s">
        <v>1627</v>
      </c>
      <c r="D841" s="64" t="s">
        <v>584</v>
      </c>
      <c r="E841" s="63">
        <v>1</v>
      </c>
      <c r="F841" s="33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2"/>
        <v>227.5</v>
      </c>
      <c r="J842" s="16">
        <f t="shared" si="53"/>
        <v>15.925000000000001</v>
      </c>
      <c r="K842" s="16">
        <f t="shared" si="54"/>
        <v>243.42500000000001</v>
      </c>
      <c r="L842" s="16">
        <f t="shared" si="55"/>
        <v>535.53500000000008</v>
      </c>
    </row>
    <row r="843" spans="1:12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2"/>
        <v>10.5</v>
      </c>
      <c r="J844" s="16">
        <f t="shared" si="53"/>
        <v>0.7350000000000001</v>
      </c>
      <c r="K844" s="16">
        <f t="shared" si="54"/>
        <v>11.234999999999999</v>
      </c>
      <c r="L844" s="16">
        <f t="shared" si="55"/>
        <v>18.725000000000001</v>
      </c>
    </row>
    <row r="845" spans="1:12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2"/>
        <v>7</v>
      </c>
      <c r="J846" s="16">
        <f t="shared" si="53"/>
        <v>0.49000000000000005</v>
      </c>
      <c r="K846" s="16">
        <f t="shared" si="54"/>
        <v>7.49</v>
      </c>
      <c r="L846" s="16">
        <f t="shared" si="55"/>
        <v>26.22</v>
      </c>
    </row>
    <row r="847" spans="1:12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2"/>
        <v>35</v>
      </c>
      <c r="J848" s="16">
        <f t="shared" si="53"/>
        <v>2.4500000000000002</v>
      </c>
      <c r="K848" s="16">
        <f t="shared" si="54"/>
        <v>37.450000000000003</v>
      </c>
      <c r="L848" s="16">
        <f t="shared" si="55"/>
        <v>101.12</v>
      </c>
    </row>
    <row r="849" spans="1:12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2"/>
        <v>3.5</v>
      </c>
      <c r="J850" s="16">
        <f t="shared" si="53"/>
        <v>0.24500000000000002</v>
      </c>
      <c r="K850" s="16">
        <f t="shared" si="54"/>
        <v>3.7450000000000001</v>
      </c>
      <c r="L850" s="16">
        <f t="shared" si="55"/>
        <v>11.234999999999999</v>
      </c>
    </row>
    <row r="851" spans="1:12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2"/>
        <v>70</v>
      </c>
      <c r="J852" s="16">
        <f t="shared" si="53"/>
        <v>4.9000000000000004</v>
      </c>
      <c r="K852" s="16">
        <f t="shared" si="54"/>
        <v>74.900000000000006</v>
      </c>
      <c r="L852" s="16">
        <f t="shared" si="55"/>
        <v>146.06</v>
      </c>
    </row>
    <row r="853" spans="1:12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2"/>
        <v>150.5</v>
      </c>
      <c r="J854" s="16">
        <f t="shared" si="53"/>
        <v>10.535</v>
      </c>
      <c r="K854" s="16">
        <f t="shared" si="54"/>
        <v>161.035</v>
      </c>
      <c r="L854" s="16">
        <f t="shared" si="55"/>
        <v>348.28499999999997</v>
      </c>
    </row>
    <row r="855" spans="1:12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2"/>
        <v>108.5</v>
      </c>
      <c r="J856" s="16">
        <f t="shared" si="53"/>
        <v>7.5950000000000006</v>
      </c>
      <c r="K856" s="16">
        <f t="shared" si="54"/>
        <v>116.095</v>
      </c>
      <c r="L856" s="16">
        <f t="shared" si="55"/>
        <v>247.17500000000001</v>
      </c>
    </row>
    <row r="857" spans="1:12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2"/>
        <v>49</v>
      </c>
      <c r="J858" s="16">
        <f t="shared" si="53"/>
        <v>3.43</v>
      </c>
      <c r="K858" s="16">
        <f t="shared" si="54"/>
        <v>52.43</v>
      </c>
      <c r="L858" s="16">
        <f t="shared" si="55"/>
        <v>74.900000000000006</v>
      </c>
    </row>
    <row r="859" spans="1:12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2"/>
        <v>17.5</v>
      </c>
      <c r="J860" s="16">
        <f t="shared" si="53"/>
        <v>1.2250000000000001</v>
      </c>
      <c r="K860" s="16">
        <f t="shared" si="54"/>
        <v>18.725000000000001</v>
      </c>
      <c r="L860" s="16">
        <f t="shared" si="55"/>
        <v>48.685000000000002</v>
      </c>
    </row>
    <row r="861" spans="1:12" x14ac:dyDescent="0.4">
      <c r="A861" s="9">
        <v>857</v>
      </c>
      <c r="B861" s="4">
        <v>5920001870</v>
      </c>
      <c r="C861" s="106" t="s">
        <v>1650</v>
      </c>
      <c r="D861" s="64" t="s">
        <v>730</v>
      </c>
      <c r="E861" s="63">
        <v>1</v>
      </c>
      <c r="F861" s="33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2"/>
        <v>52.5</v>
      </c>
      <c r="J862" s="16">
        <f t="shared" si="53"/>
        <v>3.6750000000000003</v>
      </c>
      <c r="K862" s="16">
        <f t="shared" si="54"/>
        <v>56.174999999999997</v>
      </c>
      <c r="L862" s="16">
        <f t="shared" si="55"/>
        <v>146.05500000000001</v>
      </c>
    </row>
    <row r="863" spans="1:12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2"/>
        <v>21</v>
      </c>
      <c r="J864" s="16">
        <f t="shared" si="53"/>
        <v>1.4700000000000002</v>
      </c>
      <c r="K864" s="16">
        <f t="shared" si="54"/>
        <v>22.47</v>
      </c>
      <c r="L864" s="16">
        <f t="shared" si="55"/>
        <v>37.450000000000003</v>
      </c>
    </row>
    <row r="865" spans="1:12" x14ac:dyDescent="0.4">
      <c r="A865" s="9">
        <v>861</v>
      </c>
      <c r="B865" s="4">
        <v>5920001874</v>
      </c>
      <c r="C865" s="106" t="s">
        <v>1654</v>
      </c>
      <c r="D865" s="64" t="s">
        <v>600</v>
      </c>
      <c r="E865" s="63">
        <v>1</v>
      </c>
      <c r="F865" s="33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 x14ac:dyDescent="0.4">
      <c r="A866" s="9">
        <v>862</v>
      </c>
      <c r="B866" s="4">
        <v>5920001875</v>
      </c>
      <c r="C866" s="107" t="s">
        <v>1655</v>
      </c>
      <c r="D866" s="64" t="s">
        <v>177</v>
      </c>
      <c r="E866" s="99">
        <v>1</v>
      </c>
      <c r="F866" s="31">
        <v>198.49</v>
      </c>
      <c r="G866" s="64">
        <v>65</v>
      </c>
      <c r="H866" s="15">
        <v>3.5</v>
      </c>
      <c r="I866" s="16">
        <f t="shared" si="52"/>
        <v>227.5</v>
      </c>
      <c r="J866" s="16">
        <f t="shared" si="53"/>
        <v>15.925000000000001</v>
      </c>
      <c r="K866" s="16">
        <f t="shared" si="54"/>
        <v>243.42500000000001</v>
      </c>
      <c r="L866" s="16">
        <f t="shared" si="55"/>
        <v>441.91500000000002</v>
      </c>
    </row>
    <row r="867" spans="1:12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2"/>
        <v>178.5</v>
      </c>
      <c r="J868" s="16">
        <f t="shared" si="53"/>
        <v>12.495000000000001</v>
      </c>
      <c r="K868" s="16">
        <f t="shared" si="54"/>
        <v>190.995</v>
      </c>
      <c r="L868" s="16">
        <f t="shared" si="55"/>
        <v>344.54500000000002</v>
      </c>
    </row>
    <row r="869" spans="1:12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2"/>
        <v>224</v>
      </c>
      <c r="J870" s="16">
        <f t="shared" si="53"/>
        <v>15.680000000000001</v>
      </c>
      <c r="K870" s="16">
        <f t="shared" si="54"/>
        <v>239.68</v>
      </c>
      <c r="L870" s="16">
        <f t="shared" si="55"/>
        <v>617.93000000000006</v>
      </c>
    </row>
    <row r="871" spans="1:12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2"/>
        <v>77</v>
      </c>
      <c r="J872" s="16">
        <f t="shared" si="53"/>
        <v>5.3900000000000006</v>
      </c>
      <c r="K872" s="16">
        <f t="shared" si="54"/>
        <v>82.39</v>
      </c>
      <c r="L872" s="16">
        <f t="shared" si="55"/>
        <v>187.25</v>
      </c>
    </row>
    <row r="873" spans="1:12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2"/>
        <v>399</v>
      </c>
      <c r="J874" s="16">
        <f t="shared" si="53"/>
        <v>27.930000000000003</v>
      </c>
      <c r="K874" s="16">
        <f t="shared" si="54"/>
        <v>426.93</v>
      </c>
      <c r="L874" s="16">
        <f t="shared" si="55"/>
        <v>910.04</v>
      </c>
    </row>
    <row r="875" spans="1:12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2"/>
        <v>185.5</v>
      </c>
      <c r="J876" s="16">
        <f t="shared" si="53"/>
        <v>12.985000000000001</v>
      </c>
      <c r="K876" s="16">
        <f t="shared" si="54"/>
        <v>198.48500000000001</v>
      </c>
      <c r="L876" s="16">
        <f t="shared" si="55"/>
        <v>329.56500000000005</v>
      </c>
    </row>
    <row r="877" spans="1:12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2"/>
        <v>171.5</v>
      </c>
      <c r="J878" s="16">
        <f t="shared" si="53"/>
        <v>12.005000000000001</v>
      </c>
      <c r="K878" s="16">
        <f t="shared" si="54"/>
        <v>183.505</v>
      </c>
      <c r="L878" s="16">
        <f t="shared" si="55"/>
        <v>419.44499999999999</v>
      </c>
    </row>
    <row r="879" spans="1:12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2"/>
        <v>31.5</v>
      </c>
      <c r="J880" s="16">
        <f t="shared" si="53"/>
        <v>2.2050000000000001</v>
      </c>
      <c r="K880" s="16">
        <f t="shared" si="54"/>
        <v>33.704999999999998</v>
      </c>
      <c r="L880" s="16">
        <f t="shared" si="55"/>
        <v>78.644999999999996</v>
      </c>
    </row>
    <row r="881" spans="1:12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2"/>
        <v>87.5</v>
      </c>
      <c r="J882" s="16">
        <f t="shared" si="53"/>
        <v>6.1250000000000009</v>
      </c>
      <c r="K882" s="16">
        <f t="shared" si="54"/>
        <v>93.625</v>
      </c>
      <c r="L882" s="16">
        <f t="shared" si="55"/>
        <v>172.27500000000001</v>
      </c>
    </row>
    <row r="883" spans="1:12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2"/>
        <v>140</v>
      </c>
      <c r="J884" s="16">
        <f t="shared" si="53"/>
        <v>9.8000000000000007</v>
      </c>
      <c r="K884" s="16">
        <f t="shared" si="54"/>
        <v>149.80000000000001</v>
      </c>
      <c r="L884" s="16">
        <f t="shared" si="55"/>
        <v>299.60000000000002</v>
      </c>
    </row>
    <row r="885" spans="1:12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2"/>
        <v>42</v>
      </c>
      <c r="J886" s="16">
        <f t="shared" si="53"/>
        <v>2.9400000000000004</v>
      </c>
      <c r="K886" s="16">
        <f t="shared" si="54"/>
        <v>44.94</v>
      </c>
      <c r="L886" s="16">
        <f t="shared" si="55"/>
        <v>108.61</v>
      </c>
    </row>
    <row r="887" spans="1:12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2"/>
        <v>122.5</v>
      </c>
      <c r="J888" s="16">
        <f t="shared" si="53"/>
        <v>8.5750000000000011</v>
      </c>
      <c r="K888" s="16">
        <f t="shared" si="54"/>
        <v>131.07499999999999</v>
      </c>
      <c r="L888" s="16">
        <f t="shared" si="55"/>
        <v>269.64499999999998</v>
      </c>
    </row>
    <row r="889" spans="1:12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2"/>
        <v>66.5</v>
      </c>
      <c r="J890" s="16">
        <f t="shared" si="53"/>
        <v>4.6550000000000002</v>
      </c>
      <c r="K890" s="16">
        <f t="shared" si="54"/>
        <v>71.155000000000001</v>
      </c>
      <c r="L890" s="16">
        <f t="shared" si="55"/>
        <v>142.315</v>
      </c>
    </row>
    <row r="891" spans="1:12" x14ac:dyDescent="0.4">
      <c r="A891" s="9">
        <v>887</v>
      </c>
      <c r="B891" s="4">
        <v>5920001900</v>
      </c>
      <c r="C891" s="106" t="s">
        <v>1683</v>
      </c>
      <c r="D891" s="64" t="s">
        <v>614</v>
      </c>
      <c r="E891" s="63">
        <v>1</v>
      </c>
      <c r="F891" s="33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2"/>
        <v>192.5</v>
      </c>
      <c r="J892" s="16">
        <f t="shared" si="53"/>
        <v>13.475000000000001</v>
      </c>
      <c r="K892" s="16">
        <f t="shared" si="54"/>
        <v>205.97499999999999</v>
      </c>
      <c r="L892" s="16">
        <f t="shared" si="55"/>
        <v>385.73500000000001</v>
      </c>
    </row>
    <row r="893" spans="1:12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2"/>
        <v>147</v>
      </c>
      <c r="J894" s="16">
        <f t="shared" si="53"/>
        <v>10.290000000000001</v>
      </c>
      <c r="K894" s="16">
        <f t="shared" si="54"/>
        <v>157.29</v>
      </c>
      <c r="L894" s="16">
        <f t="shared" si="55"/>
        <v>333.31</v>
      </c>
    </row>
    <row r="895" spans="1:12" x14ac:dyDescent="0.4">
      <c r="A895" s="9">
        <v>891</v>
      </c>
      <c r="B895" s="4">
        <v>5920001904</v>
      </c>
      <c r="C895" s="106" t="s">
        <v>1687</v>
      </c>
      <c r="D895" s="64" t="s">
        <v>616</v>
      </c>
      <c r="E895" s="63">
        <v>1</v>
      </c>
      <c r="F895" s="33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2"/>
        <v>140</v>
      </c>
      <c r="J896" s="16">
        <f t="shared" si="53"/>
        <v>9.8000000000000007</v>
      </c>
      <c r="K896" s="16">
        <f t="shared" si="54"/>
        <v>149.80000000000001</v>
      </c>
      <c r="L896" s="16">
        <f t="shared" si="55"/>
        <v>456.89</v>
      </c>
    </row>
    <row r="897" spans="1:12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 x14ac:dyDescent="0.4">
      <c r="A898" s="9">
        <v>894</v>
      </c>
      <c r="B898" s="4">
        <v>5920001907</v>
      </c>
      <c r="C898" s="107" t="s">
        <v>1691</v>
      </c>
      <c r="D898" s="64" t="s">
        <v>620</v>
      </c>
      <c r="E898" s="99">
        <v>1</v>
      </c>
      <c r="F898" s="31">
        <v>307.08999999999997</v>
      </c>
      <c r="G898" s="64">
        <v>90</v>
      </c>
      <c r="H898" s="15">
        <v>3.5</v>
      </c>
      <c r="I898" s="16">
        <f t="shared" si="52"/>
        <v>315</v>
      </c>
      <c r="J898" s="16">
        <f t="shared" si="53"/>
        <v>22.05</v>
      </c>
      <c r="K898" s="16">
        <f t="shared" si="54"/>
        <v>337.05</v>
      </c>
      <c r="L898" s="16">
        <f t="shared" si="55"/>
        <v>644.14</v>
      </c>
    </row>
    <row r="899" spans="1:12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2"/>
        <v>17.5</v>
      </c>
      <c r="J900" s="16">
        <f t="shared" si="53"/>
        <v>1.2250000000000001</v>
      </c>
      <c r="K900" s="16">
        <f t="shared" si="54"/>
        <v>18.725000000000001</v>
      </c>
      <c r="L900" s="16">
        <f t="shared" si="55"/>
        <v>37.454999999999998</v>
      </c>
    </row>
    <row r="901" spans="1:12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2"/>
        <v>49</v>
      </c>
      <c r="J902" s="16">
        <f t="shared" si="53"/>
        <v>3.43</v>
      </c>
      <c r="K902" s="16">
        <f t="shared" si="54"/>
        <v>52.43</v>
      </c>
      <c r="L902" s="16">
        <f t="shared" si="55"/>
        <v>97.37</v>
      </c>
    </row>
    <row r="903" spans="1:12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2"/>
        <v>87.5</v>
      </c>
      <c r="J904" s="16">
        <f t="shared" si="53"/>
        <v>6.1250000000000009</v>
      </c>
      <c r="K904" s="16">
        <f t="shared" si="54"/>
        <v>93.625</v>
      </c>
      <c r="L904" s="16">
        <f t="shared" si="55"/>
        <v>183.505</v>
      </c>
    </row>
    <row r="905" spans="1:12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6"/>
        <v>59.5</v>
      </c>
      <c r="J906" s="16">
        <f t="shared" si="57"/>
        <v>4.165</v>
      </c>
      <c r="K906" s="16">
        <f t="shared" si="58"/>
        <v>63.664999999999999</v>
      </c>
      <c r="L906" s="16">
        <f t="shared" si="59"/>
        <v>112.35499999999999</v>
      </c>
    </row>
    <row r="907" spans="1:12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6"/>
        <v>273</v>
      </c>
      <c r="J908" s="16">
        <f t="shared" si="57"/>
        <v>19.110000000000003</v>
      </c>
      <c r="K908" s="16">
        <f t="shared" si="58"/>
        <v>292.11</v>
      </c>
      <c r="L908" s="16">
        <f t="shared" si="59"/>
        <v>501.83000000000004</v>
      </c>
    </row>
    <row r="909" spans="1:12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6"/>
        <v>157.5</v>
      </c>
      <c r="J910" s="16">
        <f t="shared" si="57"/>
        <v>11.025</v>
      </c>
      <c r="K910" s="16">
        <f t="shared" si="58"/>
        <v>168.52500000000001</v>
      </c>
      <c r="L910" s="16">
        <f t="shared" si="59"/>
        <v>299.60500000000002</v>
      </c>
    </row>
    <row r="911" spans="1:12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6"/>
        <v>35</v>
      </c>
      <c r="J912" s="16">
        <f t="shared" si="57"/>
        <v>2.4500000000000002</v>
      </c>
      <c r="K912" s="16">
        <f t="shared" si="58"/>
        <v>37.450000000000003</v>
      </c>
      <c r="L912" s="16">
        <f t="shared" si="59"/>
        <v>82.39</v>
      </c>
    </row>
    <row r="913" spans="1:12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6"/>
        <v>45.5</v>
      </c>
      <c r="J914" s="16">
        <f t="shared" si="57"/>
        <v>3.1850000000000005</v>
      </c>
      <c r="K914" s="16">
        <f t="shared" si="58"/>
        <v>48.685000000000002</v>
      </c>
      <c r="L914" s="16">
        <f t="shared" si="59"/>
        <v>123.58500000000001</v>
      </c>
    </row>
    <row r="915" spans="1:12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 x14ac:dyDescent="0.4">
      <c r="A916" s="9">
        <v>912</v>
      </c>
      <c r="B916" s="4">
        <v>5920001925</v>
      </c>
      <c r="C916" s="107" t="s">
        <v>1710</v>
      </c>
      <c r="D916" s="64" t="s">
        <v>627</v>
      </c>
      <c r="E916" s="99">
        <v>1</v>
      </c>
      <c r="F916" s="31">
        <v>52.43</v>
      </c>
      <c r="G916" s="64">
        <v>13</v>
      </c>
      <c r="H916" s="15">
        <v>3.5</v>
      </c>
      <c r="I916" s="16">
        <f t="shared" si="56"/>
        <v>45.5</v>
      </c>
      <c r="J916" s="16">
        <f t="shared" si="57"/>
        <v>3.1850000000000005</v>
      </c>
      <c r="K916" s="16">
        <f t="shared" si="58"/>
        <v>48.685000000000002</v>
      </c>
      <c r="L916" s="16">
        <f t="shared" si="59"/>
        <v>101.11500000000001</v>
      </c>
    </row>
    <row r="917" spans="1:12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6"/>
        <v>269.5</v>
      </c>
      <c r="J918" s="16">
        <f t="shared" si="57"/>
        <v>18.865000000000002</v>
      </c>
      <c r="K918" s="16">
        <f t="shared" si="58"/>
        <v>288.36500000000001</v>
      </c>
      <c r="L918" s="16">
        <f t="shared" si="59"/>
        <v>288.36500000000001</v>
      </c>
    </row>
    <row r="919" spans="1:12" x14ac:dyDescent="0.4">
      <c r="A919" s="9">
        <v>915</v>
      </c>
      <c r="B919" s="4">
        <v>5920001928</v>
      </c>
      <c r="C919" s="106" t="s">
        <v>1712</v>
      </c>
      <c r="D919" s="64" t="s">
        <v>629</v>
      </c>
      <c r="E919" s="63">
        <v>1</v>
      </c>
      <c r="F919" s="33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 x14ac:dyDescent="0.4">
      <c r="A920" s="9">
        <v>916</v>
      </c>
      <c r="B920" s="4">
        <v>5920001929</v>
      </c>
      <c r="C920" s="107" t="s">
        <v>1713</v>
      </c>
      <c r="D920" s="64" t="s">
        <v>630</v>
      </c>
      <c r="E920" s="99">
        <v>1</v>
      </c>
      <c r="F920" s="31">
        <v>209.72</v>
      </c>
      <c r="G920" s="64">
        <v>64</v>
      </c>
      <c r="H920" s="15">
        <v>3.5</v>
      </c>
      <c r="I920" s="16">
        <f t="shared" si="56"/>
        <v>224</v>
      </c>
      <c r="J920" s="16">
        <f t="shared" si="57"/>
        <v>15.680000000000001</v>
      </c>
      <c r="K920" s="16">
        <f t="shared" si="58"/>
        <v>239.68</v>
      </c>
      <c r="L920" s="16">
        <f t="shared" si="59"/>
        <v>449.4</v>
      </c>
    </row>
    <row r="921" spans="1:12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6"/>
        <v>21</v>
      </c>
      <c r="J922" s="16">
        <f t="shared" si="57"/>
        <v>1.4700000000000002</v>
      </c>
      <c r="K922" s="16">
        <f t="shared" si="58"/>
        <v>22.47</v>
      </c>
      <c r="L922" s="16">
        <f t="shared" si="59"/>
        <v>74.900000000000006</v>
      </c>
    </row>
    <row r="923" spans="1:12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6"/>
        <v>52.5</v>
      </c>
      <c r="J924" s="16">
        <f t="shared" si="57"/>
        <v>3.6750000000000003</v>
      </c>
      <c r="K924" s="16">
        <f t="shared" si="58"/>
        <v>56.174999999999997</v>
      </c>
      <c r="L924" s="16">
        <f t="shared" si="59"/>
        <v>423.185</v>
      </c>
    </row>
    <row r="925" spans="1:12" x14ac:dyDescent="0.4">
      <c r="A925" s="9">
        <v>921</v>
      </c>
      <c r="B925" s="4">
        <v>5920001934</v>
      </c>
      <c r="C925" s="106" t="s">
        <v>1719</v>
      </c>
      <c r="D925" s="64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6"/>
        <v>49</v>
      </c>
      <c r="J926" s="16">
        <f t="shared" si="57"/>
        <v>3.43</v>
      </c>
      <c r="K926" s="16">
        <f t="shared" si="58"/>
        <v>52.43</v>
      </c>
      <c r="L926" s="16">
        <f t="shared" si="59"/>
        <v>63.67</v>
      </c>
    </row>
    <row r="927" spans="1:12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6"/>
        <v>7</v>
      </c>
      <c r="J928" s="16">
        <f t="shared" si="57"/>
        <v>0.49000000000000005</v>
      </c>
      <c r="K928" s="16">
        <f t="shared" si="58"/>
        <v>7.49</v>
      </c>
      <c r="L928" s="16">
        <f t="shared" si="59"/>
        <v>11.24</v>
      </c>
    </row>
    <row r="929" spans="1:12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6"/>
        <v>87.5</v>
      </c>
      <c r="J930" s="16">
        <f t="shared" si="57"/>
        <v>6.1250000000000009</v>
      </c>
      <c r="K930" s="16">
        <f t="shared" si="58"/>
        <v>93.625</v>
      </c>
      <c r="L930" s="16">
        <f t="shared" si="59"/>
        <v>131.07499999999999</v>
      </c>
    </row>
    <row r="931" spans="1:12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6"/>
        <v>73.5</v>
      </c>
      <c r="J932" s="16">
        <f t="shared" si="57"/>
        <v>5.1450000000000005</v>
      </c>
      <c r="K932" s="16">
        <f t="shared" si="58"/>
        <v>78.644999999999996</v>
      </c>
      <c r="L932" s="16">
        <f t="shared" si="59"/>
        <v>138.565</v>
      </c>
    </row>
    <row r="933" spans="1:12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6"/>
        <v>329</v>
      </c>
      <c r="J934" s="16">
        <f t="shared" si="57"/>
        <v>23.03</v>
      </c>
      <c r="K934" s="16">
        <f t="shared" si="58"/>
        <v>352.03</v>
      </c>
      <c r="L934" s="16">
        <f t="shared" si="59"/>
        <v>617.92999999999995</v>
      </c>
    </row>
    <row r="935" spans="1:12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 x14ac:dyDescent="0.4">
      <c r="A936" s="9">
        <v>932</v>
      </c>
      <c r="B936" s="4">
        <v>5920001945</v>
      </c>
      <c r="C936" s="107" t="s">
        <v>1731</v>
      </c>
      <c r="D936" s="64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6"/>
        <v>521.5</v>
      </c>
      <c r="J936" s="16">
        <f t="shared" si="57"/>
        <v>36.505000000000003</v>
      </c>
      <c r="K936" s="16">
        <f t="shared" si="58"/>
        <v>558.005</v>
      </c>
      <c r="L936" s="16">
        <f t="shared" si="59"/>
        <v>558.005</v>
      </c>
    </row>
    <row r="937" spans="1:12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6"/>
        <v>665</v>
      </c>
      <c r="J938" s="16">
        <f t="shared" si="57"/>
        <v>46.550000000000004</v>
      </c>
      <c r="K938" s="16">
        <f t="shared" si="58"/>
        <v>711.55</v>
      </c>
      <c r="L938" s="16">
        <f t="shared" si="59"/>
        <v>1393.1399999999999</v>
      </c>
    </row>
    <row r="939" spans="1:12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6"/>
        <v>2149</v>
      </c>
      <c r="J940" s="16">
        <f t="shared" si="57"/>
        <v>150.43</v>
      </c>
      <c r="K940" s="16">
        <f t="shared" si="58"/>
        <v>2299.4299999999998</v>
      </c>
      <c r="L940" s="16">
        <f t="shared" si="59"/>
        <v>4535.2</v>
      </c>
    </row>
    <row r="941" spans="1:12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6"/>
        <v>1200.5</v>
      </c>
      <c r="J942" s="16">
        <f t="shared" si="57"/>
        <v>84.035000000000011</v>
      </c>
      <c r="K942" s="16">
        <f t="shared" si="58"/>
        <v>1284.5350000000001</v>
      </c>
      <c r="L942" s="16">
        <f t="shared" si="59"/>
        <v>2670.1850000000004</v>
      </c>
    </row>
    <row r="943" spans="1:12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6"/>
        <v>140</v>
      </c>
      <c r="J944" s="16">
        <f t="shared" si="57"/>
        <v>9.8000000000000007</v>
      </c>
      <c r="K944" s="16">
        <f t="shared" si="58"/>
        <v>149.80000000000001</v>
      </c>
      <c r="L944" s="16">
        <f t="shared" si="59"/>
        <v>1535.45</v>
      </c>
    </row>
    <row r="945" spans="1:12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6"/>
        <v>5239.5</v>
      </c>
      <c r="J946" s="16">
        <f t="shared" si="57"/>
        <v>366.76500000000004</v>
      </c>
      <c r="K946" s="16">
        <f t="shared" si="58"/>
        <v>5606.2650000000003</v>
      </c>
      <c r="L946" s="16">
        <f t="shared" si="59"/>
        <v>12133.805</v>
      </c>
    </row>
    <row r="947" spans="1:12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6"/>
        <v>35</v>
      </c>
      <c r="J948" s="16">
        <f t="shared" si="57"/>
        <v>2.4500000000000002</v>
      </c>
      <c r="K948" s="16">
        <f t="shared" si="58"/>
        <v>37.450000000000003</v>
      </c>
      <c r="L948" s="16">
        <f t="shared" si="59"/>
        <v>37.450000000000003</v>
      </c>
    </row>
    <row r="949" spans="1:12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6"/>
        <v>84</v>
      </c>
      <c r="J950" s="16">
        <f t="shared" si="57"/>
        <v>5.8800000000000008</v>
      </c>
      <c r="K950" s="16">
        <f t="shared" si="58"/>
        <v>89.88</v>
      </c>
      <c r="L950" s="16">
        <f t="shared" si="59"/>
        <v>179.76</v>
      </c>
    </row>
    <row r="951" spans="1:12" x14ac:dyDescent="0.4">
      <c r="A951" s="9">
        <v>947</v>
      </c>
      <c r="B951" s="4">
        <v>5920001960</v>
      </c>
      <c r="C951" s="106" t="s">
        <v>1748</v>
      </c>
      <c r="D951" s="64" t="s">
        <v>649</v>
      </c>
      <c r="E951" s="62" t="s">
        <v>2423</v>
      </c>
      <c r="F951" s="33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 x14ac:dyDescent="0.4">
      <c r="A952" s="9">
        <v>948</v>
      </c>
      <c r="B952" s="4">
        <v>5920001961</v>
      </c>
      <c r="C952" s="107" t="s">
        <v>1749</v>
      </c>
      <c r="D952" s="64" t="s">
        <v>655</v>
      </c>
      <c r="E952" s="126" t="s">
        <v>2423</v>
      </c>
      <c r="F952" s="31">
        <v>2303.1799999999998</v>
      </c>
      <c r="G952" s="64">
        <v>199</v>
      </c>
      <c r="H952" s="15">
        <v>3.5</v>
      </c>
      <c r="I952" s="16">
        <f t="shared" si="56"/>
        <v>696.5</v>
      </c>
      <c r="J952" s="16">
        <f t="shared" si="57"/>
        <v>48.755000000000003</v>
      </c>
      <c r="K952" s="16">
        <f t="shared" si="58"/>
        <v>745.255</v>
      </c>
      <c r="L952" s="16">
        <f t="shared" si="59"/>
        <v>3048.4349999999999</v>
      </c>
    </row>
    <row r="953" spans="1:12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6"/>
        <v>1186.5</v>
      </c>
      <c r="J954" s="16">
        <f t="shared" si="57"/>
        <v>83.055000000000007</v>
      </c>
      <c r="K954" s="16">
        <f t="shared" si="58"/>
        <v>1269.5550000000001</v>
      </c>
      <c r="L954" s="16">
        <f t="shared" si="59"/>
        <v>2445.4850000000001</v>
      </c>
    </row>
    <row r="955" spans="1:12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6"/>
        <v>129.5</v>
      </c>
      <c r="J956" s="16">
        <f t="shared" si="57"/>
        <v>9.0650000000000013</v>
      </c>
      <c r="K956" s="16">
        <f t="shared" si="58"/>
        <v>138.565</v>
      </c>
      <c r="L956" s="16">
        <f t="shared" si="59"/>
        <v>138.565</v>
      </c>
    </row>
    <row r="957" spans="1:12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6"/>
        <v>126</v>
      </c>
      <c r="J958" s="16">
        <f t="shared" si="57"/>
        <v>8.82</v>
      </c>
      <c r="K958" s="16">
        <f t="shared" si="58"/>
        <v>134.82</v>
      </c>
      <c r="L958" s="16">
        <f t="shared" si="59"/>
        <v>329.56</v>
      </c>
    </row>
    <row r="959" spans="1:12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 x14ac:dyDescent="0.4">
      <c r="A960" s="9">
        <v>956</v>
      </c>
      <c r="B960" s="4">
        <v>5920001969</v>
      </c>
      <c r="C960" s="107" t="s">
        <v>1759</v>
      </c>
      <c r="D960" s="64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6"/>
        <v>241.5</v>
      </c>
      <c r="J960" s="16">
        <f t="shared" si="57"/>
        <v>16.905000000000001</v>
      </c>
      <c r="K960" s="16">
        <f t="shared" si="58"/>
        <v>258.40499999999997</v>
      </c>
      <c r="L960" s="16">
        <f t="shared" si="59"/>
        <v>258.40499999999997</v>
      </c>
    </row>
    <row r="961" spans="1:12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6"/>
        <v>0</v>
      </c>
      <c r="J962" s="16">
        <f t="shared" si="57"/>
        <v>0</v>
      </c>
      <c r="K962" s="16">
        <f t="shared" si="58"/>
        <v>0</v>
      </c>
      <c r="L962" s="16">
        <f t="shared" si="59"/>
        <v>119.84</v>
      </c>
    </row>
    <row r="963" spans="1:12" x14ac:dyDescent="0.4">
      <c r="A963" s="9">
        <v>959</v>
      </c>
      <c r="B963" s="4">
        <v>5920001972</v>
      </c>
      <c r="C963" s="109" t="s">
        <v>799</v>
      </c>
      <c r="D963" s="64" t="s">
        <v>670</v>
      </c>
      <c r="E963" s="102">
        <v>1</v>
      </c>
      <c r="F963" s="84">
        <v>3.75</v>
      </c>
      <c r="G963" s="85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6"/>
        <v>0</v>
      </c>
      <c r="J964" s="16">
        <f t="shared" si="57"/>
        <v>0</v>
      </c>
      <c r="K964" s="16">
        <f t="shared" si="58"/>
        <v>0</v>
      </c>
      <c r="L964" s="16">
        <f t="shared" si="59"/>
        <v>198.49</v>
      </c>
    </row>
    <row r="965" spans="1:12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6"/>
        <v>0</v>
      </c>
      <c r="J966" s="16">
        <f t="shared" si="57"/>
        <v>0</v>
      </c>
      <c r="K966" s="16">
        <f t="shared" si="58"/>
        <v>0</v>
      </c>
      <c r="L966" s="16">
        <f t="shared" si="59"/>
        <v>44.94</v>
      </c>
    </row>
    <row r="967" spans="1:12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6"/>
        <v>0</v>
      </c>
      <c r="J968" s="16">
        <f t="shared" si="57"/>
        <v>0</v>
      </c>
      <c r="K968" s="16">
        <f t="shared" si="58"/>
        <v>0</v>
      </c>
      <c r="L968" s="16">
        <f t="shared" si="59"/>
        <v>29.96</v>
      </c>
    </row>
    <row r="969" spans="1:12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0"/>
        <v>0</v>
      </c>
      <c r="J970" s="16">
        <f t="shared" si="61"/>
        <v>0</v>
      </c>
      <c r="K970" s="16">
        <f t="shared" si="62"/>
        <v>0</v>
      </c>
      <c r="L970" s="16">
        <f t="shared" si="63"/>
        <v>138.57</v>
      </c>
    </row>
    <row r="971" spans="1:12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0"/>
        <v>0</v>
      </c>
      <c r="J972" s="16">
        <f t="shared" si="61"/>
        <v>0</v>
      </c>
      <c r="K972" s="16">
        <f t="shared" si="62"/>
        <v>0</v>
      </c>
      <c r="L972" s="16">
        <f t="shared" si="63"/>
        <v>33.71</v>
      </c>
    </row>
    <row r="973" spans="1:12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0"/>
        <v>0</v>
      </c>
      <c r="J974" s="16">
        <f t="shared" si="61"/>
        <v>0</v>
      </c>
      <c r="K974" s="16">
        <f t="shared" si="62"/>
        <v>0</v>
      </c>
      <c r="L974" s="16">
        <f t="shared" si="63"/>
        <v>26.22</v>
      </c>
    </row>
    <row r="975" spans="1:12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0"/>
        <v>0</v>
      </c>
      <c r="J976" s="16">
        <f t="shared" si="61"/>
        <v>0</v>
      </c>
      <c r="K976" s="16">
        <f t="shared" si="62"/>
        <v>0</v>
      </c>
      <c r="L976" s="16">
        <f t="shared" si="63"/>
        <v>134.82</v>
      </c>
    </row>
    <row r="977" spans="1:12" x14ac:dyDescent="0.4">
      <c r="A977" s="9">
        <v>973</v>
      </c>
      <c r="B977" s="4">
        <v>5920001986</v>
      </c>
      <c r="C977" s="106" t="s">
        <v>751</v>
      </c>
      <c r="D977" s="64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 x14ac:dyDescent="0.4">
      <c r="A978" s="9">
        <v>974</v>
      </c>
      <c r="B978" s="4">
        <v>5920001987</v>
      </c>
      <c r="C978" s="106" t="s">
        <v>767</v>
      </c>
      <c r="D978" s="64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0"/>
        <v>0</v>
      </c>
      <c r="J978" s="16">
        <f t="shared" si="61"/>
        <v>0</v>
      </c>
      <c r="K978" s="16">
        <f t="shared" si="62"/>
        <v>0</v>
      </c>
      <c r="L978" s="16">
        <f t="shared" si="63"/>
        <v>0</v>
      </c>
    </row>
    <row r="979" spans="1:12" x14ac:dyDescent="0.4">
      <c r="A979" s="9">
        <v>975</v>
      </c>
      <c r="B979" s="4">
        <v>5920001988</v>
      </c>
      <c r="C979" s="106" t="s">
        <v>881</v>
      </c>
      <c r="D979" s="64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 x14ac:dyDescent="0.4">
      <c r="A980" s="9">
        <v>976</v>
      </c>
      <c r="B980" s="4">
        <v>5920001989</v>
      </c>
      <c r="C980" s="106" t="s">
        <v>885</v>
      </c>
      <c r="D980" s="64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0"/>
        <v>0</v>
      </c>
      <c r="J980" s="16">
        <f t="shared" si="61"/>
        <v>0</v>
      </c>
      <c r="K980" s="16">
        <f t="shared" si="62"/>
        <v>0</v>
      </c>
      <c r="L980" s="16">
        <f t="shared" si="63"/>
        <v>0</v>
      </c>
    </row>
    <row r="981" spans="1:12" x14ac:dyDescent="0.4">
      <c r="A981" s="9">
        <v>977</v>
      </c>
      <c r="B981" s="4">
        <v>5920001990</v>
      </c>
      <c r="C981" s="106" t="s">
        <v>894</v>
      </c>
      <c r="D981" s="64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 x14ac:dyDescent="0.4">
      <c r="A982" s="9">
        <v>978</v>
      </c>
      <c r="B982" s="4">
        <v>5920001991</v>
      </c>
      <c r="C982" s="106" t="s">
        <v>931</v>
      </c>
      <c r="D982" s="64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0"/>
        <v>0</v>
      </c>
      <c r="J982" s="16">
        <f t="shared" si="61"/>
        <v>0</v>
      </c>
      <c r="K982" s="16">
        <f t="shared" si="62"/>
        <v>0</v>
      </c>
      <c r="L982" s="16">
        <f t="shared" si="63"/>
        <v>0</v>
      </c>
    </row>
    <row r="983" spans="1:12" x14ac:dyDescent="0.4">
      <c r="A983" s="9">
        <v>979</v>
      </c>
      <c r="B983" s="4">
        <v>5920001992</v>
      </c>
      <c r="C983" s="106" t="s">
        <v>932</v>
      </c>
      <c r="D983" s="64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 x14ac:dyDescent="0.4">
      <c r="A984" s="9">
        <v>980</v>
      </c>
      <c r="B984" s="4">
        <v>5920001993</v>
      </c>
      <c r="C984" s="106" t="s">
        <v>938</v>
      </c>
      <c r="D984" s="64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0"/>
        <v>0</v>
      </c>
      <c r="J984" s="16">
        <f t="shared" si="61"/>
        <v>0</v>
      </c>
      <c r="K984" s="16">
        <f t="shared" si="62"/>
        <v>0</v>
      </c>
      <c r="L984" s="16">
        <f t="shared" si="63"/>
        <v>0</v>
      </c>
    </row>
    <row r="985" spans="1:12" x14ac:dyDescent="0.4">
      <c r="A985" s="9">
        <v>981</v>
      </c>
      <c r="B985" s="4">
        <v>5920001994</v>
      </c>
      <c r="C985" s="106" t="s">
        <v>939</v>
      </c>
      <c r="D985" s="64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 x14ac:dyDescent="0.4">
      <c r="A986" s="9">
        <v>982</v>
      </c>
      <c r="B986" s="4">
        <v>5920001995</v>
      </c>
      <c r="C986" s="106" t="s">
        <v>1004</v>
      </c>
      <c r="D986" s="64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0"/>
        <v>0</v>
      </c>
      <c r="J986" s="16">
        <f t="shared" si="61"/>
        <v>0</v>
      </c>
      <c r="K986" s="16">
        <f t="shared" si="62"/>
        <v>0</v>
      </c>
      <c r="L986" s="16">
        <f t="shared" si="63"/>
        <v>0</v>
      </c>
    </row>
    <row r="987" spans="1:12" x14ac:dyDescent="0.4">
      <c r="A987" s="9">
        <v>983</v>
      </c>
      <c r="B987" s="4">
        <v>5920001996</v>
      </c>
      <c r="C987" s="106" t="s">
        <v>1006</v>
      </c>
      <c r="D987" s="64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 x14ac:dyDescent="0.4">
      <c r="A988" s="9">
        <v>984</v>
      </c>
      <c r="B988" s="4">
        <v>5920001997</v>
      </c>
      <c r="C988" s="106" t="s">
        <v>1059</v>
      </c>
      <c r="D988" s="64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0"/>
        <v>0</v>
      </c>
      <c r="J988" s="16">
        <f t="shared" si="61"/>
        <v>0</v>
      </c>
      <c r="K988" s="16">
        <f t="shared" si="62"/>
        <v>0</v>
      </c>
      <c r="L988" s="16">
        <f t="shared" si="63"/>
        <v>0</v>
      </c>
    </row>
    <row r="989" spans="1:12" x14ac:dyDescent="0.4">
      <c r="A989" s="9">
        <v>985</v>
      </c>
      <c r="B989" s="4">
        <v>5920001998</v>
      </c>
      <c r="C989" s="106" t="s">
        <v>1179</v>
      </c>
      <c r="D989" s="64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 x14ac:dyDescent="0.4">
      <c r="A990" s="9">
        <v>986</v>
      </c>
      <c r="B990" s="4">
        <v>5920001999</v>
      </c>
      <c r="C990" s="106" t="s">
        <v>1224</v>
      </c>
      <c r="D990" s="64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0"/>
        <v>0</v>
      </c>
      <c r="J990" s="16">
        <f t="shared" si="61"/>
        <v>0</v>
      </c>
      <c r="K990" s="16">
        <f t="shared" si="62"/>
        <v>0</v>
      </c>
      <c r="L990" s="16">
        <f t="shared" si="63"/>
        <v>0</v>
      </c>
    </row>
    <row r="991" spans="1:12" x14ac:dyDescent="0.4">
      <c r="A991" s="9">
        <v>987</v>
      </c>
      <c r="B991" s="4">
        <v>5920002000</v>
      </c>
      <c r="C991" s="106" t="s">
        <v>1274</v>
      </c>
      <c r="D991" s="64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 x14ac:dyDescent="0.4">
      <c r="A992" s="9">
        <v>988</v>
      </c>
      <c r="B992" s="4">
        <v>5920002001</v>
      </c>
      <c r="C992" s="106" t="s">
        <v>1304</v>
      </c>
      <c r="D992" s="64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0"/>
        <v>0</v>
      </c>
      <c r="J992" s="16">
        <f t="shared" si="61"/>
        <v>0</v>
      </c>
      <c r="K992" s="16">
        <f t="shared" si="62"/>
        <v>0</v>
      </c>
      <c r="L992" s="16">
        <f t="shared" si="63"/>
        <v>0</v>
      </c>
    </row>
    <row r="993" spans="1:12" x14ac:dyDescent="0.4">
      <c r="A993" s="9">
        <v>989</v>
      </c>
      <c r="B993" s="4">
        <v>5920002002</v>
      </c>
      <c r="C993" s="106" t="s">
        <v>1318</v>
      </c>
      <c r="D993" s="64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 x14ac:dyDescent="0.4">
      <c r="A994" s="9">
        <v>990</v>
      </c>
      <c r="B994" s="4">
        <v>5920002003</v>
      </c>
      <c r="C994" s="106" t="s">
        <v>1345</v>
      </c>
      <c r="D994" s="64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0"/>
        <v>0</v>
      </c>
      <c r="J994" s="16">
        <f t="shared" si="61"/>
        <v>0</v>
      </c>
      <c r="K994" s="16">
        <f t="shared" si="62"/>
        <v>0</v>
      </c>
      <c r="L994" s="16">
        <f t="shared" si="63"/>
        <v>0</v>
      </c>
    </row>
    <row r="995" spans="1:12" x14ac:dyDescent="0.4">
      <c r="A995" s="9">
        <v>991</v>
      </c>
      <c r="B995" s="4">
        <v>5920002004</v>
      </c>
      <c r="C995" s="106" t="s">
        <v>1380</v>
      </c>
      <c r="D995" s="64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 x14ac:dyDescent="0.4">
      <c r="A996" s="9">
        <v>992</v>
      </c>
      <c r="B996" s="4">
        <v>5920002005</v>
      </c>
      <c r="C996" s="106" t="s">
        <v>1398</v>
      </c>
      <c r="D996" s="64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0"/>
        <v>0</v>
      </c>
      <c r="J996" s="16">
        <f t="shared" si="61"/>
        <v>0</v>
      </c>
      <c r="K996" s="16">
        <f t="shared" si="62"/>
        <v>0</v>
      </c>
      <c r="L996" s="16">
        <f t="shared" si="63"/>
        <v>0</v>
      </c>
    </row>
    <row r="997" spans="1:12" x14ac:dyDescent="0.4">
      <c r="A997" s="9">
        <v>993</v>
      </c>
      <c r="B997" s="4">
        <v>5920002006</v>
      </c>
      <c r="C997" s="106" t="s">
        <v>1427</v>
      </c>
      <c r="D997" s="64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 x14ac:dyDescent="0.4">
      <c r="A998" s="9">
        <v>994</v>
      </c>
      <c r="B998" s="4">
        <v>5920002007</v>
      </c>
      <c r="C998" s="106" t="s">
        <v>1451</v>
      </c>
      <c r="D998" s="64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0"/>
        <v>0</v>
      </c>
      <c r="J998" s="16">
        <f t="shared" si="61"/>
        <v>0</v>
      </c>
      <c r="K998" s="16">
        <f t="shared" si="62"/>
        <v>0</v>
      </c>
      <c r="L998" s="16">
        <f t="shared" si="63"/>
        <v>0</v>
      </c>
    </row>
    <row r="999" spans="1:12" x14ac:dyDescent="0.4">
      <c r="A999" s="9">
        <v>995</v>
      </c>
      <c r="B999" s="4">
        <v>5920002008</v>
      </c>
      <c r="C999" s="106" t="s">
        <v>1453</v>
      </c>
      <c r="D999" s="64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 x14ac:dyDescent="0.4">
      <c r="A1000" s="9">
        <v>996</v>
      </c>
      <c r="B1000" s="4">
        <v>5920002009</v>
      </c>
      <c r="C1000" s="106" t="s">
        <v>1460</v>
      </c>
      <c r="D1000" s="64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0"/>
        <v>0</v>
      </c>
      <c r="J1000" s="16">
        <f t="shared" si="61"/>
        <v>0</v>
      </c>
      <c r="K1000" s="16">
        <f t="shared" si="62"/>
        <v>0</v>
      </c>
      <c r="L1000" s="16">
        <f t="shared" si="63"/>
        <v>0</v>
      </c>
    </row>
    <row r="1001" spans="1:12" x14ac:dyDescent="0.4">
      <c r="A1001" s="9">
        <v>997</v>
      </c>
      <c r="B1001" s="4">
        <v>5920002010</v>
      </c>
      <c r="C1001" s="106" t="s">
        <v>1465</v>
      </c>
      <c r="D1001" s="64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 x14ac:dyDescent="0.4">
      <c r="A1002" s="9">
        <v>998</v>
      </c>
      <c r="B1002" s="4">
        <v>5920002011</v>
      </c>
      <c r="C1002" s="106" t="s">
        <v>1563</v>
      </c>
      <c r="D1002" s="64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0"/>
        <v>0</v>
      </c>
      <c r="J1002" s="16">
        <f t="shared" si="61"/>
        <v>0</v>
      </c>
      <c r="K1002" s="16">
        <f t="shared" si="62"/>
        <v>0</v>
      </c>
      <c r="L1002" s="16">
        <f t="shared" si="63"/>
        <v>0</v>
      </c>
    </row>
    <row r="1003" spans="1:12" x14ac:dyDescent="0.4">
      <c r="A1003" s="9">
        <v>999</v>
      </c>
      <c r="B1003" s="4">
        <v>5920002012</v>
      </c>
      <c r="C1003" s="106" t="s">
        <v>1569</v>
      </c>
      <c r="D1003" s="64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 x14ac:dyDescent="0.4">
      <c r="A1004" s="9">
        <v>1000</v>
      </c>
      <c r="B1004" s="4">
        <v>5920002013</v>
      </c>
      <c r="C1004" s="106" t="s">
        <v>1608</v>
      </c>
      <c r="D1004" s="64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0"/>
        <v>0</v>
      </c>
      <c r="J1004" s="16">
        <f t="shared" si="61"/>
        <v>0</v>
      </c>
      <c r="K1004" s="16">
        <f t="shared" si="62"/>
        <v>0</v>
      </c>
      <c r="L1004" s="16">
        <f t="shared" si="63"/>
        <v>0</v>
      </c>
    </row>
    <row r="1005" spans="1:12" x14ac:dyDescent="0.4">
      <c r="A1005" s="9">
        <v>1001</v>
      </c>
      <c r="B1005" s="4">
        <v>5920002014</v>
      </c>
      <c r="C1005" s="106" t="s">
        <v>1635</v>
      </c>
      <c r="D1005" s="64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 x14ac:dyDescent="0.4">
      <c r="A1006" s="9">
        <v>1002</v>
      </c>
      <c r="B1006" s="4">
        <v>5920002015</v>
      </c>
      <c r="C1006" s="106" t="s">
        <v>1636</v>
      </c>
      <c r="D1006" s="64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0"/>
        <v>0</v>
      </c>
      <c r="J1006" s="16">
        <f t="shared" si="61"/>
        <v>0</v>
      </c>
      <c r="K1006" s="16">
        <f t="shared" si="62"/>
        <v>0</v>
      </c>
      <c r="L1006" s="16">
        <f t="shared" si="63"/>
        <v>0</v>
      </c>
    </row>
    <row r="1007" spans="1:12" x14ac:dyDescent="0.4">
      <c r="A1007" s="9">
        <v>1003</v>
      </c>
      <c r="B1007" s="4">
        <v>5920002016</v>
      </c>
      <c r="C1007" s="106" t="s">
        <v>1647</v>
      </c>
      <c r="D1007" s="64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 x14ac:dyDescent="0.4">
      <c r="A1008" s="9">
        <v>1004</v>
      </c>
      <c r="B1008" s="4">
        <v>5920002017</v>
      </c>
      <c r="C1008" s="106" t="s">
        <v>1674</v>
      </c>
      <c r="D1008" s="64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0"/>
        <v>0</v>
      </c>
      <c r="J1008" s="16">
        <f t="shared" si="61"/>
        <v>0</v>
      </c>
      <c r="K1008" s="16">
        <f t="shared" si="62"/>
        <v>0</v>
      </c>
      <c r="L1008" s="16">
        <f t="shared" si="63"/>
        <v>0</v>
      </c>
    </row>
    <row r="1009" spans="1:12" x14ac:dyDescent="0.4">
      <c r="A1009" s="9">
        <v>1005</v>
      </c>
      <c r="B1009" s="4">
        <v>5920002018</v>
      </c>
      <c r="C1009" s="106" t="s">
        <v>1679</v>
      </c>
      <c r="D1009" s="64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 x14ac:dyDescent="0.4">
      <c r="A1010" s="9">
        <v>1006</v>
      </c>
      <c r="B1010" s="4">
        <v>5920002019</v>
      </c>
      <c r="C1010" s="106" t="s">
        <v>1680</v>
      </c>
      <c r="D1010" s="64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0"/>
        <v>0</v>
      </c>
      <c r="J1010" s="16">
        <f t="shared" si="61"/>
        <v>0</v>
      </c>
      <c r="K1010" s="16">
        <f t="shared" si="62"/>
        <v>0</v>
      </c>
      <c r="L1010" s="16">
        <f t="shared" si="63"/>
        <v>0</v>
      </c>
    </row>
    <row r="1011" spans="1:12" x14ac:dyDescent="0.4">
      <c r="A1011" s="9">
        <v>1007</v>
      </c>
      <c r="B1011" s="4">
        <v>5920002020</v>
      </c>
      <c r="C1011" s="106" t="s">
        <v>1690</v>
      </c>
      <c r="D1011" s="64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 x14ac:dyDescent="0.4">
      <c r="A1012" s="9">
        <v>1008</v>
      </c>
      <c r="B1012" s="4">
        <v>5920002021</v>
      </c>
      <c r="C1012" s="106" t="s">
        <v>1707</v>
      </c>
      <c r="D1012" s="64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0"/>
        <v>0</v>
      </c>
      <c r="J1012" s="16">
        <f t="shared" si="61"/>
        <v>0</v>
      </c>
      <c r="K1012" s="16">
        <f t="shared" si="62"/>
        <v>0</v>
      </c>
      <c r="L1012" s="16">
        <f t="shared" si="63"/>
        <v>0</v>
      </c>
    </row>
    <row r="1013" spans="1:12" x14ac:dyDescent="0.4">
      <c r="A1013" s="9">
        <v>1009</v>
      </c>
      <c r="B1013" s="4">
        <v>5920002022</v>
      </c>
      <c r="C1013" s="106" t="s">
        <v>1735</v>
      </c>
      <c r="D1013" s="64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 x14ac:dyDescent="0.4">
      <c r="A1014" s="9">
        <v>1010</v>
      </c>
      <c r="B1014" s="4">
        <v>5920002023</v>
      </c>
      <c r="C1014" s="106" t="s">
        <v>1740</v>
      </c>
      <c r="D1014" s="64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0"/>
        <v>0</v>
      </c>
      <c r="J1014" s="16">
        <f t="shared" si="61"/>
        <v>0</v>
      </c>
      <c r="K1014" s="16">
        <f t="shared" si="62"/>
        <v>0</v>
      </c>
      <c r="L1014" s="16">
        <f t="shared" si="63"/>
        <v>0</v>
      </c>
    </row>
    <row r="1015" spans="1:12" x14ac:dyDescent="0.4">
      <c r="A1015" s="9">
        <v>1011</v>
      </c>
      <c r="B1015" s="4">
        <v>5920002024</v>
      </c>
      <c r="C1015" s="106" t="s">
        <v>1752</v>
      </c>
      <c r="D1015" s="64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 x14ac:dyDescent="0.4">
      <c r="A1016" s="9">
        <v>1012</v>
      </c>
      <c r="B1016" s="4">
        <v>5920002025</v>
      </c>
      <c r="C1016" s="106" t="s">
        <v>879</v>
      </c>
      <c r="D1016" s="64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0"/>
        <v>0</v>
      </c>
      <c r="J1016" s="16">
        <f t="shared" si="61"/>
        <v>0</v>
      </c>
      <c r="K1016" s="16">
        <f t="shared" si="62"/>
        <v>0</v>
      </c>
      <c r="L1016" s="16">
        <f t="shared" si="63"/>
        <v>0</v>
      </c>
    </row>
    <row r="1017" spans="1:12" x14ac:dyDescent="0.4">
      <c r="A1017" s="9">
        <v>1013</v>
      </c>
      <c r="B1017" s="4">
        <v>5920002026</v>
      </c>
      <c r="C1017" s="106" t="s">
        <v>889</v>
      </c>
      <c r="D1017" s="64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 x14ac:dyDescent="0.4">
      <c r="A1018" s="9">
        <v>1014</v>
      </c>
      <c r="B1018" s="4">
        <v>5920002027</v>
      </c>
      <c r="C1018" s="106" t="s">
        <v>1409</v>
      </c>
      <c r="D1018" s="64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0"/>
        <v>0</v>
      </c>
      <c r="J1018" s="16">
        <f t="shared" si="61"/>
        <v>0</v>
      </c>
      <c r="K1018" s="16">
        <f t="shared" si="62"/>
        <v>0</v>
      </c>
      <c r="L1018" s="16">
        <f t="shared" si="63"/>
        <v>0</v>
      </c>
    </row>
    <row r="1019" spans="1:12" x14ac:dyDescent="0.4">
      <c r="A1019" s="9">
        <v>1015</v>
      </c>
      <c r="B1019" s="4">
        <v>5920002028</v>
      </c>
      <c r="C1019" s="106" t="s">
        <v>1819</v>
      </c>
      <c r="D1019" s="64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 x14ac:dyDescent="0.4">
      <c r="A1020" s="9">
        <v>1016</v>
      </c>
      <c r="B1020" s="4">
        <v>5920002029</v>
      </c>
      <c r="C1020" s="106" t="s">
        <v>1820</v>
      </c>
      <c r="D1020" s="64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0"/>
        <v>0</v>
      </c>
      <c r="J1020" s="16">
        <f t="shared" si="61"/>
        <v>0</v>
      </c>
      <c r="K1020" s="16">
        <f t="shared" si="62"/>
        <v>0</v>
      </c>
      <c r="L1020" s="16">
        <f t="shared" si="63"/>
        <v>0</v>
      </c>
    </row>
    <row r="1021" spans="1:12" x14ac:dyDescent="0.4">
      <c r="A1021" s="9">
        <v>1017</v>
      </c>
      <c r="B1021" s="4">
        <v>5920002030</v>
      </c>
      <c r="C1021" s="106" t="s">
        <v>1822</v>
      </c>
      <c r="D1021" s="64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0"/>
        <v>0</v>
      </c>
      <c r="J1022" s="16">
        <f t="shared" si="61"/>
        <v>0</v>
      </c>
      <c r="K1022" s="16">
        <f t="shared" si="62"/>
        <v>0</v>
      </c>
      <c r="L1022" s="16">
        <f t="shared" si="63"/>
        <v>67.41</v>
      </c>
    </row>
    <row r="1023" spans="1:12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0"/>
        <v>0</v>
      </c>
      <c r="J1024" s="16">
        <f t="shared" si="61"/>
        <v>0</v>
      </c>
      <c r="K1024" s="16">
        <f t="shared" si="62"/>
        <v>0</v>
      </c>
      <c r="L1024" s="16">
        <f t="shared" si="63"/>
        <v>33.71</v>
      </c>
    </row>
    <row r="1025" spans="1:12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5" thickBot="1" x14ac:dyDescent="0.45">
      <c r="E1026" s="92" t="s">
        <v>1761</v>
      </c>
      <c r="F1026" s="12">
        <f t="shared" ref="F1026:L1026" si="64">SUM(F5:F1025)</f>
        <v>119216.56</v>
      </c>
      <c r="G1026" s="12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5" thickTop="1" x14ac:dyDescent="0.4">
      <c r="K1027" s="187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zoomScale="55" zoomScaleNormal="55" workbookViewId="0">
      <selection activeCell="F18" sqref="F18"/>
    </sheetView>
  </sheetViews>
  <sheetFormatPr baseColWidth="10" defaultColWidth="9" defaultRowHeight="24" x14ac:dyDescent="0.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640625" style="92" customWidth="1"/>
    <col min="6" max="6" width="14.164062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3.33203125" style="1" customWidth="1"/>
    <col min="13" max="13" width="14.83203125" style="2" customWidth="1"/>
    <col min="14" max="15" width="9" style="1" customWidth="1"/>
    <col min="16" max="16384" width="9" style="1"/>
  </cols>
  <sheetData>
    <row r="1" spans="1:13" ht="27" x14ac:dyDescent="0.45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3" ht="27" x14ac:dyDescent="0.45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3" ht="32.25" customHeight="1" x14ac:dyDescent="0.4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54" t="s">
        <v>1769</v>
      </c>
      <c r="L3" s="192" t="s">
        <v>1771</v>
      </c>
    </row>
    <row r="4" spans="1:13" ht="27" x14ac:dyDescent="0.4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155" t="s">
        <v>1770</v>
      </c>
      <c r="L4" s="193"/>
    </row>
    <row r="5" spans="1:13" x14ac:dyDescent="0.4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6">
        <f>SUM(I5+J5)</f>
        <v>876.33</v>
      </c>
      <c r="L5" s="6">
        <f>SUM(F5+K5)</f>
        <v>962.47</v>
      </c>
      <c r="M5" s="2">
        <v>962.47</v>
      </c>
    </row>
    <row r="6" spans="1:13" x14ac:dyDescent="0.4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6">
        <f t="shared" ref="L6:L69" si="0">SUM(F6+K6)</f>
        <v>198.48500000000001</v>
      </c>
      <c r="M6" s="2">
        <v>198.49</v>
      </c>
    </row>
    <row r="7" spans="1:13" x14ac:dyDescent="0.4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 t="shared" si="0"/>
        <v>33.704999999999998</v>
      </c>
      <c r="M7" s="2">
        <v>33.71</v>
      </c>
    </row>
    <row r="8" spans="1:13" x14ac:dyDescent="0.4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6">
        <f>SUM(I8+J8)</f>
        <v>14.98</v>
      </c>
      <c r="L8" s="6">
        <f t="shared" si="0"/>
        <v>18.73</v>
      </c>
      <c r="M8" s="2">
        <v>18.73</v>
      </c>
    </row>
    <row r="9" spans="1:13" x14ac:dyDescent="0.4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1">SUM(G9*H9)</f>
        <v>66.5</v>
      </c>
      <c r="J9" s="6">
        <f t="shared" ref="J9:J72" si="2">SUM(I9*7%)</f>
        <v>4.6550000000000002</v>
      </c>
      <c r="K9" s="6">
        <f t="shared" ref="K9:K72" si="3">SUM(I9+J9)</f>
        <v>71.155000000000001</v>
      </c>
      <c r="L9" s="6">
        <f t="shared" si="0"/>
        <v>71.155000000000001</v>
      </c>
      <c r="M9" s="2">
        <v>71.16</v>
      </c>
    </row>
    <row r="10" spans="1:13" x14ac:dyDescent="0.4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1"/>
        <v>52.5</v>
      </c>
      <c r="J10" s="16">
        <f t="shared" si="2"/>
        <v>3.6750000000000003</v>
      </c>
      <c r="K10" s="16">
        <f t="shared" si="3"/>
        <v>56.174999999999997</v>
      </c>
      <c r="L10" s="6">
        <f t="shared" si="0"/>
        <v>138.565</v>
      </c>
      <c r="M10" s="2">
        <v>138.57</v>
      </c>
    </row>
    <row r="11" spans="1:13" x14ac:dyDescent="0.4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1"/>
        <v>255.5</v>
      </c>
      <c r="J11" s="6">
        <f t="shared" si="2"/>
        <v>17.885000000000002</v>
      </c>
      <c r="K11" s="6">
        <f t="shared" si="3"/>
        <v>273.38499999999999</v>
      </c>
      <c r="L11" s="6">
        <f t="shared" si="0"/>
        <v>614.18499999999995</v>
      </c>
      <c r="M11" s="2">
        <v>614.19000000000005</v>
      </c>
    </row>
    <row r="12" spans="1:13" x14ac:dyDescent="0.4">
      <c r="A12" s="9">
        <v>8</v>
      </c>
      <c r="B12" s="4">
        <v>5920001021</v>
      </c>
      <c r="C12" s="159" t="s">
        <v>758</v>
      </c>
      <c r="D12" s="160" t="s">
        <v>14</v>
      </c>
      <c r="E12" s="63">
        <v>1</v>
      </c>
      <c r="F12" s="31">
        <v>0</v>
      </c>
      <c r="G12" s="64">
        <v>16</v>
      </c>
      <c r="H12" s="15">
        <v>3.5</v>
      </c>
      <c r="I12" s="16">
        <f t="shared" si="1"/>
        <v>56</v>
      </c>
      <c r="J12" s="16">
        <f t="shared" si="2"/>
        <v>3.9200000000000004</v>
      </c>
      <c r="K12" s="16">
        <f t="shared" si="3"/>
        <v>59.92</v>
      </c>
      <c r="L12" s="6">
        <f t="shared" si="0"/>
        <v>59.92</v>
      </c>
    </row>
    <row r="13" spans="1:13" x14ac:dyDescent="0.4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1"/>
        <v>63</v>
      </c>
      <c r="J13" s="6">
        <f t="shared" si="2"/>
        <v>4.41</v>
      </c>
      <c r="K13" s="6">
        <f t="shared" si="3"/>
        <v>67.41</v>
      </c>
      <c r="L13" s="6">
        <f t="shared" si="0"/>
        <v>67.41</v>
      </c>
      <c r="M13" s="2">
        <v>67.41</v>
      </c>
    </row>
    <row r="14" spans="1:13" x14ac:dyDescent="0.4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1"/>
        <v>35</v>
      </c>
      <c r="J14" s="16">
        <f t="shared" si="2"/>
        <v>2.4500000000000002</v>
      </c>
      <c r="K14" s="16">
        <f t="shared" si="3"/>
        <v>37.450000000000003</v>
      </c>
      <c r="L14" s="6">
        <f t="shared" si="0"/>
        <v>74.900000000000006</v>
      </c>
      <c r="M14" s="2">
        <v>74.900000000000006</v>
      </c>
    </row>
    <row r="15" spans="1:13" x14ac:dyDescent="0.4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1"/>
        <v>168</v>
      </c>
      <c r="J15" s="6">
        <f t="shared" si="2"/>
        <v>11.760000000000002</v>
      </c>
      <c r="K15" s="6">
        <f t="shared" si="3"/>
        <v>179.76</v>
      </c>
      <c r="L15" s="6">
        <f t="shared" si="0"/>
        <v>333.31</v>
      </c>
      <c r="M15" s="2">
        <v>333.31</v>
      </c>
    </row>
    <row r="16" spans="1:13" x14ac:dyDescent="0.4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1"/>
        <v>182</v>
      </c>
      <c r="J16" s="16">
        <f t="shared" si="2"/>
        <v>12.740000000000002</v>
      </c>
      <c r="K16" s="16">
        <f t="shared" si="3"/>
        <v>194.74</v>
      </c>
      <c r="L16" s="6">
        <f t="shared" si="0"/>
        <v>438.17</v>
      </c>
      <c r="M16" s="2">
        <v>438.17</v>
      </c>
    </row>
    <row r="17" spans="1:13" x14ac:dyDescent="0.4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1"/>
        <v>63</v>
      </c>
      <c r="J17" s="6">
        <f t="shared" si="2"/>
        <v>4.41</v>
      </c>
      <c r="K17" s="6">
        <f t="shared" si="3"/>
        <v>67.41</v>
      </c>
      <c r="L17" s="6">
        <f t="shared" si="0"/>
        <v>142.31</v>
      </c>
      <c r="M17" s="2">
        <v>142.31</v>
      </c>
    </row>
    <row r="18" spans="1:13" x14ac:dyDescent="0.4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1"/>
        <v>56</v>
      </c>
      <c r="J18" s="16">
        <f t="shared" si="2"/>
        <v>3.9200000000000004</v>
      </c>
      <c r="K18" s="16">
        <f t="shared" si="3"/>
        <v>59.92</v>
      </c>
      <c r="L18" s="6">
        <f t="shared" si="0"/>
        <v>164.78</v>
      </c>
      <c r="M18" s="2">
        <v>164.78</v>
      </c>
    </row>
    <row r="19" spans="1:13" x14ac:dyDescent="0.4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1"/>
        <v>493.5</v>
      </c>
      <c r="J19" s="6">
        <f t="shared" si="2"/>
        <v>34.545000000000002</v>
      </c>
      <c r="K19" s="6">
        <f t="shared" si="3"/>
        <v>528.04499999999996</v>
      </c>
      <c r="L19" s="6">
        <f t="shared" si="0"/>
        <v>528.04499999999996</v>
      </c>
      <c r="M19" s="2">
        <v>528.04999999999995</v>
      </c>
    </row>
    <row r="20" spans="1:13" x14ac:dyDescent="0.4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1"/>
        <v>164.5</v>
      </c>
      <c r="J20" s="16">
        <f t="shared" si="2"/>
        <v>11.515000000000001</v>
      </c>
      <c r="K20" s="16">
        <f t="shared" si="3"/>
        <v>176.01499999999999</v>
      </c>
      <c r="L20" s="6">
        <f t="shared" si="0"/>
        <v>344.54499999999996</v>
      </c>
      <c r="M20" s="2">
        <v>344.55</v>
      </c>
    </row>
    <row r="21" spans="1:13" x14ac:dyDescent="0.4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1"/>
        <v>70</v>
      </c>
      <c r="J21" s="6">
        <f t="shared" si="2"/>
        <v>4.9000000000000004</v>
      </c>
      <c r="K21" s="6">
        <f t="shared" si="3"/>
        <v>74.900000000000006</v>
      </c>
      <c r="L21" s="6">
        <f t="shared" si="0"/>
        <v>333.31000000000006</v>
      </c>
      <c r="M21" s="2">
        <v>333.31</v>
      </c>
    </row>
    <row r="22" spans="1:13" x14ac:dyDescent="0.4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1"/>
        <v>115.5</v>
      </c>
      <c r="J22" s="16">
        <f t="shared" si="2"/>
        <v>8.0850000000000009</v>
      </c>
      <c r="K22" s="16">
        <f t="shared" si="3"/>
        <v>123.58500000000001</v>
      </c>
      <c r="L22" s="6">
        <f t="shared" si="0"/>
        <v>355.77499999999998</v>
      </c>
      <c r="M22" s="2">
        <v>355.78</v>
      </c>
    </row>
    <row r="23" spans="1:13" x14ac:dyDescent="0.4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1"/>
        <v>213.5</v>
      </c>
      <c r="J23" s="6">
        <f t="shared" si="2"/>
        <v>14.945000000000002</v>
      </c>
      <c r="K23" s="6">
        <f t="shared" si="3"/>
        <v>228.44499999999999</v>
      </c>
      <c r="L23" s="6">
        <f t="shared" si="0"/>
        <v>464.38499999999999</v>
      </c>
      <c r="M23" s="2">
        <v>464.39</v>
      </c>
    </row>
    <row r="24" spans="1:13" x14ac:dyDescent="0.4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1"/>
        <v>98</v>
      </c>
      <c r="J24" s="16">
        <f t="shared" si="2"/>
        <v>6.86</v>
      </c>
      <c r="K24" s="16">
        <f t="shared" si="3"/>
        <v>104.86</v>
      </c>
      <c r="L24" s="6">
        <f t="shared" si="0"/>
        <v>239.68</v>
      </c>
      <c r="M24" s="2">
        <v>239.68</v>
      </c>
    </row>
    <row r="25" spans="1:13" x14ac:dyDescent="0.4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1"/>
        <v>1407</v>
      </c>
      <c r="J25" s="6">
        <f t="shared" si="2"/>
        <v>98.490000000000009</v>
      </c>
      <c r="K25" s="6">
        <f t="shared" si="3"/>
        <v>1505.49</v>
      </c>
      <c r="L25" s="6">
        <f t="shared" si="0"/>
        <v>2778.79</v>
      </c>
      <c r="M25" s="2">
        <v>2778.79</v>
      </c>
    </row>
    <row r="26" spans="1:13" x14ac:dyDescent="0.4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1"/>
        <v>150.5</v>
      </c>
      <c r="J26" s="16">
        <f t="shared" si="2"/>
        <v>10.535</v>
      </c>
      <c r="K26" s="16">
        <f t="shared" si="3"/>
        <v>161.035</v>
      </c>
      <c r="L26" s="6">
        <f t="shared" si="0"/>
        <v>161.035</v>
      </c>
      <c r="M26" s="2">
        <v>161.04</v>
      </c>
    </row>
    <row r="27" spans="1:13" x14ac:dyDescent="0.4">
      <c r="A27" s="9">
        <v>23</v>
      </c>
      <c r="B27" s="4">
        <v>5920001036</v>
      </c>
      <c r="C27" s="161" t="s">
        <v>774</v>
      </c>
      <c r="D27" s="160" t="s">
        <v>666</v>
      </c>
      <c r="E27" s="63">
        <v>1</v>
      </c>
      <c r="F27" s="33">
        <v>0</v>
      </c>
      <c r="G27" s="3">
        <v>4</v>
      </c>
      <c r="H27" s="5">
        <v>3.5</v>
      </c>
      <c r="I27" s="6">
        <f t="shared" si="1"/>
        <v>14</v>
      </c>
      <c r="J27" s="6">
        <f t="shared" si="2"/>
        <v>0.98000000000000009</v>
      </c>
      <c r="K27" s="6">
        <f t="shared" si="3"/>
        <v>14.98</v>
      </c>
      <c r="L27" s="6">
        <f t="shared" si="0"/>
        <v>14.98</v>
      </c>
    </row>
    <row r="28" spans="1:13" x14ac:dyDescent="0.4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1"/>
        <v>38.5</v>
      </c>
      <c r="J28" s="16">
        <f t="shared" si="2"/>
        <v>2.6950000000000003</v>
      </c>
      <c r="K28" s="16">
        <f t="shared" si="3"/>
        <v>41.195</v>
      </c>
      <c r="L28" s="6">
        <f t="shared" si="0"/>
        <v>93.625</v>
      </c>
      <c r="M28" s="2">
        <v>93.63</v>
      </c>
    </row>
    <row r="29" spans="1:13" x14ac:dyDescent="0.4">
      <c r="A29" s="9">
        <v>25</v>
      </c>
      <c r="B29" s="4">
        <v>5920001038</v>
      </c>
      <c r="C29" s="161" t="s">
        <v>776</v>
      </c>
      <c r="D29" s="160" t="s">
        <v>30</v>
      </c>
      <c r="E29" s="63">
        <v>1</v>
      </c>
      <c r="F29" s="33">
        <v>0</v>
      </c>
      <c r="G29" s="3">
        <v>28</v>
      </c>
      <c r="H29" s="5">
        <v>3.5</v>
      </c>
      <c r="I29" s="6">
        <f t="shared" si="1"/>
        <v>98</v>
      </c>
      <c r="J29" s="6">
        <f t="shared" si="2"/>
        <v>6.86</v>
      </c>
      <c r="K29" s="6">
        <f t="shared" si="3"/>
        <v>104.86</v>
      </c>
      <c r="L29" s="6">
        <f t="shared" si="0"/>
        <v>104.86</v>
      </c>
    </row>
    <row r="30" spans="1:13" x14ac:dyDescent="0.4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1"/>
        <v>87.5</v>
      </c>
      <c r="J30" s="16">
        <f t="shared" si="2"/>
        <v>6.1250000000000009</v>
      </c>
      <c r="K30" s="16">
        <f t="shared" si="3"/>
        <v>93.625</v>
      </c>
      <c r="L30" s="6">
        <f t="shared" si="0"/>
        <v>284.625</v>
      </c>
      <c r="M30" s="2">
        <v>284.63</v>
      </c>
    </row>
    <row r="31" spans="1:13" x14ac:dyDescent="0.4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1"/>
        <v>182</v>
      </c>
      <c r="J31" s="6">
        <f t="shared" si="2"/>
        <v>12.740000000000002</v>
      </c>
      <c r="K31" s="6">
        <f t="shared" si="3"/>
        <v>194.74</v>
      </c>
      <c r="L31" s="6">
        <f t="shared" si="0"/>
        <v>449.4</v>
      </c>
      <c r="M31" s="2">
        <v>449.4</v>
      </c>
    </row>
    <row r="32" spans="1:13" x14ac:dyDescent="0.4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1"/>
        <v>217</v>
      </c>
      <c r="J32" s="16">
        <f t="shared" si="2"/>
        <v>15.190000000000001</v>
      </c>
      <c r="K32" s="16">
        <f t="shared" si="3"/>
        <v>232.19</v>
      </c>
      <c r="L32" s="6">
        <f t="shared" si="0"/>
        <v>606.69000000000005</v>
      </c>
      <c r="M32" s="2">
        <v>606.69000000000005</v>
      </c>
    </row>
    <row r="33" spans="1:13" x14ac:dyDescent="0.4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1"/>
        <v>101.5</v>
      </c>
      <c r="J33" s="6">
        <f t="shared" si="2"/>
        <v>7.1050000000000004</v>
      </c>
      <c r="K33" s="6">
        <f t="shared" si="3"/>
        <v>108.605</v>
      </c>
      <c r="L33" s="6">
        <f t="shared" si="0"/>
        <v>235.935</v>
      </c>
      <c r="M33" s="2">
        <v>235.94</v>
      </c>
    </row>
    <row r="34" spans="1:13" x14ac:dyDescent="0.4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1"/>
        <v>66.5</v>
      </c>
      <c r="J34" s="16">
        <f t="shared" si="2"/>
        <v>4.6550000000000002</v>
      </c>
      <c r="K34" s="16">
        <f t="shared" si="3"/>
        <v>71.155000000000001</v>
      </c>
      <c r="L34" s="6">
        <f t="shared" si="0"/>
        <v>127.33500000000001</v>
      </c>
      <c r="M34" s="2">
        <v>127.34</v>
      </c>
    </row>
    <row r="35" spans="1:13" x14ac:dyDescent="0.4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1"/>
        <v>56</v>
      </c>
      <c r="J35" s="6">
        <f t="shared" si="2"/>
        <v>3.9200000000000004</v>
      </c>
      <c r="K35" s="6">
        <f t="shared" si="3"/>
        <v>59.92</v>
      </c>
      <c r="L35" s="6">
        <f t="shared" si="0"/>
        <v>138.57</v>
      </c>
      <c r="M35" s="2">
        <v>138.57</v>
      </c>
    </row>
    <row r="36" spans="1:13" x14ac:dyDescent="0.4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1"/>
        <v>28</v>
      </c>
      <c r="J36" s="16">
        <f t="shared" si="2"/>
        <v>1.9600000000000002</v>
      </c>
      <c r="K36" s="16">
        <f t="shared" si="3"/>
        <v>29.96</v>
      </c>
      <c r="L36" s="6">
        <f t="shared" si="0"/>
        <v>71.16</v>
      </c>
      <c r="M36" s="2">
        <v>71.16</v>
      </c>
    </row>
    <row r="37" spans="1:13" x14ac:dyDescent="0.4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1"/>
        <v>63</v>
      </c>
      <c r="J37" s="6">
        <f t="shared" si="2"/>
        <v>4.41</v>
      </c>
      <c r="K37" s="6">
        <f t="shared" si="3"/>
        <v>67.41</v>
      </c>
      <c r="L37" s="6">
        <f t="shared" si="0"/>
        <v>176.01999999999998</v>
      </c>
      <c r="M37" s="2">
        <v>176.02</v>
      </c>
    </row>
    <row r="38" spans="1:13" x14ac:dyDescent="0.4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1"/>
        <v>245</v>
      </c>
      <c r="J38" s="16">
        <f t="shared" si="2"/>
        <v>17.150000000000002</v>
      </c>
      <c r="K38" s="16">
        <f t="shared" si="3"/>
        <v>262.14999999999998</v>
      </c>
      <c r="L38" s="6">
        <f t="shared" si="0"/>
        <v>644.14</v>
      </c>
      <c r="M38" s="2">
        <v>644.14</v>
      </c>
    </row>
    <row r="39" spans="1:13" x14ac:dyDescent="0.4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1"/>
        <v>343</v>
      </c>
      <c r="J39" s="6">
        <f t="shared" si="2"/>
        <v>24.01</v>
      </c>
      <c r="K39" s="6">
        <f t="shared" si="3"/>
        <v>367.01</v>
      </c>
      <c r="L39" s="6">
        <f t="shared" si="0"/>
        <v>734.02</v>
      </c>
      <c r="M39" s="2">
        <v>734.02</v>
      </c>
    </row>
    <row r="40" spans="1:13" x14ac:dyDescent="0.4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1"/>
        <v>259</v>
      </c>
      <c r="J40" s="16">
        <f t="shared" si="2"/>
        <v>18.130000000000003</v>
      </c>
      <c r="K40" s="16">
        <f t="shared" si="3"/>
        <v>277.13</v>
      </c>
      <c r="L40" s="6">
        <f t="shared" si="0"/>
        <v>561.75</v>
      </c>
      <c r="M40" s="2">
        <v>561.75</v>
      </c>
    </row>
    <row r="41" spans="1:13" x14ac:dyDescent="0.4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1"/>
        <v>105</v>
      </c>
      <c r="J41" s="6">
        <f t="shared" si="2"/>
        <v>7.3500000000000005</v>
      </c>
      <c r="K41" s="6">
        <f t="shared" si="3"/>
        <v>112.35</v>
      </c>
      <c r="L41" s="6">
        <f t="shared" si="0"/>
        <v>250.92</v>
      </c>
      <c r="M41" s="2">
        <v>250.92</v>
      </c>
    </row>
    <row r="42" spans="1:13" x14ac:dyDescent="0.4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1"/>
        <v>105</v>
      </c>
      <c r="J42" s="16">
        <f t="shared" si="2"/>
        <v>7.3500000000000005</v>
      </c>
      <c r="K42" s="16">
        <f t="shared" si="3"/>
        <v>112.35</v>
      </c>
      <c r="L42" s="6">
        <f t="shared" si="0"/>
        <v>490.6</v>
      </c>
      <c r="M42" s="2">
        <v>490.6</v>
      </c>
    </row>
    <row r="43" spans="1:13" x14ac:dyDescent="0.4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1"/>
        <v>339.5</v>
      </c>
      <c r="J43" s="6">
        <f t="shared" si="2"/>
        <v>23.765000000000001</v>
      </c>
      <c r="K43" s="6">
        <f t="shared" si="3"/>
        <v>363.26499999999999</v>
      </c>
      <c r="L43" s="6">
        <f t="shared" si="0"/>
        <v>617.92499999999995</v>
      </c>
      <c r="M43" s="2">
        <v>617.92999999999995</v>
      </c>
    </row>
    <row r="44" spans="1:13" x14ac:dyDescent="0.4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1"/>
        <v>28</v>
      </c>
      <c r="J44" s="16">
        <f t="shared" si="2"/>
        <v>1.9600000000000002</v>
      </c>
      <c r="K44" s="16">
        <f t="shared" si="3"/>
        <v>29.96</v>
      </c>
      <c r="L44" s="6">
        <f t="shared" si="0"/>
        <v>56.18</v>
      </c>
      <c r="M44" s="2">
        <v>56.18</v>
      </c>
    </row>
    <row r="45" spans="1:13" x14ac:dyDescent="0.4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1"/>
        <v>31.5</v>
      </c>
      <c r="J45" s="6">
        <f t="shared" si="2"/>
        <v>2.2050000000000001</v>
      </c>
      <c r="K45" s="6">
        <f t="shared" si="3"/>
        <v>33.704999999999998</v>
      </c>
      <c r="L45" s="6">
        <f t="shared" si="0"/>
        <v>78.644999999999996</v>
      </c>
      <c r="M45" s="2">
        <v>78.650000000000006</v>
      </c>
    </row>
    <row r="46" spans="1:13" x14ac:dyDescent="0.4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1"/>
        <v>126</v>
      </c>
      <c r="J46" s="16">
        <f t="shared" si="2"/>
        <v>8.82</v>
      </c>
      <c r="K46" s="16">
        <f t="shared" si="3"/>
        <v>134.82</v>
      </c>
      <c r="L46" s="6">
        <f t="shared" si="0"/>
        <v>284.62</v>
      </c>
      <c r="M46" s="2">
        <v>284.62</v>
      </c>
    </row>
    <row r="47" spans="1:13" x14ac:dyDescent="0.4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1"/>
        <v>17.5</v>
      </c>
      <c r="J47" s="6">
        <f t="shared" si="2"/>
        <v>1.2250000000000001</v>
      </c>
      <c r="K47" s="6">
        <f t="shared" si="3"/>
        <v>18.725000000000001</v>
      </c>
      <c r="L47" s="6">
        <f t="shared" si="0"/>
        <v>26.215000000000003</v>
      </c>
      <c r="M47" s="2">
        <v>26.22</v>
      </c>
    </row>
    <row r="48" spans="1:13" x14ac:dyDescent="0.4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1"/>
        <v>98</v>
      </c>
      <c r="J48" s="16">
        <f t="shared" si="2"/>
        <v>6.86</v>
      </c>
      <c r="K48" s="16">
        <f t="shared" si="3"/>
        <v>104.86</v>
      </c>
      <c r="L48" s="6">
        <f t="shared" si="0"/>
        <v>202.23000000000002</v>
      </c>
      <c r="M48" s="2">
        <v>202.23</v>
      </c>
    </row>
    <row r="49" spans="1:13" x14ac:dyDescent="0.4">
      <c r="A49" s="9">
        <v>45</v>
      </c>
      <c r="B49" s="4">
        <v>5920001058</v>
      </c>
      <c r="C49" s="161" t="s">
        <v>797</v>
      </c>
      <c r="D49" s="160" t="s">
        <v>670</v>
      </c>
      <c r="E49" s="63">
        <v>1</v>
      </c>
      <c r="F49" s="33">
        <v>0</v>
      </c>
      <c r="G49" s="3">
        <v>1</v>
      </c>
      <c r="H49" s="5">
        <v>3.5</v>
      </c>
      <c r="I49" s="6">
        <f t="shared" si="1"/>
        <v>3.5</v>
      </c>
      <c r="J49" s="6">
        <f t="shared" si="2"/>
        <v>0.24500000000000002</v>
      </c>
      <c r="K49" s="6">
        <f t="shared" si="3"/>
        <v>3.7450000000000001</v>
      </c>
      <c r="L49" s="6">
        <f t="shared" si="0"/>
        <v>3.7450000000000001</v>
      </c>
    </row>
    <row r="50" spans="1:13" x14ac:dyDescent="0.4">
      <c r="A50" s="9">
        <v>46</v>
      </c>
      <c r="B50" s="4">
        <v>5920001059</v>
      </c>
      <c r="C50" s="159" t="s">
        <v>798</v>
      </c>
      <c r="D50" s="160" t="s">
        <v>670</v>
      </c>
      <c r="E50" s="99">
        <v>1</v>
      </c>
      <c r="F50" s="31">
        <v>0</v>
      </c>
      <c r="G50" s="64">
        <v>7</v>
      </c>
      <c r="H50" s="15">
        <v>3.5</v>
      </c>
      <c r="I50" s="16">
        <f t="shared" si="1"/>
        <v>24.5</v>
      </c>
      <c r="J50" s="16">
        <f t="shared" si="2"/>
        <v>1.7150000000000001</v>
      </c>
      <c r="K50" s="16">
        <f t="shared" si="3"/>
        <v>26.215</v>
      </c>
      <c r="L50" s="6">
        <f t="shared" si="0"/>
        <v>26.215</v>
      </c>
    </row>
    <row r="51" spans="1:13" x14ac:dyDescent="0.4">
      <c r="A51" s="9">
        <v>47</v>
      </c>
      <c r="B51" s="4">
        <v>5920001060</v>
      </c>
      <c r="C51" s="161" t="s">
        <v>800</v>
      </c>
      <c r="D51" s="160" t="s">
        <v>670</v>
      </c>
      <c r="E51" s="63">
        <v>1</v>
      </c>
      <c r="F51" s="33">
        <v>0</v>
      </c>
      <c r="G51" s="3">
        <v>4</v>
      </c>
      <c r="H51" s="5">
        <v>3.5</v>
      </c>
      <c r="I51" s="6">
        <f t="shared" si="1"/>
        <v>14</v>
      </c>
      <c r="J51" s="6">
        <f t="shared" si="2"/>
        <v>0.98000000000000009</v>
      </c>
      <c r="K51" s="6">
        <f t="shared" si="3"/>
        <v>14.98</v>
      </c>
      <c r="L51" s="6">
        <f t="shared" si="0"/>
        <v>14.98</v>
      </c>
    </row>
    <row r="52" spans="1:13" x14ac:dyDescent="0.4">
      <c r="A52" s="9">
        <v>48</v>
      </c>
      <c r="B52" s="4">
        <v>5920001061</v>
      </c>
      <c r="C52" s="159" t="s">
        <v>801</v>
      </c>
      <c r="D52" s="160" t="s">
        <v>670</v>
      </c>
      <c r="E52" s="99">
        <v>1</v>
      </c>
      <c r="F52" s="31">
        <v>0</v>
      </c>
      <c r="G52" s="64">
        <v>2</v>
      </c>
      <c r="H52" s="15">
        <v>3.5</v>
      </c>
      <c r="I52" s="16">
        <f t="shared" si="1"/>
        <v>7</v>
      </c>
      <c r="J52" s="16">
        <f t="shared" si="2"/>
        <v>0.49000000000000005</v>
      </c>
      <c r="K52" s="16">
        <f t="shared" si="3"/>
        <v>7.49</v>
      </c>
      <c r="L52" s="6">
        <f t="shared" si="0"/>
        <v>7.49</v>
      </c>
    </row>
    <row r="53" spans="1:13" x14ac:dyDescent="0.4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1"/>
        <v>129.5</v>
      </c>
      <c r="J53" s="6">
        <f t="shared" si="2"/>
        <v>9.0650000000000013</v>
      </c>
      <c r="K53" s="6">
        <f t="shared" si="3"/>
        <v>138.565</v>
      </c>
      <c r="L53" s="6">
        <f t="shared" si="0"/>
        <v>254.66499999999999</v>
      </c>
      <c r="M53" s="2">
        <v>254.67</v>
      </c>
    </row>
    <row r="54" spans="1:13" x14ac:dyDescent="0.4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1"/>
        <v>52.5</v>
      </c>
      <c r="J54" s="16">
        <f t="shared" si="2"/>
        <v>3.6750000000000003</v>
      </c>
      <c r="K54" s="16">
        <f t="shared" si="3"/>
        <v>56.174999999999997</v>
      </c>
      <c r="L54" s="6">
        <f t="shared" si="0"/>
        <v>112.35499999999999</v>
      </c>
      <c r="M54" s="2">
        <v>112.36</v>
      </c>
    </row>
    <row r="55" spans="1:13" x14ac:dyDescent="0.4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1"/>
        <v>150.5</v>
      </c>
      <c r="J55" s="6">
        <f t="shared" si="2"/>
        <v>10.535</v>
      </c>
      <c r="K55" s="6">
        <f t="shared" si="3"/>
        <v>161.035</v>
      </c>
      <c r="L55" s="6">
        <f t="shared" si="0"/>
        <v>419.44500000000005</v>
      </c>
      <c r="M55" s="2">
        <v>419.45</v>
      </c>
    </row>
    <row r="56" spans="1:13" x14ac:dyDescent="0.4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1"/>
        <v>150.5</v>
      </c>
      <c r="J56" s="16">
        <f t="shared" si="2"/>
        <v>10.535</v>
      </c>
      <c r="K56" s="16">
        <f t="shared" si="3"/>
        <v>161.035</v>
      </c>
      <c r="L56" s="6">
        <f t="shared" si="0"/>
        <v>381.995</v>
      </c>
      <c r="M56" s="2">
        <v>382</v>
      </c>
    </row>
    <row r="57" spans="1:13" x14ac:dyDescent="0.4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1"/>
        <v>70</v>
      </c>
      <c r="J57" s="6">
        <f t="shared" si="2"/>
        <v>4.9000000000000004</v>
      </c>
      <c r="K57" s="6">
        <f t="shared" si="3"/>
        <v>74.900000000000006</v>
      </c>
      <c r="L57" s="6">
        <f t="shared" si="0"/>
        <v>161.04000000000002</v>
      </c>
      <c r="M57" s="2">
        <v>161.04</v>
      </c>
    </row>
    <row r="58" spans="1:13" x14ac:dyDescent="0.4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1"/>
        <v>98</v>
      </c>
      <c r="J58" s="16">
        <f t="shared" si="2"/>
        <v>6.86</v>
      </c>
      <c r="K58" s="16">
        <f t="shared" si="3"/>
        <v>104.86</v>
      </c>
      <c r="L58" s="6">
        <f t="shared" si="0"/>
        <v>250.92000000000002</v>
      </c>
      <c r="M58" s="2">
        <v>250.92</v>
      </c>
    </row>
    <row r="59" spans="1:13" x14ac:dyDescent="0.4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1"/>
        <v>112</v>
      </c>
      <c r="J59" s="6">
        <f t="shared" si="2"/>
        <v>7.8400000000000007</v>
      </c>
      <c r="K59" s="6">
        <f t="shared" si="3"/>
        <v>119.84</v>
      </c>
      <c r="L59" s="6">
        <f t="shared" si="0"/>
        <v>262.14999999999998</v>
      </c>
      <c r="M59" s="2">
        <v>262.14999999999998</v>
      </c>
    </row>
    <row r="60" spans="1:13" x14ac:dyDescent="0.4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1"/>
        <v>77</v>
      </c>
      <c r="J60" s="16">
        <f t="shared" si="2"/>
        <v>5.3900000000000006</v>
      </c>
      <c r="K60" s="16">
        <f t="shared" si="3"/>
        <v>82.39</v>
      </c>
      <c r="L60" s="6">
        <f t="shared" si="0"/>
        <v>217.20999999999998</v>
      </c>
      <c r="M60" s="2">
        <v>217.21</v>
      </c>
    </row>
    <row r="61" spans="1:13" x14ac:dyDescent="0.4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1"/>
        <v>38.5</v>
      </c>
      <c r="J61" s="6">
        <f t="shared" si="2"/>
        <v>2.6950000000000003</v>
      </c>
      <c r="K61" s="6">
        <f t="shared" si="3"/>
        <v>41.195</v>
      </c>
      <c r="L61" s="6">
        <f t="shared" si="0"/>
        <v>89.884999999999991</v>
      </c>
      <c r="M61" s="2">
        <v>89.89</v>
      </c>
    </row>
    <row r="62" spans="1:13" x14ac:dyDescent="0.4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1"/>
        <v>199.5</v>
      </c>
      <c r="J62" s="16">
        <f t="shared" si="2"/>
        <v>13.965000000000002</v>
      </c>
      <c r="K62" s="16">
        <f t="shared" si="3"/>
        <v>213.465</v>
      </c>
      <c r="L62" s="6">
        <f t="shared" si="0"/>
        <v>726.53500000000008</v>
      </c>
      <c r="M62" s="2">
        <v>726.54</v>
      </c>
    </row>
    <row r="63" spans="1:13" x14ac:dyDescent="0.4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1"/>
        <v>21</v>
      </c>
      <c r="J63" s="6">
        <f t="shared" si="2"/>
        <v>1.4700000000000002</v>
      </c>
      <c r="K63" s="6">
        <f t="shared" si="3"/>
        <v>22.47</v>
      </c>
      <c r="L63" s="6">
        <f t="shared" si="0"/>
        <v>37.450000000000003</v>
      </c>
      <c r="M63" s="2">
        <v>37.450000000000003</v>
      </c>
    </row>
    <row r="64" spans="1:13" x14ac:dyDescent="0.4">
      <c r="A64" s="9">
        <v>60</v>
      </c>
      <c r="B64" s="4">
        <v>5920001073</v>
      </c>
      <c r="C64" s="159" t="s">
        <v>813</v>
      </c>
      <c r="D64" s="160" t="s">
        <v>55</v>
      </c>
      <c r="E64" s="99">
        <v>1</v>
      </c>
      <c r="F64" s="31">
        <v>0</v>
      </c>
      <c r="G64" s="64">
        <v>14</v>
      </c>
      <c r="H64" s="15">
        <v>3.5</v>
      </c>
      <c r="I64" s="16">
        <f t="shared" si="1"/>
        <v>49</v>
      </c>
      <c r="J64" s="16">
        <f t="shared" si="2"/>
        <v>3.43</v>
      </c>
      <c r="K64" s="16">
        <f t="shared" si="3"/>
        <v>52.43</v>
      </c>
      <c r="L64" s="6">
        <f t="shared" si="0"/>
        <v>52.43</v>
      </c>
    </row>
    <row r="65" spans="1:13" x14ac:dyDescent="0.4">
      <c r="A65" s="9">
        <v>61</v>
      </c>
      <c r="B65" s="4">
        <v>5920001074</v>
      </c>
      <c r="C65" s="161" t="s">
        <v>814</v>
      </c>
      <c r="D65" s="160" t="s">
        <v>56</v>
      </c>
      <c r="E65" s="63">
        <v>1</v>
      </c>
      <c r="F65" s="33">
        <v>0</v>
      </c>
      <c r="G65" s="3">
        <v>55</v>
      </c>
      <c r="H65" s="5">
        <v>3.5</v>
      </c>
      <c r="I65" s="6">
        <f t="shared" si="1"/>
        <v>192.5</v>
      </c>
      <c r="J65" s="6">
        <f t="shared" si="2"/>
        <v>13.475000000000001</v>
      </c>
      <c r="K65" s="6">
        <f t="shared" si="3"/>
        <v>205.97499999999999</v>
      </c>
      <c r="L65" s="6">
        <f t="shared" si="0"/>
        <v>205.97499999999999</v>
      </c>
    </row>
    <row r="66" spans="1:13" x14ac:dyDescent="0.4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1"/>
        <v>73.5</v>
      </c>
      <c r="J66" s="16">
        <f t="shared" si="2"/>
        <v>5.1450000000000005</v>
      </c>
      <c r="K66" s="16">
        <f t="shared" si="3"/>
        <v>78.644999999999996</v>
      </c>
      <c r="L66" s="6">
        <f t="shared" si="0"/>
        <v>164.785</v>
      </c>
      <c r="M66" s="2">
        <v>164.79</v>
      </c>
    </row>
    <row r="67" spans="1:13" x14ac:dyDescent="0.4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1"/>
        <v>70</v>
      </c>
      <c r="J67" s="6">
        <f t="shared" si="2"/>
        <v>4.9000000000000004</v>
      </c>
      <c r="K67" s="6">
        <f t="shared" si="3"/>
        <v>74.900000000000006</v>
      </c>
      <c r="L67" s="6">
        <f t="shared" si="0"/>
        <v>146.06</v>
      </c>
      <c r="M67" s="2">
        <v>146.06</v>
      </c>
    </row>
    <row r="68" spans="1:13" x14ac:dyDescent="0.4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1"/>
        <v>227.5</v>
      </c>
      <c r="J68" s="16">
        <f t="shared" si="2"/>
        <v>15.925000000000001</v>
      </c>
      <c r="K68" s="16">
        <f t="shared" si="3"/>
        <v>243.42500000000001</v>
      </c>
      <c r="L68" s="6">
        <f t="shared" si="0"/>
        <v>535.53500000000008</v>
      </c>
      <c r="M68" s="2">
        <v>535.54</v>
      </c>
    </row>
    <row r="69" spans="1:13" x14ac:dyDescent="0.4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1"/>
        <v>24.5</v>
      </c>
      <c r="J69" s="6">
        <f t="shared" si="2"/>
        <v>1.7150000000000001</v>
      </c>
      <c r="K69" s="6">
        <f t="shared" si="3"/>
        <v>26.215</v>
      </c>
      <c r="L69" s="6">
        <f t="shared" si="0"/>
        <v>56.174999999999997</v>
      </c>
      <c r="M69" s="2">
        <v>56.18</v>
      </c>
    </row>
    <row r="70" spans="1:13" x14ac:dyDescent="0.4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1"/>
        <v>63</v>
      </c>
      <c r="J70" s="16">
        <f t="shared" si="2"/>
        <v>4.41</v>
      </c>
      <c r="K70" s="16">
        <f t="shared" si="3"/>
        <v>67.41</v>
      </c>
      <c r="L70" s="6">
        <f t="shared" ref="L70:L133" si="4">SUM(F70+K70)</f>
        <v>123.59</v>
      </c>
      <c r="M70" s="2">
        <v>123.59</v>
      </c>
    </row>
    <row r="71" spans="1:13" x14ac:dyDescent="0.4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1"/>
        <v>196</v>
      </c>
      <c r="J71" s="6">
        <f t="shared" si="2"/>
        <v>13.72</v>
      </c>
      <c r="K71" s="6">
        <f t="shared" si="3"/>
        <v>209.72</v>
      </c>
      <c r="L71" s="6">
        <f t="shared" si="4"/>
        <v>460.64</v>
      </c>
      <c r="M71" s="2">
        <v>460.64</v>
      </c>
    </row>
    <row r="72" spans="1:13" x14ac:dyDescent="0.4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1"/>
        <v>28</v>
      </c>
      <c r="J72" s="16">
        <f t="shared" si="2"/>
        <v>1.9600000000000002</v>
      </c>
      <c r="K72" s="16">
        <f t="shared" si="3"/>
        <v>29.96</v>
      </c>
      <c r="L72" s="6">
        <f t="shared" si="4"/>
        <v>59.92</v>
      </c>
      <c r="M72" s="2">
        <v>59.92</v>
      </c>
    </row>
    <row r="73" spans="1:13" x14ac:dyDescent="0.4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5">SUM(G73*H73)</f>
        <v>31.5</v>
      </c>
      <c r="J73" s="6">
        <f t="shared" ref="J73:J136" si="6">SUM(I73*7%)</f>
        <v>2.2050000000000001</v>
      </c>
      <c r="K73" s="6">
        <f t="shared" ref="K73:K136" si="7">SUM(I73+J73)</f>
        <v>33.704999999999998</v>
      </c>
      <c r="L73" s="6">
        <f t="shared" si="4"/>
        <v>71.155000000000001</v>
      </c>
      <c r="M73" s="2">
        <v>71.16</v>
      </c>
    </row>
    <row r="74" spans="1:13" x14ac:dyDescent="0.4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5"/>
        <v>49</v>
      </c>
      <c r="J74" s="16">
        <f t="shared" si="6"/>
        <v>3.43</v>
      </c>
      <c r="K74" s="16">
        <f t="shared" si="7"/>
        <v>52.43</v>
      </c>
      <c r="L74" s="6">
        <f t="shared" si="4"/>
        <v>134.82</v>
      </c>
      <c r="M74" s="2">
        <v>134.82</v>
      </c>
    </row>
    <row r="75" spans="1:13" x14ac:dyDescent="0.4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5"/>
        <v>42</v>
      </c>
      <c r="J75" s="6">
        <f t="shared" si="6"/>
        <v>2.9400000000000004</v>
      </c>
      <c r="K75" s="6">
        <f t="shared" si="7"/>
        <v>44.94</v>
      </c>
      <c r="L75" s="6">
        <f t="shared" si="4"/>
        <v>44.94</v>
      </c>
      <c r="M75" s="2">
        <v>44.94</v>
      </c>
    </row>
    <row r="76" spans="1:13" x14ac:dyDescent="0.4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5"/>
        <v>77</v>
      </c>
      <c r="J76" s="16">
        <f t="shared" si="6"/>
        <v>5.3900000000000006</v>
      </c>
      <c r="K76" s="16">
        <f t="shared" si="7"/>
        <v>82.39</v>
      </c>
      <c r="L76" s="6">
        <f t="shared" si="4"/>
        <v>161.04000000000002</v>
      </c>
      <c r="M76" s="2">
        <v>161.04</v>
      </c>
    </row>
    <row r="77" spans="1:13" x14ac:dyDescent="0.4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5"/>
        <v>31.5</v>
      </c>
      <c r="J77" s="6">
        <f t="shared" si="6"/>
        <v>2.2050000000000001</v>
      </c>
      <c r="K77" s="6">
        <f t="shared" si="7"/>
        <v>33.704999999999998</v>
      </c>
      <c r="L77" s="6">
        <f t="shared" si="4"/>
        <v>74.905000000000001</v>
      </c>
      <c r="M77" s="2">
        <v>74.91</v>
      </c>
    </row>
    <row r="78" spans="1:13" x14ac:dyDescent="0.4">
      <c r="A78" s="9">
        <v>74</v>
      </c>
      <c r="B78" s="4">
        <v>5920001087</v>
      </c>
      <c r="C78" s="159" t="s">
        <v>828</v>
      </c>
      <c r="D78" s="160" t="s">
        <v>63</v>
      </c>
      <c r="E78" s="99">
        <v>1</v>
      </c>
      <c r="F78" s="31">
        <v>0</v>
      </c>
      <c r="G78" s="64">
        <v>17</v>
      </c>
      <c r="H78" s="15">
        <v>3.5</v>
      </c>
      <c r="I78" s="16">
        <f t="shared" si="5"/>
        <v>59.5</v>
      </c>
      <c r="J78" s="16">
        <f t="shared" si="6"/>
        <v>4.165</v>
      </c>
      <c r="K78" s="16">
        <f t="shared" si="7"/>
        <v>63.664999999999999</v>
      </c>
      <c r="L78" s="6">
        <f t="shared" si="4"/>
        <v>63.664999999999999</v>
      </c>
    </row>
    <row r="79" spans="1:13" x14ac:dyDescent="0.4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5"/>
        <v>24.5</v>
      </c>
      <c r="J79" s="6">
        <f t="shared" si="6"/>
        <v>1.7150000000000001</v>
      </c>
      <c r="K79" s="6">
        <f t="shared" si="7"/>
        <v>26.215</v>
      </c>
      <c r="L79" s="6">
        <f t="shared" si="4"/>
        <v>52.435000000000002</v>
      </c>
      <c r="M79" s="2">
        <v>52.44</v>
      </c>
    </row>
    <row r="80" spans="1:13" x14ac:dyDescent="0.4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5"/>
        <v>77</v>
      </c>
      <c r="J80" s="16">
        <f t="shared" si="6"/>
        <v>5.3900000000000006</v>
      </c>
      <c r="K80" s="16">
        <f t="shared" si="7"/>
        <v>82.39</v>
      </c>
      <c r="L80" s="6">
        <f t="shared" si="4"/>
        <v>194.74</v>
      </c>
      <c r="M80" s="2">
        <v>194.74</v>
      </c>
    </row>
    <row r="81" spans="1:13" x14ac:dyDescent="0.4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5"/>
        <v>49</v>
      </c>
      <c r="J81" s="6">
        <f t="shared" si="6"/>
        <v>3.43</v>
      </c>
      <c r="K81" s="6">
        <f t="shared" si="7"/>
        <v>52.43</v>
      </c>
      <c r="L81" s="6">
        <f t="shared" si="4"/>
        <v>112.35</v>
      </c>
      <c r="M81" s="2">
        <v>112.35</v>
      </c>
    </row>
    <row r="82" spans="1:13" x14ac:dyDescent="0.4">
      <c r="A82" s="9">
        <v>78</v>
      </c>
      <c r="B82" s="4">
        <v>5920001091</v>
      </c>
      <c r="C82" s="159" t="s">
        <v>832</v>
      </c>
      <c r="D82" s="160" t="s">
        <v>66</v>
      </c>
      <c r="E82" s="99">
        <v>1</v>
      </c>
      <c r="F82" s="31">
        <v>0</v>
      </c>
      <c r="G82" s="64">
        <v>16</v>
      </c>
      <c r="H82" s="15">
        <v>3.5</v>
      </c>
      <c r="I82" s="16">
        <f t="shared" si="5"/>
        <v>56</v>
      </c>
      <c r="J82" s="16">
        <f t="shared" si="6"/>
        <v>3.9200000000000004</v>
      </c>
      <c r="K82" s="16">
        <f t="shared" si="7"/>
        <v>59.92</v>
      </c>
      <c r="L82" s="6">
        <f t="shared" si="4"/>
        <v>59.92</v>
      </c>
    </row>
    <row r="83" spans="1:13" x14ac:dyDescent="0.4">
      <c r="A83" s="9">
        <v>79</v>
      </c>
      <c r="B83" s="4">
        <v>5920001092</v>
      </c>
      <c r="C83" s="161" t="s">
        <v>833</v>
      </c>
      <c r="D83" s="160" t="s">
        <v>66</v>
      </c>
      <c r="E83" s="63">
        <v>1</v>
      </c>
      <c r="F83" s="33">
        <v>0</v>
      </c>
      <c r="G83" s="3">
        <v>37</v>
      </c>
      <c r="H83" s="5">
        <v>3.5</v>
      </c>
      <c r="I83" s="6">
        <f t="shared" si="5"/>
        <v>129.5</v>
      </c>
      <c r="J83" s="6">
        <f t="shared" si="6"/>
        <v>9.0650000000000013</v>
      </c>
      <c r="K83" s="6">
        <f t="shared" si="7"/>
        <v>138.565</v>
      </c>
      <c r="L83" s="6">
        <f t="shared" si="4"/>
        <v>138.565</v>
      </c>
    </row>
    <row r="84" spans="1:13" x14ac:dyDescent="0.4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5"/>
        <v>38.5</v>
      </c>
      <c r="J84" s="16">
        <f t="shared" si="6"/>
        <v>2.6950000000000003</v>
      </c>
      <c r="K84" s="16">
        <f t="shared" si="7"/>
        <v>41.195</v>
      </c>
      <c r="L84" s="6">
        <f t="shared" si="4"/>
        <v>52.435000000000002</v>
      </c>
      <c r="M84" s="2">
        <v>52.44</v>
      </c>
    </row>
    <row r="85" spans="1:13" x14ac:dyDescent="0.4">
      <c r="A85" s="9">
        <v>81</v>
      </c>
      <c r="B85" s="4">
        <v>5920001094</v>
      </c>
      <c r="C85" s="161" t="s">
        <v>835</v>
      </c>
      <c r="D85" s="160" t="s">
        <v>68</v>
      </c>
      <c r="E85" s="63" t="s">
        <v>1779</v>
      </c>
      <c r="F85" s="33">
        <v>0</v>
      </c>
      <c r="G85" s="3">
        <v>11</v>
      </c>
      <c r="H85" s="5">
        <v>3.5</v>
      </c>
      <c r="I85" s="6">
        <f t="shared" si="5"/>
        <v>38.5</v>
      </c>
      <c r="J85" s="6">
        <f t="shared" si="6"/>
        <v>2.6950000000000003</v>
      </c>
      <c r="K85" s="6">
        <f t="shared" si="7"/>
        <v>41.195</v>
      </c>
      <c r="L85" s="6">
        <f t="shared" si="4"/>
        <v>41.195</v>
      </c>
      <c r="M85" s="2">
        <v>0</v>
      </c>
    </row>
    <row r="86" spans="1:13" x14ac:dyDescent="0.4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5"/>
        <v>63</v>
      </c>
      <c r="J86" s="16">
        <f t="shared" si="6"/>
        <v>4.41</v>
      </c>
      <c r="K86" s="16">
        <f t="shared" si="7"/>
        <v>67.41</v>
      </c>
      <c r="L86" s="6">
        <f t="shared" si="4"/>
        <v>157.29</v>
      </c>
      <c r="M86" s="2">
        <v>157.29</v>
      </c>
    </row>
    <row r="87" spans="1:13" x14ac:dyDescent="0.4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5"/>
        <v>42</v>
      </c>
      <c r="J87" s="6">
        <f t="shared" si="6"/>
        <v>2.9400000000000004</v>
      </c>
      <c r="K87" s="6">
        <f t="shared" si="7"/>
        <v>44.94</v>
      </c>
      <c r="L87" s="6">
        <f t="shared" si="4"/>
        <v>82.39</v>
      </c>
      <c r="M87" s="2">
        <v>82.39</v>
      </c>
    </row>
    <row r="88" spans="1:13" x14ac:dyDescent="0.4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5"/>
        <v>17.5</v>
      </c>
      <c r="J88" s="16">
        <f t="shared" si="6"/>
        <v>1.2250000000000001</v>
      </c>
      <c r="K88" s="16">
        <f t="shared" si="7"/>
        <v>18.725000000000001</v>
      </c>
      <c r="L88" s="6">
        <f t="shared" si="4"/>
        <v>29.965000000000003</v>
      </c>
      <c r="M88" s="2">
        <v>29.97</v>
      </c>
    </row>
    <row r="89" spans="1:13" x14ac:dyDescent="0.4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5"/>
        <v>3.5</v>
      </c>
      <c r="J89" s="6">
        <f t="shared" si="6"/>
        <v>0.24500000000000002</v>
      </c>
      <c r="K89" s="6">
        <f t="shared" si="7"/>
        <v>3.7450000000000001</v>
      </c>
      <c r="L89" s="6">
        <f t="shared" si="4"/>
        <v>11.234999999999999</v>
      </c>
      <c r="M89" s="2">
        <v>11.24</v>
      </c>
    </row>
    <row r="90" spans="1:13" x14ac:dyDescent="0.4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5"/>
        <v>7</v>
      </c>
      <c r="J90" s="16">
        <f t="shared" si="6"/>
        <v>0.49000000000000005</v>
      </c>
      <c r="K90" s="16">
        <f t="shared" si="7"/>
        <v>7.49</v>
      </c>
      <c r="L90" s="6">
        <f t="shared" si="4"/>
        <v>14.98</v>
      </c>
      <c r="M90" s="2">
        <v>14.98</v>
      </c>
    </row>
    <row r="91" spans="1:13" x14ac:dyDescent="0.4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5"/>
        <v>7</v>
      </c>
      <c r="J91" s="6">
        <f t="shared" si="6"/>
        <v>0.49000000000000005</v>
      </c>
      <c r="K91" s="6">
        <f t="shared" si="7"/>
        <v>7.49</v>
      </c>
      <c r="L91" s="6">
        <f t="shared" si="4"/>
        <v>29.96</v>
      </c>
      <c r="M91" s="2">
        <v>29.96</v>
      </c>
    </row>
    <row r="92" spans="1:13" x14ac:dyDescent="0.4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5"/>
        <v>17.5</v>
      </c>
      <c r="J92" s="16">
        <f t="shared" si="6"/>
        <v>1.2250000000000001</v>
      </c>
      <c r="K92" s="16">
        <f t="shared" si="7"/>
        <v>18.725000000000001</v>
      </c>
      <c r="L92" s="6">
        <f t="shared" si="4"/>
        <v>26.215000000000003</v>
      </c>
      <c r="M92" s="2">
        <v>26.22</v>
      </c>
    </row>
    <row r="93" spans="1:13" x14ac:dyDescent="0.4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5"/>
        <v>101.5</v>
      </c>
      <c r="J93" s="6">
        <f t="shared" si="6"/>
        <v>7.1050000000000004</v>
      </c>
      <c r="K93" s="6">
        <f t="shared" si="7"/>
        <v>108.605</v>
      </c>
      <c r="L93" s="6">
        <f t="shared" si="4"/>
        <v>194.745</v>
      </c>
      <c r="M93" s="2">
        <v>194.75</v>
      </c>
    </row>
    <row r="94" spans="1:13" x14ac:dyDescent="0.4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5"/>
        <v>28</v>
      </c>
      <c r="J94" s="16">
        <f t="shared" si="6"/>
        <v>1.9600000000000002</v>
      </c>
      <c r="K94" s="16">
        <f t="shared" si="7"/>
        <v>29.96</v>
      </c>
      <c r="L94" s="6">
        <f t="shared" si="4"/>
        <v>67.41</v>
      </c>
      <c r="M94" s="2">
        <v>67.41</v>
      </c>
    </row>
    <row r="95" spans="1:13" x14ac:dyDescent="0.4">
      <c r="A95" s="9">
        <v>91</v>
      </c>
      <c r="B95" s="4">
        <v>5920001104</v>
      </c>
      <c r="C95" s="161" t="s">
        <v>845</v>
      </c>
      <c r="D95" s="160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5"/>
        <v>70</v>
      </c>
      <c r="J95" s="6">
        <f t="shared" si="6"/>
        <v>4.9000000000000004</v>
      </c>
      <c r="K95" s="6">
        <f t="shared" si="7"/>
        <v>74.900000000000006</v>
      </c>
      <c r="L95" s="6">
        <f t="shared" si="4"/>
        <v>74.900000000000006</v>
      </c>
    </row>
    <row r="96" spans="1:13" x14ac:dyDescent="0.4">
      <c r="A96" s="9">
        <v>92</v>
      </c>
      <c r="B96" s="4">
        <v>5920001105</v>
      </c>
      <c r="C96" s="159" t="s">
        <v>846</v>
      </c>
      <c r="D96" s="160" t="s">
        <v>72</v>
      </c>
      <c r="E96" s="99">
        <v>1</v>
      </c>
      <c r="F96" s="31">
        <v>0</v>
      </c>
      <c r="G96" s="64">
        <v>54</v>
      </c>
      <c r="H96" s="15">
        <v>3.5</v>
      </c>
      <c r="I96" s="16">
        <f t="shared" si="5"/>
        <v>189</v>
      </c>
      <c r="J96" s="16">
        <f t="shared" si="6"/>
        <v>13.23</v>
      </c>
      <c r="K96" s="16">
        <f t="shared" si="7"/>
        <v>202.23</v>
      </c>
      <c r="L96" s="6">
        <f t="shared" si="4"/>
        <v>202.23</v>
      </c>
    </row>
    <row r="97" spans="1:13" x14ac:dyDescent="0.4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5"/>
        <v>122.5</v>
      </c>
      <c r="J97" s="6">
        <f t="shared" si="6"/>
        <v>8.5750000000000011</v>
      </c>
      <c r="K97" s="6">
        <f t="shared" si="7"/>
        <v>131.07499999999999</v>
      </c>
      <c r="L97" s="6">
        <f t="shared" si="4"/>
        <v>269.64499999999998</v>
      </c>
      <c r="M97" s="2">
        <v>269.64999999999998</v>
      </c>
    </row>
    <row r="98" spans="1:13" x14ac:dyDescent="0.4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5"/>
        <v>42</v>
      </c>
      <c r="J98" s="16">
        <f t="shared" si="6"/>
        <v>2.9400000000000004</v>
      </c>
      <c r="K98" s="16">
        <f t="shared" si="7"/>
        <v>44.94</v>
      </c>
      <c r="L98" s="6">
        <f t="shared" si="4"/>
        <v>101.12</v>
      </c>
      <c r="M98" s="2">
        <v>101.12</v>
      </c>
    </row>
    <row r="99" spans="1:13" x14ac:dyDescent="0.4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5"/>
        <v>122.5</v>
      </c>
      <c r="J99" s="6">
        <f t="shared" si="6"/>
        <v>8.5750000000000011</v>
      </c>
      <c r="K99" s="6">
        <f t="shared" si="7"/>
        <v>131.07499999999999</v>
      </c>
      <c r="L99" s="6">
        <f t="shared" si="4"/>
        <v>247.17499999999998</v>
      </c>
      <c r="M99" s="2">
        <v>247.18</v>
      </c>
    </row>
    <row r="100" spans="1:13" x14ac:dyDescent="0.4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5"/>
        <v>59.5</v>
      </c>
      <c r="J100" s="16">
        <f t="shared" si="6"/>
        <v>4.165</v>
      </c>
      <c r="K100" s="16">
        <f t="shared" si="7"/>
        <v>63.664999999999999</v>
      </c>
      <c r="L100" s="6">
        <f t="shared" si="4"/>
        <v>134.82499999999999</v>
      </c>
      <c r="M100" s="2">
        <v>134.83000000000001</v>
      </c>
    </row>
    <row r="101" spans="1:13" x14ac:dyDescent="0.4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5"/>
        <v>105</v>
      </c>
      <c r="J101" s="6">
        <f t="shared" si="6"/>
        <v>7.3500000000000005</v>
      </c>
      <c r="K101" s="6">
        <f t="shared" si="7"/>
        <v>112.35</v>
      </c>
      <c r="L101" s="6">
        <f t="shared" si="4"/>
        <v>243.43</v>
      </c>
      <c r="M101" s="2">
        <v>243.43</v>
      </c>
    </row>
    <row r="102" spans="1:13" x14ac:dyDescent="0.4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5"/>
        <v>21</v>
      </c>
      <c r="J102" s="16">
        <f t="shared" si="6"/>
        <v>1.4700000000000002</v>
      </c>
      <c r="K102" s="16">
        <f t="shared" si="7"/>
        <v>22.47</v>
      </c>
      <c r="L102" s="6">
        <f t="shared" si="4"/>
        <v>52.43</v>
      </c>
      <c r="M102" s="2">
        <v>52.43</v>
      </c>
    </row>
    <row r="103" spans="1:13" x14ac:dyDescent="0.4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5"/>
        <v>3.5</v>
      </c>
      <c r="J103" s="6">
        <f t="shared" si="6"/>
        <v>0.24500000000000002</v>
      </c>
      <c r="K103" s="6">
        <f t="shared" si="7"/>
        <v>3.7450000000000001</v>
      </c>
      <c r="L103" s="6">
        <f t="shared" si="4"/>
        <v>11.234999999999999</v>
      </c>
      <c r="M103" s="2">
        <v>11.24</v>
      </c>
    </row>
    <row r="104" spans="1:13" x14ac:dyDescent="0.4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5"/>
        <v>14</v>
      </c>
      <c r="J104" s="16">
        <f t="shared" si="6"/>
        <v>0.98000000000000009</v>
      </c>
      <c r="K104" s="16">
        <f t="shared" si="7"/>
        <v>14.98</v>
      </c>
      <c r="L104" s="6">
        <f t="shared" si="4"/>
        <v>29.96</v>
      </c>
      <c r="M104" s="2">
        <v>29.96</v>
      </c>
    </row>
    <row r="105" spans="1:13" x14ac:dyDescent="0.4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5"/>
        <v>14</v>
      </c>
      <c r="J105" s="6">
        <f t="shared" si="6"/>
        <v>0.98000000000000009</v>
      </c>
      <c r="K105" s="6">
        <f t="shared" si="7"/>
        <v>14.98</v>
      </c>
      <c r="L105" s="6">
        <f t="shared" si="4"/>
        <v>37.450000000000003</v>
      </c>
      <c r="M105" s="2">
        <v>37.450000000000003</v>
      </c>
    </row>
    <row r="106" spans="1:13" x14ac:dyDescent="0.4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5"/>
        <v>87.5</v>
      </c>
      <c r="J106" s="16">
        <f t="shared" si="6"/>
        <v>6.1250000000000009</v>
      </c>
      <c r="K106" s="16">
        <f t="shared" si="7"/>
        <v>93.625</v>
      </c>
      <c r="L106" s="6">
        <f t="shared" si="4"/>
        <v>243.42500000000001</v>
      </c>
      <c r="M106" s="2">
        <v>243.43</v>
      </c>
    </row>
    <row r="107" spans="1:13" x14ac:dyDescent="0.4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5"/>
        <v>24.5</v>
      </c>
      <c r="J107" s="6">
        <f t="shared" si="6"/>
        <v>1.7150000000000001</v>
      </c>
      <c r="K107" s="6">
        <f t="shared" si="7"/>
        <v>26.215</v>
      </c>
      <c r="L107" s="6">
        <f t="shared" si="4"/>
        <v>44.945</v>
      </c>
      <c r="M107" s="2">
        <v>44.95</v>
      </c>
    </row>
    <row r="108" spans="1:13" x14ac:dyDescent="0.4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5"/>
        <v>105</v>
      </c>
      <c r="J108" s="16">
        <f t="shared" si="6"/>
        <v>7.3500000000000005</v>
      </c>
      <c r="K108" s="16">
        <f t="shared" si="7"/>
        <v>112.35</v>
      </c>
      <c r="L108" s="6">
        <f t="shared" si="4"/>
        <v>205.98</v>
      </c>
      <c r="M108" s="2">
        <v>205.98</v>
      </c>
    </row>
    <row r="109" spans="1:13" x14ac:dyDescent="0.4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5"/>
        <v>28</v>
      </c>
      <c r="J109" s="6">
        <f t="shared" si="6"/>
        <v>1.9600000000000002</v>
      </c>
      <c r="K109" s="6">
        <f t="shared" si="7"/>
        <v>29.96</v>
      </c>
      <c r="L109" s="6">
        <f t="shared" si="4"/>
        <v>37.450000000000003</v>
      </c>
      <c r="M109" s="2">
        <v>37.450000000000003</v>
      </c>
    </row>
    <row r="110" spans="1:13" x14ac:dyDescent="0.4">
      <c r="A110" s="9">
        <v>106</v>
      </c>
      <c r="B110" s="4">
        <v>5920001119</v>
      </c>
      <c r="C110" s="159" t="s">
        <v>860</v>
      </c>
      <c r="D110" s="160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5"/>
        <v>52.5</v>
      </c>
      <c r="J110" s="16">
        <f t="shared" si="6"/>
        <v>3.6750000000000003</v>
      </c>
      <c r="K110" s="16">
        <f t="shared" si="7"/>
        <v>56.174999999999997</v>
      </c>
      <c r="L110" s="6">
        <f t="shared" si="4"/>
        <v>56.174999999999997</v>
      </c>
    </row>
    <row r="111" spans="1:13" x14ac:dyDescent="0.4">
      <c r="A111" s="9">
        <v>107</v>
      </c>
      <c r="B111" s="4">
        <v>5920001120</v>
      </c>
      <c r="C111" s="161" t="s">
        <v>861</v>
      </c>
      <c r="D111" s="160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5"/>
        <v>357</v>
      </c>
      <c r="J111" s="6">
        <f t="shared" si="6"/>
        <v>24.990000000000002</v>
      </c>
      <c r="K111" s="6">
        <f t="shared" si="7"/>
        <v>381.99</v>
      </c>
      <c r="L111" s="6">
        <f t="shared" si="4"/>
        <v>381.99</v>
      </c>
    </row>
    <row r="112" spans="1:13" x14ac:dyDescent="0.4">
      <c r="A112" s="9">
        <v>108</v>
      </c>
      <c r="B112" s="4">
        <v>5920001121</v>
      </c>
      <c r="C112" s="159" t="s">
        <v>862</v>
      </c>
      <c r="D112" s="160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5"/>
        <v>1953</v>
      </c>
      <c r="J112" s="16">
        <f t="shared" si="6"/>
        <v>136.71</v>
      </c>
      <c r="K112" s="16">
        <f t="shared" si="7"/>
        <v>2089.71</v>
      </c>
      <c r="L112" s="6">
        <f t="shared" si="4"/>
        <v>2089.71</v>
      </c>
    </row>
    <row r="113" spans="1:12" x14ac:dyDescent="0.4">
      <c r="A113" s="9">
        <v>109</v>
      </c>
      <c r="B113" s="4">
        <v>5920001122</v>
      </c>
      <c r="C113" s="161" t="s">
        <v>863</v>
      </c>
      <c r="D113" s="160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5"/>
        <v>35</v>
      </c>
      <c r="J113" s="6">
        <f t="shared" si="6"/>
        <v>2.4500000000000002</v>
      </c>
      <c r="K113" s="6">
        <f t="shared" si="7"/>
        <v>37.450000000000003</v>
      </c>
      <c r="L113" s="6">
        <f t="shared" si="4"/>
        <v>37.450000000000003</v>
      </c>
    </row>
    <row r="114" spans="1:12" x14ac:dyDescent="0.4">
      <c r="A114" s="9">
        <v>110</v>
      </c>
      <c r="B114" s="4">
        <v>5920001123</v>
      </c>
      <c r="C114" s="159" t="s">
        <v>864</v>
      </c>
      <c r="D114" s="160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5"/>
        <v>14</v>
      </c>
      <c r="J114" s="16">
        <f t="shared" si="6"/>
        <v>0.98000000000000009</v>
      </c>
      <c r="K114" s="16">
        <f t="shared" si="7"/>
        <v>14.98</v>
      </c>
      <c r="L114" s="6">
        <f t="shared" si="4"/>
        <v>14.98</v>
      </c>
    </row>
    <row r="115" spans="1:12" x14ac:dyDescent="0.4">
      <c r="A115" s="9">
        <v>111</v>
      </c>
      <c r="B115" s="4">
        <v>5920001124</v>
      </c>
      <c r="C115" s="161" t="s">
        <v>865</v>
      </c>
      <c r="D115" s="160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5"/>
        <v>4980.5</v>
      </c>
      <c r="J115" s="6">
        <f t="shared" si="6"/>
        <v>348.63500000000005</v>
      </c>
      <c r="K115" s="6">
        <f t="shared" si="7"/>
        <v>5329.1350000000002</v>
      </c>
      <c r="L115" s="6">
        <f t="shared" si="4"/>
        <v>5329.1350000000002</v>
      </c>
    </row>
    <row r="116" spans="1:12" x14ac:dyDescent="0.4">
      <c r="A116" s="9">
        <v>112</v>
      </c>
      <c r="B116" s="4">
        <v>5920001125</v>
      </c>
      <c r="C116" s="159" t="s">
        <v>866</v>
      </c>
      <c r="D116" s="160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5"/>
        <v>192.5</v>
      </c>
      <c r="J116" s="16">
        <f t="shared" si="6"/>
        <v>13.475000000000001</v>
      </c>
      <c r="K116" s="16">
        <f t="shared" si="7"/>
        <v>205.97499999999999</v>
      </c>
      <c r="L116" s="6">
        <f t="shared" si="4"/>
        <v>205.97499999999999</v>
      </c>
    </row>
    <row r="117" spans="1:12" x14ac:dyDescent="0.4">
      <c r="A117" s="9">
        <v>113</v>
      </c>
      <c r="B117" s="4">
        <v>5920001126</v>
      </c>
      <c r="C117" s="161" t="s">
        <v>867</v>
      </c>
      <c r="D117" s="160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5"/>
        <v>175</v>
      </c>
      <c r="J117" s="6">
        <f t="shared" si="6"/>
        <v>12.250000000000002</v>
      </c>
      <c r="K117" s="6">
        <f t="shared" si="7"/>
        <v>187.25</v>
      </c>
      <c r="L117" s="6">
        <f t="shared" si="4"/>
        <v>187.25</v>
      </c>
    </row>
    <row r="118" spans="1:12" x14ac:dyDescent="0.4">
      <c r="A118" s="9">
        <v>114</v>
      </c>
      <c r="B118" s="4">
        <v>5920001127</v>
      </c>
      <c r="C118" s="159" t="s">
        <v>868</v>
      </c>
      <c r="D118" s="160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5"/>
        <v>56</v>
      </c>
      <c r="J118" s="16">
        <f t="shared" si="6"/>
        <v>3.9200000000000004</v>
      </c>
      <c r="K118" s="16">
        <f t="shared" si="7"/>
        <v>59.92</v>
      </c>
      <c r="L118" s="6">
        <f t="shared" si="4"/>
        <v>59.92</v>
      </c>
    </row>
    <row r="119" spans="1:12" x14ac:dyDescent="0.4">
      <c r="A119" s="9">
        <v>115</v>
      </c>
      <c r="B119" s="4">
        <v>5920001128</v>
      </c>
      <c r="C119" s="161" t="s">
        <v>869</v>
      </c>
      <c r="D119" s="160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5"/>
        <v>140</v>
      </c>
      <c r="J119" s="6">
        <f t="shared" si="6"/>
        <v>9.8000000000000007</v>
      </c>
      <c r="K119" s="6">
        <f t="shared" si="7"/>
        <v>149.80000000000001</v>
      </c>
      <c r="L119" s="6">
        <f t="shared" si="4"/>
        <v>149.80000000000001</v>
      </c>
    </row>
    <row r="120" spans="1:12" x14ac:dyDescent="0.4">
      <c r="A120" s="9">
        <v>116</v>
      </c>
      <c r="B120" s="4">
        <v>5920001129</v>
      </c>
      <c r="C120" s="159" t="s">
        <v>870</v>
      </c>
      <c r="D120" s="160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5"/>
        <v>10.5</v>
      </c>
      <c r="J120" s="16">
        <f t="shared" si="6"/>
        <v>0.7350000000000001</v>
      </c>
      <c r="K120" s="16">
        <f t="shared" si="7"/>
        <v>11.234999999999999</v>
      </c>
      <c r="L120" s="6">
        <f t="shared" si="4"/>
        <v>11.234999999999999</v>
      </c>
    </row>
    <row r="121" spans="1:12" x14ac:dyDescent="0.4">
      <c r="A121" s="9">
        <v>117</v>
      </c>
      <c r="B121" s="4">
        <v>5920001130</v>
      </c>
      <c r="C121" s="161" t="s">
        <v>871</v>
      </c>
      <c r="D121" s="160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5"/>
        <v>21</v>
      </c>
      <c r="J121" s="6">
        <f t="shared" si="6"/>
        <v>1.4700000000000002</v>
      </c>
      <c r="K121" s="6">
        <f t="shared" si="7"/>
        <v>22.47</v>
      </c>
      <c r="L121" s="6">
        <f t="shared" si="4"/>
        <v>22.47</v>
      </c>
    </row>
    <row r="122" spans="1:12" x14ac:dyDescent="0.4">
      <c r="A122" s="9">
        <v>118</v>
      </c>
      <c r="B122" s="4">
        <v>5920001131</v>
      </c>
      <c r="C122" s="159" t="s">
        <v>872</v>
      </c>
      <c r="D122" s="160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5"/>
        <v>24.5</v>
      </c>
      <c r="J122" s="16">
        <f t="shared" si="6"/>
        <v>1.7150000000000001</v>
      </c>
      <c r="K122" s="16">
        <f t="shared" si="7"/>
        <v>26.215</v>
      </c>
      <c r="L122" s="6">
        <f t="shared" si="4"/>
        <v>26.215</v>
      </c>
    </row>
    <row r="123" spans="1:12" x14ac:dyDescent="0.4">
      <c r="A123" s="9">
        <v>119</v>
      </c>
      <c r="B123" s="4">
        <v>5920001132</v>
      </c>
      <c r="C123" s="161" t="s">
        <v>873</v>
      </c>
      <c r="D123" s="160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5"/>
        <v>84</v>
      </c>
      <c r="J123" s="6">
        <f t="shared" si="6"/>
        <v>5.8800000000000008</v>
      </c>
      <c r="K123" s="6">
        <f t="shared" si="7"/>
        <v>89.88</v>
      </c>
      <c r="L123" s="6">
        <f t="shared" si="4"/>
        <v>89.88</v>
      </c>
    </row>
    <row r="124" spans="1:12" x14ac:dyDescent="0.4">
      <c r="A124" s="9">
        <v>120</v>
      </c>
      <c r="B124" s="4">
        <v>5920001133</v>
      </c>
      <c r="C124" s="159" t="s">
        <v>874</v>
      </c>
      <c r="D124" s="160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5"/>
        <v>21</v>
      </c>
      <c r="J124" s="16">
        <f t="shared" si="6"/>
        <v>1.4700000000000002</v>
      </c>
      <c r="K124" s="16">
        <f t="shared" si="7"/>
        <v>22.47</v>
      </c>
      <c r="L124" s="6">
        <f t="shared" si="4"/>
        <v>22.47</v>
      </c>
    </row>
    <row r="125" spans="1:12" x14ac:dyDescent="0.4">
      <c r="A125" s="9">
        <v>121</v>
      </c>
      <c r="B125" s="4">
        <v>5920001134</v>
      </c>
      <c r="C125" s="161" t="s">
        <v>875</v>
      </c>
      <c r="D125" s="160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5"/>
        <v>14</v>
      </c>
      <c r="J125" s="6">
        <f t="shared" si="6"/>
        <v>0.98000000000000009</v>
      </c>
      <c r="K125" s="6">
        <f t="shared" si="7"/>
        <v>14.98</v>
      </c>
      <c r="L125" s="6">
        <f t="shared" si="4"/>
        <v>14.98</v>
      </c>
    </row>
    <row r="126" spans="1:12" x14ac:dyDescent="0.4">
      <c r="A126" s="9">
        <v>122</v>
      </c>
      <c r="B126" s="4">
        <v>5920001135</v>
      </c>
      <c r="C126" s="159" t="s">
        <v>876</v>
      </c>
      <c r="D126" s="160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5"/>
        <v>21</v>
      </c>
      <c r="J126" s="16">
        <f t="shared" si="6"/>
        <v>1.4700000000000002</v>
      </c>
      <c r="K126" s="16">
        <f t="shared" si="7"/>
        <v>22.47</v>
      </c>
      <c r="L126" s="6">
        <f t="shared" si="4"/>
        <v>22.47</v>
      </c>
    </row>
    <row r="127" spans="1:12" x14ac:dyDescent="0.4">
      <c r="A127" s="9">
        <v>123</v>
      </c>
      <c r="B127" s="4">
        <v>5920001136</v>
      </c>
      <c r="C127" s="161" t="s">
        <v>877</v>
      </c>
      <c r="D127" s="160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5"/>
        <v>56</v>
      </c>
      <c r="J127" s="6">
        <f t="shared" si="6"/>
        <v>3.9200000000000004</v>
      </c>
      <c r="K127" s="6">
        <f t="shared" si="7"/>
        <v>59.92</v>
      </c>
      <c r="L127" s="6">
        <f t="shared" si="4"/>
        <v>59.92</v>
      </c>
    </row>
    <row r="128" spans="1:12" x14ac:dyDescent="0.4">
      <c r="A128" s="9">
        <v>124</v>
      </c>
      <c r="B128" s="4">
        <v>5920001137</v>
      </c>
      <c r="C128" s="159" t="s">
        <v>878</v>
      </c>
      <c r="D128" s="160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5"/>
        <v>17.5</v>
      </c>
      <c r="J128" s="16">
        <f t="shared" si="6"/>
        <v>1.2250000000000001</v>
      </c>
      <c r="K128" s="16">
        <f t="shared" si="7"/>
        <v>18.725000000000001</v>
      </c>
      <c r="L128" s="6">
        <f t="shared" si="4"/>
        <v>18.725000000000001</v>
      </c>
    </row>
    <row r="129" spans="1:12" x14ac:dyDescent="0.4">
      <c r="A129" s="9">
        <v>125</v>
      </c>
      <c r="B129" s="4">
        <v>5920001138</v>
      </c>
      <c r="C129" s="161" t="s">
        <v>880</v>
      </c>
      <c r="D129" s="160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5"/>
        <v>129.5</v>
      </c>
      <c r="J129" s="6">
        <f t="shared" si="6"/>
        <v>9.0650000000000013</v>
      </c>
      <c r="K129" s="6">
        <f t="shared" si="7"/>
        <v>138.565</v>
      </c>
      <c r="L129" s="6">
        <f t="shared" si="4"/>
        <v>138.565</v>
      </c>
    </row>
    <row r="130" spans="1:12" x14ac:dyDescent="0.4">
      <c r="A130" s="9">
        <v>126</v>
      </c>
      <c r="B130" s="4">
        <v>5920001139</v>
      </c>
      <c r="C130" s="159" t="s">
        <v>882</v>
      </c>
      <c r="D130" s="160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5"/>
        <v>87.5</v>
      </c>
      <c r="J130" s="16">
        <f t="shared" si="6"/>
        <v>6.1250000000000009</v>
      </c>
      <c r="K130" s="16">
        <f t="shared" si="7"/>
        <v>93.625</v>
      </c>
      <c r="L130" s="6">
        <f t="shared" si="4"/>
        <v>93.625</v>
      </c>
    </row>
    <row r="131" spans="1:12" x14ac:dyDescent="0.4">
      <c r="A131" s="9">
        <v>127</v>
      </c>
      <c r="B131" s="4">
        <v>5920001140</v>
      </c>
      <c r="C131" s="161" t="s">
        <v>883</v>
      </c>
      <c r="D131" s="160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5"/>
        <v>10.5</v>
      </c>
      <c r="J131" s="6">
        <f t="shared" si="6"/>
        <v>0.7350000000000001</v>
      </c>
      <c r="K131" s="6">
        <f t="shared" si="7"/>
        <v>11.234999999999999</v>
      </c>
      <c r="L131" s="6">
        <f t="shared" si="4"/>
        <v>11.234999999999999</v>
      </c>
    </row>
    <row r="132" spans="1:12" x14ac:dyDescent="0.4">
      <c r="A132" s="9">
        <v>128</v>
      </c>
      <c r="B132" s="4">
        <v>5920001141</v>
      </c>
      <c r="C132" s="159" t="s">
        <v>884</v>
      </c>
      <c r="D132" s="160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5"/>
        <v>31.5</v>
      </c>
      <c r="J132" s="16">
        <f t="shared" si="6"/>
        <v>2.2050000000000001</v>
      </c>
      <c r="K132" s="16">
        <f t="shared" si="7"/>
        <v>33.704999999999998</v>
      </c>
      <c r="L132" s="6">
        <f t="shared" si="4"/>
        <v>33.704999999999998</v>
      </c>
    </row>
    <row r="133" spans="1:12" x14ac:dyDescent="0.4">
      <c r="A133" s="9">
        <v>129</v>
      </c>
      <c r="B133" s="4">
        <v>5920001142</v>
      </c>
      <c r="C133" s="161" t="s">
        <v>886</v>
      </c>
      <c r="D133" s="160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5"/>
        <v>38.5</v>
      </c>
      <c r="J133" s="6">
        <f t="shared" si="6"/>
        <v>2.6950000000000003</v>
      </c>
      <c r="K133" s="6">
        <f t="shared" si="7"/>
        <v>41.195</v>
      </c>
      <c r="L133" s="6">
        <f t="shared" si="4"/>
        <v>41.195</v>
      </c>
    </row>
    <row r="134" spans="1:12" x14ac:dyDescent="0.4">
      <c r="A134" s="9">
        <v>130</v>
      </c>
      <c r="B134" s="4">
        <v>5920001143</v>
      </c>
      <c r="C134" s="159" t="s">
        <v>887</v>
      </c>
      <c r="D134" s="160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5"/>
        <v>21</v>
      </c>
      <c r="J134" s="16">
        <f t="shared" si="6"/>
        <v>1.4700000000000002</v>
      </c>
      <c r="K134" s="16">
        <f t="shared" si="7"/>
        <v>22.47</v>
      </c>
      <c r="L134" s="6">
        <f t="shared" ref="L134:L197" si="8">SUM(F134+K134)</f>
        <v>22.47</v>
      </c>
    </row>
    <row r="135" spans="1:12" x14ac:dyDescent="0.4">
      <c r="A135" s="9">
        <v>131</v>
      </c>
      <c r="B135" s="4">
        <v>5920001144</v>
      </c>
      <c r="C135" s="161" t="s">
        <v>888</v>
      </c>
      <c r="D135" s="160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5"/>
        <v>52.5</v>
      </c>
      <c r="J135" s="6">
        <f t="shared" si="6"/>
        <v>3.6750000000000003</v>
      </c>
      <c r="K135" s="6">
        <f t="shared" si="7"/>
        <v>56.174999999999997</v>
      </c>
      <c r="L135" s="6">
        <f t="shared" si="8"/>
        <v>56.174999999999997</v>
      </c>
    </row>
    <row r="136" spans="1:12" x14ac:dyDescent="0.4">
      <c r="A136" s="9">
        <v>132</v>
      </c>
      <c r="B136" s="4">
        <v>5920001145</v>
      </c>
      <c r="C136" s="159" t="s">
        <v>890</v>
      </c>
      <c r="D136" s="160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5"/>
        <v>10.5</v>
      </c>
      <c r="J136" s="16">
        <f t="shared" si="6"/>
        <v>0.7350000000000001</v>
      </c>
      <c r="K136" s="16">
        <f t="shared" si="7"/>
        <v>11.234999999999999</v>
      </c>
      <c r="L136" s="6">
        <f t="shared" si="8"/>
        <v>11.234999999999999</v>
      </c>
    </row>
    <row r="137" spans="1:12" x14ac:dyDescent="0.4">
      <c r="A137" s="9">
        <v>133</v>
      </c>
      <c r="B137" s="4">
        <v>5920001146</v>
      </c>
      <c r="C137" s="161" t="s">
        <v>891</v>
      </c>
      <c r="D137" s="160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9">SUM(G137*H137)</f>
        <v>17.5</v>
      </c>
      <c r="J137" s="6">
        <f t="shared" ref="J137:J200" si="10">SUM(I137*7%)</f>
        <v>1.2250000000000001</v>
      </c>
      <c r="K137" s="6">
        <f t="shared" ref="K137:K199" si="11">SUM(I137+J137)</f>
        <v>18.725000000000001</v>
      </c>
      <c r="L137" s="6">
        <f t="shared" si="8"/>
        <v>18.725000000000001</v>
      </c>
    </row>
    <row r="138" spans="1:12" x14ac:dyDescent="0.4">
      <c r="A138" s="9">
        <v>134</v>
      </c>
      <c r="B138" s="4">
        <v>5920001147</v>
      </c>
      <c r="C138" s="159" t="s">
        <v>892</v>
      </c>
      <c r="D138" s="160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9"/>
        <v>21</v>
      </c>
      <c r="J138" s="16">
        <f t="shared" si="10"/>
        <v>1.4700000000000002</v>
      </c>
      <c r="K138" s="16">
        <f t="shared" si="11"/>
        <v>22.47</v>
      </c>
      <c r="L138" s="6">
        <f t="shared" si="8"/>
        <v>22.47</v>
      </c>
    </row>
    <row r="139" spans="1:12" x14ac:dyDescent="0.4">
      <c r="A139" s="9">
        <v>135</v>
      </c>
      <c r="B139" s="4">
        <v>5920001148</v>
      </c>
      <c r="C139" s="161" t="s">
        <v>893</v>
      </c>
      <c r="D139" s="160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9"/>
        <v>7</v>
      </c>
      <c r="J139" s="6">
        <f t="shared" si="10"/>
        <v>0.49000000000000005</v>
      </c>
      <c r="K139" s="6">
        <f t="shared" si="11"/>
        <v>7.49</v>
      </c>
      <c r="L139" s="6">
        <f t="shared" si="8"/>
        <v>7.49</v>
      </c>
    </row>
    <row r="140" spans="1:12" x14ac:dyDescent="0.4">
      <c r="A140" s="9">
        <v>136</v>
      </c>
      <c r="B140" s="4">
        <v>5920001149</v>
      </c>
      <c r="C140" s="159" t="s">
        <v>895</v>
      </c>
      <c r="D140" s="160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9"/>
        <v>35</v>
      </c>
      <c r="J140" s="16">
        <f t="shared" si="10"/>
        <v>2.4500000000000002</v>
      </c>
      <c r="K140" s="16">
        <f t="shared" si="11"/>
        <v>37.450000000000003</v>
      </c>
      <c r="L140" s="6">
        <f t="shared" si="8"/>
        <v>37.450000000000003</v>
      </c>
    </row>
    <row r="141" spans="1:12" x14ac:dyDescent="0.4">
      <c r="A141" s="9">
        <v>137</v>
      </c>
      <c r="B141" s="4">
        <v>5920001150</v>
      </c>
      <c r="C141" s="161" t="s">
        <v>896</v>
      </c>
      <c r="D141" s="160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9"/>
        <v>7</v>
      </c>
      <c r="J141" s="6">
        <f t="shared" si="10"/>
        <v>0.49000000000000005</v>
      </c>
      <c r="K141" s="6">
        <f t="shared" si="11"/>
        <v>7.49</v>
      </c>
      <c r="L141" s="6">
        <f t="shared" si="8"/>
        <v>7.49</v>
      </c>
    </row>
    <row r="142" spans="1:12" x14ac:dyDescent="0.4">
      <c r="A142" s="9">
        <v>138</v>
      </c>
      <c r="B142" s="4">
        <v>5920001151</v>
      </c>
      <c r="C142" s="159" t="s">
        <v>897</v>
      </c>
      <c r="D142" s="160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9"/>
        <v>24.5</v>
      </c>
      <c r="J142" s="16">
        <f t="shared" si="10"/>
        <v>1.7150000000000001</v>
      </c>
      <c r="K142" s="16">
        <f t="shared" si="11"/>
        <v>26.215</v>
      </c>
      <c r="L142" s="6">
        <f t="shared" si="8"/>
        <v>26.215</v>
      </c>
    </row>
    <row r="143" spans="1:12" x14ac:dyDescent="0.4">
      <c r="A143" s="9">
        <v>139</v>
      </c>
      <c r="B143" s="4">
        <v>5920001152</v>
      </c>
      <c r="C143" s="161" t="s">
        <v>898</v>
      </c>
      <c r="D143" s="160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9"/>
        <v>3.5</v>
      </c>
      <c r="J143" s="6">
        <f t="shared" si="10"/>
        <v>0.24500000000000002</v>
      </c>
      <c r="K143" s="6">
        <f t="shared" si="11"/>
        <v>3.7450000000000001</v>
      </c>
      <c r="L143" s="6">
        <f t="shared" si="8"/>
        <v>3.7450000000000001</v>
      </c>
    </row>
    <row r="144" spans="1:12" x14ac:dyDescent="0.4">
      <c r="A144" s="9">
        <v>140</v>
      </c>
      <c r="B144" s="4">
        <v>5920001153</v>
      </c>
      <c r="C144" s="159" t="s">
        <v>899</v>
      </c>
      <c r="D144" s="160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9"/>
        <v>3.5</v>
      </c>
      <c r="J144" s="16">
        <f t="shared" si="10"/>
        <v>0.24500000000000002</v>
      </c>
      <c r="K144" s="16">
        <f t="shared" si="11"/>
        <v>3.7450000000000001</v>
      </c>
      <c r="L144" s="6">
        <f t="shared" si="8"/>
        <v>3.7450000000000001</v>
      </c>
    </row>
    <row r="145" spans="1:13" x14ac:dyDescent="0.4">
      <c r="A145" s="9">
        <v>141</v>
      </c>
      <c r="B145" s="4">
        <v>5920001154</v>
      </c>
      <c r="C145" s="161" t="s">
        <v>900</v>
      </c>
      <c r="D145" s="160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9"/>
        <v>28</v>
      </c>
      <c r="J145" s="6">
        <f t="shared" si="10"/>
        <v>1.9600000000000002</v>
      </c>
      <c r="K145" s="6">
        <f t="shared" si="11"/>
        <v>29.96</v>
      </c>
      <c r="L145" s="6">
        <f t="shared" si="8"/>
        <v>29.96</v>
      </c>
    </row>
    <row r="146" spans="1:13" x14ac:dyDescent="0.4">
      <c r="A146" s="9">
        <v>142</v>
      </c>
      <c r="B146" s="4">
        <v>5920001155</v>
      </c>
      <c r="C146" s="159" t="s">
        <v>901</v>
      </c>
      <c r="D146" s="160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9"/>
        <v>4333</v>
      </c>
      <c r="J146" s="16">
        <f t="shared" si="10"/>
        <v>303.31</v>
      </c>
      <c r="K146" s="16">
        <f t="shared" si="11"/>
        <v>4636.3100000000004</v>
      </c>
      <c r="L146" s="6">
        <f t="shared" si="8"/>
        <v>4636.3100000000004</v>
      </c>
    </row>
    <row r="147" spans="1:13" x14ac:dyDescent="0.4">
      <c r="A147" s="9">
        <v>143</v>
      </c>
      <c r="B147" s="4">
        <v>5920001156</v>
      </c>
      <c r="C147" s="161" t="s">
        <v>902</v>
      </c>
      <c r="D147" s="160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9"/>
        <v>455</v>
      </c>
      <c r="J147" s="6">
        <f t="shared" si="10"/>
        <v>31.85</v>
      </c>
      <c r="K147" s="6">
        <f t="shared" si="11"/>
        <v>486.85</v>
      </c>
      <c r="L147" s="6">
        <f t="shared" si="8"/>
        <v>486.85</v>
      </c>
    </row>
    <row r="148" spans="1:13" x14ac:dyDescent="0.4">
      <c r="A148" s="9">
        <v>144</v>
      </c>
      <c r="B148" s="4">
        <v>5920001157</v>
      </c>
      <c r="C148" s="159" t="s">
        <v>903</v>
      </c>
      <c r="D148" s="160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9"/>
        <v>2397.5</v>
      </c>
      <c r="J148" s="16">
        <f t="shared" si="10"/>
        <v>167.82500000000002</v>
      </c>
      <c r="K148" s="16">
        <f t="shared" si="11"/>
        <v>2565.3249999999998</v>
      </c>
      <c r="L148" s="6">
        <f t="shared" si="8"/>
        <v>2565.3249999999998</v>
      </c>
    </row>
    <row r="149" spans="1:13" x14ac:dyDescent="0.4">
      <c r="A149" s="9">
        <v>145</v>
      </c>
      <c r="B149" s="4">
        <v>5920001158</v>
      </c>
      <c r="C149" s="161" t="s">
        <v>904</v>
      </c>
      <c r="D149" s="160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9"/>
        <v>63</v>
      </c>
      <c r="J149" s="6">
        <f t="shared" si="10"/>
        <v>4.41</v>
      </c>
      <c r="K149" s="6">
        <f t="shared" si="11"/>
        <v>67.41</v>
      </c>
      <c r="L149" s="6">
        <f t="shared" si="8"/>
        <v>67.41</v>
      </c>
    </row>
    <row r="150" spans="1:13" x14ac:dyDescent="0.4">
      <c r="A150" s="9">
        <v>146</v>
      </c>
      <c r="B150" s="4">
        <v>5920001159</v>
      </c>
      <c r="C150" s="159" t="s">
        <v>905</v>
      </c>
      <c r="D150" s="160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9"/>
        <v>63</v>
      </c>
      <c r="J150" s="16">
        <f t="shared" si="10"/>
        <v>4.41</v>
      </c>
      <c r="K150" s="16">
        <f t="shared" si="11"/>
        <v>67.41</v>
      </c>
      <c r="L150" s="6">
        <f t="shared" si="8"/>
        <v>67.41</v>
      </c>
    </row>
    <row r="151" spans="1:13" x14ac:dyDescent="0.4">
      <c r="A151" s="9">
        <v>147</v>
      </c>
      <c r="B151" s="4">
        <v>5920001160</v>
      </c>
      <c r="C151" s="161" t="s">
        <v>906</v>
      </c>
      <c r="D151" s="160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9"/>
        <v>31.5</v>
      </c>
      <c r="J151" s="6">
        <f t="shared" si="10"/>
        <v>2.2050000000000001</v>
      </c>
      <c r="K151" s="6">
        <f t="shared" si="11"/>
        <v>33.704999999999998</v>
      </c>
      <c r="L151" s="6">
        <f t="shared" si="8"/>
        <v>33.704999999999998</v>
      </c>
    </row>
    <row r="152" spans="1:13" x14ac:dyDescent="0.4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9"/>
        <v>3.5</v>
      </c>
      <c r="J152" s="16">
        <f t="shared" si="10"/>
        <v>0.24500000000000002</v>
      </c>
      <c r="K152" s="16">
        <f t="shared" si="11"/>
        <v>3.7450000000000001</v>
      </c>
      <c r="L152" s="6">
        <f t="shared" si="8"/>
        <v>18.725000000000001</v>
      </c>
      <c r="M152" s="2">
        <v>18.73</v>
      </c>
    </row>
    <row r="153" spans="1:13" x14ac:dyDescent="0.4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9"/>
        <v>98</v>
      </c>
      <c r="J153" s="6">
        <f t="shared" si="10"/>
        <v>6.86</v>
      </c>
      <c r="K153" s="6">
        <f t="shared" si="11"/>
        <v>104.86</v>
      </c>
      <c r="L153" s="6">
        <f t="shared" si="8"/>
        <v>243.43</v>
      </c>
      <c r="M153" s="2">
        <v>243.43</v>
      </c>
    </row>
    <row r="154" spans="1:13" x14ac:dyDescent="0.4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9"/>
        <v>7</v>
      </c>
      <c r="J154" s="16">
        <f t="shared" si="10"/>
        <v>0.49000000000000005</v>
      </c>
      <c r="K154" s="16">
        <f t="shared" si="11"/>
        <v>7.49</v>
      </c>
      <c r="L154" s="6">
        <f t="shared" si="8"/>
        <v>14.98</v>
      </c>
      <c r="M154" s="2">
        <v>14.98</v>
      </c>
    </row>
    <row r="155" spans="1:13" x14ac:dyDescent="0.4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9"/>
        <v>3.5</v>
      </c>
      <c r="J155" s="6">
        <f t="shared" si="10"/>
        <v>0.24500000000000002</v>
      </c>
      <c r="K155" s="6">
        <f t="shared" si="11"/>
        <v>3.7450000000000001</v>
      </c>
      <c r="L155" s="6">
        <f t="shared" si="8"/>
        <v>14.984999999999999</v>
      </c>
      <c r="M155" s="2">
        <v>14.99</v>
      </c>
    </row>
    <row r="156" spans="1:13" x14ac:dyDescent="0.4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9"/>
        <v>10.5</v>
      </c>
      <c r="J156" s="16">
        <f t="shared" si="10"/>
        <v>0.7350000000000001</v>
      </c>
      <c r="K156" s="16">
        <f t="shared" si="11"/>
        <v>11.234999999999999</v>
      </c>
      <c r="L156" s="6">
        <f t="shared" si="8"/>
        <v>74.905000000000001</v>
      </c>
      <c r="M156" s="2">
        <v>74.91</v>
      </c>
    </row>
    <row r="157" spans="1:13" x14ac:dyDescent="0.4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9"/>
        <v>91</v>
      </c>
      <c r="J157" s="6">
        <f t="shared" si="10"/>
        <v>6.370000000000001</v>
      </c>
      <c r="K157" s="6">
        <f t="shared" si="11"/>
        <v>97.37</v>
      </c>
      <c r="L157" s="6">
        <f t="shared" si="8"/>
        <v>191</v>
      </c>
      <c r="M157" s="2">
        <v>191</v>
      </c>
    </row>
    <row r="158" spans="1:13" x14ac:dyDescent="0.4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9"/>
        <v>45.5</v>
      </c>
      <c r="J158" s="16">
        <f t="shared" si="10"/>
        <v>3.1850000000000005</v>
      </c>
      <c r="K158" s="16">
        <f t="shared" si="11"/>
        <v>48.685000000000002</v>
      </c>
      <c r="L158" s="6">
        <f t="shared" si="8"/>
        <v>101.11500000000001</v>
      </c>
      <c r="M158" s="2">
        <v>101.12</v>
      </c>
    </row>
    <row r="159" spans="1:13" x14ac:dyDescent="0.4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9"/>
        <v>122.5</v>
      </c>
      <c r="J159" s="6">
        <f t="shared" si="10"/>
        <v>8.5750000000000011</v>
      </c>
      <c r="K159" s="6">
        <f t="shared" si="11"/>
        <v>131.07499999999999</v>
      </c>
      <c r="L159" s="6">
        <f t="shared" si="8"/>
        <v>250.91499999999999</v>
      </c>
      <c r="M159" s="2">
        <v>250.92</v>
      </c>
    </row>
    <row r="160" spans="1:13" x14ac:dyDescent="0.4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9"/>
        <v>143.5</v>
      </c>
      <c r="J160" s="16">
        <f t="shared" si="10"/>
        <v>10.045000000000002</v>
      </c>
      <c r="K160" s="16">
        <f t="shared" si="11"/>
        <v>153.54500000000002</v>
      </c>
      <c r="L160" s="6">
        <f t="shared" si="8"/>
        <v>385.73500000000001</v>
      </c>
      <c r="M160" s="2">
        <v>385.74</v>
      </c>
    </row>
    <row r="161" spans="1:13" x14ac:dyDescent="0.4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9"/>
        <v>98</v>
      </c>
      <c r="J161" s="6">
        <f t="shared" si="10"/>
        <v>6.86</v>
      </c>
      <c r="K161" s="6">
        <f t="shared" si="11"/>
        <v>104.86</v>
      </c>
      <c r="L161" s="6">
        <f t="shared" si="8"/>
        <v>202.23000000000002</v>
      </c>
      <c r="M161" s="2">
        <v>202.23</v>
      </c>
    </row>
    <row r="162" spans="1:13" x14ac:dyDescent="0.4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9"/>
        <v>42</v>
      </c>
      <c r="J162" s="16">
        <f t="shared" si="10"/>
        <v>2.9400000000000004</v>
      </c>
      <c r="K162" s="16">
        <f t="shared" si="11"/>
        <v>44.94</v>
      </c>
      <c r="L162" s="6">
        <f t="shared" si="8"/>
        <v>93.63</v>
      </c>
      <c r="M162" s="2">
        <v>93.63</v>
      </c>
    </row>
    <row r="163" spans="1:13" x14ac:dyDescent="0.4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9"/>
        <v>122.5</v>
      </c>
      <c r="J163" s="6">
        <f t="shared" si="10"/>
        <v>8.5750000000000011</v>
      </c>
      <c r="K163" s="6">
        <f t="shared" si="11"/>
        <v>131.07499999999999</v>
      </c>
      <c r="L163" s="6">
        <f t="shared" si="8"/>
        <v>265.89499999999998</v>
      </c>
      <c r="M163" s="2">
        <v>265.89999999999998</v>
      </c>
    </row>
    <row r="164" spans="1:13" x14ac:dyDescent="0.4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9"/>
        <v>17.5</v>
      </c>
      <c r="J164" s="16">
        <f t="shared" si="10"/>
        <v>1.2250000000000001</v>
      </c>
      <c r="K164" s="16">
        <f t="shared" si="11"/>
        <v>18.725000000000001</v>
      </c>
      <c r="L164" s="6">
        <f t="shared" si="8"/>
        <v>41.195</v>
      </c>
      <c r="M164" s="2">
        <v>41.2</v>
      </c>
    </row>
    <row r="165" spans="1:13" x14ac:dyDescent="0.4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9"/>
        <v>52.5</v>
      </c>
      <c r="J165" s="6">
        <f t="shared" si="10"/>
        <v>3.6750000000000003</v>
      </c>
      <c r="K165" s="6">
        <f t="shared" si="11"/>
        <v>56.174999999999997</v>
      </c>
      <c r="L165" s="6">
        <f t="shared" si="8"/>
        <v>112.35499999999999</v>
      </c>
      <c r="M165" s="2">
        <v>112.36</v>
      </c>
    </row>
    <row r="166" spans="1:13" x14ac:dyDescent="0.4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9"/>
        <v>35</v>
      </c>
      <c r="J166" s="16">
        <f t="shared" si="10"/>
        <v>2.4500000000000002</v>
      </c>
      <c r="K166" s="16">
        <f t="shared" si="11"/>
        <v>37.450000000000003</v>
      </c>
      <c r="L166" s="6">
        <f t="shared" si="8"/>
        <v>82.39</v>
      </c>
      <c r="M166" s="2">
        <v>82.39</v>
      </c>
    </row>
    <row r="167" spans="1:13" x14ac:dyDescent="0.4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9"/>
        <v>84</v>
      </c>
      <c r="J167" s="6">
        <f t="shared" si="10"/>
        <v>5.8800000000000008</v>
      </c>
      <c r="K167" s="6">
        <f t="shared" si="11"/>
        <v>89.88</v>
      </c>
      <c r="L167" s="6">
        <f t="shared" si="8"/>
        <v>191</v>
      </c>
      <c r="M167" s="2">
        <v>191</v>
      </c>
    </row>
    <row r="168" spans="1:13" x14ac:dyDescent="0.4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9"/>
        <v>42</v>
      </c>
      <c r="J168" s="16">
        <f t="shared" si="10"/>
        <v>2.9400000000000004</v>
      </c>
      <c r="K168" s="16">
        <f t="shared" si="11"/>
        <v>44.94</v>
      </c>
      <c r="L168" s="6">
        <f t="shared" si="8"/>
        <v>71.16</v>
      </c>
      <c r="M168" s="2">
        <v>71.16</v>
      </c>
    </row>
    <row r="169" spans="1:13" x14ac:dyDescent="0.4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9"/>
        <v>56</v>
      </c>
      <c r="J169" s="6">
        <f t="shared" si="10"/>
        <v>3.9200000000000004</v>
      </c>
      <c r="K169" s="6">
        <f t="shared" si="11"/>
        <v>59.92</v>
      </c>
      <c r="L169" s="6">
        <f t="shared" si="8"/>
        <v>127.33</v>
      </c>
      <c r="M169" s="2">
        <v>127.33</v>
      </c>
    </row>
    <row r="170" spans="1:13" x14ac:dyDescent="0.4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9"/>
        <v>84</v>
      </c>
      <c r="J170" s="16">
        <f t="shared" si="10"/>
        <v>5.8800000000000008</v>
      </c>
      <c r="K170" s="16">
        <f t="shared" si="11"/>
        <v>89.88</v>
      </c>
      <c r="L170" s="6">
        <f t="shared" si="8"/>
        <v>194.74</v>
      </c>
      <c r="M170" s="2">
        <v>194.74</v>
      </c>
    </row>
    <row r="171" spans="1:13" x14ac:dyDescent="0.4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9"/>
        <v>3.5</v>
      </c>
      <c r="J171" s="6">
        <f t="shared" si="10"/>
        <v>0.24500000000000002</v>
      </c>
      <c r="K171" s="6">
        <f t="shared" si="11"/>
        <v>3.7450000000000001</v>
      </c>
      <c r="L171" s="6">
        <f t="shared" si="8"/>
        <v>26.215</v>
      </c>
      <c r="M171" s="2">
        <v>26.22</v>
      </c>
    </row>
    <row r="172" spans="1:13" x14ac:dyDescent="0.4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9"/>
        <v>80.5</v>
      </c>
      <c r="J172" s="16">
        <f t="shared" si="10"/>
        <v>5.6350000000000007</v>
      </c>
      <c r="K172" s="16">
        <f t="shared" si="11"/>
        <v>86.135000000000005</v>
      </c>
      <c r="L172" s="6">
        <f t="shared" si="8"/>
        <v>224.70499999999998</v>
      </c>
      <c r="M172" s="2">
        <v>224.71</v>
      </c>
    </row>
    <row r="173" spans="1:13" x14ac:dyDescent="0.4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9"/>
        <v>28</v>
      </c>
      <c r="J173" s="6">
        <f t="shared" si="10"/>
        <v>1.9600000000000002</v>
      </c>
      <c r="K173" s="6">
        <f t="shared" si="11"/>
        <v>29.96</v>
      </c>
      <c r="L173" s="6">
        <f t="shared" si="8"/>
        <v>78.650000000000006</v>
      </c>
      <c r="M173" s="2">
        <v>78.650000000000006</v>
      </c>
    </row>
    <row r="174" spans="1:13" x14ac:dyDescent="0.4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9"/>
        <v>24.5</v>
      </c>
      <c r="J174" s="16">
        <f t="shared" si="10"/>
        <v>1.7150000000000001</v>
      </c>
      <c r="K174" s="16">
        <f t="shared" si="11"/>
        <v>26.215</v>
      </c>
      <c r="L174" s="6">
        <f t="shared" si="8"/>
        <v>56.174999999999997</v>
      </c>
      <c r="M174" s="2">
        <v>56.18</v>
      </c>
    </row>
    <row r="175" spans="1:13" x14ac:dyDescent="0.4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9"/>
        <v>52.5</v>
      </c>
      <c r="J175" s="6">
        <f t="shared" si="10"/>
        <v>3.6750000000000003</v>
      </c>
      <c r="K175" s="6">
        <f t="shared" si="11"/>
        <v>56.174999999999997</v>
      </c>
      <c r="L175" s="6">
        <f t="shared" si="8"/>
        <v>104.86499999999999</v>
      </c>
      <c r="M175" s="2">
        <v>104.87</v>
      </c>
    </row>
    <row r="176" spans="1:13" x14ac:dyDescent="0.4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9"/>
        <v>10.5</v>
      </c>
      <c r="J176" s="16">
        <f t="shared" si="10"/>
        <v>0.7350000000000001</v>
      </c>
      <c r="K176" s="16">
        <f t="shared" si="11"/>
        <v>11.234999999999999</v>
      </c>
      <c r="L176" s="6">
        <f t="shared" si="8"/>
        <v>26.215</v>
      </c>
      <c r="M176" s="2">
        <v>26.22</v>
      </c>
    </row>
    <row r="177" spans="1:13" x14ac:dyDescent="0.4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9"/>
        <v>7</v>
      </c>
      <c r="J177" s="6">
        <f t="shared" si="10"/>
        <v>0.49000000000000005</v>
      </c>
      <c r="K177" s="6">
        <f t="shared" si="11"/>
        <v>7.49</v>
      </c>
      <c r="L177" s="6">
        <f t="shared" si="8"/>
        <v>37.450000000000003</v>
      </c>
      <c r="M177" s="2">
        <v>37.450000000000003</v>
      </c>
    </row>
    <row r="178" spans="1:13" x14ac:dyDescent="0.4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9"/>
        <v>59.5</v>
      </c>
      <c r="J178" s="16">
        <f t="shared" si="10"/>
        <v>4.165</v>
      </c>
      <c r="K178" s="16">
        <f t="shared" si="11"/>
        <v>63.664999999999999</v>
      </c>
      <c r="L178" s="6">
        <f t="shared" si="8"/>
        <v>138.565</v>
      </c>
      <c r="M178" s="2">
        <v>138.57</v>
      </c>
    </row>
    <row r="179" spans="1:13" x14ac:dyDescent="0.4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9"/>
        <v>126</v>
      </c>
      <c r="J179" s="6">
        <f t="shared" si="10"/>
        <v>8.82</v>
      </c>
      <c r="K179" s="6">
        <f t="shared" si="11"/>
        <v>134.82</v>
      </c>
      <c r="L179" s="6">
        <f t="shared" si="8"/>
        <v>295.86</v>
      </c>
      <c r="M179" s="2">
        <v>295.86</v>
      </c>
    </row>
    <row r="180" spans="1:13" x14ac:dyDescent="0.4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9"/>
        <v>87.5</v>
      </c>
      <c r="J180" s="16">
        <f t="shared" si="10"/>
        <v>6.1250000000000009</v>
      </c>
      <c r="K180" s="16">
        <f t="shared" si="11"/>
        <v>93.625</v>
      </c>
      <c r="L180" s="6">
        <f t="shared" si="8"/>
        <v>228.44499999999999</v>
      </c>
      <c r="M180" s="2">
        <v>228.45</v>
      </c>
    </row>
    <row r="181" spans="1:13" x14ac:dyDescent="0.4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9"/>
        <v>66.5</v>
      </c>
      <c r="J181" s="6">
        <f t="shared" si="10"/>
        <v>4.6550000000000002</v>
      </c>
      <c r="K181" s="6">
        <f t="shared" si="11"/>
        <v>71.155000000000001</v>
      </c>
      <c r="L181" s="6">
        <f t="shared" si="8"/>
        <v>164.785</v>
      </c>
      <c r="M181" s="2">
        <v>164.79</v>
      </c>
    </row>
    <row r="182" spans="1:13" x14ac:dyDescent="0.4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9"/>
        <v>38.5</v>
      </c>
      <c r="J182" s="16">
        <f t="shared" si="10"/>
        <v>2.6950000000000003</v>
      </c>
      <c r="K182" s="16">
        <f t="shared" si="11"/>
        <v>41.195</v>
      </c>
      <c r="L182" s="6">
        <f t="shared" si="8"/>
        <v>71.155000000000001</v>
      </c>
      <c r="M182" s="2">
        <v>71.16</v>
      </c>
    </row>
    <row r="183" spans="1:13" x14ac:dyDescent="0.4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9"/>
        <v>14</v>
      </c>
      <c r="J183" s="6">
        <f t="shared" si="10"/>
        <v>0.98000000000000009</v>
      </c>
      <c r="K183" s="6">
        <f t="shared" si="11"/>
        <v>14.98</v>
      </c>
      <c r="L183" s="6">
        <f t="shared" si="8"/>
        <v>37.450000000000003</v>
      </c>
      <c r="M183" s="2">
        <v>37.450000000000003</v>
      </c>
    </row>
    <row r="184" spans="1:13" x14ac:dyDescent="0.4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9"/>
        <v>14</v>
      </c>
      <c r="J184" s="16">
        <f t="shared" si="10"/>
        <v>0.98000000000000009</v>
      </c>
      <c r="K184" s="16">
        <f t="shared" si="11"/>
        <v>14.98</v>
      </c>
      <c r="L184" s="6">
        <f t="shared" si="8"/>
        <v>37.450000000000003</v>
      </c>
      <c r="M184" s="2">
        <v>37.450000000000003</v>
      </c>
    </row>
    <row r="185" spans="1:13" x14ac:dyDescent="0.4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9"/>
        <v>21</v>
      </c>
      <c r="J185" s="6">
        <f t="shared" si="10"/>
        <v>1.4700000000000002</v>
      </c>
      <c r="K185" s="6">
        <f t="shared" si="11"/>
        <v>22.47</v>
      </c>
      <c r="L185" s="6">
        <f t="shared" si="8"/>
        <v>74.900000000000006</v>
      </c>
      <c r="M185" s="2">
        <v>74.900000000000006</v>
      </c>
    </row>
    <row r="186" spans="1:13" x14ac:dyDescent="0.4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9"/>
        <v>126</v>
      </c>
      <c r="J186" s="16">
        <f t="shared" si="10"/>
        <v>8.82</v>
      </c>
      <c r="K186" s="16">
        <f t="shared" si="11"/>
        <v>134.82</v>
      </c>
      <c r="L186" s="6">
        <f t="shared" si="8"/>
        <v>307.09000000000003</v>
      </c>
      <c r="M186" s="2">
        <v>307.08999999999997</v>
      </c>
    </row>
    <row r="187" spans="1:13" x14ac:dyDescent="0.4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9"/>
        <v>164.5</v>
      </c>
      <c r="J187" s="6">
        <f t="shared" si="10"/>
        <v>11.515000000000001</v>
      </c>
      <c r="K187" s="6">
        <f t="shared" si="11"/>
        <v>176.01499999999999</v>
      </c>
      <c r="L187" s="6">
        <f t="shared" si="8"/>
        <v>348.28499999999997</v>
      </c>
      <c r="M187" s="2">
        <v>348.29</v>
      </c>
    </row>
    <row r="188" spans="1:13" x14ac:dyDescent="0.4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9"/>
        <v>49</v>
      </c>
      <c r="J188" s="16">
        <f t="shared" si="10"/>
        <v>3.43</v>
      </c>
      <c r="K188" s="16">
        <f t="shared" si="11"/>
        <v>52.43</v>
      </c>
      <c r="L188" s="6">
        <f t="shared" si="8"/>
        <v>108.61</v>
      </c>
      <c r="M188" s="2">
        <v>108.61</v>
      </c>
    </row>
    <row r="189" spans="1:13" x14ac:dyDescent="0.4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9"/>
        <v>45.5</v>
      </c>
      <c r="J189" s="6">
        <f t="shared" si="10"/>
        <v>3.1850000000000005</v>
      </c>
      <c r="K189" s="6">
        <f t="shared" si="11"/>
        <v>48.685000000000002</v>
      </c>
      <c r="L189" s="6">
        <f t="shared" si="8"/>
        <v>48.685000000000002</v>
      </c>
      <c r="M189" s="2">
        <v>48.69</v>
      </c>
    </row>
    <row r="190" spans="1:13" x14ac:dyDescent="0.4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9"/>
        <v>101.5</v>
      </c>
      <c r="J190" s="16">
        <f t="shared" si="10"/>
        <v>7.1050000000000004</v>
      </c>
      <c r="K190" s="16">
        <f t="shared" si="11"/>
        <v>108.605</v>
      </c>
      <c r="L190" s="6">
        <f t="shared" si="8"/>
        <v>280.875</v>
      </c>
      <c r="M190" s="2">
        <v>280.88</v>
      </c>
    </row>
    <row r="191" spans="1:13" x14ac:dyDescent="0.4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9"/>
        <v>98</v>
      </c>
      <c r="J191" s="6">
        <f t="shared" si="10"/>
        <v>6.86</v>
      </c>
      <c r="K191" s="6">
        <f t="shared" si="11"/>
        <v>104.86</v>
      </c>
      <c r="L191" s="6">
        <f t="shared" si="8"/>
        <v>239.68</v>
      </c>
      <c r="M191" s="2">
        <v>239.68</v>
      </c>
    </row>
    <row r="192" spans="1:13" x14ac:dyDescent="0.4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9"/>
        <v>24.5</v>
      </c>
      <c r="J192" s="16">
        <f t="shared" si="10"/>
        <v>1.7150000000000001</v>
      </c>
      <c r="K192" s="16">
        <f t="shared" si="11"/>
        <v>26.215</v>
      </c>
      <c r="L192" s="6">
        <f t="shared" si="8"/>
        <v>41.195</v>
      </c>
      <c r="M192" s="2">
        <v>41.2</v>
      </c>
    </row>
    <row r="193" spans="1:13" x14ac:dyDescent="0.4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9"/>
        <v>94.5</v>
      </c>
      <c r="J193" s="6">
        <f t="shared" si="10"/>
        <v>6.6150000000000002</v>
      </c>
      <c r="K193" s="6">
        <f t="shared" si="11"/>
        <v>101.11499999999999</v>
      </c>
      <c r="L193" s="6">
        <f t="shared" si="8"/>
        <v>205.97499999999999</v>
      </c>
      <c r="M193" s="2">
        <v>205.98</v>
      </c>
    </row>
    <row r="194" spans="1:13" x14ac:dyDescent="0.4">
      <c r="A194" s="9">
        <v>190</v>
      </c>
      <c r="B194" s="4">
        <v>5920001203</v>
      </c>
      <c r="C194" s="159" t="s">
        <v>952</v>
      </c>
      <c r="D194" s="160" t="s">
        <v>134</v>
      </c>
      <c r="E194" s="99">
        <v>1</v>
      </c>
      <c r="F194" s="31">
        <v>0</v>
      </c>
      <c r="G194" s="64">
        <v>28</v>
      </c>
      <c r="H194" s="15">
        <v>3.5</v>
      </c>
      <c r="I194" s="16">
        <f t="shared" si="9"/>
        <v>98</v>
      </c>
      <c r="J194" s="16">
        <f t="shared" si="10"/>
        <v>6.86</v>
      </c>
      <c r="K194" s="16">
        <f t="shared" si="11"/>
        <v>104.86</v>
      </c>
      <c r="L194" s="6">
        <f t="shared" si="8"/>
        <v>104.86</v>
      </c>
    </row>
    <row r="195" spans="1:13" x14ac:dyDescent="0.4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9"/>
        <v>24.5</v>
      </c>
      <c r="J195" s="6">
        <f t="shared" si="10"/>
        <v>1.7150000000000001</v>
      </c>
      <c r="K195" s="6">
        <f t="shared" si="11"/>
        <v>26.215</v>
      </c>
      <c r="L195" s="6">
        <f t="shared" si="8"/>
        <v>74.905000000000001</v>
      </c>
      <c r="M195" s="2">
        <v>74.91</v>
      </c>
    </row>
    <row r="196" spans="1:13" x14ac:dyDescent="0.4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9"/>
        <v>17.5</v>
      </c>
      <c r="J196" s="16">
        <f t="shared" si="10"/>
        <v>1.2250000000000001</v>
      </c>
      <c r="K196" s="16">
        <f t="shared" si="11"/>
        <v>18.725000000000001</v>
      </c>
      <c r="L196" s="6">
        <f t="shared" si="8"/>
        <v>63.664999999999999</v>
      </c>
      <c r="M196" s="2">
        <v>63.67</v>
      </c>
    </row>
    <row r="197" spans="1:13" x14ac:dyDescent="0.4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9"/>
        <v>17.5</v>
      </c>
      <c r="J197" s="6">
        <f t="shared" si="10"/>
        <v>1.2250000000000001</v>
      </c>
      <c r="K197" s="6">
        <f t="shared" si="11"/>
        <v>18.725000000000001</v>
      </c>
      <c r="L197" s="6">
        <f t="shared" si="8"/>
        <v>52.435000000000002</v>
      </c>
      <c r="M197" s="2">
        <v>52.44</v>
      </c>
    </row>
    <row r="198" spans="1:13" x14ac:dyDescent="0.4">
      <c r="A198" s="9">
        <v>194</v>
      </c>
      <c r="B198" s="4">
        <v>5920001207</v>
      </c>
      <c r="C198" s="159" t="s">
        <v>956</v>
      </c>
      <c r="D198" s="160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9"/>
        <v>49</v>
      </c>
      <c r="J198" s="16">
        <f t="shared" si="10"/>
        <v>3.43</v>
      </c>
      <c r="K198" s="16">
        <f t="shared" si="11"/>
        <v>52.43</v>
      </c>
      <c r="L198" s="6">
        <f t="shared" ref="L198:L261" si="12">SUM(F198+K198)</f>
        <v>52.43</v>
      </c>
    </row>
    <row r="199" spans="1:13" x14ac:dyDescent="0.4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9"/>
        <v>455</v>
      </c>
      <c r="J199" s="6">
        <f t="shared" si="10"/>
        <v>31.85</v>
      </c>
      <c r="K199" s="6">
        <f t="shared" si="11"/>
        <v>486.85</v>
      </c>
      <c r="L199" s="6">
        <f t="shared" si="12"/>
        <v>940</v>
      </c>
      <c r="M199" s="2">
        <v>940</v>
      </c>
    </row>
    <row r="200" spans="1:13" x14ac:dyDescent="0.4">
      <c r="A200" s="9">
        <v>196</v>
      </c>
      <c r="B200" s="4">
        <v>5920001209</v>
      </c>
      <c r="C200" s="159" t="s">
        <v>958</v>
      </c>
      <c r="D200" s="160" t="s">
        <v>139</v>
      </c>
      <c r="E200" s="99" t="s">
        <v>1779</v>
      </c>
      <c r="F200" s="31">
        <v>0</v>
      </c>
      <c r="G200" s="64">
        <v>27</v>
      </c>
      <c r="H200" s="15">
        <v>3.5</v>
      </c>
      <c r="I200" s="16">
        <f t="shared" si="9"/>
        <v>94.5</v>
      </c>
      <c r="J200" s="16">
        <f t="shared" si="10"/>
        <v>6.6150000000000002</v>
      </c>
      <c r="K200" s="16">
        <f>SUM(I200+J200)</f>
        <v>101.11499999999999</v>
      </c>
      <c r="L200" s="6">
        <f t="shared" si="12"/>
        <v>101.11499999999999</v>
      </c>
    </row>
    <row r="201" spans="1:13" x14ac:dyDescent="0.4">
      <c r="A201" s="9">
        <v>197</v>
      </c>
      <c r="B201" s="4">
        <v>5920001210</v>
      </c>
      <c r="C201" s="161" t="s">
        <v>959</v>
      </c>
      <c r="D201" s="160" t="s">
        <v>139</v>
      </c>
      <c r="E201" s="63" t="s">
        <v>1779</v>
      </c>
      <c r="F201" s="33">
        <v>0</v>
      </c>
      <c r="G201" s="3">
        <v>3</v>
      </c>
      <c r="H201" s="5">
        <v>3.5</v>
      </c>
      <c r="I201" s="6">
        <f t="shared" ref="I201:I264" si="13">SUM(G201*H201)</f>
        <v>10.5</v>
      </c>
      <c r="J201" s="6">
        <f t="shared" ref="J201:J264" si="14">SUM(I201*7%)</f>
        <v>0.7350000000000001</v>
      </c>
      <c r="K201" s="6">
        <f t="shared" ref="K201:K264" si="15">SUM(I201+J201)</f>
        <v>11.234999999999999</v>
      </c>
      <c r="L201" s="6">
        <f t="shared" si="12"/>
        <v>11.234999999999999</v>
      </c>
    </row>
    <row r="202" spans="1:13" x14ac:dyDescent="0.4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3"/>
        <v>49</v>
      </c>
      <c r="J202" s="16">
        <f t="shared" si="14"/>
        <v>3.43</v>
      </c>
      <c r="K202" s="16">
        <f t="shared" si="15"/>
        <v>52.43</v>
      </c>
      <c r="L202" s="6">
        <f t="shared" si="12"/>
        <v>112.35</v>
      </c>
      <c r="M202" s="2">
        <v>112.35</v>
      </c>
    </row>
    <row r="203" spans="1:13" x14ac:dyDescent="0.4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3"/>
        <v>24.5</v>
      </c>
      <c r="J203" s="6">
        <f t="shared" si="14"/>
        <v>1.7150000000000001</v>
      </c>
      <c r="K203" s="6">
        <f t="shared" si="15"/>
        <v>26.215</v>
      </c>
      <c r="L203" s="6">
        <f t="shared" si="12"/>
        <v>52.435000000000002</v>
      </c>
      <c r="M203" s="2">
        <v>52.44</v>
      </c>
    </row>
    <row r="204" spans="1:13" x14ac:dyDescent="0.4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3"/>
        <v>87.5</v>
      </c>
      <c r="J204" s="16">
        <f t="shared" si="14"/>
        <v>6.1250000000000009</v>
      </c>
      <c r="K204" s="16">
        <f t="shared" si="15"/>
        <v>93.625</v>
      </c>
      <c r="L204" s="6">
        <f t="shared" si="12"/>
        <v>232.19499999999999</v>
      </c>
      <c r="M204" s="2">
        <v>232.2</v>
      </c>
    </row>
    <row r="205" spans="1:13" x14ac:dyDescent="0.4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3"/>
        <v>14</v>
      </c>
      <c r="J205" s="6">
        <f t="shared" si="14"/>
        <v>0.98000000000000009</v>
      </c>
      <c r="K205" s="6">
        <f t="shared" si="15"/>
        <v>14.98</v>
      </c>
      <c r="L205" s="6">
        <f t="shared" si="12"/>
        <v>194.73999999999998</v>
      </c>
      <c r="M205" s="2">
        <v>194.74</v>
      </c>
    </row>
    <row r="206" spans="1:13" x14ac:dyDescent="0.4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3"/>
        <v>77</v>
      </c>
      <c r="J206" s="16">
        <f t="shared" si="14"/>
        <v>5.3900000000000006</v>
      </c>
      <c r="K206" s="16">
        <f t="shared" si="15"/>
        <v>82.39</v>
      </c>
      <c r="L206" s="6">
        <f t="shared" si="12"/>
        <v>142.31</v>
      </c>
      <c r="M206" s="2">
        <v>142.31</v>
      </c>
    </row>
    <row r="207" spans="1:13" x14ac:dyDescent="0.4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3"/>
        <v>420</v>
      </c>
      <c r="J207" s="6">
        <f t="shared" si="14"/>
        <v>29.400000000000002</v>
      </c>
      <c r="K207" s="6">
        <f t="shared" si="15"/>
        <v>449.4</v>
      </c>
      <c r="L207" s="6">
        <f t="shared" si="12"/>
        <v>865.09999999999991</v>
      </c>
      <c r="M207" s="2">
        <v>865.1</v>
      </c>
    </row>
    <row r="208" spans="1:13" x14ac:dyDescent="0.4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3"/>
        <v>73.5</v>
      </c>
      <c r="J208" s="16">
        <f t="shared" si="14"/>
        <v>5.1450000000000005</v>
      </c>
      <c r="K208" s="16">
        <f t="shared" si="15"/>
        <v>78.644999999999996</v>
      </c>
      <c r="L208" s="6">
        <f t="shared" si="12"/>
        <v>149.80500000000001</v>
      </c>
      <c r="M208" s="2">
        <v>149.81</v>
      </c>
    </row>
    <row r="209" spans="1:13" x14ac:dyDescent="0.4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3"/>
        <v>80.5</v>
      </c>
      <c r="J209" s="6">
        <f t="shared" si="14"/>
        <v>5.6350000000000007</v>
      </c>
      <c r="K209" s="6">
        <f t="shared" si="15"/>
        <v>86.135000000000005</v>
      </c>
      <c r="L209" s="6">
        <f t="shared" si="12"/>
        <v>183.505</v>
      </c>
      <c r="M209" s="2">
        <v>183.51</v>
      </c>
    </row>
    <row r="210" spans="1:13" x14ac:dyDescent="0.4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3"/>
        <v>24.5</v>
      </c>
      <c r="J210" s="16">
        <f t="shared" si="14"/>
        <v>1.7150000000000001</v>
      </c>
      <c r="K210" s="16">
        <f t="shared" si="15"/>
        <v>26.215</v>
      </c>
      <c r="L210" s="6">
        <f t="shared" si="12"/>
        <v>119.845</v>
      </c>
      <c r="M210" s="2">
        <v>119.85</v>
      </c>
    </row>
    <row r="211" spans="1:13" x14ac:dyDescent="0.4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3"/>
        <v>10.5</v>
      </c>
      <c r="J211" s="6">
        <f t="shared" si="14"/>
        <v>0.7350000000000001</v>
      </c>
      <c r="K211" s="6">
        <f t="shared" si="15"/>
        <v>11.234999999999999</v>
      </c>
      <c r="L211" s="6">
        <f t="shared" si="12"/>
        <v>48.685000000000002</v>
      </c>
      <c r="M211" s="2">
        <v>48.69</v>
      </c>
    </row>
    <row r="212" spans="1:13" x14ac:dyDescent="0.4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3"/>
        <v>7</v>
      </c>
      <c r="J212" s="16">
        <f t="shared" si="14"/>
        <v>0.49000000000000005</v>
      </c>
      <c r="K212" s="16">
        <f t="shared" si="15"/>
        <v>7.49</v>
      </c>
      <c r="L212" s="6">
        <f t="shared" si="12"/>
        <v>26.22</v>
      </c>
      <c r="M212" s="2">
        <v>26.22</v>
      </c>
    </row>
    <row r="213" spans="1:13" x14ac:dyDescent="0.4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3"/>
        <v>87.5</v>
      </c>
      <c r="J213" s="6">
        <f t="shared" si="14"/>
        <v>6.1250000000000009</v>
      </c>
      <c r="K213" s="6">
        <f t="shared" si="15"/>
        <v>93.625</v>
      </c>
      <c r="L213" s="6">
        <f t="shared" si="12"/>
        <v>164.785</v>
      </c>
      <c r="M213" s="2">
        <v>164.79</v>
      </c>
    </row>
    <row r="214" spans="1:13" x14ac:dyDescent="0.4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3"/>
        <v>21</v>
      </c>
      <c r="J214" s="16">
        <f t="shared" si="14"/>
        <v>1.4700000000000002</v>
      </c>
      <c r="K214" s="16">
        <f t="shared" si="15"/>
        <v>22.47</v>
      </c>
      <c r="L214" s="6">
        <f t="shared" si="12"/>
        <v>22.47</v>
      </c>
      <c r="M214" s="2">
        <v>22.47</v>
      </c>
    </row>
    <row r="215" spans="1:13" x14ac:dyDescent="0.4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3"/>
        <v>189</v>
      </c>
      <c r="J215" s="6">
        <f t="shared" si="14"/>
        <v>13.23</v>
      </c>
      <c r="K215" s="6">
        <f t="shared" si="15"/>
        <v>202.23</v>
      </c>
      <c r="L215" s="6">
        <f t="shared" si="12"/>
        <v>464.38</v>
      </c>
      <c r="M215" s="2">
        <v>464.38</v>
      </c>
    </row>
    <row r="216" spans="1:13" x14ac:dyDescent="0.4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3"/>
        <v>38.5</v>
      </c>
      <c r="J216" s="16">
        <f t="shared" si="14"/>
        <v>2.6950000000000003</v>
      </c>
      <c r="K216" s="16">
        <f t="shared" si="15"/>
        <v>41.195</v>
      </c>
      <c r="L216" s="6">
        <f t="shared" si="12"/>
        <v>93.625</v>
      </c>
      <c r="M216" s="2">
        <v>93.63</v>
      </c>
    </row>
    <row r="217" spans="1:13" x14ac:dyDescent="0.4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3"/>
        <v>21</v>
      </c>
      <c r="J217" s="6">
        <f t="shared" si="14"/>
        <v>1.4700000000000002</v>
      </c>
      <c r="K217" s="6">
        <f t="shared" si="15"/>
        <v>22.47</v>
      </c>
      <c r="L217" s="6">
        <f t="shared" si="12"/>
        <v>63.67</v>
      </c>
      <c r="M217" s="2">
        <v>63.67</v>
      </c>
    </row>
    <row r="218" spans="1:13" x14ac:dyDescent="0.4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3"/>
        <v>66.5</v>
      </c>
      <c r="J218" s="16">
        <f t="shared" si="14"/>
        <v>4.6550000000000002</v>
      </c>
      <c r="K218" s="16">
        <f t="shared" si="15"/>
        <v>71.155000000000001</v>
      </c>
      <c r="L218" s="6">
        <f t="shared" si="12"/>
        <v>142.315</v>
      </c>
      <c r="M218" s="2">
        <v>142.32</v>
      </c>
    </row>
    <row r="219" spans="1:13" x14ac:dyDescent="0.4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3"/>
        <v>70</v>
      </c>
      <c r="J219" s="6">
        <f t="shared" si="14"/>
        <v>4.9000000000000004</v>
      </c>
      <c r="K219" s="6">
        <f t="shared" si="15"/>
        <v>74.900000000000006</v>
      </c>
      <c r="L219" s="6">
        <f t="shared" si="12"/>
        <v>134.82</v>
      </c>
      <c r="M219" s="2">
        <v>134.82</v>
      </c>
    </row>
    <row r="220" spans="1:13" x14ac:dyDescent="0.4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3"/>
        <v>73.5</v>
      </c>
      <c r="J220" s="16">
        <f t="shared" si="14"/>
        <v>5.1450000000000005</v>
      </c>
      <c r="K220" s="16">
        <f t="shared" si="15"/>
        <v>78.644999999999996</v>
      </c>
      <c r="L220" s="6">
        <f t="shared" si="12"/>
        <v>78.644999999999996</v>
      </c>
      <c r="M220" s="2">
        <v>78.650000000000006</v>
      </c>
    </row>
    <row r="221" spans="1:13" x14ac:dyDescent="0.4">
      <c r="A221" s="9">
        <v>217</v>
      </c>
      <c r="B221" s="4">
        <v>5920001230</v>
      </c>
      <c r="C221" s="161" t="s">
        <v>1794</v>
      </c>
      <c r="D221" s="160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3"/>
        <v>59.5</v>
      </c>
      <c r="J221" s="6">
        <f t="shared" si="14"/>
        <v>4.165</v>
      </c>
      <c r="K221" s="6">
        <f t="shared" si="15"/>
        <v>63.664999999999999</v>
      </c>
      <c r="L221" s="6">
        <f t="shared" si="12"/>
        <v>63.664999999999999</v>
      </c>
    </row>
    <row r="222" spans="1:13" x14ac:dyDescent="0.4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3"/>
        <v>38.5</v>
      </c>
      <c r="J222" s="16">
        <f t="shared" si="14"/>
        <v>2.6950000000000003</v>
      </c>
      <c r="K222" s="16">
        <f t="shared" si="15"/>
        <v>41.195</v>
      </c>
      <c r="L222" s="6">
        <f t="shared" si="12"/>
        <v>82.39500000000001</v>
      </c>
      <c r="M222" s="2">
        <v>82.4</v>
      </c>
    </row>
    <row r="223" spans="1:13" x14ac:dyDescent="0.4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3"/>
        <v>119</v>
      </c>
      <c r="J223" s="6">
        <f t="shared" si="14"/>
        <v>8.33</v>
      </c>
      <c r="K223" s="6">
        <f t="shared" si="15"/>
        <v>127.33</v>
      </c>
      <c r="L223" s="6">
        <f t="shared" si="12"/>
        <v>269.64</v>
      </c>
      <c r="M223" s="2">
        <v>269.64</v>
      </c>
    </row>
    <row r="224" spans="1:13" x14ac:dyDescent="0.4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3"/>
        <v>147</v>
      </c>
      <c r="J224" s="16">
        <f t="shared" si="14"/>
        <v>10.290000000000001</v>
      </c>
      <c r="K224" s="16">
        <f t="shared" si="15"/>
        <v>157.29</v>
      </c>
      <c r="L224" s="6">
        <f t="shared" si="12"/>
        <v>157.29</v>
      </c>
      <c r="M224" s="2">
        <v>157.29</v>
      </c>
    </row>
    <row r="225" spans="1:13" x14ac:dyDescent="0.4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3"/>
        <v>94.5</v>
      </c>
      <c r="J225" s="6">
        <f t="shared" si="14"/>
        <v>6.6150000000000002</v>
      </c>
      <c r="K225" s="6">
        <f t="shared" si="15"/>
        <v>101.11499999999999</v>
      </c>
      <c r="L225" s="6">
        <f t="shared" si="12"/>
        <v>187.255</v>
      </c>
      <c r="M225" s="2">
        <v>187.26</v>
      </c>
    </row>
    <row r="226" spans="1:13" x14ac:dyDescent="0.4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3"/>
        <v>63</v>
      </c>
      <c r="J226" s="16">
        <f t="shared" si="14"/>
        <v>4.41</v>
      </c>
      <c r="K226" s="16">
        <f t="shared" si="15"/>
        <v>67.41</v>
      </c>
      <c r="L226" s="6">
        <f t="shared" si="12"/>
        <v>168.53</v>
      </c>
      <c r="M226" s="2">
        <v>168.53</v>
      </c>
    </row>
    <row r="227" spans="1:13" x14ac:dyDescent="0.4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3"/>
        <v>108.5</v>
      </c>
      <c r="J227" s="6">
        <f t="shared" si="14"/>
        <v>7.5950000000000006</v>
      </c>
      <c r="K227" s="6">
        <f t="shared" si="15"/>
        <v>116.095</v>
      </c>
      <c r="L227" s="6">
        <f t="shared" si="12"/>
        <v>284.625</v>
      </c>
      <c r="M227" s="2">
        <v>284.63</v>
      </c>
    </row>
    <row r="228" spans="1:13" x14ac:dyDescent="0.4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3"/>
        <v>84</v>
      </c>
      <c r="J228" s="16">
        <f t="shared" si="14"/>
        <v>5.8800000000000008</v>
      </c>
      <c r="K228" s="16">
        <f t="shared" si="15"/>
        <v>89.88</v>
      </c>
      <c r="L228" s="6">
        <f t="shared" si="12"/>
        <v>176.01999999999998</v>
      </c>
      <c r="M228" s="2">
        <v>176.02</v>
      </c>
    </row>
    <row r="229" spans="1:13" x14ac:dyDescent="0.4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3"/>
        <v>52.5</v>
      </c>
      <c r="J229" s="6">
        <f t="shared" si="14"/>
        <v>3.6750000000000003</v>
      </c>
      <c r="K229" s="6">
        <f t="shared" si="15"/>
        <v>56.174999999999997</v>
      </c>
      <c r="L229" s="6">
        <f t="shared" si="12"/>
        <v>78.644999999999996</v>
      </c>
      <c r="M229" s="2">
        <v>78.650000000000006</v>
      </c>
    </row>
    <row r="230" spans="1:13" x14ac:dyDescent="0.4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3"/>
        <v>42</v>
      </c>
      <c r="J230" s="16">
        <f t="shared" si="14"/>
        <v>2.9400000000000004</v>
      </c>
      <c r="K230" s="16">
        <f t="shared" si="15"/>
        <v>44.94</v>
      </c>
      <c r="L230" s="6">
        <f t="shared" si="12"/>
        <v>104.86</v>
      </c>
      <c r="M230" s="2">
        <v>104.86</v>
      </c>
    </row>
    <row r="231" spans="1:13" x14ac:dyDescent="0.4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3"/>
        <v>122.5</v>
      </c>
      <c r="J231" s="6">
        <f t="shared" si="14"/>
        <v>8.5750000000000011</v>
      </c>
      <c r="K231" s="6">
        <f t="shared" si="15"/>
        <v>131.07499999999999</v>
      </c>
      <c r="L231" s="6">
        <f t="shared" si="12"/>
        <v>299.60500000000002</v>
      </c>
      <c r="M231" s="2">
        <v>299.61</v>
      </c>
    </row>
    <row r="232" spans="1:13" x14ac:dyDescent="0.4">
      <c r="A232" s="9">
        <v>228</v>
      </c>
      <c r="B232" s="4">
        <v>5920001241</v>
      </c>
      <c r="C232" s="159" t="s">
        <v>987</v>
      </c>
      <c r="D232" s="160" t="s">
        <v>152</v>
      </c>
      <c r="E232" s="99">
        <v>1</v>
      </c>
      <c r="F232" s="31">
        <v>0</v>
      </c>
      <c r="G232" s="64">
        <v>22</v>
      </c>
      <c r="H232" s="15">
        <v>3.5</v>
      </c>
      <c r="I232" s="16">
        <f t="shared" si="13"/>
        <v>77</v>
      </c>
      <c r="J232" s="16">
        <f t="shared" si="14"/>
        <v>5.3900000000000006</v>
      </c>
      <c r="K232" s="16">
        <f t="shared" si="15"/>
        <v>82.39</v>
      </c>
      <c r="L232" s="6">
        <f t="shared" si="12"/>
        <v>82.39</v>
      </c>
    </row>
    <row r="233" spans="1:13" x14ac:dyDescent="0.4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3"/>
        <v>31.5</v>
      </c>
      <c r="J233" s="6">
        <f t="shared" si="14"/>
        <v>2.2050000000000001</v>
      </c>
      <c r="K233" s="6">
        <f t="shared" si="15"/>
        <v>33.704999999999998</v>
      </c>
      <c r="L233" s="6">
        <f t="shared" si="12"/>
        <v>71.155000000000001</v>
      </c>
      <c r="M233" s="2">
        <v>71.16</v>
      </c>
    </row>
    <row r="234" spans="1:13" x14ac:dyDescent="0.4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3"/>
        <v>45.5</v>
      </c>
      <c r="J234" s="16">
        <f t="shared" si="14"/>
        <v>3.1850000000000005</v>
      </c>
      <c r="K234" s="16">
        <f t="shared" si="15"/>
        <v>48.685000000000002</v>
      </c>
      <c r="L234" s="6">
        <f t="shared" si="12"/>
        <v>52.435000000000002</v>
      </c>
      <c r="M234" s="2">
        <v>52.44</v>
      </c>
    </row>
    <row r="235" spans="1:13" x14ac:dyDescent="0.4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3"/>
        <v>3.5</v>
      </c>
      <c r="J235" s="6">
        <f t="shared" si="14"/>
        <v>0.24500000000000002</v>
      </c>
      <c r="K235" s="6">
        <f t="shared" si="15"/>
        <v>3.7450000000000001</v>
      </c>
      <c r="L235" s="6">
        <f t="shared" si="12"/>
        <v>7.4950000000000001</v>
      </c>
      <c r="M235" s="2">
        <v>7.5</v>
      </c>
    </row>
    <row r="236" spans="1:13" x14ac:dyDescent="0.4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3"/>
        <v>7</v>
      </c>
      <c r="J236" s="16">
        <f t="shared" si="14"/>
        <v>0.49000000000000005</v>
      </c>
      <c r="K236" s="16">
        <f t="shared" si="15"/>
        <v>7.49</v>
      </c>
      <c r="L236" s="6">
        <f t="shared" si="12"/>
        <v>11.24</v>
      </c>
      <c r="M236" s="2">
        <v>11.24</v>
      </c>
    </row>
    <row r="237" spans="1:13" x14ac:dyDescent="0.4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3"/>
        <v>10.5</v>
      </c>
      <c r="J237" s="6">
        <f t="shared" si="14"/>
        <v>0.7350000000000001</v>
      </c>
      <c r="K237" s="6">
        <f t="shared" si="15"/>
        <v>11.234999999999999</v>
      </c>
      <c r="L237" s="6">
        <f t="shared" si="12"/>
        <v>18.725000000000001</v>
      </c>
      <c r="M237" s="2">
        <v>18.73</v>
      </c>
    </row>
    <row r="238" spans="1:13" x14ac:dyDescent="0.4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3"/>
        <v>7</v>
      </c>
      <c r="J238" s="16">
        <f t="shared" si="14"/>
        <v>0.49000000000000005</v>
      </c>
      <c r="K238" s="16">
        <f t="shared" si="15"/>
        <v>7.49</v>
      </c>
      <c r="L238" s="6">
        <f t="shared" si="12"/>
        <v>11.24</v>
      </c>
      <c r="M238" s="2">
        <v>11.24</v>
      </c>
    </row>
    <row r="239" spans="1:13" x14ac:dyDescent="0.4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3"/>
        <v>10.5</v>
      </c>
      <c r="J239" s="6">
        <f t="shared" si="14"/>
        <v>0.7350000000000001</v>
      </c>
      <c r="K239" s="6">
        <f t="shared" si="15"/>
        <v>11.234999999999999</v>
      </c>
      <c r="L239" s="6">
        <f t="shared" si="12"/>
        <v>11.234999999999999</v>
      </c>
      <c r="M239" s="2">
        <v>11.24</v>
      </c>
    </row>
    <row r="240" spans="1:13" x14ac:dyDescent="0.4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3"/>
        <v>10.5</v>
      </c>
      <c r="J240" s="16">
        <f t="shared" si="14"/>
        <v>0.7350000000000001</v>
      </c>
      <c r="K240" s="16">
        <f t="shared" si="15"/>
        <v>11.234999999999999</v>
      </c>
      <c r="L240" s="6">
        <f t="shared" si="12"/>
        <v>44.945</v>
      </c>
      <c r="M240" s="2">
        <v>44.95</v>
      </c>
    </row>
    <row r="241" spans="1:13" x14ac:dyDescent="0.4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3"/>
        <v>3.5</v>
      </c>
      <c r="J241" s="6">
        <f t="shared" si="14"/>
        <v>0.24500000000000002</v>
      </c>
      <c r="K241" s="6">
        <f t="shared" si="15"/>
        <v>3.7450000000000001</v>
      </c>
      <c r="L241" s="6">
        <f t="shared" si="12"/>
        <v>22.475000000000001</v>
      </c>
      <c r="M241" s="2">
        <v>22.48</v>
      </c>
    </row>
    <row r="242" spans="1:13" x14ac:dyDescent="0.4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3"/>
        <v>3.5</v>
      </c>
      <c r="J242" s="16">
        <f t="shared" si="14"/>
        <v>0.24500000000000002</v>
      </c>
      <c r="K242" s="16">
        <f t="shared" si="15"/>
        <v>3.7450000000000001</v>
      </c>
      <c r="L242" s="6">
        <f t="shared" si="12"/>
        <v>7.4950000000000001</v>
      </c>
      <c r="M242" s="2">
        <v>7.5</v>
      </c>
    </row>
    <row r="243" spans="1:13" x14ac:dyDescent="0.4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3"/>
        <v>3.5</v>
      </c>
      <c r="J243" s="6">
        <f t="shared" si="14"/>
        <v>0.24500000000000002</v>
      </c>
      <c r="K243" s="6">
        <f t="shared" si="15"/>
        <v>3.7450000000000001</v>
      </c>
      <c r="L243" s="6">
        <f t="shared" si="12"/>
        <v>213.465</v>
      </c>
      <c r="M243" s="2">
        <v>213.47</v>
      </c>
    </row>
    <row r="244" spans="1:13" x14ac:dyDescent="0.4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3"/>
        <v>290.5</v>
      </c>
      <c r="J244" s="16">
        <f t="shared" si="14"/>
        <v>20.335000000000001</v>
      </c>
      <c r="K244" s="16">
        <f t="shared" si="15"/>
        <v>310.83499999999998</v>
      </c>
      <c r="L244" s="6">
        <f t="shared" si="12"/>
        <v>314.58499999999998</v>
      </c>
      <c r="M244" s="2">
        <v>314.58999999999997</v>
      </c>
    </row>
    <row r="245" spans="1:13" x14ac:dyDescent="0.4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3"/>
        <v>3.5</v>
      </c>
      <c r="J245" s="6">
        <f t="shared" si="14"/>
        <v>0.24500000000000002</v>
      </c>
      <c r="K245" s="6">
        <f t="shared" si="15"/>
        <v>3.7450000000000001</v>
      </c>
      <c r="L245" s="6">
        <f t="shared" si="12"/>
        <v>7.4950000000000001</v>
      </c>
      <c r="M245" s="2">
        <v>7.5</v>
      </c>
    </row>
    <row r="246" spans="1:13" x14ac:dyDescent="0.4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3"/>
        <v>129.5</v>
      </c>
      <c r="J246" s="16">
        <f t="shared" si="14"/>
        <v>9.0650000000000013</v>
      </c>
      <c r="K246" s="16">
        <f t="shared" si="15"/>
        <v>138.565</v>
      </c>
      <c r="L246" s="6">
        <f t="shared" si="12"/>
        <v>340.79499999999996</v>
      </c>
      <c r="M246" s="2">
        <v>340.8</v>
      </c>
    </row>
    <row r="247" spans="1:13" x14ac:dyDescent="0.4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3"/>
        <v>21</v>
      </c>
      <c r="J247" s="6">
        <f t="shared" si="14"/>
        <v>1.4700000000000002</v>
      </c>
      <c r="K247" s="6">
        <f t="shared" si="15"/>
        <v>22.47</v>
      </c>
      <c r="L247" s="6">
        <f t="shared" si="12"/>
        <v>59.92</v>
      </c>
      <c r="M247" s="2">
        <v>59.92</v>
      </c>
    </row>
    <row r="248" spans="1:13" x14ac:dyDescent="0.4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3"/>
        <v>87.5</v>
      </c>
      <c r="J248" s="16">
        <f t="shared" si="14"/>
        <v>6.1250000000000009</v>
      </c>
      <c r="K248" s="16">
        <f t="shared" si="15"/>
        <v>93.625</v>
      </c>
      <c r="L248" s="6">
        <f t="shared" si="12"/>
        <v>224.70500000000001</v>
      </c>
      <c r="M248" s="2">
        <v>224.71</v>
      </c>
    </row>
    <row r="249" spans="1:13" x14ac:dyDescent="0.4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3"/>
        <v>45.5</v>
      </c>
      <c r="J249" s="6">
        <f t="shared" si="14"/>
        <v>3.1850000000000005</v>
      </c>
      <c r="K249" s="6">
        <f t="shared" si="15"/>
        <v>48.685000000000002</v>
      </c>
      <c r="L249" s="6">
        <f t="shared" si="12"/>
        <v>101.11500000000001</v>
      </c>
      <c r="M249" s="2">
        <v>101.12</v>
      </c>
    </row>
    <row r="250" spans="1:13" x14ac:dyDescent="0.4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3"/>
        <v>59.5</v>
      </c>
      <c r="J250" s="16">
        <f t="shared" si="14"/>
        <v>4.165</v>
      </c>
      <c r="K250" s="16">
        <f t="shared" si="15"/>
        <v>63.664999999999999</v>
      </c>
      <c r="L250" s="6">
        <f t="shared" si="12"/>
        <v>138.565</v>
      </c>
      <c r="M250" s="2">
        <v>138.57</v>
      </c>
    </row>
    <row r="251" spans="1:13" x14ac:dyDescent="0.4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3"/>
        <v>3.5</v>
      </c>
      <c r="J251" s="6">
        <f t="shared" si="14"/>
        <v>0.24500000000000002</v>
      </c>
      <c r="K251" s="6">
        <f t="shared" si="15"/>
        <v>3.7450000000000001</v>
      </c>
      <c r="L251" s="6">
        <f t="shared" si="12"/>
        <v>3.7450000000000001</v>
      </c>
      <c r="M251" s="2">
        <v>3.75</v>
      </c>
    </row>
    <row r="252" spans="1:13" x14ac:dyDescent="0.4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3"/>
        <v>115.5</v>
      </c>
      <c r="J252" s="16">
        <f t="shared" si="14"/>
        <v>8.0850000000000009</v>
      </c>
      <c r="K252" s="16">
        <f t="shared" si="15"/>
        <v>123.58500000000001</v>
      </c>
      <c r="L252" s="6">
        <f t="shared" si="12"/>
        <v>385.73500000000001</v>
      </c>
      <c r="M252" s="2">
        <v>385.74</v>
      </c>
    </row>
    <row r="253" spans="1:13" x14ac:dyDescent="0.4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3"/>
        <v>66.5</v>
      </c>
      <c r="J253" s="6">
        <f t="shared" si="14"/>
        <v>4.6550000000000002</v>
      </c>
      <c r="K253" s="6">
        <f t="shared" si="15"/>
        <v>71.155000000000001</v>
      </c>
      <c r="L253" s="6">
        <f t="shared" si="12"/>
        <v>164.785</v>
      </c>
      <c r="M253" s="2">
        <v>164.79</v>
      </c>
    </row>
    <row r="254" spans="1:13" x14ac:dyDescent="0.4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3"/>
        <v>49</v>
      </c>
      <c r="J254" s="16">
        <f t="shared" si="14"/>
        <v>3.43</v>
      </c>
      <c r="K254" s="16">
        <f t="shared" si="15"/>
        <v>52.43</v>
      </c>
      <c r="L254" s="6">
        <f t="shared" si="12"/>
        <v>104.86</v>
      </c>
      <c r="M254" s="2">
        <v>104.86</v>
      </c>
    </row>
    <row r="255" spans="1:13" x14ac:dyDescent="0.4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3"/>
        <v>45.5</v>
      </c>
      <c r="J255" s="6">
        <f t="shared" si="14"/>
        <v>3.1850000000000005</v>
      </c>
      <c r="K255" s="6">
        <f t="shared" si="15"/>
        <v>48.685000000000002</v>
      </c>
      <c r="L255" s="6">
        <f t="shared" si="12"/>
        <v>97.375</v>
      </c>
      <c r="M255" s="2">
        <v>97.38</v>
      </c>
    </row>
    <row r="256" spans="1:13" x14ac:dyDescent="0.4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3"/>
        <v>150.5</v>
      </c>
      <c r="J256" s="16">
        <f t="shared" si="14"/>
        <v>10.535</v>
      </c>
      <c r="K256" s="16">
        <f t="shared" si="15"/>
        <v>161.035</v>
      </c>
      <c r="L256" s="6">
        <f t="shared" si="12"/>
        <v>325.815</v>
      </c>
      <c r="M256" s="2">
        <v>325.82</v>
      </c>
    </row>
    <row r="257" spans="1:13" x14ac:dyDescent="0.4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3"/>
        <v>7</v>
      </c>
      <c r="J257" s="6">
        <f t="shared" si="14"/>
        <v>0.49000000000000005</v>
      </c>
      <c r="K257" s="6">
        <f t="shared" si="15"/>
        <v>7.49</v>
      </c>
      <c r="L257" s="6">
        <f t="shared" si="12"/>
        <v>29.96</v>
      </c>
      <c r="M257" s="2">
        <v>29.96</v>
      </c>
    </row>
    <row r="258" spans="1:13" x14ac:dyDescent="0.4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3"/>
        <v>115.5</v>
      </c>
      <c r="J258" s="16">
        <f t="shared" si="14"/>
        <v>8.0850000000000009</v>
      </c>
      <c r="K258" s="16">
        <f t="shared" si="15"/>
        <v>123.58500000000001</v>
      </c>
      <c r="L258" s="6">
        <f t="shared" si="12"/>
        <v>262.15499999999997</v>
      </c>
      <c r="M258" s="2">
        <v>262.16000000000003</v>
      </c>
    </row>
    <row r="259" spans="1:13" x14ac:dyDescent="0.4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3"/>
        <v>59.5</v>
      </c>
      <c r="J259" s="6">
        <f t="shared" si="14"/>
        <v>4.165</v>
      </c>
      <c r="K259" s="6">
        <f t="shared" si="15"/>
        <v>63.664999999999999</v>
      </c>
      <c r="L259" s="6">
        <f t="shared" si="12"/>
        <v>97.375</v>
      </c>
      <c r="M259" s="2">
        <v>97.38</v>
      </c>
    </row>
    <row r="260" spans="1:13" x14ac:dyDescent="0.4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3"/>
        <v>7</v>
      </c>
      <c r="J260" s="16">
        <f t="shared" si="14"/>
        <v>0.49000000000000005</v>
      </c>
      <c r="K260" s="16">
        <f t="shared" si="15"/>
        <v>7.49</v>
      </c>
      <c r="L260" s="6">
        <f t="shared" si="12"/>
        <v>14.98</v>
      </c>
      <c r="M260" s="2">
        <v>14.98</v>
      </c>
    </row>
    <row r="261" spans="1:13" x14ac:dyDescent="0.4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3"/>
        <v>3.5</v>
      </c>
      <c r="J261" s="6">
        <f t="shared" si="14"/>
        <v>0.24500000000000002</v>
      </c>
      <c r="K261" s="6">
        <f t="shared" si="15"/>
        <v>3.7450000000000001</v>
      </c>
      <c r="L261" s="6">
        <f t="shared" si="12"/>
        <v>63.664999999999999</v>
      </c>
      <c r="M261" s="2">
        <v>63.67</v>
      </c>
    </row>
    <row r="262" spans="1:13" x14ac:dyDescent="0.4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3"/>
        <v>105</v>
      </c>
      <c r="J262" s="16">
        <f t="shared" si="14"/>
        <v>7.3500000000000005</v>
      </c>
      <c r="K262" s="16">
        <f t="shared" si="15"/>
        <v>112.35</v>
      </c>
      <c r="L262" s="6">
        <f t="shared" ref="L262:L325" si="16">SUM(F262+K262)</f>
        <v>164.78</v>
      </c>
      <c r="M262" s="2">
        <v>164.78</v>
      </c>
    </row>
    <row r="263" spans="1:13" x14ac:dyDescent="0.4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3"/>
        <v>31.5</v>
      </c>
      <c r="J263" s="6">
        <f t="shared" si="14"/>
        <v>2.2050000000000001</v>
      </c>
      <c r="K263" s="6">
        <f t="shared" si="15"/>
        <v>33.704999999999998</v>
      </c>
      <c r="L263" s="6">
        <f t="shared" si="16"/>
        <v>78.644999999999996</v>
      </c>
      <c r="M263" s="2">
        <v>78.650000000000006</v>
      </c>
    </row>
    <row r="264" spans="1:13" x14ac:dyDescent="0.4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3"/>
        <v>416.5</v>
      </c>
      <c r="J264" s="16">
        <f t="shared" si="14"/>
        <v>29.155000000000001</v>
      </c>
      <c r="K264" s="16">
        <f t="shared" si="15"/>
        <v>445.65499999999997</v>
      </c>
      <c r="L264" s="6">
        <f t="shared" si="16"/>
        <v>992.42499999999995</v>
      </c>
      <c r="M264" s="2">
        <v>992.43</v>
      </c>
    </row>
    <row r="265" spans="1:13" x14ac:dyDescent="0.4">
      <c r="A265" s="9">
        <v>261</v>
      </c>
      <c r="B265" s="4">
        <v>5920001274</v>
      </c>
      <c r="C265" s="161" t="s">
        <v>1023</v>
      </c>
      <c r="D265" s="160" t="s">
        <v>169</v>
      </c>
      <c r="E265" s="63">
        <v>1</v>
      </c>
      <c r="F265" s="33">
        <v>0</v>
      </c>
      <c r="G265" s="3">
        <v>11</v>
      </c>
      <c r="H265" s="5">
        <v>3.5</v>
      </c>
      <c r="I265" s="6">
        <f t="shared" ref="I265:I328" si="17">SUM(G265*H265)</f>
        <v>38.5</v>
      </c>
      <c r="J265" s="6">
        <f t="shared" ref="J265:J328" si="18">SUM(I265*7%)</f>
        <v>2.6950000000000003</v>
      </c>
      <c r="K265" s="6">
        <f t="shared" ref="K265:K328" si="19">SUM(I265+J265)</f>
        <v>41.195</v>
      </c>
      <c r="L265" s="6">
        <f t="shared" si="16"/>
        <v>41.195</v>
      </c>
    </row>
    <row r="266" spans="1:13" x14ac:dyDescent="0.4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7"/>
        <v>728</v>
      </c>
      <c r="J266" s="16">
        <f t="shared" si="18"/>
        <v>50.960000000000008</v>
      </c>
      <c r="K266" s="16">
        <f t="shared" si="19"/>
        <v>778.96</v>
      </c>
      <c r="L266" s="6">
        <f t="shared" si="16"/>
        <v>1670.27</v>
      </c>
      <c r="M266" s="2">
        <v>1670.27</v>
      </c>
    </row>
    <row r="267" spans="1:13" x14ac:dyDescent="0.4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7"/>
        <v>126</v>
      </c>
      <c r="J267" s="6">
        <f t="shared" si="18"/>
        <v>8.82</v>
      </c>
      <c r="K267" s="6">
        <f t="shared" si="19"/>
        <v>134.82</v>
      </c>
      <c r="L267" s="6">
        <f t="shared" si="16"/>
        <v>262.14999999999998</v>
      </c>
      <c r="M267" s="2">
        <v>262.14999999999998</v>
      </c>
    </row>
    <row r="268" spans="1:13" x14ac:dyDescent="0.4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7"/>
        <v>3.5</v>
      </c>
      <c r="J268" s="16">
        <f t="shared" si="18"/>
        <v>0.24500000000000002</v>
      </c>
      <c r="K268" s="16">
        <f t="shared" si="19"/>
        <v>3.7450000000000001</v>
      </c>
      <c r="L268" s="6">
        <f t="shared" si="16"/>
        <v>41.195</v>
      </c>
      <c r="M268" s="2">
        <v>41.2</v>
      </c>
    </row>
    <row r="269" spans="1:13" x14ac:dyDescent="0.4">
      <c r="A269" s="9">
        <v>265</v>
      </c>
      <c r="B269" s="4">
        <v>5920001278</v>
      </c>
      <c r="C269" s="161" t="s">
        <v>1027</v>
      </c>
      <c r="D269" s="160" t="s">
        <v>171</v>
      </c>
      <c r="E269" s="63">
        <v>1</v>
      </c>
      <c r="F269" s="33">
        <v>0</v>
      </c>
      <c r="G269" s="3">
        <v>19</v>
      </c>
      <c r="H269" s="5">
        <v>3.5</v>
      </c>
      <c r="I269" s="6">
        <f t="shared" si="17"/>
        <v>66.5</v>
      </c>
      <c r="J269" s="6">
        <f t="shared" si="18"/>
        <v>4.6550000000000002</v>
      </c>
      <c r="K269" s="6">
        <f t="shared" si="19"/>
        <v>71.155000000000001</v>
      </c>
      <c r="L269" s="6">
        <f t="shared" si="16"/>
        <v>71.155000000000001</v>
      </c>
    </row>
    <row r="270" spans="1:13" x14ac:dyDescent="0.4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7"/>
        <v>42</v>
      </c>
      <c r="J270" s="16">
        <f t="shared" si="18"/>
        <v>2.9400000000000004</v>
      </c>
      <c r="K270" s="16">
        <f t="shared" si="19"/>
        <v>44.94</v>
      </c>
      <c r="L270" s="6">
        <f t="shared" si="16"/>
        <v>104.86</v>
      </c>
      <c r="M270" s="2">
        <v>104.86</v>
      </c>
    </row>
    <row r="271" spans="1:13" x14ac:dyDescent="0.4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7"/>
        <v>161</v>
      </c>
      <c r="J271" s="6">
        <f t="shared" si="18"/>
        <v>11.270000000000001</v>
      </c>
      <c r="K271" s="6">
        <f t="shared" si="19"/>
        <v>172.27</v>
      </c>
      <c r="L271" s="6">
        <f t="shared" si="16"/>
        <v>367.01</v>
      </c>
      <c r="M271" s="2">
        <v>367.01</v>
      </c>
    </row>
    <row r="272" spans="1:13" x14ac:dyDescent="0.4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7"/>
        <v>70</v>
      </c>
      <c r="J272" s="16">
        <f t="shared" si="18"/>
        <v>4.9000000000000004</v>
      </c>
      <c r="K272" s="16">
        <f t="shared" si="19"/>
        <v>74.900000000000006</v>
      </c>
      <c r="L272" s="6">
        <f t="shared" si="16"/>
        <v>146.06</v>
      </c>
      <c r="M272" s="2">
        <v>146.06</v>
      </c>
    </row>
    <row r="273" spans="1:13" x14ac:dyDescent="0.4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7"/>
        <v>38.5</v>
      </c>
      <c r="J273" s="6">
        <f t="shared" si="18"/>
        <v>2.6950000000000003</v>
      </c>
      <c r="K273" s="6">
        <f t="shared" si="19"/>
        <v>41.195</v>
      </c>
      <c r="L273" s="6">
        <f t="shared" si="16"/>
        <v>78.64500000000001</v>
      </c>
      <c r="M273" s="2">
        <v>78.650000000000006</v>
      </c>
    </row>
    <row r="274" spans="1:13" x14ac:dyDescent="0.4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7"/>
        <v>94.5</v>
      </c>
      <c r="J274" s="16">
        <f t="shared" si="18"/>
        <v>6.6150000000000002</v>
      </c>
      <c r="K274" s="16">
        <f t="shared" si="19"/>
        <v>101.11499999999999</v>
      </c>
      <c r="L274" s="6">
        <f t="shared" si="16"/>
        <v>198.48500000000001</v>
      </c>
      <c r="M274" s="2">
        <v>198.49</v>
      </c>
    </row>
    <row r="275" spans="1:13" x14ac:dyDescent="0.4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7"/>
        <v>42</v>
      </c>
      <c r="J275" s="6">
        <f t="shared" si="18"/>
        <v>2.9400000000000004</v>
      </c>
      <c r="K275" s="6">
        <f t="shared" si="19"/>
        <v>44.94</v>
      </c>
      <c r="L275" s="6">
        <f t="shared" si="16"/>
        <v>108.61</v>
      </c>
      <c r="M275" s="2">
        <v>108.61</v>
      </c>
    </row>
    <row r="276" spans="1:13" x14ac:dyDescent="0.4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7"/>
        <v>140</v>
      </c>
      <c r="J276" s="16">
        <f t="shared" si="18"/>
        <v>9.8000000000000007</v>
      </c>
      <c r="K276" s="16">
        <f t="shared" si="19"/>
        <v>149.80000000000001</v>
      </c>
      <c r="L276" s="6">
        <f t="shared" si="16"/>
        <v>292.11</v>
      </c>
      <c r="M276" s="2">
        <v>292.11</v>
      </c>
    </row>
    <row r="277" spans="1:13" x14ac:dyDescent="0.4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7"/>
        <v>49</v>
      </c>
      <c r="J277" s="6">
        <f t="shared" si="18"/>
        <v>3.43</v>
      </c>
      <c r="K277" s="6">
        <f t="shared" si="19"/>
        <v>52.43</v>
      </c>
      <c r="L277" s="6">
        <f t="shared" si="16"/>
        <v>93.63</v>
      </c>
      <c r="M277" s="2">
        <v>93.63</v>
      </c>
    </row>
    <row r="278" spans="1:13" x14ac:dyDescent="0.4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7"/>
        <v>196</v>
      </c>
      <c r="J278" s="16">
        <f t="shared" si="18"/>
        <v>13.72</v>
      </c>
      <c r="K278" s="16">
        <f t="shared" si="19"/>
        <v>209.72</v>
      </c>
      <c r="L278" s="6">
        <f t="shared" si="16"/>
        <v>419.44</v>
      </c>
      <c r="M278" s="2">
        <v>419.44</v>
      </c>
    </row>
    <row r="279" spans="1:13" x14ac:dyDescent="0.4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7"/>
        <v>28</v>
      </c>
      <c r="J279" s="6">
        <f t="shared" si="18"/>
        <v>1.9600000000000002</v>
      </c>
      <c r="K279" s="6">
        <f t="shared" si="19"/>
        <v>29.96</v>
      </c>
      <c r="L279" s="6">
        <f t="shared" si="16"/>
        <v>52.43</v>
      </c>
      <c r="M279" s="2">
        <v>52.43</v>
      </c>
    </row>
    <row r="280" spans="1:13" x14ac:dyDescent="0.4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7"/>
        <v>154</v>
      </c>
      <c r="J280" s="16">
        <f t="shared" si="18"/>
        <v>10.780000000000001</v>
      </c>
      <c r="K280" s="16">
        <f t="shared" si="19"/>
        <v>164.78</v>
      </c>
      <c r="L280" s="6">
        <f t="shared" si="16"/>
        <v>329.56</v>
      </c>
      <c r="M280" s="2">
        <v>329.56</v>
      </c>
    </row>
    <row r="281" spans="1:13" x14ac:dyDescent="0.4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7"/>
        <v>80.5</v>
      </c>
      <c r="J281" s="6">
        <f t="shared" si="18"/>
        <v>5.6350000000000007</v>
      </c>
      <c r="K281" s="6">
        <f t="shared" si="19"/>
        <v>86.135000000000005</v>
      </c>
      <c r="L281" s="6">
        <f t="shared" si="16"/>
        <v>179.76499999999999</v>
      </c>
      <c r="M281" s="2">
        <v>179.77</v>
      </c>
    </row>
    <row r="282" spans="1:13" x14ac:dyDescent="0.4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7"/>
        <v>122.5</v>
      </c>
      <c r="J282" s="16">
        <f t="shared" si="18"/>
        <v>8.5750000000000011</v>
      </c>
      <c r="K282" s="16">
        <f t="shared" si="19"/>
        <v>131.07499999999999</v>
      </c>
      <c r="L282" s="6">
        <f t="shared" si="16"/>
        <v>250.91499999999999</v>
      </c>
      <c r="M282" s="2">
        <v>250.92</v>
      </c>
    </row>
    <row r="283" spans="1:13" x14ac:dyDescent="0.4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7"/>
        <v>70</v>
      </c>
      <c r="J283" s="6">
        <f t="shared" si="18"/>
        <v>4.9000000000000004</v>
      </c>
      <c r="K283" s="6">
        <f t="shared" si="19"/>
        <v>74.900000000000006</v>
      </c>
      <c r="L283" s="6">
        <f t="shared" si="16"/>
        <v>153.55000000000001</v>
      </c>
      <c r="M283" s="2">
        <v>153.55000000000001</v>
      </c>
    </row>
    <row r="284" spans="1:13" x14ac:dyDescent="0.4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7"/>
        <v>91</v>
      </c>
      <c r="J284" s="16">
        <f t="shared" si="18"/>
        <v>6.370000000000001</v>
      </c>
      <c r="K284" s="16">
        <f t="shared" si="19"/>
        <v>97.37</v>
      </c>
      <c r="L284" s="6">
        <f t="shared" si="16"/>
        <v>157.29000000000002</v>
      </c>
      <c r="M284" s="2">
        <v>157.29</v>
      </c>
    </row>
    <row r="285" spans="1:13" x14ac:dyDescent="0.4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7"/>
        <v>52.5</v>
      </c>
      <c r="J285" s="6">
        <f t="shared" si="18"/>
        <v>3.6750000000000003</v>
      </c>
      <c r="K285" s="6">
        <f t="shared" si="19"/>
        <v>56.174999999999997</v>
      </c>
      <c r="L285" s="6">
        <f t="shared" si="16"/>
        <v>97.375</v>
      </c>
      <c r="M285" s="2">
        <v>97.38</v>
      </c>
    </row>
    <row r="286" spans="1:13" x14ac:dyDescent="0.4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7"/>
        <v>45.5</v>
      </c>
      <c r="J286" s="16">
        <f t="shared" si="18"/>
        <v>3.1850000000000005</v>
      </c>
      <c r="K286" s="16">
        <f t="shared" si="19"/>
        <v>48.685000000000002</v>
      </c>
      <c r="L286" s="6">
        <f t="shared" si="16"/>
        <v>101.11500000000001</v>
      </c>
      <c r="M286" s="2">
        <v>101.12</v>
      </c>
    </row>
    <row r="287" spans="1:13" x14ac:dyDescent="0.4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7"/>
        <v>70</v>
      </c>
      <c r="J287" s="6">
        <f t="shared" si="18"/>
        <v>4.9000000000000004</v>
      </c>
      <c r="K287" s="6">
        <f t="shared" si="19"/>
        <v>74.900000000000006</v>
      </c>
      <c r="L287" s="6">
        <f t="shared" si="16"/>
        <v>93.63000000000001</v>
      </c>
      <c r="M287" s="2">
        <v>93.63</v>
      </c>
    </row>
    <row r="288" spans="1:13" x14ac:dyDescent="0.4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7"/>
        <v>56</v>
      </c>
      <c r="J288" s="16">
        <f t="shared" si="18"/>
        <v>3.9200000000000004</v>
      </c>
      <c r="K288" s="16">
        <f t="shared" si="19"/>
        <v>59.92</v>
      </c>
      <c r="L288" s="6">
        <f t="shared" si="16"/>
        <v>123.59</v>
      </c>
      <c r="M288" s="2">
        <v>123.59</v>
      </c>
    </row>
    <row r="289" spans="1:13" x14ac:dyDescent="0.4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7"/>
        <v>91</v>
      </c>
      <c r="J289" s="6">
        <f t="shared" si="18"/>
        <v>6.370000000000001</v>
      </c>
      <c r="K289" s="6">
        <f t="shared" si="19"/>
        <v>97.37</v>
      </c>
      <c r="L289" s="6">
        <f t="shared" si="16"/>
        <v>191</v>
      </c>
      <c r="M289" s="2">
        <v>191</v>
      </c>
    </row>
    <row r="290" spans="1:13" x14ac:dyDescent="0.4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7"/>
        <v>91</v>
      </c>
      <c r="J290" s="16">
        <f t="shared" si="18"/>
        <v>6.370000000000001</v>
      </c>
      <c r="K290" s="16">
        <f t="shared" si="19"/>
        <v>97.37</v>
      </c>
      <c r="L290" s="6">
        <f t="shared" si="16"/>
        <v>194.74</v>
      </c>
      <c r="M290" s="2">
        <v>194.74</v>
      </c>
    </row>
    <row r="291" spans="1:13" x14ac:dyDescent="0.4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7"/>
        <v>129.5</v>
      </c>
      <c r="J291" s="6">
        <f t="shared" si="18"/>
        <v>9.0650000000000013</v>
      </c>
      <c r="K291" s="6">
        <f t="shared" si="19"/>
        <v>138.565</v>
      </c>
      <c r="L291" s="6">
        <f t="shared" si="16"/>
        <v>157.29499999999999</v>
      </c>
      <c r="M291" s="2">
        <v>157.30000000000001</v>
      </c>
    </row>
    <row r="292" spans="1:13" x14ac:dyDescent="0.4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7"/>
        <v>108.5</v>
      </c>
      <c r="J292" s="16">
        <f t="shared" si="18"/>
        <v>7.5950000000000006</v>
      </c>
      <c r="K292" s="16">
        <f t="shared" si="19"/>
        <v>116.095</v>
      </c>
      <c r="L292" s="6">
        <f t="shared" si="16"/>
        <v>258.40499999999997</v>
      </c>
      <c r="M292" s="2">
        <v>258.41000000000003</v>
      </c>
    </row>
    <row r="293" spans="1:13" x14ac:dyDescent="0.4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7"/>
        <v>31.5</v>
      </c>
      <c r="J293" s="6">
        <f t="shared" si="18"/>
        <v>2.2050000000000001</v>
      </c>
      <c r="K293" s="6">
        <f t="shared" si="19"/>
        <v>33.704999999999998</v>
      </c>
      <c r="L293" s="6">
        <f t="shared" si="16"/>
        <v>112.355</v>
      </c>
      <c r="M293" s="2">
        <v>112.36</v>
      </c>
    </row>
    <row r="294" spans="1:13" x14ac:dyDescent="0.4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7"/>
        <v>45.5</v>
      </c>
      <c r="J294" s="16">
        <f t="shared" si="18"/>
        <v>3.1850000000000005</v>
      </c>
      <c r="K294" s="16">
        <f t="shared" si="19"/>
        <v>48.685000000000002</v>
      </c>
      <c r="L294" s="6">
        <f t="shared" si="16"/>
        <v>108.605</v>
      </c>
      <c r="M294" s="2">
        <v>108.61</v>
      </c>
    </row>
    <row r="295" spans="1:13" x14ac:dyDescent="0.4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7"/>
        <v>42</v>
      </c>
      <c r="J295" s="6">
        <f t="shared" si="18"/>
        <v>2.9400000000000004</v>
      </c>
      <c r="K295" s="6">
        <f t="shared" si="19"/>
        <v>44.94</v>
      </c>
      <c r="L295" s="6">
        <f t="shared" si="16"/>
        <v>71.16</v>
      </c>
      <c r="M295" s="2">
        <v>71.16</v>
      </c>
    </row>
    <row r="296" spans="1:13" x14ac:dyDescent="0.4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7"/>
        <v>91</v>
      </c>
      <c r="J296" s="16">
        <f t="shared" si="18"/>
        <v>6.370000000000001</v>
      </c>
      <c r="K296" s="16">
        <f t="shared" si="19"/>
        <v>97.37</v>
      </c>
      <c r="L296" s="6">
        <f t="shared" si="16"/>
        <v>217.21</v>
      </c>
      <c r="M296" s="2">
        <v>217.21</v>
      </c>
    </row>
    <row r="297" spans="1:13" x14ac:dyDescent="0.4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7"/>
        <v>77</v>
      </c>
      <c r="J297" s="6">
        <f t="shared" si="18"/>
        <v>5.3900000000000006</v>
      </c>
      <c r="K297" s="6">
        <f t="shared" si="19"/>
        <v>82.39</v>
      </c>
      <c r="L297" s="6">
        <f t="shared" si="16"/>
        <v>265.89999999999998</v>
      </c>
      <c r="M297" s="2">
        <v>265.89999999999998</v>
      </c>
    </row>
    <row r="298" spans="1:13" x14ac:dyDescent="0.4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7"/>
        <v>28</v>
      </c>
      <c r="J298" s="16">
        <f t="shared" si="18"/>
        <v>1.9600000000000002</v>
      </c>
      <c r="K298" s="16">
        <f t="shared" si="19"/>
        <v>29.96</v>
      </c>
      <c r="L298" s="6">
        <f t="shared" si="16"/>
        <v>56.18</v>
      </c>
      <c r="M298" s="2">
        <v>56.18</v>
      </c>
    </row>
    <row r="299" spans="1:13" x14ac:dyDescent="0.4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7"/>
        <v>52.5</v>
      </c>
      <c r="J299" s="6">
        <f t="shared" si="18"/>
        <v>3.6750000000000003</v>
      </c>
      <c r="K299" s="6">
        <f t="shared" si="19"/>
        <v>56.174999999999997</v>
      </c>
      <c r="L299" s="6">
        <f t="shared" si="16"/>
        <v>142.315</v>
      </c>
      <c r="M299" s="2">
        <v>142.32</v>
      </c>
    </row>
    <row r="300" spans="1:13" x14ac:dyDescent="0.4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7"/>
        <v>112</v>
      </c>
      <c r="J300" s="16">
        <f t="shared" si="18"/>
        <v>7.8400000000000007</v>
      </c>
      <c r="K300" s="16">
        <f t="shared" si="19"/>
        <v>119.84</v>
      </c>
      <c r="L300" s="6">
        <f t="shared" si="16"/>
        <v>333.31</v>
      </c>
      <c r="M300" s="2">
        <v>333.31</v>
      </c>
    </row>
    <row r="301" spans="1:13" x14ac:dyDescent="0.4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7"/>
        <v>45.5</v>
      </c>
      <c r="J301" s="6">
        <f t="shared" si="18"/>
        <v>3.1850000000000005</v>
      </c>
      <c r="K301" s="6">
        <f t="shared" si="19"/>
        <v>48.685000000000002</v>
      </c>
      <c r="L301" s="6">
        <f t="shared" si="16"/>
        <v>116.095</v>
      </c>
      <c r="M301" s="2">
        <v>116.1</v>
      </c>
    </row>
    <row r="302" spans="1:13" x14ac:dyDescent="0.4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7"/>
        <v>84</v>
      </c>
      <c r="J302" s="16">
        <f t="shared" si="18"/>
        <v>5.8800000000000008</v>
      </c>
      <c r="K302" s="16">
        <f t="shared" si="19"/>
        <v>89.88</v>
      </c>
      <c r="L302" s="6">
        <f t="shared" si="16"/>
        <v>172.26999999999998</v>
      </c>
      <c r="M302" s="2">
        <v>172.27</v>
      </c>
    </row>
    <row r="303" spans="1:13" x14ac:dyDescent="0.4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7"/>
        <v>77</v>
      </c>
      <c r="J303" s="6">
        <f t="shared" si="18"/>
        <v>5.3900000000000006</v>
      </c>
      <c r="K303" s="6">
        <f t="shared" si="19"/>
        <v>82.39</v>
      </c>
      <c r="L303" s="6">
        <f t="shared" si="16"/>
        <v>157.29000000000002</v>
      </c>
      <c r="M303" s="2">
        <v>157.29</v>
      </c>
    </row>
    <row r="304" spans="1:13" x14ac:dyDescent="0.4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7"/>
        <v>59.5</v>
      </c>
      <c r="J304" s="16">
        <f t="shared" si="18"/>
        <v>4.165</v>
      </c>
      <c r="K304" s="16">
        <f t="shared" si="19"/>
        <v>63.664999999999999</v>
      </c>
      <c r="L304" s="6">
        <f t="shared" si="16"/>
        <v>131.07499999999999</v>
      </c>
      <c r="M304" s="2">
        <v>131.08000000000001</v>
      </c>
    </row>
    <row r="305" spans="1:13" x14ac:dyDescent="0.4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7"/>
        <v>3.5</v>
      </c>
      <c r="J305" s="6">
        <f t="shared" si="18"/>
        <v>0.24500000000000002</v>
      </c>
      <c r="K305" s="6">
        <f t="shared" si="19"/>
        <v>3.7450000000000001</v>
      </c>
      <c r="L305" s="6">
        <f t="shared" si="16"/>
        <v>14.984999999999999</v>
      </c>
      <c r="M305" s="2">
        <v>14.99</v>
      </c>
    </row>
    <row r="306" spans="1:13" x14ac:dyDescent="0.4">
      <c r="A306" s="9">
        <v>302</v>
      </c>
      <c r="B306" s="4">
        <v>5920001315</v>
      </c>
      <c r="C306" s="159" t="s">
        <v>1066</v>
      </c>
      <c r="D306" s="160" t="s">
        <v>196</v>
      </c>
      <c r="E306" s="99">
        <v>1</v>
      </c>
      <c r="F306" s="31">
        <v>0</v>
      </c>
      <c r="G306" s="64">
        <v>7</v>
      </c>
      <c r="H306" s="15">
        <v>3.5</v>
      </c>
      <c r="I306" s="16">
        <f t="shared" si="17"/>
        <v>24.5</v>
      </c>
      <c r="J306" s="16">
        <f t="shared" si="18"/>
        <v>1.7150000000000001</v>
      </c>
      <c r="K306" s="16">
        <f t="shared" si="19"/>
        <v>26.215</v>
      </c>
      <c r="L306" s="6">
        <f t="shared" si="16"/>
        <v>26.215</v>
      </c>
    </row>
    <row r="307" spans="1:13" x14ac:dyDescent="0.4">
      <c r="A307" s="9">
        <v>303</v>
      </c>
      <c r="B307" s="4">
        <v>5920001316</v>
      </c>
      <c r="C307" s="161" t="s">
        <v>1067</v>
      </c>
      <c r="D307" s="160" t="s">
        <v>197</v>
      </c>
      <c r="E307" s="63" t="s">
        <v>1779</v>
      </c>
      <c r="F307" s="33">
        <v>0</v>
      </c>
      <c r="G307" s="3">
        <v>56</v>
      </c>
      <c r="H307" s="5">
        <v>3.5</v>
      </c>
      <c r="I307" s="6">
        <f t="shared" si="17"/>
        <v>196</v>
      </c>
      <c r="J307" s="6">
        <f t="shared" si="18"/>
        <v>13.72</v>
      </c>
      <c r="K307" s="6">
        <f t="shared" si="19"/>
        <v>209.72</v>
      </c>
      <c r="L307" s="6">
        <f t="shared" si="16"/>
        <v>209.72</v>
      </c>
    </row>
    <row r="308" spans="1:13" x14ac:dyDescent="0.4">
      <c r="A308" s="9">
        <v>304</v>
      </c>
      <c r="B308" s="4">
        <v>5920001317</v>
      </c>
      <c r="C308" s="159" t="s">
        <v>1068</v>
      </c>
      <c r="D308" s="160" t="s">
        <v>198</v>
      </c>
      <c r="E308" s="99">
        <v>1</v>
      </c>
      <c r="F308" s="31">
        <v>0</v>
      </c>
      <c r="G308" s="64">
        <v>4</v>
      </c>
      <c r="H308" s="15">
        <v>3.5</v>
      </c>
      <c r="I308" s="16">
        <f t="shared" si="17"/>
        <v>14</v>
      </c>
      <c r="J308" s="16">
        <f t="shared" si="18"/>
        <v>0.98000000000000009</v>
      </c>
      <c r="K308" s="16">
        <f t="shared" si="19"/>
        <v>14.98</v>
      </c>
      <c r="L308" s="6">
        <f t="shared" si="16"/>
        <v>14.98</v>
      </c>
    </row>
    <row r="309" spans="1:13" x14ac:dyDescent="0.4">
      <c r="A309" s="9">
        <v>305</v>
      </c>
      <c r="B309" s="4">
        <v>5920001318</v>
      </c>
      <c r="C309" s="161" t="s">
        <v>1069</v>
      </c>
      <c r="D309" s="160" t="s">
        <v>198</v>
      </c>
      <c r="E309" s="63">
        <v>1</v>
      </c>
      <c r="F309" s="33">
        <v>0</v>
      </c>
      <c r="G309" s="3">
        <v>24</v>
      </c>
      <c r="H309" s="5">
        <v>3.5</v>
      </c>
      <c r="I309" s="6">
        <f t="shared" si="17"/>
        <v>84</v>
      </c>
      <c r="J309" s="6">
        <f t="shared" si="18"/>
        <v>5.8800000000000008</v>
      </c>
      <c r="K309" s="6">
        <f t="shared" si="19"/>
        <v>89.88</v>
      </c>
      <c r="L309" s="6">
        <f t="shared" si="16"/>
        <v>89.88</v>
      </c>
    </row>
    <row r="310" spans="1:13" x14ac:dyDescent="0.4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7"/>
        <v>35</v>
      </c>
      <c r="J310" s="16">
        <f t="shared" si="18"/>
        <v>2.4500000000000002</v>
      </c>
      <c r="K310" s="16">
        <f t="shared" si="19"/>
        <v>37.450000000000003</v>
      </c>
      <c r="L310" s="6">
        <f t="shared" si="16"/>
        <v>63.67</v>
      </c>
      <c r="M310" s="2">
        <v>63.67</v>
      </c>
    </row>
    <row r="311" spans="1:13" x14ac:dyDescent="0.4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7"/>
        <v>115.5</v>
      </c>
      <c r="J311" s="6">
        <f t="shared" si="18"/>
        <v>8.0850000000000009</v>
      </c>
      <c r="K311" s="6">
        <f t="shared" si="19"/>
        <v>123.58500000000001</v>
      </c>
      <c r="L311" s="6">
        <f t="shared" si="16"/>
        <v>280.875</v>
      </c>
      <c r="M311" s="2">
        <v>280.88</v>
      </c>
    </row>
    <row r="312" spans="1:13" x14ac:dyDescent="0.4">
      <c r="A312" s="9">
        <v>308</v>
      </c>
      <c r="B312" s="4">
        <v>5920001321</v>
      </c>
      <c r="C312" s="159" t="s">
        <v>1072</v>
      </c>
      <c r="D312" s="160" t="s">
        <v>201</v>
      </c>
      <c r="E312" s="99">
        <v>1</v>
      </c>
      <c r="F312" s="31">
        <v>0</v>
      </c>
      <c r="G312" s="64">
        <v>34</v>
      </c>
      <c r="H312" s="15">
        <v>3.5</v>
      </c>
      <c r="I312" s="16">
        <f t="shared" si="17"/>
        <v>119</v>
      </c>
      <c r="J312" s="16">
        <f t="shared" si="18"/>
        <v>8.33</v>
      </c>
      <c r="K312" s="16">
        <f t="shared" si="19"/>
        <v>127.33</v>
      </c>
      <c r="L312" s="6">
        <f t="shared" si="16"/>
        <v>127.33</v>
      </c>
    </row>
    <row r="313" spans="1:13" x14ac:dyDescent="0.4">
      <c r="A313" s="9">
        <v>309</v>
      </c>
      <c r="B313" s="4">
        <v>5920001322</v>
      </c>
      <c r="C313" s="161" t="s">
        <v>1073</v>
      </c>
      <c r="D313" s="160" t="s">
        <v>688</v>
      </c>
      <c r="E313" s="63">
        <v>1</v>
      </c>
      <c r="F313" s="33">
        <v>0</v>
      </c>
      <c r="G313" s="3">
        <v>55</v>
      </c>
      <c r="H313" s="5">
        <v>3.5</v>
      </c>
      <c r="I313" s="6">
        <f t="shared" si="17"/>
        <v>192.5</v>
      </c>
      <c r="J313" s="6">
        <f t="shared" si="18"/>
        <v>13.475000000000001</v>
      </c>
      <c r="K313" s="6">
        <f t="shared" si="19"/>
        <v>205.97499999999999</v>
      </c>
      <c r="L313" s="6">
        <f t="shared" si="16"/>
        <v>205.97499999999999</v>
      </c>
    </row>
    <row r="314" spans="1:13" x14ac:dyDescent="0.4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7"/>
        <v>28</v>
      </c>
      <c r="J314" s="16">
        <f t="shared" si="18"/>
        <v>1.9600000000000002</v>
      </c>
      <c r="K314" s="16">
        <f t="shared" si="19"/>
        <v>29.96</v>
      </c>
      <c r="L314" s="6">
        <f t="shared" si="16"/>
        <v>63.67</v>
      </c>
      <c r="M314" s="2">
        <v>63.67</v>
      </c>
    </row>
    <row r="315" spans="1:13" x14ac:dyDescent="0.4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7"/>
        <v>94.5</v>
      </c>
      <c r="J315" s="6">
        <f t="shared" si="18"/>
        <v>6.6150000000000002</v>
      </c>
      <c r="K315" s="6">
        <f t="shared" si="19"/>
        <v>101.11499999999999</v>
      </c>
      <c r="L315" s="6">
        <f t="shared" si="16"/>
        <v>179.76499999999999</v>
      </c>
      <c r="M315" s="2">
        <v>179.77</v>
      </c>
    </row>
    <row r="316" spans="1:13" x14ac:dyDescent="0.4">
      <c r="A316" s="9">
        <v>312</v>
      </c>
      <c r="B316" s="4">
        <v>5920001325</v>
      </c>
      <c r="C316" s="159" t="s">
        <v>1076</v>
      </c>
      <c r="D316" s="160" t="s">
        <v>204</v>
      </c>
      <c r="E316" s="99">
        <v>1</v>
      </c>
      <c r="F316" s="31">
        <v>0</v>
      </c>
      <c r="G316" s="64">
        <v>6</v>
      </c>
      <c r="H316" s="15">
        <v>3.5</v>
      </c>
      <c r="I316" s="16">
        <f t="shared" si="17"/>
        <v>21</v>
      </c>
      <c r="J316" s="16">
        <f t="shared" si="18"/>
        <v>1.4700000000000002</v>
      </c>
      <c r="K316" s="16">
        <f t="shared" si="19"/>
        <v>22.47</v>
      </c>
      <c r="L316" s="6">
        <f t="shared" si="16"/>
        <v>22.47</v>
      </c>
    </row>
    <row r="317" spans="1:13" x14ac:dyDescent="0.4">
      <c r="A317" s="9">
        <v>313</v>
      </c>
      <c r="B317" s="4">
        <v>5920001326</v>
      </c>
      <c r="C317" s="161" t="s">
        <v>1077</v>
      </c>
      <c r="D317" s="160" t="s">
        <v>205</v>
      </c>
      <c r="E317" s="63">
        <v>1</v>
      </c>
      <c r="F317" s="33">
        <v>0</v>
      </c>
      <c r="G317" s="3">
        <v>4</v>
      </c>
      <c r="H317" s="5">
        <v>3.5</v>
      </c>
      <c r="I317" s="6">
        <f t="shared" si="17"/>
        <v>14</v>
      </c>
      <c r="J317" s="6">
        <f t="shared" si="18"/>
        <v>0.98000000000000009</v>
      </c>
      <c r="K317" s="6">
        <f t="shared" si="19"/>
        <v>14.98</v>
      </c>
      <c r="L317" s="6">
        <f t="shared" si="16"/>
        <v>14.98</v>
      </c>
    </row>
    <row r="318" spans="1:13" x14ac:dyDescent="0.4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7"/>
        <v>28</v>
      </c>
      <c r="J318" s="16">
        <f t="shared" si="18"/>
        <v>1.9600000000000002</v>
      </c>
      <c r="K318" s="16">
        <f t="shared" si="19"/>
        <v>29.96</v>
      </c>
      <c r="L318" s="6">
        <f t="shared" si="16"/>
        <v>63.67</v>
      </c>
      <c r="M318" s="2">
        <v>63.67</v>
      </c>
    </row>
    <row r="319" spans="1:13" x14ac:dyDescent="0.4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7"/>
        <v>21</v>
      </c>
      <c r="J319" s="6">
        <f t="shared" si="18"/>
        <v>1.4700000000000002</v>
      </c>
      <c r="K319" s="6">
        <f t="shared" si="19"/>
        <v>22.47</v>
      </c>
      <c r="L319" s="6">
        <f t="shared" si="16"/>
        <v>44.94</v>
      </c>
      <c r="M319" s="2">
        <v>44.94</v>
      </c>
    </row>
    <row r="320" spans="1:13" x14ac:dyDescent="0.4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7"/>
        <v>73.5</v>
      </c>
      <c r="J320" s="16">
        <f t="shared" si="18"/>
        <v>5.1450000000000005</v>
      </c>
      <c r="K320" s="16">
        <f t="shared" si="19"/>
        <v>78.644999999999996</v>
      </c>
      <c r="L320" s="6">
        <f t="shared" si="16"/>
        <v>161.035</v>
      </c>
      <c r="M320" s="2">
        <v>161.04</v>
      </c>
    </row>
    <row r="321" spans="1:13" x14ac:dyDescent="0.4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7"/>
        <v>38.5</v>
      </c>
      <c r="J321" s="6">
        <f t="shared" si="18"/>
        <v>2.6950000000000003</v>
      </c>
      <c r="K321" s="6">
        <f t="shared" si="19"/>
        <v>41.195</v>
      </c>
      <c r="L321" s="6">
        <f t="shared" si="16"/>
        <v>97.375</v>
      </c>
      <c r="M321" s="2">
        <v>97.38</v>
      </c>
    </row>
    <row r="322" spans="1:13" x14ac:dyDescent="0.4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7"/>
        <v>28</v>
      </c>
      <c r="J322" s="16">
        <f t="shared" si="18"/>
        <v>1.9600000000000002</v>
      </c>
      <c r="K322" s="16">
        <f t="shared" si="19"/>
        <v>29.96</v>
      </c>
      <c r="L322" s="6">
        <f t="shared" si="16"/>
        <v>71.16</v>
      </c>
      <c r="M322" s="2">
        <v>71.16</v>
      </c>
    </row>
    <row r="323" spans="1:13" x14ac:dyDescent="0.4">
      <c r="A323" s="9">
        <v>319</v>
      </c>
      <c r="B323" s="4">
        <v>5920001332</v>
      </c>
      <c r="C323" s="161" t="s">
        <v>1083</v>
      </c>
      <c r="D323" s="160" t="s">
        <v>211</v>
      </c>
      <c r="E323" s="63">
        <v>1</v>
      </c>
      <c r="F323" s="33">
        <v>0</v>
      </c>
      <c r="G323" s="3">
        <v>19</v>
      </c>
      <c r="H323" s="5">
        <v>3.5</v>
      </c>
      <c r="I323" s="6">
        <f t="shared" si="17"/>
        <v>66.5</v>
      </c>
      <c r="J323" s="6">
        <f t="shared" si="18"/>
        <v>4.6550000000000002</v>
      </c>
      <c r="K323" s="6">
        <f t="shared" si="19"/>
        <v>71.155000000000001</v>
      </c>
      <c r="L323" s="6">
        <f t="shared" si="16"/>
        <v>71.155000000000001</v>
      </c>
    </row>
    <row r="324" spans="1:13" x14ac:dyDescent="0.4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7"/>
        <v>56</v>
      </c>
      <c r="J324" s="16">
        <f t="shared" si="18"/>
        <v>3.9200000000000004</v>
      </c>
      <c r="K324" s="16">
        <f t="shared" si="19"/>
        <v>59.92</v>
      </c>
      <c r="L324" s="6">
        <f t="shared" si="16"/>
        <v>119.84</v>
      </c>
      <c r="M324" s="2">
        <v>119.84</v>
      </c>
    </row>
    <row r="325" spans="1:13" x14ac:dyDescent="0.4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7"/>
        <v>31.5</v>
      </c>
      <c r="J325" s="6">
        <f t="shared" si="18"/>
        <v>2.2050000000000001</v>
      </c>
      <c r="K325" s="6">
        <f t="shared" si="19"/>
        <v>33.704999999999998</v>
      </c>
      <c r="L325" s="6">
        <f t="shared" si="16"/>
        <v>74.905000000000001</v>
      </c>
      <c r="M325" s="2">
        <v>74.91</v>
      </c>
    </row>
    <row r="326" spans="1:13" x14ac:dyDescent="0.4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7"/>
        <v>35</v>
      </c>
      <c r="J326" s="16">
        <f t="shared" si="18"/>
        <v>2.4500000000000002</v>
      </c>
      <c r="K326" s="16">
        <f t="shared" si="19"/>
        <v>37.450000000000003</v>
      </c>
      <c r="L326" s="6">
        <f t="shared" ref="L326:L389" si="20">SUM(F326+K326)</f>
        <v>52.430000000000007</v>
      </c>
      <c r="M326" s="2">
        <v>52.43</v>
      </c>
    </row>
    <row r="327" spans="1:13" x14ac:dyDescent="0.4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7"/>
        <v>80.5</v>
      </c>
      <c r="J327" s="6">
        <f t="shared" si="18"/>
        <v>5.6350000000000007</v>
      </c>
      <c r="K327" s="6">
        <f t="shared" si="19"/>
        <v>86.135000000000005</v>
      </c>
      <c r="L327" s="6">
        <f t="shared" si="20"/>
        <v>86.135000000000005</v>
      </c>
      <c r="M327" s="2">
        <v>86.14</v>
      </c>
    </row>
    <row r="328" spans="1:13" x14ac:dyDescent="0.4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7"/>
        <v>262.5</v>
      </c>
      <c r="J328" s="16">
        <f t="shared" si="18"/>
        <v>18.375</v>
      </c>
      <c r="K328" s="16">
        <f t="shared" si="19"/>
        <v>280.875</v>
      </c>
      <c r="L328" s="6">
        <f t="shared" si="20"/>
        <v>655.375</v>
      </c>
      <c r="M328" s="2">
        <v>655.38</v>
      </c>
    </row>
    <row r="329" spans="1:13" x14ac:dyDescent="0.4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1">SUM(G329*H329)</f>
        <v>77</v>
      </c>
      <c r="J329" s="6">
        <f t="shared" ref="J329:J392" si="22">SUM(I329*7%)</f>
        <v>5.3900000000000006</v>
      </c>
      <c r="K329" s="6">
        <f t="shared" ref="K329:K392" si="23">SUM(I329+J329)</f>
        <v>82.39</v>
      </c>
      <c r="L329" s="6">
        <f t="shared" si="20"/>
        <v>153.55000000000001</v>
      </c>
      <c r="M329" s="2">
        <v>153.55000000000001</v>
      </c>
    </row>
    <row r="330" spans="1:13" x14ac:dyDescent="0.4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1"/>
        <v>105</v>
      </c>
      <c r="J330" s="16">
        <f t="shared" si="22"/>
        <v>7.3500000000000005</v>
      </c>
      <c r="K330" s="16">
        <f t="shared" si="23"/>
        <v>112.35</v>
      </c>
      <c r="L330" s="6">
        <f t="shared" si="20"/>
        <v>112.35</v>
      </c>
      <c r="M330" s="2">
        <v>112.35</v>
      </c>
    </row>
    <row r="331" spans="1:13" x14ac:dyDescent="0.4">
      <c r="A331" s="9">
        <v>327</v>
      </c>
      <c r="B331" s="4">
        <v>5920001340</v>
      </c>
      <c r="C331" s="161" t="s">
        <v>1091</v>
      </c>
      <c r="D331" s="160" t="s">
        <v>218</v>
      </c>
      <c r="E331" s="63">
        <v>1</v>
      </c>
      <c r="F331" s="33">
        <v>0</v>
      </c>
      <c r="G331" s="3">
        <v>32</v>
      </c>
      <c r="H331" s="5">
        <v>3.5</v>
      </c>
      <c r="I331" s="6">
        <f t="shared" si="21"/>
        <v>112</v>
      </c>
      <c r="J331" s="6">
        <f t="shared" si="22"/>
        <v>7.8400000000000007</v>
      </c>
      <c r="K331" s="6">
        <f t="shared" si="23"/>
        <v>119.84</v>
      </c>
      <c r="L331" s="6">
        <f t="shared" si="20"/>
        <v>119.84</v>
      </c>
    </row>
    <row r="332" spans="1:13" x14ac:dyDescent="0.4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1"/>
        <v>45.5</v>
      </c>
      <c r="J332" s="16">
        <f t="shared" si="22"/>
        <v>3.1850000000000005</v>
      </c>
      <c r="K332" s="16">
        <f t="shared" si="23"/>
        <v>48.685000000000002</v>
      </c>
      <c r="L332" s="6">
        <f t="shared" si="20"/>
        <v>93.625</v>
      </c>
      <c r="M332" s="2">
        <v>93.63</v>
      </c>
    </row>
    <row r="333" spans="1:13" x14ac:dyDescent="0.4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1"/>
        <v>14</v>
      </c>
      <c r="J333" s="6">
        <f t="shared" si="22"/>
        <v>0.98000000000000009</v>
      </c>
      <c r="K333" s="6">
        <f t="shared" si="23"/>
        <v>14.98</v>
      </c>
      <c r="L333" s="6">
        <f t="shared" si="20"/>
        <v>33.71</v>
      </c>
      <c r="M333" s="2">
        <v>33.71</v>
      </c>
    </row>
    <row r="334" spans="1:13" x14ac:dyDescent="0.4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1"/>
        <v>66.5</v>
      </c>
      <c r="J334" s="16">
        <f t="shared" si="22"/>
        <v>4.6550000000000002</v>
      </c>
      <c r="K334" s="16">
        <f t="shared" si="23"/>
        <v>71.155000000000001</v>
      </c>
      <c r="L334" s="6">
        <f t="shared" si="20"/>
        <v>146.05500000000001</v>
      </c>
      <c r="M334" s="2">
        <v>146.06</v>
      </c>
    </row>
    <row r="335" spans="1:13" x14ac:dyDescent="0.4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1"/>
        <v>38.5</v>
      </c>
      <c r="J335" s="6">
        <f t="shared" si="22"/>
        <v>2.6950000000000003</v>
      </c>
      <c r="K335" s="6">
        <f t="shared" si="23"/>
        <v>41.195</v>
      </c>
      <c r="L335" s="6">
        <f t="shared" si="20"/>
        <v>86.134999999999991</v>
      </c>
      <c r="M335" s="2">
        <v>86.14</v>
      </c>
    </row>
    <row r="336" spans="1:13" x14ac:dyDescent="0.4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1"/>
        <v>7</v>
      </c>
      <c r="J336" s="16">
        <f t="shared" si="22"/>
        <v>0.49000000000000005</v>
      </c>
      <c r="K336" s="16">
        <f t="shared" si="23"/>
        <v>7.49</v>
      </c>
      <c r="L336" s="6">
        <f t="shared" si="20"/>
        <v>29.96</v>
      </c>
      <c r="M336" s="2">
        <v>29.96</v>
      </c>
    </row>
    <row r="337" spans="1:13" x14ac:dyDescent="0.4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1"/>
        <v>157.5</v>
      </c>
      <c r="J337" s="6">
        <f t="shared" si="22"/>
        <v>11.025</v>
      </c>
      <c r="K337" s="6">
        <f t="shared" si="23"/>
        <v>168.52500000000001</v>
      </c>
      <c r="L337" s="6">
        <f t="shared" si="20"/>
        <v>381.995</v>
      </c>
      <c r="M337" s="2">
        <v>382</v>
      </c>
    </row>
    <row r="338" spans="1:13" x14ac:dyDescent="0.4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1"/>
        <v>119</v>
      </c>
      <c r="J338" s="16">
        <f t="shared" si="22"/>
        <v>8.33</v>
      </c>
      <c r="K338" s="16">
        <f t="shared" si="23"/>
        <v>127.33</v>
      </c>
      <c r="L338" s="6">
        <f t="shared" si="20"/>
        <v>273.39</v>
      </c>
      <c r="M338" s="2">
        <v>273.39</v>
      </c>
    </row>
    <row r="339" spans="1:13" x14ac:dyDescent="0.4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1"/>
        <v>105</v>
      </c>
      <c r="J339" s="6">
        <f t="shared" si="22"/>
        <v>7.3500000000000005</v>
      </c>
      <c r="K339" s="6">
        <f t="shared" si="23"/>
        <v>112.35</v>
      </c>
      <c r="L339" s="6">
        <f t="shared" si="20"/>
        <v>239.68</v>
      </c>
      <c r="M339" s="2">
        <v>239.68</v>
      </c>
    </row>
    <row r="340" spans="1:13" x14ac:dyDescent="0.4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1"/>
        <v>24.5</v>
      </c>
      <c r="J340" s="16">
        <f t="shared" si="22"/>
        <v>1.7150000000000001</v>
      </c>
      <c r="K340" s="16">
        <f t="shared" si="23"/>
        <v>26.215</v>
      </c>
      <c r="L340" s="6">
        <f t="shared" si="20"/>
        <v>63.665000000000006</v>
      </c>
      <c r="M340" s="2">
        <v>63.67</v>
      </c>
    </row>
    <row r="341" spans="1:13" x14ac:dyDescent="0.4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1"/>
        <v>73.5</v>
      </c>
      <c r="J341" s="6">
        <f t="shared" si="22"/>
        <v>5.1450000000000005</v>
      </c>
      <c r="K341" s="6">
        <f t="shared" si="23"/>
        <v>78.644999999999996</v>
      </c>
      <c r="L341" s="6">
        <f t="shared" si="20"/>
        <v>78.644999999999996</v>
      </c>
      <c r="M341" s="2">
        <v>78.650000000000006</v>
      </c>
    </row>
    <row r="342" spans="1:13" x14ac:dyDescent="0.4">
      <c r="A342" s="9">
        <v>338</v>
      </c>
      <c r="B342" s="4">
        <v>5920001351</v>
      </c>
      <c r="C342" s="159" t="s">
        <v>1102</v>
      </c>
      <c r="D342" s="160" t="s">
        <v>229</v>
      </c>
      <c r="E342" s="99">
        <v>1</v>
      </c>
      <c r="F342" s="31">
        <v>0</v>
      </c>
      <c r="G342" s="64">
        <v>60</v>
      </c>
      <c r="H342" s="15">
        <v>3.5</v>
      </c>
      <c r="I342" s="16">
        <f t="shared" si="21"/>
        <v>210</v>
      </c>
      <c r="J342" s="16">
        <f t="shared" si="22"/>
        <v>14.700000000000001</v>
      </c>
      <c r="K342" s="16">
        <f t="shared" si="23"/>
        <v>224.7</v>
      </c>
      <c r="L342" s="6">
        <f t="shared" si="20"/>
        <v>224.7</v>
      </c>
    </row>
    <row r="343" spans="1:13" x14ac:dyDescent="0.4">
      <c r="A343" s="9">
        <v>339</v>
      </c>
      <c r="B343" s="4">
        <v>5920001352</v>
      </c>
      <c r="C343" s="161" t="s">
        <v>1103</v>
      </c>
      <c r="D343" s="160" t="s">
        <v>230</v>
      </c>
      <c r="E343" s="63">
        <v>1</v>
      </c>
      <c r="F343" s="33">
        <v>0</v>
      </c>
      <c r="G343" s="3">
        <v>47</v>
      </c>
      <c r="H343" s="5">
        <v>3.5</v>
      </c>
      <c r="I343" s="6">
        <f t="shared" si="21"/>
        <v>164.5</v>
      </c>
      <c r="J343" s="6">
        <f t="shared" si="22"/>
        <v>11.515000000000001</v>
      </c>
      <c r="K343" s="6">
        <f t="shared" si="23"/>
        <v>176.01499999999999</v>
      </c>
      <c r="L343" s="6">
        <f t="shared" si="20"/>
        <v>176.01499999999999</v>
      </c>
    </row>
    <row r="344" spans="1:13" x14ac:dyDescent="0.4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1"/>
        <v>161</v>
      </c>
      <c r="J344" s="16">
        <f t="shared" si="22"/>
        <v>11.270000000000001</v>
      </c>
      <c r="K344" s="16">
        <f t="shared" si="23"/>
        <v>172.27</v>
      </c>
      <c r="L344" s="6">
        <f t="shared" si="20"/>
        <v>348.29</v>
      </c>
      <c r="M344" s="2">
        <v>348.29</v>
      </c>
    </row>
    <row r="345" spans="1:13" x14ac:dyDescent="0.4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1"/>
        <v>59.5</v>
      </c>
      <c r="J345" s="6">
        <f t="shared" si="22"/>
        <v>4.165</v>
      </c>
      <c r="K345" s="6">
        <f t="shared" si="23"/>
        <v>63.664999999999999</v>
      </c>
      <c r="L345" s="6">
        <f t="shared" si="20"/>
        <v>134.82499999999999</v>
      </c>
      <c r="M345" s="2">
        <v>134.83000000000001</v>
      </c>
    </row>
    <row r="346" spans="1:13" x14ac:dyDescent="0.4">
      <c r="A346" s="9">
        <v>342</v>
      </c>
      <c r="B346" s="4">
        <v>5920001355</v>
      </c>
      <c r="C346" s="159" t="s">
        <v>1106</v>
      </c>
      <c r="D346" s="160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1"/>
        <v>94.5</v>
      </c>
      <c r="J346" s="16">
        <f t="shared" si="22"/>
        <v>6.6150000000000002</v>
      </c>
      <c r="K346" s="16">
        <f t="shared" si="23"/>
        <v>101.11499999999999</v>
      </c>
      <c r="L346" s="6">
        <f t="shared" si="20"/>
        <v>101.11499999999999</v>
      </c>
    </row>
    <row r="347" spans="1:13" x14ac:dyDescent="0.4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1"/>
        <v>80.5</v>
      </c>
      <c r="J347" s="6">
        <f t="shared" si="22"/>
        <v>5.6350000000000007</v>
      </c>
      <c r="K347" s="6">
        <f t="shared" si="23"/>
        <v>86.135000000000005</v>
      </c>
      <c r="L347" s="6">
        <f t="shared" si="20"/>
        <v>198.48500000000001</v>
      </c>
      <c r="M347" s="2">
        <v>198.49</v>
      </c>
    </row>
    <row r="348" spans="1:13" x14ac:dyDescent="0.4">
      <c r="A348" s="9">
        <v>344</v>
      </c>
      <c r="B348" s="4">
        <v>5920001357</v>
      </c>
      <c r="C348" s="159" t="s">
        <v>1108</v>
      </c>
      <c r="D348" s="160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1"/>
        <v>476</v>
      </c>
      <c r="J348" s="16">
        <f t="shared" si="22"/>
        <v>33.32</v>
      </c>
      <c r="K348" s="16">
        <f t="shared" si="23"/>
        <v>509.32</v>
      </c>
      <c r="L348" s="6">
        <f t="shared" si="20"/>
        <v>509.32</v>
      </c>
    </row>
    <row r="349" spans="1:13" x14ac:dyDescent="0.4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1"/>
        <v>154</v>
      </c>
      <c r="J349" s="6">
        <f t="shared" si="22"/>
        <v>10.780000000000001</v>
      </c>
      <c r="K349" s="6">
        <f t="shared" si="23"/>
        <v>164.78</v>
      </c>
      <c r="L349" s="6">
        <f t="shared" si="20"/>
        <v>164.78</v>
      </c>
      <c r="M349" s="2">
        <v>164.78</v>
      </c>
    </row>
    <row r="350" spans="1:13" x14ac:dyDescent="0.4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1"/>
        <v>3.5</v>
      </c>
      <c r="J350" s="16">
        <f t="shared" si="22"/>
        <v>0.24500000000000002</v>
      </c>
      <c r="K350" s="16">
        <f t="shared" si="23"/>
        <v>3.7450000000000001</v>
      </c>
      <c r="L350" s="6">
        <f t="shared" si="20"/>
        <v>11.234999999999999</v>
      </c>
      <c r="M350" s="2">
        <v>11.24</v>
      </c>
    </row>
    <row r="351" spans="1:13" x14ac:dyDescent="0.4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1"/>
        <v>70</v>
      </c>
      <c r="J351" s="6">
        <f t="shared" si="22"/>
        <v>4.9000000000000004</v>
      </c>
      <c r="K351" s="6">
        <f t="shared" si="23"/>
        <v>74.900000000000006</v>
      </c>
      <c r="L351" s="6">
        <f t="shared" si="20"/>
        <v>176.02</v>
      </c>
      <c r="M351" s="2">
        <v>176.02</v>
      </c>
    </row>
    <row r="352" spans="1:13" x14ac:dyDescent="0.4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1"/>
        <v>129.5</v>
      </c>
      <c r="J352" s="16">
        <f t="shared" si="22"/>
        <v>9.0650000000000013</v>
      </c>
      <c r="K352" s="16">
        <f t="shared" si="23"/>
        <v>138.565</v>
      </c>
      <c r="L352" s="6">
        <f t="shared" si="20"/>
        <v>396.97500000000002</v>
      </c>
      <c r="M352" s="2">
        <v>396.98</v>
      </c>
    </row>
    <row r="353" spans="1:13" x14ac:dyDescent="0.4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1"/>
        <v>101.5</v>
      </c>
      <c r="J353" s="6">
        <f t="shared" si="22"/>
        <v>7.1050000000000004</v>
      </c>
      <c r="K353" s="6">
        <f t="shared" si="23"/>
        <v>108.605</v>
      </c>
      <c r="L353" s="6">
        <f t="shared" si="20"/>
        <v>108.605</v>
      </c>
      <c r="M353" s="2">
        <v>108.61</v>
      </c>
    </row>
    <row r="354" spans="1:13" x14ac:dyDescent="0.4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1"/>
        <v>17.5</v>
      </c>
      <c r="J354" s="16">
        <f t="shared" si="22"/>
        <v>1.2250000000000001</v>
      </c>
      <c r="K354" s="16">
        <f t="shared" si="23"/>
        <v>18.725000000000001</v>
      </c>
      <c r="L354" s="6">
        <f t="shared" si="20"/>
        <v>18.725000000000001</v>
      </c>
      <c r="M354" s="2">
        <v>18.73</v>
      </c>
    </row>
    <row r="355" spans="1:13" x14ac:dyDescent="0.4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1"/>
        <v>115.5</v>
      </c>
      <c r="J355" s="6">
        <f t="shared" si="22"/>
        <v>8.0850000000000009</v>
      </c>
      <c r="K355" s="6">
        <f t="shared" si="23"/>
        <v>123.58500000000001</v>
      </c>
      <c r="L355" s="6">
        <f t="shared" si="20"/>
        <v>123.58500000000001</v>
      </c>
      <c r="M355" s="2">
        <v>123.59</v>
      </c>
    </row>
    <row r="356" spans="1:13" x14ac:dyDescent="0.4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1"/>
        <v>10.5</v>
      </c>
      <c r="J356" s="16">
        <f t="shared" si="22"/>
        <v>0.7350000000000001</v>
      </c>
      <c r="K356" s="16">
        <f t="shared" si="23"/>
        <v>11.234999999999999</v>
      </c>
      <c r="L356" s="6">
        <f t="shared" si="20"/>
        <v>11.234999999999999</v>
      </c>
      <c r="M356" s="2">
        <v>11.24</v>
      </c>
    </row>
    <row r="357" spans="1:13" x14ac:dyDescent="0.4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1"/>
        <v>213.5</v>
      </c>
      <c r="J357" s="6">
        <f t="shared" si="22"/>
        <v>14.945000000000002</v>
      </c>
      <c r="K357" s="6">
        <f t="shared" si="23"/>
        <v>228.44499999999999</v>
      </c>
      <c r="L357" s="6">
        <f t="shared" si="20"/>
        <v>228.44499999999999</v>
      </c>
      <c r="M357" s="2">
        <v>228.45</v>
      </c>
    </row>
    <row r="358" spans="1:13" x14ac:dyDescent="0.4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1"/>
        <v>171.5</v>
      </c>
      <c r="J358" s="16">
        <f t="shared" si="22"/>
        <v>12.005000000000001</v>
      </c>
      <c r="K358" s="16">
        <f t="shared" si="23"/>
        <v>183.505</v>
      </c>
      <c r="L358" s="6">
        <f t="shared" si="20"/>
        <v>183.505</v>
      </c>
      <c r="M358" s="2">
        <v>183.51</v>
      </c>
    </row>
    <row r="359" spans="1:13" x14ac:dyDescent="0.4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1"/>
        <v>346.5</v>
      </c>
      <c r="J359" s="6">
        <f t="shared" si="22"/>
        <v>24.255000000000003</v>
      </c>
      <c r="K359" s="6">
        <f t="shared" si="23"/>
        <v>370.755</v>
      </c>
      <c r="L359" s="6">
        <f t="shared" si="20"/>
        <v>370.755</v>
      </c>
      <c r="M359" s="2">
        <v>370.76</v>
      </c>
    </row>
    <row r="360" spans="1:13" x14ac:dyDescent="0.4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1"/>
        <v>31.5</v>
      </c>
      <c r="J360" s="16">
        <f t="shared" si="22"/>
        <v>2.2050000000000001</v>
      </c>
      <c r="K360" s="16">
        <f t="shared" si="23"/>
        <v>33.704999999999998</v>
      </c>
      <c r="L360" s="6">
        <f t="shared" si="20"/>
        <v>33.704999999999998</v>
      </c>
      <c r="M360" s="2">
        <v>33.71</v>
      </c>
    </row>
    <row r="361" spans="1:13" x14ac:dyDescent="0.4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1"/>
        <v>234.5</v>
      </c>
      <c r="J361" s="6">
        <f t="shared" si="22"/>
        <v>16.415000000000003</v>
      </c>
      <c r="K361" s="6">
        <f t="shared" si="23"/>
        <v>250.91499999999999</v>
      </c>
      <c r="L361" s="6">
        <f t="shared" si="20"/>
        <v>576.73500000000001</v>
      </c>
      <c r="M361" s="2">
        <v>576.74</v>
      </c>
    </row>
    <row r="362" spans="1:13" x14ac:dyDescent="0.4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1"/>
        <v>38.5</v>
      </c>
      <c r="J362" s="16">
        <f t="shared" si="22"/>
        <v>2.6950000000000003</v>
      </c>
      <c r="K362" s="16">
        <f t="shared" si="23"/>
        <v>41.195</v>
      </c>
      <c r="L362" s="6">
        <f t="shared" si="20"/>
        <v>108.60499999999999</v>
      </c>
      <c r="M362" s="2">
        <v>108.61</v>
      </c>
    </row>
    <row r="363" spans="1:13" x14ac:dyDescent="0.4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1"/>
        <v>77</v>
      </c>
      <c r="J363" s="6">
        <f t="shared" si="22"/>
        <v>5.3900000000000006</v>
      </c>
      <c r="K363" s="6">
        <f t="shared" si="23"/>
        <v>82.39</v>
      </c>
      <c r="L363" s="6">
        <f t="shared" si="20"/>
        <v>168.53</v>
      </c>
      <c r="M363" s="2">
        <v>168.53</v>
      </c>
    </row>
    <row r="364" spans="1:13" x14ac:dyDescent="0.4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1"/>
        <v>210</v>
      </c>
      <c r="J364" s="16">
        <f t="shared" si="22"/>
        <v>14.700000000000001</v>
      </c>
      <c r="K364" s="16">
        <f t="shared" si="23"/>
        <v>224.7</v>
      </c>
      <c r="L364" s="6">
        <f t="shared" si="20"/>
        <v>393.23</v>
      </c>
      <c r="M364" s="2">
        <v>393.23</v>
      </c>
    </row>
    <row r="365" spans="1:13" x14ac:dyDescent="0.4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1"/>
        <v>399</v>
      </c>
      <c r="J365" s="6">
        <f t="shared" si="22"/>
        <v>27.930000000000003</v>
      </c>
      <c r="K365" s="6">
        <f t="shared" si="23"/>
        <v>426.93</v>
      </c>
      <c r="L365" s="6">
        <f t="shared" si="20"/>
        <v>1183.42</v>
      </c>
      <c r="M365" s="2">
        <v>1183.42</v>
      </c>
    </row>
    <row r="366" spans="1:13" x14ac:dyDescent="0.4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1"/>
        <v>189</v>
      </c>
      <c r="J366" s="16">
        <f t="shared" si="22"/>
        <v>13.23</v>
      </c>
      <c r="K366" s="16">
        <f t="shared" si="23"/>
        <v>202.23</v>
      </c>
      <c r="L366" s="6">
        <f t="shared" si="20"/>
        <v>460.64</v>
      </c>
      <c r="M366" s="2">
        <v>460.64</v>
      </c>
    </row>
    <row r="367" spans="1:13" x14ac:dyDescent="0.4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1"/>
        <v>182</v>
      </c>
      <c r="J367" s="6">
        <f t="shared" si="22"/>
        <v>12.740000000000002</v>
      </c>
      <c r="K367" s="6">
        <f t="shared" si="23"/>
        <v>194.74</v>
      </c>
      <c r="L367" s="6">
        <f t="shared" si="20"/>
        <v>363.27</v>
      </c>
      <c r="M367" s="2">
        <v>363.27</v>
      </c>
    </row>
    <row r="368" spans="1:13" x14ac:dyDescent="0.4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1"/>
        <v>73.5</v>
      </c>
      <c r="J368" s="16">
        <f t="shared" si="22"/>
        <v>5.1450000000000005</v>
      </c>
      <c r="K368" s="16">
        <f t="shared" si="23"/>
        <v>78.644999999999996</v>
      </c>
      <c r="L368" s="6">
        <f t="shared" si="20"/>
        <v>149.80500000000001</v>
      </c>
      <c r="M368" s="2">
        <v>149.81</v>
      </c>
    </row>
    <row r="369" spans="1:13" x14ac:dyDescent="0.4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1"/>
        <v>129.5</v>
      </c>
      <c r="J369" s="6">
        <f t="shared" si="22"/>
        <v>9.0650000000000013</v>
      </c>
      <c r="K369" s="6">
        <f t="shared" si="23"/>
        <v>138.565</v>
      </c>
      <c r="L369" s="6">
        <f t="shared" si="20"/>
        <v>292.11500000000001</v>
      </c>
      <c r="M369" s="2">
        <v>292.12</v>
      </c>
    </row>
    <row r="370" spans="1:13" x14ac:dyDescent="0.4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1"/>
        <v>329</v>
      </c>
      <c r="J370" s="16">
        <f t="shared" si="22"/>
        <v>23.03</v>
      </c>
      <c r="K370" s="16">
        <f t="shared" si="23"/>
        <v>352.03</v>
      </c>
      <c r="L370" s="6">
        <f t="shared" si="20"/>
        <v>801.43</v>
      </c>
      <c r="M370" s="2">
        <v>801.43</v>
      </c>
    </row>
    <row r="371" spans="1:13" x14ac:dyDescent="0.4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1"/>
        <v>42</v>
      </c>
      <c r="J371" s="6">
        <f t="shared" si="22"/>
        <v>2.9400000000000004</v>
      </c>
      <c r="K371" s="6">
        <f t="shared" si="23"/>
        <v>44.94</v>
      </c>
      <c r="L371" s="6">
        <f t="shared" si="20"/>
        <v>119.84</v>
      </c>
      <c r="M371" s="2">
        <v>119.84</v>
      </c>
    </row>
    <row r="372" spans="1:13" x14ac:dyDescent="0.4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1"/>
        <v>1179.5</v>
      </c>
      <c r="J372" s="16">
        <f t="shared" si="22"/>
        <v>82.565000000000012</v>
      </c>
      <c r="K372" s="16">
        <f t="shared" si="23"/>
        <v>1262.0650000000001</v>
      </c>
      <c r="L372" s="6">
        <f t="shared" si="20"/>
        <v>2370.585</v>
      </c>
      <c r="M372" s="2">
        <v>2370.59</v>
      </c>
    </row>
    <row r="373" spans="1:13" x14ac:dyDescent="0.4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1"/>
        <v>63</v>
      </c>
      <c r="J373" s="6">
        <f t="shared" si="22"/>
        <v>4.41</v>
      </c>
      <c r="K373" s="6">
        <f t="shared" si="23"/>
        <v>67.41</v>
      </c>
      <c r="L373" s="6">
        <f t="shared" si="20"/>
        <v>67.41</v>
      </c>
      <c r="M373" s="2">
        <v>67.41</v>
      </c>
    </row>
    <row r="374" spans="1:13" x14ac:dyDescent="0.4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1"/>
        <v>98</v>
      </c>
      <c r="J374" s="16">
        <f t="shared" si="22"/>
        <v>6.86</v>
      </c>
      <c r="K374" s="16">
        <f t="shared" si="23"/>
        <v>104.86</v>
      </c>
      <c r="L374" s="6">
        <f t="shared" si="20"/>
        <v>104.86</v>
      </c>
      <c r="M374" s="2">
        <v>104.86</v>
      </c>
    </row>
    <row r="375" spans="1:13" x14ac:dyDescent="0.4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1"/>
        <v>154</v>
      </c>
      <c r="J375" s="6">
        <f t="shared" si="22"/>
        <v>10.780000000000001</v>
      </c>
      <c r="K375" s="6">
        <f t="shared" si="23"/>
        <v>164.78</v>
      </c>
      <c r="L375" s="6">
        <f t="shared" si="20"/>
        <v>389.48</v>
      </c>
      <c r="M375" s="2">
        <v>389.48</v>
      </c>
    </row>
    <row r="376" spans="1:13" x14ac:dyDescent="0.4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1"/>
        <v>262.5</v>
      </c>
      <c r="J376" s="16">
        <f t="shared" si="22"/>
        <v>18.375</v>
      </c>
      <c r="K376" s="16">
        <f t="shared" si="23"/>
        <v>280.875</v>
      </c>
      <c r="L376" s="6">
        <f t="shared" si="20"/>
        <v>280.875</v>
      </c>
      <c r="M376" s="2">
        <v>280.88</v>
      </c>
    </row>
    <row r="377" spans="1:13" x14ac:dyDescent="0.4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1"/>
        <v>91</v>
      </c>
      <c r="J377" s="6">
        <f t="shared" si="22"/>
        <v>6.370000000000001</v>
      </c>
      <c r="K377" s="6">
        <f t="shared" si="23"/>
        <v>97.37</v>
      </c>
      <c r="L377" s="6">
        <f t="shared" si="20"/>
        <v>194.74</v>
      </c>
      <c r="M377" s="2">
        <v>194.74</v>
      </c>
    </row>
    <row r="378" spans="1:13" x14ac:dyDescent="0.4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1"/>
        <v>17.5</v>
      </c>
      <c r="J378" s="16">
        <f t="shared" si="22"/>
        <v>1.2250000000000001</v>
      </c>
      <c r="K378" s="16">
        <f t="shared" si="23"/>
        <v>18.725000000000001</v>
      </c>
      <c r="L378" s="6">
        <f t="shared" si="20"/>
        <v>93.625</v>
      </c>
      <c r="M378" s="2">
        <v>93.63</v>
      </c>
    </row>
    <row r="379" spans="1:13" x14ac:dyDescent="0.4">
      <c r="A379" s="9">
        <v>375</v>
      </c>
      <c r="B379" s="4">
        <v>5920001388</v>
      </c>
      <c r="C379" s="161" t="s">
        <v>1139</v>
      </c>
      <c r="D379" s="160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1"/>
        <v>129.5</v>
      </c>
      <c r="J379" s="6">
        <f t="shared" si="22"/>
        <v>9.0650000000000013</v>
      </c>
      <c r="K379" s="6">
        <f t="shared" si="23"/>
        <v>138.565</v>
      </c>
      <c r="L379" s="6">
        <f t="shared" si="20"/>
        <v>138.565</v>
      </c>
    </row>
    <row r="380" spans="1:13" x14ac:dyDescent="0.4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1"/>
        <v>164.5</v>
      </c>
      <c r="J380" s="16">
        <f t="shared" si="22"/>
        <v>11.515000000000001</v>
      </c>
      <c r="K380" s="16">
        <f t="shared" si="23"/>
        <v>176.01499999999999</v>
      </c>
      <c r="L380" s="6">
        <f t="shared" si="20"/>
        <v>367.01499999999999</v>
      </c>
      <c r="M380" s="2">
        <v>367.02</v>
      </c>
    </row>
    <row r="381" spans="1:13" x14ac:dyDescent="0.4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1"/>
        <v>87.5</v>
      </c>
      <c r="J381" s="6">
        <f t="shared" si="22"/>
        <v>6.1250000000000009</v>
      </c>
      <c r="K381" s="6">
        <f t="shared" si="23"/>
        <v>93.625</v>
      </c>
      <c r="L381" s="6">
        <f t="shared" si="20"/>
        <v>161.035</v>
      </c>
      <c r="M381" s="2">
        <v>161.04</v>
      </c>
    </row>
    <row r="382" spans="1:13" x14ac:dyDescent="0.4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1"/>
        <v>35</v>
      </c>
      <c r="J382" s="16">
        <f t="shared" si="22"/>
        <v>2.4500000000000002</v>
      </c>
      <c r="K382" s="16">
        <f t="shared" si="23"/>
        <v>37.450000000000003</v>
      </c>
      <c r="L382" s="6">
        <f t="shared" si="20"/>
        <v>71.16</v>
      </c>
      <c r="M382" s="2">
        <v>71.16</v>
      </c>
    </row>
    <row r="383" spans="1:13" x14ac:dyDescent="0.4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1"/>
        <v>210</v>
      </c>
      <c r="J383" s="6">
        <f t="shared" si="22"/>
        <v>14.700000000000001</v>
      </c>
      <c r="K383" s="6">
        <f t="shared" si="23"/>
        <v>224.7</v>
      </c>
      <c r="L383" s="6">
        <f t="shared" si="20"/>
        <v>438.16999999999996</v>
      </c>
      <c r="M383" s="2">
        <v>438.17</v>
      </c>
    </row>
    <row r="384" spans="1:13" x14ac:dyDescent="0.4">
      <c r="A384" s="9">
        <v>380</v>
      </c>
      <c r="B384" s="4">
        <v>5920001393</v>
      </c>
      <c r="C384" s="159" t="s">
        <v>1144</v>
      </c>
      <c r="D384" s="160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1"/>
        <v>73.5</v>
      </c>
      <c r="J384" s="16">
        <f t="shared" si="22"/>
        <v>5.1450000000000005</v>
      </c>
      <c r="K384" s="16">
        <f t="shared" si="23"/>
        <v>78.644999999999996</v>
      </c>
      <c r="L384" s="6">
        <f t="shared" si="20"/>
        <v>78.644999999999996</v>
      </c>
      <c r="M384" s="2">
        <v>0</v>
      </c>
    </row>
    <row r="385" spans="1:13" x14ac:dyDescent="0.4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1"/>
        <v>63</v>
      </c>
      <c r="J385" s="6">
        <f t="shared" si="22"/>
        <v>4.41</v>
      </c>
      <c r="K385" s="6">
        <f t="shared" si="23"/>
        <v>67.41</v>
      </c>
      <c r="L385" s="6">
        <f t="shared" si="20"/>
        <v>86.14</v>
      </c>
      <c r="M385" s="2">
        <v>86.14</v>
      </c>
    </row>
    <row r="386" spans="1:13" x14ac:dyDescent="0.4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1"/>
        <v>199.5</v>
      </c>
      <c r="J386" s="16">
        <f t="shared" si="22"/>
        <v>13.965000000000002</v>
      </c>
      <c r="K386" s="16">
        <f t="shared" si="23"/>
        <v>213.465</v>
      </c>
      <c r="L386" s="6">
        <f t="shared" si="20"/>
        <v>434.42500000000001</v>
      </c>
      <c r="M386" s="2">
        <v>434.43</v>
      </c>
    </row>
    <row r="387" spans="1:13" x14ac:dyDescent="0.4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1"/>
        <v>38.5</v>
      </c>
      <c r="J387" s="6">
        <f t="shared" si="22"/>
        <v>2.6950000000000003</v>
      </c>
      <c r="K387" s="6">
        <f t="shared" si="23"/>
        <v>41.195</v>
      </c>
      <c r="L387" s="6">
        <f t="shared" si="20"/>
        <v>123.58500000000001</v>
      </c>
      <c r="M387" s="2">
        <v>123.59</v>
      </c>
    </row>
    <row r="388" spans="1:13" x14ac:dyDescent="0.4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1"/>
        <v>63</v>
      </c>
      <c r="J388" s="16">
        <f t="shared" si="22"/>
        <v>4.41</v>
      </c>
      <c r="K388" s="16">
        <f t="shared" si="23"/>
        <v>67.41</v>
      </c>
      <c r="L388" s="6">
        <f t="shared" si="20"/>
        <v>164.78</v>
      </c>
      <c r="M388" s="2">
        <v>164.78</v>
      </c>
    </row>
    <row r="389" spans="1:13" x14ac:dyDescent="0.4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1"/>
        <v>31.5</v>
      </c>
      <c r="J389" s="6">
        <f t="shared" si="22"/>
        <v>2.2050000000000001</v>
      </c>
      <c r="K389" s="6">
        <f t="shared" si="23"/>
        <v>33.704999999999998</v>
      </c>
      <c r="L389" s="6">
        <f t="shared" si="20"/>
        <v>74.905000000000001</v>
      </c>
      <c r="M389" s="2">
        <v>74.91</v>
      </c>
    </row>
    <row r="390" spans="1:13" x14ac:dyDescent="0.4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1"/>
        <v>56</v>
      </c>
      <c r="J390" s="16">
        <f t="shared" si="22"/>
        <v>3.9200000000000004</v>
      </c>
      <c r="K390" s="16">
        <f t="shared" si="23"/>
        <v>59.92</v>
      </c>
      <c r="L390" s="6">
        <f t="shared" ref="L390:L453" si="24">SUM(F390+K390)</f>
        <v>127.33</v>
      </c>
      <c r="M390" s="2">
        <v>127.33</v>
      </c>
    </row>
    <row r="391" spans="1:13" x14ac:dyDescent="0.4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1"/>
        <v>3.5</v>
      </c>
      <c r="J391" s="6">
        <f t="shared" si="22"/>
        <v>0.24500000000000002</v>
      </c>
      <c r="K391" s="6">
        <f t="shared" si="23"/>
        <v>3.7450000000000001</v>
      </c>
      <c r="L391" s="6">
        <f t="shared" si="24"/>
        <v>7.4950000000000001</v>
      </c>
      <c r="M391" s="2">
        <v>7.5</v>
      </c>
    </row>
    <row r="392" spans="1:13" x14ac:dyDescent="0.4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1"/>
        <v>10.5</v>
      </c>
      <c r="J392" s="16">
        <f t="shared" si="22"/>
        <v>0.7350000000000001</v>
      </c>
      <c r="K392" s="16">
        <f t="shared" si="23"/>
        <v>11.234999999999999</v>
      </c>
      <c r="L392" s="6">
        <f t="shared" si="24"/>
        <v>14.984999999999999</v>
      </c>
      <c r="M392" s="2">
        <v>14.99</v>
      </c>
    </row>
    <row r="393" spans="1:13" x14ac:dyDescent="0.4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5">SUM(G393*H393)</f>
        <v>210</v>
      </c>
      <c r="J393" s="6">
        <f t="shared" ref="J393:J456" si="26">SUM(I393*7%)</f>
        <v>14.700000000000001</v>
      </c>
      <c r="K393" s="6">
        <f t="shared" ref="K393:K456" si="27">SUM(I393+J393)</f>
        <v>224.7</v>
      </c>
      <c r="L393" s="6">
        <f t="shared" si="24"/>
        <v>445.65999999999997</v>
      </c>
      <c r="M393" s="2">
        <v>445.66</v>
      </c>
    </row>
    <row r="394" spans="1:13" x14ac:dyDescent="0.4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5"/>
        <v>31.5</v>
      </c>
      <c r="J394" s="16">
        <f t="shared" si="26"/>
        <v>2.2050000000000001</v>
      </c>
      <c r="K394" s="16">
        <f t="shared" si="27"/>
        <v>33.704999999999998</v>
      </c>
      <c r="L394" s="6">
        <f t="shared" si="24"/>
        <v>44.945</v>
      </c>
      <c r="M394" s="2">
        <v>44.95</v>
      </c>
    </row>
    <row r="395" spans="1:13" x14ac:dyDescent="0.4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5"/>
        <v>269.5</v>
      </c>
      <c r="J395" s="6">
        <f t="shared" si="26"/>
        <v>18.865000000000002</v>
      </c>
      <c r="K395" s="6">
        <f t="shared" si="27"/>
        <v>288.36500000000001</v>
      </c>
      <c r="L395" s="6">
        <f t="shared" si="24"/>
        <v>599.20499999999993</v>
      </c>
      <c r="M395" s="2">
        <v>599.21</v>
      </c>
    </row>
    <row r="396" spans="1:13" x14ac:dyDescent="0.4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5"/>
        <v>7</v>
      </c>
      <c r="J396" s="16">
        <f t="shared" si="26"/>
        <v>0.49000000000000005</v>
      </c>
      <c r="K396" s="16">
        <f t="shared" si="27"/>
        <v>7.49</v>
      </c>
      <c r="L396" s="6">
        <f t="shared" si="24"/>
        <v>18.73</v>
      </c>
      <c r="M396" s="2">
        <v>18.73</v>
      </c>
    </row>
    <row r="397" spans="1:13" x14ac:dyDescent="0.4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5"/>
        <v>56</v>
      </c>
      <c r="J397" s="6">
        <f t="shared" si="26"/>
        <v>3.9200000000000004</v>
      </c>
      <c r="K397" s="6">
        <f t="shared" si="27"/>
        <v>59.92</v>
      </c>
      <c r="L397" s="6">
        <f t="shared" si="24"/>
        <v>119.84</v>
      </c>
      <c r="M397" s="2">
        <v>119.84</v>
      </c>
    </row>
    <row r="398" spans="1:13" x14ac:dyDescent="0.4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5"/>
        <v>38.5</v>
      </c>
      <c r="J398" s="16">
        <f t="shared" si="26"/>
        <v>2.6950000000000003</v>
      </c>
      <c r="K398" s="16">
        <f t="shared" si="27"/>
        <v>41.195</v>
      </c>
      <c r="L398" s="6">
        <f t="shared" si="24"/>
        <v>74.905000000000001</v>
      </c>
      <c r="M398" s="2">
        <v>74.91</v>
      </c>
    </row>
    <row r="399" spans="1:13" x14ac:dyDescent="0.4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5"/>
        <v>416.5</v>
      </c>
      <c r="J399" s="6">
        <f t="shared" si="26"/>
        <v>29.155000000000001</v>
      </c>
      <c r="K399" s="6">
        <f t="shared" si="27"/>
        <v>445.65499999999997</v>
      </c>
      <c r="L399" s="6">
        <f t="shared" si="24"/>
        <v>992.42499999999995</v>
      </c>
      <c r="M399" s="2">
        <v>992.43</v>
      </c>
    </row>
    <row r="400" spans="1:13" x14ac:dyDescent="0.4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5"/>
        <v>98</v>
      </c>
      <c r="J400" s="16">
        <f t="shared" si="26"/>
        <v>6.86</v>
      </c>
      <c r="K400" s="16">
        <f t="shared" si="27"/>
        <v>104.86</v>
      </c>
      <c r="L400" s="6">
        <f t="shared" si="24"/>
        <v>232.19</v>
      </c>
      <c r="M400" s="2">
        <v>232.19</v>
      </c>
    </row>
    <row r="401" spans="1:13" x14ac:dyDescent="0.4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5"/>
        <v>182</v>
      </c>
      <c r="J401" s="6">
        <f t="shared" si="26"/>
        <v>12.740000000000002</v>
      </c>
      <c r="K401" s="6">
        <f t="shared" si="27"/>
        <v>194.74</v>
      </c>
      <c r="L401" s="6">
        <f t="shared" si="24"/>
        <v>449.4</v>
      </c>
      <c r="M401" s="2">
        <v>449.4</v>
      </c>
    </row>
    <row r="402" spans="1:13" x14ac:dyDescent="0.4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5"/>
        <v>238</v>
      </c>
      <c r="J402" s="16">
        <f t="shared" si="26"/>
        <v>16.66</v>
      </c>
      <c r="K402" s="16">
        <f t="shared" si="27"/>
        <v>254.66</v>
      </c>
      <c r="L402" s="6">
        <f t="shared" si="24"/>
        <v>640.4</v>
      </c>
      <c r="M402" s="2">
        <v>640.4</v>
      </c>
    </row>
    <row r="403" spans="1:13" x14ac:dyDescent="0.4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5"/>
        <v>210</v>
      </c>
      <c r="J403" s="6">
        <f t="shared" si="26"/>
        <v>14.700000000000001</v>
      </c>
      <c r="K403" s="6">
        <f t="shared" si="27"/>
        <v>224.7</v>
      </c>
      <c r="L403" s="6">
        <f t="shared" si="24"/>
        <v>464.38</v>
      </c>
      <c r="M403" s="2">
        <v>464.38</v>
      </c>
    </row>
    <row r="404" spans="1:13" x14ac:dyDescent="0.4">
      <c r="A404" s="9">
        <v>400</v>
      </c>
      <c r="B404" s="4">
        <v>5920001413</v>
      </c>
      <c r="C404" s="159" t="s">
        <v>1167</v>
      </c>
      <c r="D404" s="160" t="s">
        <v>278</v>
      </c>
      <c r="E404" s="99">
        <v>1</v>
      </c>
      <c r="F404" s="31">
        <v>0</v>
      </c>
      <c r="G404" s="64">
        <v>16</v>
      </c>
      <c r="H404" s="15">
        <v>3.5</v>
      </c>
      <c r="I404" s="16">
        <f t="shared" si="25"/>
        <v>56</v>
      </c>
      <c r="J404" s="16">
        <f t="shared" si="26"/>
        <v>3.9200000000000004</v>
      </c>
      <c r="K404" s="16">
        <f t="shared" si="27"/>
        <v>59.92</v>
      </c>
      <c r="L404" s="6">
        <f t="shared" si="24"/>
        <v>59.92</v>
      </c>
    </row>
    <row r="405" spans="1:13" x14ac:dyDescent="0.4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5"/>
        <v>3.5</v>
      </c>
      <c r="J405" s="6">
        <f t="shared" si="26"/>
        <v>0.24500000000000002</v>
      </c>
      <c r="K405" s="6">
        <f t="shared" si="27"/>
        <v>3.7450000000000001</v>
      </c>
      <c r="L405" s="6">
        <f t="shared" si="24"/>
        <v>7.4950000000000001</v>
      </c>
      <c r="M405" s="2">
        <v>7.5</v>
      </c>
    </row>
    <row r="406" spans="1:13" x14ac:dyDescent="0.4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5"/>
        <v>157.5</v>
      </c>
      <c r="J406" s="16">
        <f t="shared" si="26"/>
        <v>11.025</v>
      </c>
      <c r="K406" s="16">
        <f t="shared" si="27"/>
        <v>168.52500000000001</v>
      </c>
      <c r="L406" s="6">
        <f t="shared" si="24"/>
        <v>337.05500000000001</v>
      </c>
      <c r="M406" s="2">
        <v>337.06</v>
      </c>
    </row>
    <row r="407" spans="1:13" x14ac:dyDescent="0.4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5"/>
        <v>161</v>
      </c>
      <c r="J407" s="6">
        <f t="shared" si="26"/>
        <v>11.270000000000001</v>
      </c>
      <c r="K407" s="6">
        <f t="shared" si="27"/>
        <v>172.27</v>
      </c>
      <c r="L407" s="6">
        <f t="shared" si="24"/>
        <v>314.58000000000004</v>
      </c>
      <c r="M407" s="2">
        <v>314.58</v>
      </c>
    </row>
    <row r="408" spans="1:13" x14ac:dyDescent="0.4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5"/>
        <v>108.5</v>
      </c>
      <c r="J408" s="16">
        <f t="shared" si="26"/>
        <v>7.5950000000000006</v>
      </c>
      <c r="K408" s="16">
        <f t="shared" si="27"/>
        <v>116.095</v>
      </c>
      <c r="L408" s="6">
        <f t="shared" si="24"/>
        <v>116.095</v>
      </c>
      <c r="M408" s="2">
        <v>116.1</v>
      </c>
    </row>
    <row r="409" spans="1:13" x14ac:dyDescent="0.4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5"/>
        <v>28</v>
      </c>
      <c r="J409" s="6">
        <f t="shared" si="26"/>
        <v>1.9600000000000002</v>
      </c>
      <c r="K409" s="6">
        <f t="shared" si="27"/>
        <v>29.96</v>
      </c>
      <c r="L409" s="6">
        <f t="shared" si="24"/>
        <v>52.43</v>
      </c>
      <c r="M409" s="2">
        <v>52.43</v>
      </c>
    </row>
    <row r="410" spans="1:13" x14ac:dyDescent="0.4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5"/>
        <v>66.5</v>
      </c>
      <c r="J410" s="16">
        <f t="shared" si="26"/>
        <v>4.6550000000000002</v>
      </c>
      <c r="K410" s="16">
        <f t="shared" si="27"/>
        <v>71.155000000000001</v>
      </c>
      <c r="L410" s="6">
        <f t="shared" si="24"/>
        <v>108.605</v>
      </c>
      <c r="M410" s="2">
        <v>108.61</v>
      </c>
    </row>
    <row r="411" spans="1:13" x14ac:dyDescent="0.4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5"/>
        <v>245</v>
      </c>
      <c r="J411" s="6">
        <f t="shared" si="26"/>
        <v>17.150000000000002</v>
      </c>
      <c r="K411" s="6">
        <f t="shared" si="27"/>
        <v>262.14999999999998</v>
      </c>
      <c r="L411" s="6">
        <f t="shared" si="24"/>
        <v>719.04</v>
      </c>
      <c r="M411" s="2">
        <v>719.04</v>
      </c>
    </row>
    <row r="412" spans="1:13" x14ac:dyDescent="0.4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5"/>
        <v>59.5</v>
      </c>
      <c r="J412" s="16">
        <f t="shared" si="26"/>
        <v>4.165</v>
      </c>
      <c r="K412" s="16">
        <f t="shared" si="27"/>
        <v>63.664999999999999</v>
      </c>
      <c r="L412" s="6">
        <f t="shared" si="24"/>
        <v>89.884999999999991</v>
      </c>
      <c r="M412" s="2">
        <v>89.89</v>
      </c>
    </row>
    <row r="413" spans="1:13" x14ac:dyDescent="0.4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5"/>
        <v>87.5</v>
      </c>
      <c r="J413" s="6">
        <f t="shared" si="26"/>
        <v>6.1250000000000009</v>
      </c>
      <c r="K413" s="6">
        <f t="shared" si="27"/>
        <v>93.625</v>
      </c>
      <c r="L413" s="6">
        <f t="shared" si="24"/>
        <v>205.97499999999999</v>
      </c>
      <c r="M413" s="2">
        <v>205.98</v>
      </c>
    </row>
    <row r="414" spans="1:13" x14ac:dyDescent="0.4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5"/>
        <v>423.5</v>
      </c>
      <c r="J414" s="16">
        <f t="shared" si="26"/>
        <v>29.645000000000003</v>
      </c>
      <c r="K414" s="16">
        <f t="shared" si="27"/>
        <v>453.14499999999998</v>
      </c>
      <c r="L414" s="6">
        <f t="shared" si="24"/>
        <v>1014.895</v>
      </c>
      <c r="M414" s="2">
        <v>1014.9</v>
      </c>
    </row>
    <row r="415" spans="1:13" x14ac:dyDescent="0.4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5"/>
        <v>210</v>
      </c>
      <c r="J415" s="6">
        <f t="shared" si="26"/>
        <v>14.700000000000001</v>
      </c>
      <c r="K415" s="6">
        <f t="shared" si="27"/>
        <v>224.7</v>
      </c>
      <c r="L415" s="6">
        <f t="shared" si="24"/>
        <v>479.36</v>
      </c>
      <c r="M415" s="2">
        <v>479.36</v>
      </c>
    </row>
    <row r="416" spans="1:13" x14ac:dyDescent="0.4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5"/>
        <v>31.5</v>
      </c>
      <c r="J416" s="16">
        <f t="shared" si="26"/>
        <v>2.2050000000000001</v>
      </c>
      <c r="K416" s="16">
        <f t="shared" si="27"/>
        <v>33.704999999999998</v>
      </c>
      <c r="L416" s="6">
        <f t="shared" si="24"/>
        <v>101.11499999999999</v>
      </c>
      <c r="M416" s="2">
        <v>101.12</v>
      </c>
    </row>
    <row r="417" spans="1:13" x14ac:dyDescent="0.4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5"/>
        <v>70</v>
      </c>
      <c r="J417" s="6">
        <f t="shared" si="26"/>
        <v>4.9000000000000004</v>
      </c>
      <c r="K417" s="6">
        <f t="shared" si="27"/>
        <v>74.900000000000006</v>
      </c>
      <c r="L417" s="6">
        <f t="shared" si="24"/>
        <v>157.29000000000002</v>
      </c>
      <c r="M417" s="2">
        <v>157.29</v>
      </c>
    </row>
    <row r="418" spans="1:13" x14ac:dyDescent="0.4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5"/>
        <v>31.5</v>
      </c>
      <c r="J418" s="16">
        <f t="shared" si="26"/>
        <v>2.2050000000000001</v>
      </c>
      <c r="K418" s="16">
        <f t="shared" si="27"/>
        <v>33.704999999999998</v>
      </c>
      <c r="L418" s="6">
        <f t="shared" si="24"/>
        <v>63.664999999999999</v>
      </c>
      <c r="M418" s="2">
        <v>63.67</v>
      </c>
    </row>
    <row r="419" spans="1:13" x14ac:dyDescent="0.4">
      <c r="A419" s="9">
        <v>415</v>
      </c>
      <c r="B419" s="4">
        <v>5920001428</v>
      </c>
      <c r="C419" s="161" t="s">
        <v>1183</v>
      </c>
      <c r="D419" s="160" t="s">
        <v>291</v>
      </c>
      <c r="E419" s="63">
        <v>1</v>
      </c>
      <c r="F419" s="33">
        <v>0</v>
      </c>
      <c r="G419" s="3">
        <v>12</v>
      </c>
      <c r="H419" s="5">
        <v>3.5</v>
      </c>
      <c r="I419" s="6">
        <f t="shared" si="25"/>
        <v>42</v>
      </c>
      <c r="J419" s="6">
        <f t="shared" si="26"/>
        <v>2.9400000000000004</v>
      </c>
      <c r="K419" s="6">
        <f t="shared" si="27"/>
        <v>44.94</v>
      </c>
      <c r="L419" s="6">
        <f t="shared" si="24"/>
        <v>44.94</v>
      </c>
    </row>
    <row r="420" spans="1:13" x14ac:dyDescent="0.4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5"/>
        <v>31.5</v>
      </c>
      <c r="J420" s="16">
        <f t="shared" si="26"/>
        <v>2.2050000000000001</v>
      </c>
      <c r="K420" s="16">
        <f t="shared" si="27"/>
        <v>33.704999999999998</v>
      </c>
      <c r="L420" s="6">
        <f t="shared" si="24"/>
        <v>59.924999999999997</v>
      </c>
      <c r="M420" s="2">
        <v>59.93</v>
      </c>
    </row>
    <row r="421" spans="1:13" x14ac:dyDescent="0.4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5"/>
        <v>126</v>
      </c>
      <c r="J421" s="6">
        <f t="shared" si="26"/>
        <v>8.82</v>
      </c>
      <c r="K421" s="6">
        <f t="shared" si="27"/>
        <v>134.82</v>
      </c>
      <c r="L421" s="6">
        <f t="shared" si="24"/>
        <v>318.33</v>
      </c>
      <c r="M421" s="2">
        <v>318.33</v>
      </c>
    </row>
    <row r="422" spans="1:13" x14ac:dyDescent="0.4">
      <c r="A422" s="9">
        <v>418</v>
      </c>
      <c r="B422" s="4">
        <v>5920001431</v>
      </c>
      <c r="C422" s="159" t="s">
        <v>1187</v>
      </c>
      <c r="D422" s="160" t="s">
        <v>216</v>
      </c>
      <c r="E422" s="99">
        <v>1</v>
      </c>
      <c r="F422" s="31">
        <v>0</v>
      </c>
      <c r="G422" s="64">
        <v>26</v>
      </c>
      <c r="H422" s="15">
        <v>3.5</v>
      </c>
      <c r="I422" s="16">
        <f t="shared" si="25"/>
        <v>91</v>
      </c>
      <c r="J422" s="16">
        <f t="shared" si="26"/>
        <v>6.370000000000001</v>
      </c>
      <c r="K422" s="16">
        <f t="shared" si="27"/>
        <v>97.37</v>
      </c>
      <c r="L422" s="6">
        <f t="shared" si="24"/>
        <v>97.37</v>
      </c>
    </row>
    <row r="423" spans="1:13" x14ac:dyDescent="0.4">
      <c r="A423" s="9">
        <v>419</v>
      </c>
      <c r="B423" s="4">
        <v>5920001432</v>
      </c>
      <c r="C423" s="161" t="s">
        <v>1188</v>
      </c>
      <c r="D423" s="160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5"/>
        <v>14</v>
      </c>
      <c r="J423" s="6">
        <f t="shared" si="26"/>
        <v>0.98000000000000009</v>
      </c>
      <c r="K423" s="6">
        <f t="shared" si="27"/>
        <v>14.98</v>
      </c>
      <c r="L423" s="6">
        <f t="shared" si="24"/>
        <v>29.96</v>
      </c>
    </row>
    <row r="424" spans="1:13" x14ac:dyDescent="0.4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5"/>
        <v>28</v>
      </c>
      <c r="J424" s="16">
        <f t="shared" si="26"/>
        <v>1.9600000000000002</v>
      </c>
      <c r="K424" s="16">
        <f t="shared" si="27"/>
        <v>29.96</v>
      </c>
      <c r="L424" s="6">
        <f t="shared" si="24"/>
        <v>29.96</v>
      </c>
      <c r="M424" s="2">
        <v>29.96</v>
      </c>
    </row>
    <row r="425" spans="1:13" x14ac:dyDescent="0.4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0</v>
      </c>
      <c r="G425" s="3">
        <v>13</v>
      </c>
      <c r="H425" s="5">
        <v>3.5</v>
      </c>
      <c r="I425" s="6">
        <f t="shared" si="25"/>
        <v>45.5</v>
      </c>
      <c r="J425" s="6">
        <f t="shared" si="26"/>
        <v>3.1850000000000005</v>
      </c>
      <c r="K425" s="6">
        <f t="shared" si="27"/>
        <v>48.685000000000002</v>
      </c>
      <c r="L425" s="6">
        <f t="shared" si="24"/>
        <v>48.685000000000002</v>
      </c>
      <c r="M425" s="2">
        <v>48.69</v>
      </c>
    </row>
    <row r="426" spans="1:13" x14ac:dyDescent="0.4">
      <c r="A426" s="9">
        <v>422</v>
      </c>
      <c r="B426" s="4">
        <v>5920001435</v>
      </c>
      <c r="C426" s="159" t="s">
        <v>1191</v>
      </c>
      <c r="D426" s="160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5"/>
        <v>38.5</v>
      </c>
      <c r="J426" s="16">
        <f t="shared" si="26"/>
        <v>2.6950000000000003</v>
      </c>
      <c r="K426" s="16">
        <f t="shared" si="27"/>
        <v>41.195</v>
      </c>
      <c r="L426" s="6">
        <f t="shared" si="24"/>
        <v>97.375</v>
      </c>
    </row>
    <row r="427" spans="1:13" x14ac:dyDescent="0.4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5"/>
        <v>80.5</v>
      </c>
      <c r="J427" s="6">
        <f t="shared" si="26"/>
        <v>5.6350000000000007</v>
      </c>
      <c r="K427" s="6">
        <f t="shared" si="27"/>
        <v>86.135000000000005</v>
      </c>
      <c r="L427" s="6">
        <f t="shared" si="24"/>
        <v>123.58500000000001</v>
      </c>
      <c r="M427" s="2">
        <v>123.59</v>
      </c>
    </row>
    <row r="428" spans="1:13" x14ac:dyDescent="0.4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5"/>
        <v>140</v>
      </c>
      <c r="J428" s="16">
        <f t="shared" si="26"/>
        <v>9.8000000000000007</v>
      </c>
      <c r="K428" s="16">
        <f t="shared" si="27"/>
        <v>149.80000000000001</v>
      </c>
      <c r="L428" s="6">
        <f t="shared" si="24"/>
        <v>471.87</v>
      </c>
      <c r="M428" s="2">
        <v>471.87</v>
      </c>
    </row>
    <row r="429" spans="1:13" x14ac:dyDescent="0.4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5"/>
        <v>10.5</v>
      </c>
      <c r="J429" s="6">
        <f t="shared" si="26"/>
        <v>0.7350000000000001</v>
      </c>
      <c r="K429" s="6">
        <f t="shared" si="27"/>
        <v>11.234999999999999</v>
      </c>
      <c r="L429" s="6">
        <f t="shared" si="24"/>
        <v>131.07499999999999</v>
      </c>
      <c r="M429" s="2">
        <v>131.08000000000001</v>
      </c>
    </row>
    <row r="430" spans="1:13" x14ac:dyDescent="0.4">
      <c r="A430" s="9">
        <v>426</v>
      </c>
      <c r="B430" s="4">
        <v>5920001439</v>
      </c>
      <c r="C430" s="159" t="s">
        <v>1195</v>
      </c>
      <c r="D430" s="160" t="s">
        <v>300</v>
      </c>
      <c r="E430" s="99">
        <v>1</v>
      </c>
      <c r="F430" s="31">
        <v>0</v>
      </c>
      <c r="G430" s="64">
        <v>10</v>
      </c>
      <c r="H430" s="15">
        <v>3.5</v>
      </c>
      <c r="I430" s="16">
        <f t="shared" si="25"/>
        <v>35</v>
      </c>
      <c r="J430" s="16">
        <f t="shared" si="26"/>
        <v>2.4500000000000002</v>
      </c>
      <c r="K430" s="16">
        <f t="shared" si="27"/>
        <v>37.450000000000003</v>
      </c>
      <c r="L430" s="6">
        <f t="shared" si="24"/>
        <v>37.450000000000003</v>
      </c>
    </row>
    <row r="431" spans="1:13" x14ac:dyDescent="0.4">
      <c r="A431" s="9">
        <v>427</v>
      </c>
      <c r="B431" s="4">
        <v>5920001440</v>
      </c>
      <c r="C431" s="161" t="s">
        <v>1196</v>
      </c>
      <c r="D431" s="160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5"/>
        <v>178.5</v>
      </c>
      <c r="J431" s="6">
        <f t="shared" si="26"/>
        <v>12.495000000000001</v>
      </c>
      <c r="K431" s="6">
        <f t="shared" si="27"/>
        <v>190.995</v>
      </c>
      <c r="L431" s="6">
        <f t="shared" si="24"/>
        <v>190.995</v>
      </c>
    </row>
    <row r="432" spans="1:13" x14ac:dyDescent="0.4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5"/>
        <v>112</v>
      </c>
      <c r="J432" s="16">
        <f t="shared" si="26"/>
        <v>7.8400000000000007</v>
      </c>
      <c r="K432" s="16">
        <f t="shared" si="27"/>
        <v>119.84</v>
      </c>
      <c r="L432" s="6">
        <f t="shared" si="24"/>
        <v>232.19</v>
      </c>
      <c r="M432" s="2">
        <v>232.19</v>
      </c>
    </row>
    <row r="433" spans="1:13" x14ac:dyDescent="0.4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5"/>
        <v>63</v>
      </c>
      <c r="J433" s="6">
        <f t="shared" si="26"/>
        <v>4.41</v>
      </c>
      <c r="K433" s="6">
        <f t="shared" si="27"/>
        <v>67.41</v>
      </c>
      <c r="L433" s="6">
        <f t="shared" si="24"/>
        <v>97.37</v>
      </c>
      <c r="M433" s="2">
        <v>97.37</v>
      </c>
    </row>
    <row r="434" spans="1:13" x14ac:dyDescent="0.4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5"/>
        <v>17.5</v>
      </c>
      <c r="J434" s="16">
        <f t="shared" si="26"/>
        <v>1.2250000000000001</v>
      </c>
      <c r="K434" s="16">
        <f t="shared" si="27"/>
        <v>18.725000000000001</v>
      </c>
      <c r="L434" s="6">
        <f t="shared" si="24"/>
        <v>67.414999999999992</v>
      </c>
      <c r="M434" s="2">
        <v>67.42</v>
      </c>
    </row>
    <row r="435" spans="1:13" x14ac:dyDescent="0.4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5"/>
        <v>35</v>
      </c>
      <c r="J435" s="6">
        <f t="shared" si="26"/>
        <v>2.4500000000000002</v>
      </c>
      <c r="K435" s="6">
        <f t="shared" si="27"/>
        <v>37.450000000000003</v>
      </c>
      <c r="L435" s="6">
        <f t="shared" si="24"/>
        <v>89.88</v>
      </c>
      <c r="M435" s="2">
        <v>89.88</v>
      </c>
    </row>
    <row r="436" spans="1:13" x14ac:dyDescent="0.4">
      <c r="A436" s="9">
        <v>432</v>
      </c>
      <c r="B436" s="4">
        <v>5920001445</v>
      </c>
      <c r="C436" s="159" t="s">
        <v>1201</v>
      </c>
      <c r="D436" s="160" t="s">
        <v>303</v>
      </c>
      <c r="E436" s="99">
        <v>1</v>
      </c>
      <c r="F436" s="31">
        <v>0</v>
      </c>
      <c r="G436" s="64">
        <v>40</v>
      </c>
      <c r="H436" s="15">
        <v>3.5</v>
      </c>
      <c r="I436" s="16">
        <f t="shared" si="25"/>
        <v>140</v>
      </c>
      <c r="J436" s="16">
        <f t="shared" si="26"/>
        <v>9.8000000000000007</v>
      </c>
      <c r="K436" s="16">
        <f t="shared" si="27"/>
        <v>149.80000000000001</v>
      </c>
      <c r="L436" s="6">
        <f t="shared" si="24"/>
        <v>149.80000000000001</v>
      </c>
    </row>
    <row r="437" spans="1:13" x14ac:dyDescent="0.4">
      <c r="A437" s="9">
        <v>433</v>
      </c>
      <c r="B437" s="4">
        <v>5920001446</v>
      </c>
      <c r="C437" s="161" t="s">
        <v>1202</v>
      </c>
      <c r="D437" s="160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5"/>
        <v>21</v>
      </c>
      <c r="J437" s="6">
        <f t="shared" si="26"/>
        <v>1.4700000000000002</v>
      </c>
      <c r="K437" s="6">
        <f t="shared" si="27"/>
        <v>22.47</v>
      </c>
      <c r="L437" s="6">
        <f t="shared" si="24"/>
        <v>22.47</v>
      </c>
    </row>
    <row r="438" spans="1:13" x14ac:dyDescent="0.4">
      <c r="A438" s="9">
        <v>434</v>
      </c>
      <c r="B438" s="4">
        <v>5920001447</v>
      </c>
      <c r="C438" s="159" t="s">
        <v>1203</v>
      </c>
      <c r="D438" s="160" t="s">
        <v>305</v>
      </c>
      <c r="E438" s="99">
        <v>1</v>
      </c>
      <c r="F438" s="31">
        <v>0</v>
      </c>
      <c r="G438" s="64">
        <v>90</v>
      </c>
      <c r="H438" s="15">
        <v>3.5</v>
      </c>
      <c r="I438" s="16">
        <f t="shared" si="25"/>
        <v>315</v>
      </c>
      <c r="J438" s="16">
        <f t="shared" si="26"/>
        <v>22.05</v>
      </c>
      <c r="K438" s="16">
        <f t="shared" si="27"/>
        <v>337.05</v>
      </c>
      <c r="L438" s="6">
        <f t="shared" si="24"/>
        <v>337.05</v>
      </c>
    </row>
    <row r="439" spans="1:13" x14ac:dyDescent="0.4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5"/>
        <v>248.5</v>
      </c>
      <c r="J439" s="6">
        <f t="shared" si="26"/>
        <v>17.395000000000003</v>
      </c>
      <c r="K439" s="6">
        <f t="shared" si="27"/>
        <v>265.89499999999998</v>
      </c>
      <c r="L439" s="6">
        <f t="shared" si="24"/>
        <v>494.34499999999997</v>
      </c>
      <c r="M439" s="2">
        <v>494.35</v>
      </c>
    </row>
    <row r="440" spans="1:13" x14ac:dyDescent="0.4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5"/>
        <v>59.5</v>
      </c>
      <c r="J440" s="16">
        <f t="shared" si="26"/>
        <v>4.165</v>
      </c>
      <c r="K440" s="16">
        <f t="shared" si="27"/>
        <v>63.664999999999999</v>
      </c>
      <c r="L440" s="6">
        <f t="shared" si="24"/>
        <v>116.095</v>
      </c>
      <c r="M440" s="2">
        <v>116.1</v>
      </c>
    </row>
    <row r="441" spans="1:13" x14ac:dyDescent="0.4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5"/>
        <v>203</v>
      </c>
      <c r="J441" s="6">
        <f t="shared" si="26"/>
        <v>14.21</v>
      </c>
      <c r="K441" s="6">
        <f t="shared" si="27"/>
        <v>217.21</v>
      </c>
      <c r="L441" s="6">
        <f t="shared" si="24"/>
        <v>438.17</v>
      </c>
      <c r="M441" s="2">
        <v>438.17</v>
      </c>
    </row>
    <row r="442" spans="1:13" x14ac:dyDescent="0.4">
      <c r="A442" s="9">
        <v>438</v>
      </c>
      <c r="B442" s="4">
        <v>5920001451</v>
      </c>
      <c r="C442" s="159" t="s">
        <v>1207</v>
      </c>
      <c r="D442" s="160" t="s">
        <v>306</v>
      </c>
      <c r="E442" s="99">
        <v>1</v>
      </c>
      <c r="F442" s="31">
        <v>0</v>
      </c>
      <c r="G442" s="64">
        <v>243</v>
      </c>
      <c r="H442" s="15">
        <v>3.5</v>
      </c>
      <c r="I442" s="16">
        <f t="shared" si="25"/>
        <v>850.5</v>
      </c>
      <c r="J442" s="16">
        <f t="shared" si="26"/>
        <v>59.535000000000004</v>
      </c>
      <c r="K442" s="16">
        <f t="shared" si="27"/>
        <v>910.03499999999997</v>
      </c>
      <c r="L442" s="6">
        <f t="shared" si="24"/>
        <v>910.03499999999997</v>
      </c>
    </row>
    <row r="443" spans="1:13" x14ac:dyDescent="0.4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5"/>
        <v>14</v>
      </c>
      <c r="J443" s="6">
        <f t="shared" si="26"/>
        <v>0.98000000000000009</v>
      </c>
      <c r="K443" s="6">
        <f t="shared" si="27"/>
        <v>14.98</v>
      </c>
      <c r="L443" s="6">
        <f t="shared" si="24"/>
        <v>41.2</v>
      </c>
      <c r="M443" s="2">
        <v>41.2</v>
      </c>
    </row>
    <row r="444" spans="1:13" x14ac:dyDescent="0.4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5"/>
        <v>147</v>
      </c>
      <c r="J444" s="16">
        <f t="shared" si="26"/>
        <v>10.290000000000001</v>
      </c>
      <c r="K444" s="16">
        <f t="shared" si="27"/>
        <v>157.29</v>
      </c>
      <c r="L444" s="6">
        <f t="shared" si="24"/>
        <v>269.64</v>
      </c>
      <c r="M444" s="2">
        <v>269.64</v>
      </c>
    </row>
    <row r="445" spans="1:13" x14ac:dyDescent="0.4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5"/>
        <v>94.5</v>
      </c>
      <c r="J445" s="6">
        <f t="shared" si="26"/>
        <v>6.6150000000000002</v>
      </c>
      <c r="K445" s="6">
        <f t="shared" si="27"/>
        <v>101.11499999999999</v>
      </c>
      <c r="L445" s="6">
        <f t="shared" si="24"/>
        <v>228.44499999999999</v>
      </c>
      <c r="M445" s="2">
        <v>228.45</v>
      </c>
    </row>
    <row r="446" spans="1:13" x14ac:dyDescent="0.4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5"/>
        <v>157.5</v>
      </c>
      <c r="J446" s="16">
        <f t="shared" si="26"/>
        <v>11.025</v>
      </c>
      <c r="K446" s="16">
        <f t="shared" si="27"/>
        <v>168.52500000000001</v>
      </c>
      <c r="L446" s="6">
        <f t="shared" si="24"/>
        <v>340.79500000000002</v>
      </c>
      <c r="M446" s="2">
        <v>340.8</v>
      </c>
    </row>
    <row r="447" spans="1:13" x14ac:dyDescent="0.4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5"/>
        <v>31.5</v>
      </c>
      <c r="J447" s="6">
        <f t="shared" si="26"/>
        <v>2.2050000000000001</v>
      </c>
      <c r="K447" s="6">
        <f t="shared" si="27"/>
        <v>33.704999999999998</v>
      </c>
      <c r="L447" s="6">
        <f t="shared" si="24"/>
        <v>119.845</v>
      </c>
      <c r="M447" s="2">
        <v>119.85</v>
      </c>
    </row>
    <row r="448" spans="1:13" x14ac:dyDescent="0.4">
      <c r="A448" s="9">
        <v>444</v>
      </c>
      <c r="B448" s="4">
        <v>5920001457</v>
      </c>
      <c r="C448" s="159" t="s">
        <v>1213</v>
      </c>
      <c r="D448" s="160" t="s">
        <v>310</v>
      </c>
      <c r="E448" s="99">
        <v>1</v>
      </c>
      <c r="F448" s="31">
        <v>0</v>
      </c>
      <c r="G448" s="64">
        <v>12</v>
      </c>
      <c r="H448" s="15">
        <v>3.5</v>
      </c>
      <c r="I448" s="16">
        <f t="shared" si="25"/>
        <v>42</v>
      </c>
      <c r="J448" s="16">
        <f t="shared" si="26"/>
        <v>2.9400000000000004</v>
      </c>
      <c r="K448" s="16">
        <f t="shared" si="27"/>
        <v>44.94</v>
      </c>
      <c r="L448" s="6">
        <f t="shared" si="24"/>
        <v>44.94</v>
      </c>
    </row>
    <row r="449" spans="1:13" x14ac:dyDescent="0.4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5"/>
        <v>38.5</v>
      </c>
      <c r="J449" s="6">
        <f t="shared" si="26"/>
        <v>2.6950000000000003</v>
      </c>
      <c r="K449" s="6">
        <f t="shared" si="27"/>
        <v>41.195</v>
      </c>
      <c r="L449" s="6">
        <f t="shared" si="24"/>
        <v>142.315</v>
      </c>
      <c r="M449" s="2">
        <v>142.32</v>
      </c>
    </row>
    <row r="450" spans="1:13" x14ac:dyDescent="0.4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5"/>
        <v>206.5</v>
      </c>
      <c r="J450" s="16">
        <f t="shared" si="26"/>
        <v>14.455000000000002</v>
      </c>
      <c r="K450" s="16">
        <f t="shared" si="27"/>
        <v>220.95500000000001</v>
      </c>
      <c r="L450" s="6">
        <f t="shared" si="24"/>
        <v>483.10500000000002</v>
      </c>
      <c r="M450" s="2">
        <v>483.11</v>
      </c>
    </row>
    <row r="451" spans="1:13" x14ac:dyDescent="0.4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5"/>
        <v>301</v>
      </c>
      <c r="J451" s="6">
        <f t="shared" si="26"/>
        <v>21.07</v>
      </c>
      <c r="K451" s="6">
        <f t="shared" si="27"/>
        <v>322.07</v>
      </c>
      <c r="L451" s="6">
        <f t="shared" si="24"/>
        <v>1071.07</v>
      </c>
      <c r="M451" s="2">
        <v>1071.07</v>
      </c>
    </row>
    <row r="452" spans="1:13" x14ac:dyDescent="0.4">
      <c r="A452" s="9">
        <v>448</v>
      </c>
      <c r="B452" s="4">
        <v>5920001461</v>
      </c>
      <c r="C452" s="159" t="s">
        <v>1217</v>
      </c>
      <c r="D452" s="160" t="s">
        <v>313</v>
      </c>
      <c r="E452" s="99">
        <v>1</v>
      </c>
      <c r="F452" s="31">
        <v>0</v>
      </c>
      <c r="G452" s="64">
        <v>5</v>
      </c>
      <c r="H452" s="15">
        <v>3.5</v>
      </c>
      <c r="I452" s="16">
        <f t="shared" si="25"/>
        <v>17.5</v>
      </c>
      <c r="J452" s="16">
        <f t="shared" si="26"/>
        <v>1.2250000000000001</v>
      </c>
      <c r="K452" s="16">
        <f t="shared" si="27"/>
        <v>18.725000000000001</v>
      </c>
      <c r="L452" s="6">
        <f t="shared" si="24"/>
        <v>18.725000000000001</v>
      </c>
    </row>
    <row r="453" spans="1:13" x14ac:dyDescent="0.4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5"/>
        <v>24.5</v>
      </c>
      <c r="J453" s="6">
        <f t="shared" si="26"/>
        <v>1.7150000000000001</v>
      </c>
      <c r="K453" s="6">
        <f t="shared" si="27"/>
        <v>26.215</v>
      </c>
      <c r="L453" s="6">
        <f t="shared" si="24"/>
        <v>89.885000000000005</v>
      </c>
      <c r="M453" s="2">
        <v>89.89</v>
      </c>
    </row>
    <row r="454" spans="1:13" x14ac:dyDescent="0.4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5"/>
        <v>14</v>
      </c>
      <c r="J454" s="16">
        <f t="shared" si="26"/>
        <v>0.98000000000000009</v>
      </c>
      <c r="K454" s="16">
        <f t="shared" si="27"/>
        <v>14.98</v>
      </c>
      <c r="L454" s="6">
        <f t="shared" ref="L454:L517" si="28">SUM(F454+K454)</f>
        <v>41.2</v>
      </c>
      <c r="M454" s="2">
        <v>41.2</v>
      </c>
    </row>
    <row r="455" spans="1:13" x14ac:dyDescent="0.4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5"/>
        <v>129.5</v>
      </c>
      <c r="J455" s="6">
        <f t="shared" si="26"/>
        <v>9.0650000000000013</v>
      </c>
      <c r="K455" s="6">
        <f t="shared" si="27"/>
        <v>138.565</v>
      </c>
      <c r="L455" s="6">
        <f t="shared" si="28"/>
        <v>232.19499999999999</v>
      </c>
      <c r="M455" s="2">
        <v>232.2</v>
      </c>
    </row>
    <row r="456" spans="1:13" x14ac:dyDescent="0.4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5"/>
        <v>14</v>
      </c>
      <c r="J456" s="16">
        <f t="shared" si="26"/>
        <v>0.98000000000000009</v>
      </c>
      <c r="K456" s="16">
        <f t="shared" si="27"/>
        <v>14.98</v>
      </c>
      <c r="L456" s="6">
        <f t="shared" si="28"/>
        <v>22.47</v>
      </c>
      <c r="M456" s="2">
        <v>22.47</v>
      </c>
    </row>
    <row r="457" spans="1:13" x14ac:dyDescent="0.4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9">SUM(G457*H457)</f>
        <v>140</v>
      </c>
      <c r="J457" s="6">
        <f t="shared" ref="J457:J520" si="30">SUM(I457*7%)</f>
        <v>9.8000000000000007</v>
      </c>
      <c r="K457" s="6">
        <f t="shared" ref="K457:K520" si="31">SUM(I457+J457)</f>
        <v>149.80000000000001</v>
      </c>
      <c r="L457" s="6">
        <f t="shared" si="28"/>
        <v>269.64</v>
      </c>
      <c r="M457" s="2">
        <v>269.64</v>
      </c>
    </row>
    <row r="458" spans="1:13" x14ac:dyDescent="0.4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9"/>
        <v>7</v>
      </c>
      <c r="J458" s="16">
        <f t="shared" si="30"/>
        <v>0.49000000000000005</v>
      </c>
      <c r="K458" s="16">
        <f t="shared" si="31"/>
        <v>7.49</v>
      </c>
      <c r="L458" s="6">
        <f t="shared" si="28"/>
        <v>14.98</v>
      </c>
      <c r="M458" s="2">
        <v>14.98</v>
      </c>
    </row>
    <row r="459" spans="1:13" x14ac:dyDescent="0.4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9"/>
        <v>42</v>
      </c>
      <c r="J459" s="6">
        <f t="shared" si="30"/>
        <v>2.9400000000000004</v>
      </c>
      <c r="K459" s="6">
        <f t="shared" si="31"/>
        <v>44.94</v>
      </c>
      <c r="L459" s="6">
        <f t="shared" si="28"/>
        <v>78.650000000000006</v>
      </c>
      <c r="M459" s="2">
        <v>78.650000000000006</v>
      </c>
    </row>
    <row r="460" spans="1:13" x14ac:dyDescent="0.4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9"/>
        <v>59.5</v>
      </c>
      <c r="J460" s="16">
        <f t="shared" si="30"/>
        <v>4.165</v>
      </c>
      <c r="K460" s="16">
        <f t="shared" si="31"/>
        <v>63.664999999999999</v>
      </c>
      <c r="L460" s="6">
        <f t="shared" si="28"/>
        <v>97.375</v>
      </c>
      <c r="M460" s="2">
        <v>97.38</v>
      </c>
    </row>
    <row r="461" spans="1:13" x14ac:dyDescent="0.4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9"/>
        <v>7</v>
      </c>
      <c r="J461" s="6">
        <f t="shared" si="30"/>
        <v>0.49000000000000005</v>
      </c>
      <c r="K461" s="6">
        <f t="shared" si="31"/>
        <v>7.49</v>
      </c>
      <c r="L461" s="6">
        <f t="shared" si="28"/>
        <v>14.98</v>
      </c>
      <c r="M461" s="2">
        <v>14.98</v>
      </c>
    </row>
    <row r="462" spans="1:13" x14ac:dyDescent="0.4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9"/>
        <v>143.5</v>
      </c>
      <c r="J462" s="16">
        <f t="shared" si="30"/>
        <v>10.045000000000002</v>
      </c>
      <c r="K462" s="16">
        <f t="shared" si="31"/>
        <v>153.54500000000002</v>
      </c>
      <c r="L462" s="6">
        <f t="shared" si="28"/>
        <v>273.38499999999999</v>
      </c>
      <c r="M462" s="2">
        <v>273.39</v>
      </c>
    </row>
    <row r="463" spans="1:13" x14ac:dyDescent="0.4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9"/>
        <v>150.5</v>
      </c>
      <c r="J463" s="6">
        <f t="shared" si="30"/>
        <v>10.535</v>
      </c>
      <c r="K463" s="6">
        <f t="shared" si="31"/>
        <v>161.035</v>
      </c>
      <c r="L463" s="6">
        <f t="shared" si="28"/>
        <v>434.42499999999995</v>
      </c>
      <c r="M463" s="2">
        <v>434.43</v>
      </c>
    </row>
    <row r="464" spans="1:13" x14ac:dyDescent="0.4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9"/>
        <v>56</v>
      </c>
      <c r="J464" s="16">
        <f t="shared" si="30"/>
        <v>3.9200000000000004</v>
      </c>
      <c r="K464" s="16">
        <f t="shared" si="31"/>
        <v>59.92</v>
      </c>
      <c r="L464" s="6">
        <f t="shared" si="28"/>
        <v>71.16</v>
      </c>
      <c r="M464" s="2">
        <v>71.16</v>
      </c>
    </row>
    <row r="465" spans="1:13" x14ac:dyDescent="0.4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9"/>
        <v>143.5</v>
      </c>
      <c r="J465" s="6">
        <f t="shared" si="30"/>
        <v>10.045000000000002</v>
      </c>
      <c r="K465" s="6">
        <f t="shared" si="31"/>
        <v>153.54500000000002</v>
      </c>
      <c r="L465" s="6">
        <f t="shared" si="28"/>
        <v>284.625</v>
      </c>
      <c r="M465" s="2">
        <v>284.63</v>
      </c>
    </row>
    <row r="466" spans="1:13" x14ac:dyDescent="0.4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9"/>
        <v>52.5</v>
      </c>
      <c r="J466" s="16">
        <f t="shared" si="30"/>
        <v>3.6750000000000003</v>
      </c>
      <c r="K466" s="16">
        <f t="shared" si="31"/>
        <v>56.174999999999997</v>
      </c>
      <c r="L466" s="6">
        <f t="shared" si="28"/>
        <v>97.375</v>
      </c>
      <c r="M466" s="2">
        <v>97.38</v>
      </c>
    </row>
    <row r="467" spans="1:13" x14ac:dyDescent="0.4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9"/>
        <v>136.5</v>
      </c>
      <c r="J467" s="6">
        <f t="shared" si="30"/>
        <v>9.5550000000000015</v>
      </c>
      <c r="K467" s="6">
        <f t="shared" si="31"/>
        <v>146.05500000000001</v>
      </c>
      <c r="L467" s="6">
        <f t="shared" si="28"/>
        <v>277.13499999999999</v>
      </c>
      <c r="M467" s="2">
        <v>277.14</v>
      </c>
    </row>
    <row r="468" spans="1:13" x14ac:dyDescent="0.4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9"/>
        <v>80.5</v>
      </c>
      <c r="J468" s="16">
        <f t="shared" si="30"/>
        <v>5.6350000000000007</v>
      </c>
      <c r="K468" s="16">
        <f t="shared" si="31"/>
        <v>86.135000000000005</v>
      </c>
      <c r="L468" s="6">
        <f t="shared" si="28"/>
        <v>86.135000000000005</v>
      </c>
      <c r="M468" s="2">
        <v>86.14</v>
      </c>
    </row>
    <row r="469" spans="1:13" x14ac:dyDescent="0.4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9"/>
        <v>7</v>
      </c>
      <c r="J469" s="6">
        <f t="shared" si="30"/>
        <v>0.49000000000000005</v>
      </c>
      <c r="K469" s="6">
        <f t="shared" si="31"/>
        <v>7.49</v>
      </c>
      <c r="L469" s="6">
        <f t="shared" si="28"/>
        <v>7.49</v>
      </c>
      <c r="M469" s="2">
        <v>7.49</v>
      </c>
    </row>
    <row r="470" spans="1:13" x14ac:dyDescent="0.4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9"/>
        <v>87.5</v>
      </c>
      <c r="J470" s="16">
        <f t="shared" si="30"/>
        <v>6.1250000000000009</v>
      </c>
      <c r="K470" s="16">
        <f t="shared" si="31"/>
        <v>93.625</v>
      </c>
      <c r="L470" s="6">
        <f t="shared" si="28"/>
        <v>205.97499999999999</v>
      </c>
      <c r="M470" s="2">
        <v>205.98</v>
      </c>
    </row>
    <row r="471" spans="1:13" x14ac:dyDescent="0.4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9"/>
        <v>42</v>
      </c>
      <c r="J471" s="6">
        <f t="shared" si="30"/>
        <v>2.9400000000000004</v>
      </c>
      <c r="K471" s="6">
        <f t="shared" si="31"/>
        <v>44.94</v>
      </c>
      <c r="L471" s="6">
        <f t="shared" si="28"/>
        <v>44.94</v>
      </c>
      <c r="M471" s="2">
        <v>44.94</v>
      </c>
    </row>
    <row r="472" spans="1:13" x14ac:dyDescent="0.4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9"/>
        <v>17.5</v>
      </c>
      <c r="J472" s="16">
        <f t="shared" si="30"/>
        <v>1.2250000000000001</v>
      </c>
      <c r="K472" s="16">
        <f t="shared" si="31"/>
        <v>18.725000000000001</v>
      </c>
      <c r="L472" s="6">
        <f t="shared" si="28"/>
        <v>29.965000000000003</v>
      </c>
      <c r="M472" s="2">
        <v>29.97</v>
      </c>
    </row>
    <row r="473" spans="1:13" x14ac:dyDescent="0.4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9"/>
        <v>91</v>
      </c>
      <c r="J473" s="6">
        <f t="shared" si="30"/>
        <v>6.370000000000001</v>
      </c>
      <c r="K473" s="6">
        <f t="shared" si="31"/>
        <v>97.37</v>
      </c>
      <c r="L473" s="6">
        <f t="shared" si="28"/>
        <v>97.37</v>
      </c>
      <c r="M473" s="2">
        <v>97.37</v>
      </c>
    </row>
    <row r="474" spans="1:13" x14ac:dyDescent="0.4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9"/>
        <v>42</v>
      </c>
      <c r="J474" s="16">
        <f t="shared" si="30"/>
        <v>2.9400000000000004</v>
      </c>
      <c r="K474" s="16">
        <f t="shared" si="31"/>
        <v>44.94</v>
      </c>
      <c r="L474" s="6">
        <f t="shared" si="28"/>
        <v>44.94</v>
      </c>
      <c r="M474" s="2">
        <v>44.94</v>
      </c>
    </row>
    <row r="475" spans="1:13" x14ac:dyDescent="0.4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9"/>
        <v>59.5</v>
      </c>
      <c r="J475" s="6">
        <f t="shared" si="30"/>
        <v>4.165</v>
      </c>
      <c r="K475" s="6">
        <f t="shared" si="31"/>
        <v>63.664999999999999</v>
      </c>
      <c r="L475" s="6">
        <f t="shared" si="28"/>
        <v>63.664999999999999</v>
      </c>
      <c r="M475" s="2">
        <v>63.67</v>
      </c>
    </row>
    <row r="476" spans="1:13" x14ac:dyDescent="0.4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9"/>
        <v>35</v>
      </c>
      <c r="J476" s="16">
        <f t="shared" si="30"/>
        <v>2.4500000000000002</v>
      </c>
      <c r="K476" s="16">
        <f t="shared" si="31"/>
        <v>37.450000000000003</v>
      </c>
      <c r="L476" s="6">
        <f t="shared" si="28"/>
        <v>37.450000000000003</v>
      </c>
      <c r="M476" s="2">
        <v>37.450000000000003</v>
      </c>
    </row>
    <row r="477" spans="1:13" x14ac:dyDescent="0.4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9"/>
        <v>143.5</v>
      </c>
      <c r="J477" s="6">
        <f t="shared" si="30"/>
        <v>10.045000000000002</v>
      </c>
      <c r="K477" s="6">
        <f t="shared" si="31"/>
        <v>153.54500000000002</v>
      </c>
      <c r="L477" s="6">
        <f t="shared" si="28"/>
        <v>153.54500000000002</v>
      </c>
      <c r="M477" s="2">
        <v>153.55000000000001</v>
      </c>
    </row>
    <row r="478" spans="1:13" x14ac:dyDescent="0.4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9"/>
        <v>143.5</v>
      </c>
      <c r="J478" s="16">
        <f t="shared" si="30"/>
        <v>10.045000000000002</v>
      </c>
      <c r="K478" s="16">
        <f t="shared" si="31"/>
        <v>153.54500000000002</v>
      </c>
      <c r="L478" s="6">
        <f t="shared" si="28"/>
        <v>153.54500000000002</v>
      </c>
      <c r="M478" s="2">
        <v>153.55000000000001</v>
      </c>
    </row>
    <row r="479" spans="1:13" x14ac:dyDescent="0.4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9"/>
        <v>45.5</v>
      </c>
      <c r="J479" s="6">
        <f t="shared" si="30"/>
        <v>3.1850000000000005</v>
      </c>
      <c r="K479" s="6">
        <f t="shared" si="31"/>
        <v>48.685000000000002</v>
      </c>
      <c r="L479" s="6">
        <f t="shared" si="28"/>
        <v>48.685000000000002</v>
      </c>
      <c r="M479" s="2">
        <v>48.69</v>
      </c>
    </row>
    <row r="480" spans="1:13" x14ac:dyDescent="0.4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9"/>
        <v>14</v>
      </c>
      <c r="J480" s="16">
        <f t="shared" si="30"/>
        <v>0.98000000000000009</v>
      </c>
      <c r="K480" s="16">
        <f t="shared" si="31"/>
        <v>14.98</v>
      </c>
      <c r="L480" s="6">
        <f t="shared" si="28"/>
        <v>14.98</v>
      </c>
      <c r="M480" s="2">
        <v>14.98</v>
      </c>
    </row>
    <row r="481" spans="1:13" x14ac:dyDescent="0.4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9"/>
        <v>3.5</v>
      </c>
      <c r="J481" s="6">
        <f t="shared" si="30"/>
        <v>0.24500000000000002</v>
      </c>
      <c r="K481" s="6">
        <f t="shared" si="31"/>
        <v>3.7450000000000001</v>
      </c>
      <c r="L481" s="6">
        <f t="shared" si="28"/>
        <v>7.4950000000000001</v>
      </c>
      <c r="M481" s="2">
        <v>7.5</v>
      </c>
    </row>
    <row r="482" spans="1:13" x14ac:dyDescent="0.4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9"/>
        <v>31.5</v>
      </c>
      <c r="J482" s="16">
        <f t="shared" si="30"/>
        <v>2.2050000000000001</v>
      </c>
      <c r="K482" s="16">
        <f t="shared" si="31"/>
        <v>33.704999999999998</v>
      </c>
      <c r="L482" s="6">
        <f t="shared" si="28"/>
        <v>33.704999999999998</v>
      </c>
      <c r="M482" s="2">
        <v>33.71</v>
      </c>
    </row>
    <row r="483" spans="1:13" x14ac:dyDescent="0.4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9"/>
        <v>49</v>
      </c>
      <c r="J483" s="6">
        <f t="shared" si="30"/>
        <v>3.43</v>
      </c>
      <c r="K483" s="6">
        <f t="shared" si="31"/>
        <v>52.43</v>
      </c>
      <c r="L483" s="6">
        <f t="shared" si="28"/>
        <v>146.06</v>
      </c>
      <c r="M483" s="2">
        <v>146.06</v>
      </c>
    </row>
    <row r="484" spans="1:13" x14ac:dyDescent="0.4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9"/>
        <v>45.5</v>
      </c>
      <c r="J484" s="16">
        <f t="shared" si="30"/>
        <v>3.1850000000000005</v>
      </c>
      <c r="K484" s="16">
        <f t="shared" si="31"/>
        <v>48.685000000000002</v>
      </c>
      <c r="L484" s="6">
        <f t="shared" si="28"/>
        <v>134.82499999999999</v>
      </c>
      <c r="M484" s="2">
        <v>134.83000000000001</v>
      </c>
    </row>
    <row r="485" spans="1:13" x14ac:dyDescent="0.4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9"/>
        <v>164.5</v>
      </c>
      <c r="J485" s="6">
        <f t="shared" si="30"/>
        <v>11.515000000000001</v>
      </c>
      <c r="K485" s="6">
        <f t="shared" si="31"/>
        <v>176.01499999999999</v>
      </c>
      <c r="L485" s="6">
        <f t="shared" si="28"/>
        <v>370.755</v>
      </c>
      <c r="M485" s="2">
        <v>370.76</v>
      </c>
    </row>
    <row r="486" spans="1:13" x14ac:dyDescent="0.4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9"/>
        <v>14</v>
      </c>
      <c r="J486" s="16">
        <f t="shared" si="30"/>
        <v>0.98000000000000009</v>
      </c>
      <c r="K486" s="16">
        <f t="shared" si="31"/>
        <v>14.98</v>
      </c>
      <c r="L486" s="6">
        <f t="shared" si="28"/>
        <v>14.98</v>
      </c>
      <c r="M486" s="2">
        <v>14.98</v>
      </c>
    </row>
    <row r="487" spans="1:13" x14ac:dyDescent="0.4">
      <c r="A487" s="9">
        <v>483</v>
      </c>
      <c r="B487" s="4">
        <v>5920001496</v>
      </c>
      <c r="C487" s="161" t="s">
        <v>1253</v>
      </c>
      <c r="D487" s="160" t="s">
        <v>340</v>
      </c>
      <c r="E487" s="63" t="s">
        <v>1779</v>
      </c>
      <c r="F487" s="33">
        <v>0</v>
      </c>
      <c r="G487" s="3">
        <v>34</v>
      </c>
      <c r="H487" s="5">
        <v>3.5</v>
      </c>
      <c r="I487" s="6">
        <f t="shared" si="29"/>
        <v>119</v>
      </c>
      <c r="J487" s="6">
        <f t="shared" si="30"/>
        <v>8.33</v>
      </c>
      <c r="K487" s="6">
        <f t="shared" si="31"/>
        <v>127.33</v>
      </c>
      <c r="L487" s="6">
        <f t="shared" si="28"/>
        <v>127.33</v>
      </c>
    </row>
    <row r="488" spans="1:13" x14ac:dyDescent="0.4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9"/>
        <v>56</v>
      </c>
      <c r="J488" s="16">
        <f t="shared" si="30"/>
        <v>3.9200000000000004</v>
      </c>
      <c r="K488" s="16">
        <f t="shared" si="31"/>
        <v>59.92</v>
      </c>
      <c r="L488" s="6">
        <f t="shared" si="28"/>
        <v>59.92</v>
      </c>
      <c r="M488" s="2">
        <v>59.92</v>
      </c>
    </row>
    <row r="489" spans="1:13" x14ac:dyDescent="0.4">
      <c r="A489" s="9">
        <v>485</v>
      </c>
      <c r="B489" s="4">
        <v>5920001498</v>
      </c>
      <c r="C489" s="161" t="s">
        <v>1255</v>
      </c>
      <c r="D489" s="160" t="s">
        <v>320</v>
      </c>
      <c r="E489" s="63">
        <v>1</v>
      </c>
      <c r="F489" s="33">
        <v>0</v>
      </c>
      <c r="G489" s="3">
        <v>18</v>
      </c>
      <c r="H489" s="5">
        <v>3.5</v>
      </c>
      <c r="I489" s="6">
        <f t="shared" si="29"/>
        <v>63</v>
      </c>
      <c r="J489" s="6">
        <f t="shared" si="30"/>
        <v>4.41</v>
      </c>
      <c r="K489" s="6">
        <f t="shared" si="31"/>
        <v>67.41</v>
      </c>
      <c r="L489" s="6">
        <f t="shared" si="28"/>
        <v>67.41</v>
      </c>
    </row>
    <row r="490" spans="1:13" x14ac:dyDescent="0.4">
      <c r="A490" s="9">
        <v>486</v>
      </c>
      <c r="B490" s="4">
        <v>5920001499</v>
      </c>
      <c r="C490" s="159" t="s">
        <v>1256</v>
      </c>
      <c r="D490" s="160" t="s">
        <v>342</v>
      </c>
      <c r="E490" s="99">
        <v>1</v>
      </c>
      <c r="F490" s="31">
        <v>0</v>
      </c>
      <c r="G490" s="64">
        <v>16</v>
      </c>
      <c r="H490" s="15">
        <v>3.5</v>
      </c>
      <c r="I490" s="16">
        <f t="shared" si="29"/>
        <v>56</v>
      </c>
      <c r="J490" s="16">
        <f t="shared" si="30"/>
        <v>3.9200000000000004</v>
      </c>
      <c r="K490" s="16">
        <f t="shared" si="31"/>
        <v>59.92</v>
      </c>
      <c r="L490" s="6">
        <f t="shared" si="28"/>
        <v>59.92</v>
      </c>
    </row>
    <row r="491" spans="1:13" x14ac:dyDescent="0.4">
      <c r="A491" s="9">
        <v>487</v>
      </c>
      <c r="B491" s="4">
        <v>5920001500</v>
      </c>
      <c r="C491" s="161" t="s">
        <v>1257</v>
      </c>
      <c r="D491" s="160" t="s">
        <v>320</v>
      </c>
      <c r="E491" s="63">
        <v>1</v>
      </c>
      <c r="F491" s="33">
        <v>0</v>
      </c>
      <c r="G491" s="3">
        <v>10</v>
      </c>
      <c r="H491" s="5">
        <v>3.5</v>
      </c>
      <c r="I491" s="6">
        <f t="shared" si="29"/>
        <v>35</v>
      </c>
      <c r="J491" s="6">
        <f t="shared" si="30"/>
        <v>2.4500000000000002</v>
      </c>
      <c r="K491" s="6">
        <f t="shared" si="31"/>
        <v>37.450000000000003</v>
      </c>
      <c r="L491" s="6">
        <f t="shared" si="28"/>
        <v>37.450000000000003</v>
      </c>
    </row>
    <row r="492" spans="1:13" x14ac:dyDescent="0.4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9"/>
        <v>56</v>
      </c>
      <c r="J492" s="16">
        <f t="shared" si="30"/>
        <v>3.9200000000000004</v>
      </c>
      <c r="K492" s="16">
        <f t="shared" si="31"/>
        <v>59.92</v>
      </c>
      <c r="L492" s="6">
        <f t="shared" si="28"/>
        <v>142.31</v>
      </c>
      <c r="M492" s="2">
        <v>142.31</v>
      </c>
    </row>
    <row r="493" spans="1:13" x14ac:dyDescent="0.4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9"/>
        <v>189</v>
      </c>
      <c r="J493" s="6">
        <f t="shared" si="30"/>
        <v>13.23</v>
      </c>
      <c r="K493" s="6">
        <f t="shared" si="31"/>
        <v>202.23</v>
      </c>
      <c r="L493" s="6">
        <f t="shared" si="28"/>
        <v>202.23</v>
      </c>
      <c r="M493" s="2">
        <v>202.23</v>
      </c>
    </row>
    <row r="494" spans="1:13" x14ac:dyDescent="0.4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9"/>
        <v>245</v>
      </c>
      <c r="J494" s="16">
        <f t="shared" si="30"/>
        <v>17.150000000000002</v>
      </c>
      <c r="K494" s="16">
        <f t="shared" si="31"/>
        <v>262.14999999999998</v>
      </c>
      <c r="L494" s="6">
        <f t="shared" si="28"/>
        <v>262.14999999999998</v>
      </c>
      <c r="M494" s="2">
        <v>262.14999999999998</v>
      </c>
    </row>
    <row r="495" spans="1:13" x14ac:dyDescent="0.4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9"/>
        <v>52.5</v>
      </c>
      <c r="J495" s="6">
        <f t="shared" si="30"/>
        <v>3.6750000000000003</v>
      </c>
      <c r="K495" s="6">
        <f t="shared" si="31"/>
        <v>56.174999999999997</v>
      </c>
      <c r="L495" s="6">
        <f t="shared" si="28"/>
        <v>127.33499999999999</v>
      </c>
      <c r="M495" s="2">
        <v>127.34</v>
      </c>
    </row>
    <row r="496" spans="1:13" x14ac:dyDescent="0.4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9"/>
        <v>49</v>
      </c>
      <c r="J496" s="16">
        <f t="shared" si="30"/>
        <v>3.43</v>
      </c>
      <c r="K496" s="16">
        <f t="shared" si="31"/>
        <v>52.43</v>
      </c>
      <c r="L496" s="6">
        <f t="shared" si="28"/>
        <v>52.43</v>
      </c>
      <c r="M496" s="2">
        <v>52.43</v>
      </c>
    </row>
    <row r="497" spans="1:13" x14ac:dyDescent="0.4">
      <c r="A497" s="9">
        <v>493</v>
      </c>
      <c r="B497" s="4">
        <v>5920001506</v>
      </c>
      <c r="C497" s="161" t="s">
        <v>1263</v>
      </c>
      <c r="D497" s="160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9"/>
        <v>59.5</v>
      </c>
      <c r="J497" s="6">
        <f t="shared" si="30"/>
        <v>4.165</v>
      </c>
      <c r="K497" s="6">
        <f t="shared" si="31"/>
        <v>63.664999999999999</v>
      </c>
      <c r="L497" s="6">
        <f t="shared" si="28"/>
        <v>63.664999999999999</v>
      </c>
    </row>
    <row r="498" spans="1:13" x14ac:dyDescent="0.4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9"/>
        <v>59.5</v>
      </c>
      <c r="J498" s="16">
        <f t="shared" si="30"/>
        <v>4.165</v>
      </c>
      <c r="K498" s="16">
        <f t="shared" si="31"/>
        <v>63.664999999999999</v>
      </c>
      <c r="L498" s="6">
        <f t="shared" si="28"/>
        <v>63.664999999999999</v>
      </c>
      <c r="M498" s="2">
        <v>63.67</v>
      </c>
    </row>
    <row r="499" spans="1:13" x14ac:dyDescent="0.4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9"/>
        <v>28</v>
      </c>
      <c r="J499" s="6">
        <f t="shared" si="30"/>
        <v>1.9600000000000002</v>
      </c>
      <c r="K499" s="6">
        <f t="shared" si="31"/>
        <v>29.96</v>
      </c>
      <c r="L499" s="6">
        <f t="shared" si="28"/>
        <v>29.96</v>
      </c>
      <c r="M499" s="2">
        <v>29.96</v>
      </c>
    </row>
    <row r="500" spans="1:13" x14ac:dyDescent="0.4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9"/>
        <v>38.5</v>
      </c>
      <c r="J500" s="16">
        <f t="shared" si="30"/>
        <v>2.6950000000000003</v>
      </c>
      <c r="K500" s="16">
        <f t="shared" si="31"/>
        <v>41.195</v>
      </c>
      <c r="L500" s="6">
        <f t="shared" si="28"/>
        <v>41.195</v>
      </c>
      <c r="M500" s="2">
        <v>41.2</v>
      </c>
    </row>
    <row r="501" spans="1:13" x14ac:dyDescent="0.4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9"/>
        <v>7</v>
      </c>
      <c r="J501" s="6">
        <f t="shared" si="30"/>
        <v>0.49000000000000005</v>
      </c>
      <c r="K501" s="6">
        <f t="shared" si="31"/>
        <v>7.49</v>
      </c>
      <c r="L501" s="6">
        <f t="shared" si="28"/>
        <v>29.96</v>
      </c>
      <c r="M501" s="2">
        <v>29.96</v>
      </c>
    </row>
    <row r="502" spans="1:13" x14ac:dyDescent="0.4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9"/>
        <v>213.5</v>
      </c>
      <c r="J502" s="16">
        <f t="shared" si="30"/>
        <v>14.945000000000002</v>
      </c>
      <c r="K502" s="16">
        <f t="shared" si="31"/>
        <v>228.44499999999999</v>
      </c>
      <c r="L502" s="6">
        <f t="shared" si="28"/>
        <v>438.16499999999996</v>
      </c>
      <c r="M502" s="2">
        <v>438.17</v>
      </c>
    </row>
    <row r="503" spans="1:13" x14ac:dyDescent="0.4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9"/>
        <v>21</v>
      </c>
      <c r="J503" s="6">
        <f t="shared" si="30"/>
        <v>1.4700000000000002</v>
      </c>
      <c r="K503" s="6">
        <f t="shared" si="31"/>
        <v>22.47</v>
      </c>
      <c r="L503" s="6">
        <f t="shared" si="28"/>
        <v>22.47</v>
      </c>
      <c r="M503" s="2">
        <v>22.47</v>
      </c>
    </row>
    <row r="504" spans="1:13" x14ac:dyDescent="0.4">
      <c r="A504" s="9">
        <v>500</v>
      </c>
      <c r="B504" s="4">
        <v>5920001513</v>
      </c>
      <c r="C504" s="159" t="s">
        <v>1270</v>
      </c>
      <c r="D504" s="160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9"/>
        <v>21</v>
      </c>
      <c r="J504" s="16">
        <f t="shared" si="30"/>
        <v>1.4700000000000002</v>
      </c>
      <c r="K504" s="16">
        <f t="shared" si="31"/>
        <v>22.47</v>
      </c>
      <c r="L504" s="6">
        <f t="shared" si="28"/>
        <v>22.47</v>
      </c>
    </row>
    <row r="505" spans="1:13" x14ac:dyDescent="0.4">
      <c r="A505" s="9">
        <v>501</v>
      </c>
      <c r="B505" s="4">
        <v>5920001514</v>
      </c>
      <c r="C505" s="161" t="s">
        <v>1271</v>
      </c>
      <c r="D505" s="160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9"/>
        <v>276.5</v>
      </c>
      <c r="J505" s="6">
        <f t="shared" si="30"/>
        <v>19.355</v>
      </c>
      <c r="K505" s="6">
        <f t="shared" si="31"/>
        <v>295.85500000000002</v>
      </c>
      <c r="L505" s="6">
        <f t="shared" si="28"/>
        <v>295.85500000000002</v>
      </c>
    </row>
    <row r="506" spans="1:13" x14ac:dyDescent="0.4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9"/>
        <v>140</v>
      </c>
      <c r="J506" s="16">
        <f t="shared" si="30"/>
        <v>9.8000000000000007</v>
      </c>
      <c r="K506" s="16">
        <f t="shared" si="31"/>
        <v>149.80000000000001</v>
      </c>
      <c r="L506" s="6">
        <f t="shared" si="28"/>
        <v>396.97</v>
      </c>
      <c r="M506" s="2">
        <v>396.97</v>
      </c>
    </row>
    <row r="507" spans="1:13" x14ac:dyDescent="0.4">
      <c r="A507" s="9">
        <v>503</v>
      </c>
      <c r="B507" s="4">
        <v>5920001516</v>
      </c>
      <c r="C507" s="161" t="s">
        <v>1273</v>
      </c>
      <c r="D507" s="160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9"/>
        <v>70</v>
      </c>
      <c r="J507" s="6">
        <f t="shared" si="30"/>
        <v>4.9000000000000004</v>
      </c>
      <c r="K507" s="6">
        <f t="shared" si="31"/>
        <v>74.900000000000006</v>
      </c>
      <c r="L507" s="6">
        <f t="shared" si="28"/>
        <v>74.900000000000006</v>
      </c>
    </row>
    <row r="508" spans="1:13" x14ac:dyDescent="0.4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9"/>
        <v>105</v>
      </c>
      <c r="J508" s="16">
        <f t="shared" si="30"/>
        <v>7.3500000000000005</v>
      </c>
      <c r="K508" s="16">
        <f t="shared" si="31"/>
        <v>112.35</v>
      </c>
      <c r="L508" s="6">
        <f t="shared" si="28"/>
        <v>112.35</v>
      </c>
      <c r="M508" s="2">
        <v>112.35</v>
      </c>
    </row>
    <row r="509" spans="1:13" x14ac:dyDescent="0.4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9"/>
        <v>98</v>
      </c>
      <c r="J509" s="6">
        <f t="shared" si="30"/>
        <v>6.86</v>
      </c>
      <c r="K509" s="6">
        <f t="shared" si="31"/>
        <v>104.86</v>
      </c>
      <c r="L509" s="6">
        <f t="shared" si="28"/>
        <v>104.86</v>
      </c>
      <c r="M509" s="2">
        <v>104.86</v>
      </c>
    </row>
    <row r="510" spans="1:13" x14ac:dyDescent="0.4">
      <c r="A510" s="9">
        <v>506</v>
      </c>
      <c r="B510" s="4">
        <v>5920001519</v>
      </c>
      <c r="C510" s="159" t="s">
        <v>1277</v>
      </c>
      <c r="D510" s="160" t="s">
        <v>356</v>
      </c>
      <c r="E510" s="99">
        <v>0</v>
      </c>
      <c r="F510" s="31">
        <v>0</v>
      </c>
      <c r="G510" s="64">
        <v>0</v>
      </c>
      <c r="H510" s="15">
        <v>3.5</v>
      </c>
      <c r="I510" s="16">
        <f t="shared" si="29"/>
        <v>0</v>
      </c>
      <c r="J510" s="16">
        <f t="shared" si="30"/>
        <v>0</v>
      </c>
      <c r="K510" s="16">
        <f t="shared" si="31"/>
        <v>0</v>
      </c>
      <c r="L510" s="6">
        <f t="shared" si="28"/>
        <v>0</v>
      </c>
      <c r="M510" s="2">
        <v>0</v>
      </c>
    </row>
    <row r="511" spans="1:13" x14ac:dyDescent="0.4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9"/>
        <v>112</v>
      </c>
      <c r="J511" s="6">
        <f t="shared" si="30"/>
        <v>7.8400000000000007</v>
      </c>
      <c r="K511" s="6">
        <f t="shared" si="31"/>
        <v>119.84</v>
      </c>
      <c r="L511" s="6">
        <f t="shared" si="28"/>
        <v>119.84</v>
      </c>
      <c r="M511" s="2">
        <v>119.84</v>
      </c>
    </row>
    <row r="512" spans="1:13" x14ac:dyDescent="0.4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9"/>
        <v>497</v>
      </c>
      <c r="J512" s="16">
        <f t="shared" si="30"/>
        <v>34.790000000000006</v>
      </c>
      <c r="K512" s="16">
        <f t="shared" si="31"/>
        <v>531.79</v>
      </c>
      <c r="L512" s="6">
        <f t="shared" si="28"/>
        <v>531.79</v>
      </c>
      <c r="M512" s="2">
        <v>531.79</v>
      </c>
    </row>
    <row r="513" spans="1:13" x14ac:dyDescent="0.4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9"/>
        <v>38.5</v>
      </c>
      <c r="J513" s="6">
        <f t="shared" si="30"/>
        <v>2.6950000000000003</v>
      </c>
      <c r="K513" s="6">
        <f t="shared" si="31"/>
        <v>41.195</v>
      </c>
      <c r="L513" s="6">
        <f t="shared" si="28"/>
        <v>93.625</v>
      </c>
      <c r="M513" s="2">
        <v>93.63</v>
      </c>
    </row>
    <row r="514" spans="1:13" x14ac:dyDescent="0.4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9"/>
        <v>35</v>
      </c>
      <c r="J514" s="16">
        <f t="shared" si="30"/>
        <v>2.4500000000000002</v>
      </c>
      <c r="K514" s="16">
        <f t="shared" si="31"/>
        <v>37.450000000000003</v>
      </c>
      <c r="L514" s="6">
        <f t="shared" si="28"/>
        <v>172.26999999999998</v>
      </c>
      <c r="M514" s="2">
        <v>172.27</v>
      </c>
    </row>
    <row r="515" spans="1:13" x14ac:dyDescent="0.4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9"/>
        <v>49</v>
      </c>
      <c r="J515" s="6">
        <f t="shared" si="30"/>
        <v>3.43</v>
      </c>
      <c r="K515" s="6">
        <f t="shared" si="31"/>
        <v>52.43</v>
      </c>
      <c r="L515" s="6">
        <f t="shared" si="28"/>
        <v>224.70000000000002</v>
      </c>
      <c r="M515" s="2">
        <v>224.7</v>
      </c>
    </row>
    <row r="516" spans="1:13" x14ac:dyDescent="0.4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9"/>
        <v>196</v>
      </c>
      <c r="J516" s="16">
        <f t="shared" si="30"/>
        <v>13.72</v>
      </c>
      <c r="K516" s="16">
        <f t="shared" si="31"/>
        <v>209.72</v>
      </c>
      <c r="L516" s="6">
        <f t="shared" si="28"/>
        <v>419.44</v>
      </c>
      <c r="M516" s="2">
        <v>419.44</v>
      </c>
    </row>
    <row r="517" spans="1:13" x14ac:dyDescent="0.4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9"/>
        <v>14</v>
      </c>
      <c r="J517" s="6">
        <f t="shared" si="30"/>
        <v>0.98000000000000009</v>
      </c>
      <c r="K517" s="6">
        <f t="shared" si="31"/>
        <v>14.98</v>
      </c>
      <c r="L517" s="6">
        <f t="shared" si="28"/>
        <v>37.450000000000003</v>
      </c>
      <c r="M517" s="2">
        <v>37.450000000000003</v>
      </c>
    </row>
    <row r="518" spans="1:13" x14ac:dyDescent="0.4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9"/>
        <v>42</v>
      </c>
      <c r="J518" s="16">
        <f t="shared" si="30"/>
        <v>2.9400000000000004</v>
      </c>
      <c r="K518" s="16">
        <f t="shared" si="31"/>
        <v>44.94</v>
      </c>
      <c r="L518" s="6">
        <f t="shared" ref="L518:L581" si="32">SUM(F518+K518)</f>
        <v>146.06</v>
      </c>
      <c r="M518" s="2">
        <v>146.06</v>
      </c>
    </row>
    <row r="519" spans="1:13" x14ac:dyDescent="0.4">
      <c r="A519" s="9">
        <v>515</v>
      </c>
      <c r="B519" s="4">
        <v>5920001528</v>
      </c>
      <c r="C519" s="161" t="s">
        <v>1286</v>
      </c>
      <c r="D519" s="160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9"/>
        <v>7</v>
      </c>
      <c r="J519" s="6">
        <f t="shared" si="30"/>
        <v>0.49000000000000005</v>
      </c>
      <c r="K519" s="6">
        <f t="shared" si="31"/>
        <v>7.49</v>
      </c>
      <c r="L519" s="6">
        <f t="shared" si="32"/>
        <v>7.49</v>
      </c>
    </row>
    <row r="520" spans="1:13" x14ac:dyDescent="0.4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9"/>
        <v>84</v>
      </c>
      <c r="J520" s="16">
        <f t="shared" si="30"/>
        <v>5.8800000000000008</v>
      </c>
      <c r="K520" s="16">
        <f t="shared" si="31"/>
        <v>89.88</v>
      </c>
      <c r="L520" s="6">
        <f t="shared" si="32"/>
        <v>104.86</v>
      </c>
      <c r="M520" s="2">
        <v>104.86</v>
      </c>
    </row>
    <row r="521" spans="1:13" x14ac:dyDescent="0.4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3">SUM(G521*H521)</f>
        <v>248.5</v>
      </c>
      <c r="J521" s="6">
        <f t="shared" ref="J521:J584" si="34">SUM(I521*7%)</f>
        <v>17.395000000000003</v>
      </c>
      <c r="K521" s="6">
        <f t="shared" ref="K521:K584" si="35">SUM(I521+J521)</f>
        <v>265.89499999999998</v>
      </c>
      <c r="L521" s="6">
        <f t="shared" si="32"/>
        <v>483.10500000000002</v>
      </c>
      <c r="M521" s="2">
        <v>483.11</v>
      </c>
    </row>
    <row r="522" spans="1:13" x14ac:dyDescent="0.4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3"/>
        <v>73.5</v>
      </c>
      <c r="J522" s="16">
        <f t="shared" si="34"/>
        <v>5.1450000000000005</v>
      </c>
      <c r="K522" s="16">
        <f t="shared" si="35"/>
        <v>78.644999999999996</v>
      </c>
      <c r="L522" s="6">
        <f t="shared" si="32"/>
        <v>78.644999999999996</v>
      </c>
      <c r="M522" s="2">
        <v>78.650000000000006</v>
      </c>
    </row>
    <row r="523" spans="1:13" x14ac:dyDescent="0.4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3"/>
        <v>234.5</v>
      </c>
      <c r="J523" s="6">
        <f t="shared" si="34"/>
        <v>16.415000000000003</v>
      </c>
      <c r="K523" s="6">
        <f t="shared" si="35"/>
        <v>250.91499999999999</v>
      </c>
      <c r="L523" s="6">
        <f t="shared" si="32"/>
        <v>516.81499999999994</v>
      </c>
      <c r="M523" s="2">
        <v>516.82000000000005</v>
      </c>
    </row>
    <row r="524" spans="1:13" x14ac:dyDescent="0.4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3"/>
        <v>294</v>
      </c>
      <c r="J524" s="16">
        <f t="shared" si="34"/>
        <v>20.580000000000002</v>
      </c>
      <c r="K524" s="16">
        <f t="shared" si="35"/>
        <v>314.58</v>
      </c>
      <c r="L524" s="6">
        <f t="shared" si="32"/>
        <v>763.98</v>
      </c>
      <c r="M524" s="2">
        <v>763.98</v>
      </c>
    </row>
    <row r="525" spans="1:13" x14ac:dyDescent="0.4">
      <c r="A525" s="9">
        <v>521</v>
      </c>
      <c r="B525" s="4">
        <v>5920001534</v>
      </c>
      <c r="C525" s="161" t="s">
        <v>1292</v>
      </c>
      <c r="D525" s="160" t="s">
        <v>366</v>
      </c>
      <c r="E525" s="63">
        <v>1</v>
      </c>
      <c r="F525" s="33">
        <v>0</v>
      </c>
      <c r="G525" s="3">
        <v>33</v>
      </c>
      <c r="H525" s="5">
        <v>3.5</v>
      </c>
      <c r="I525" s="6">
        <f t="shared" si="33"/>
        <v>115.5</v>
      </c>
      <c r="J525" s="6">
        <f t="shared" si="34"/>
        <v>8.0850000000000009</v>
      </c>
      <c r="K525" s="6">
        <f t="shared" si="35"/>
        <v>123.58500000000001</v>
      </c>
      <c r="L525" s="6">
        <f t="shared" si="32"/>
        <v>123.58500000000001</v>
      </c>
    </row>
    <row r="526" spans="1:13" x14ac:dyDescent="0.4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3"/>
        <v>105</v>
      </c>
      <c r="J526" s="16">
        <f t="shared" si="34"/>
        <v>7.3500000000000005</v>
      </c>
      <c r="K526" s="16">
        <f t="shared" si="35"/>
        <v>112.35</v>
      </c>
      <c r="L526" s="6">
        <f t="shared" si="32"/>
        <v>235.94</v>
      </c>
      <c r="M526" s="2">
        <v>235.94</v>
      </c>
    </row>
    <row r="527" spans="1:13" x14ac:dyDescent="0.4">
      <c r="A527" s="9">
        <v>523</v>
      </c>
      <c r="B527" s="4">
        <v>5920001536</v>
      </c>
      <c r="C527" s="161" t="s">
        <v>1294</v>
      </c>
      <c r="D527" s="160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3"/>
        <v>35</v>
      </c>
      <c r="J527" s="6">
        <f t="shared" si="34"/>
        <v>2.4500000000000002</v>
      </c>
      <c r="K527" s="6">
        <f t="shared" si="35"/>
        <v>37.450000000000003</v>
      </c>
      <c r="L527" s="6">
        <f t="shared" si="32"/>
        <v>37.450000000000003</v>
      </c>
    </row>
    <row r="528" spans="1:13" x14ac:dyDescent="0.4">
      <c r="A528" s="9">
        <v>524</v>
      </c>
      <c r="B528" s="4">
        <v>5920001537</v>
      </c>
      <c r="C528" s="159" t="s">
        <v>1295</v>
      </c>
      <c r="D528" s="160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3"/>
        <v>87.5</v>
      </c>
      <c r="J528" s="16">
        <f t="shared" si="34"/>
        <v>6.1250000000000009</v>
      </c>
      <c r="K528" s="16">
        <f t="shared" si="35"/>
        <v>93.625</v>
      </c>
      <c r="L528" s="6">
        <f t="shared" si="32"/>
        <v>93.625</v>
      </c>
    </row>
    <row r="529" spans="1:13" x14ac:dyDescent="0.4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3"/>
        <v>112</v>
      </c>
      <c r="J529" s="6">
        <f t="shared" si="34"/>
        <v>7.8400000000000007</v>
      </c>
      <c r="K529" s="6">
        <f t="shared" si="35"/>
        <v>119.84</v>
      </c>
      <c r="L529" s="6">
        <f t="shared" si="32"/>
        <v>119.84</v>
      </c>
      <c r="M529" s="2">
        <v>119.84</v>
      </c>
    </row>
    <row r="530" spans="1:13" x14ac:dyDescent="0.4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3"/>
        <v>35</v>
      </c>
      <c r="J530" s="16">
        <f t="shared" si="34"/>
        <v>2.4500000000000002</v>
      </c>
      <c r="K530" s="16">
        <f t="shared" si="35"/>
        <v>37.450000000000003</v>
      </c>
      <c r="L530" s="6">
        <f t="shared" si="32"/>
        <v>456.89</v>
      </c>
      <c r="M530" s="2">
        <v>456.89</v>
      </c>
    </row>
    <row r="531" spans="1:13" x14ac:dyDescent="0.4">
      <c r="A531" s="9">
        <v>527</v>
      </c>
      <c r="B531" s="4">
        <v>5920001540</v>
      </c>
      <c r="C531" s="161" t="s">
        <v>1298</v>
      </c>
      <c r="D531" s="160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3"/>
        <v>42</v>
      </c>
      <c r="J531" s="6">
        <f t="shared" si="34"/>
        <v>2.9400000000000004</v>
      </c>
      <c r="K531" s="6">
        <f t="shared" si="35"/>
        <v>44.94</v>
      </c>
      <c r="L531" s="6">
        <f t="shared" si="32"/>
        <v>44.94</v>
      </c>
    </row>
    <row r="532" spans="1:13" x14ac:dyDescent="0.4">
      <c r="A532" s="9">
        <v>528</v>
      </c>
      <c r="B532" s="4">
        <v>5920001541</v>
      </c>
      <c r="C532" s="159" t="s">
        <v>1299</v>
      </c>
      <c r="D532" s="160" t="s">
        <v>372</v>
      </c>
      <c r="E532" s="99">
        <v>1</v>
      </c>
      <c r="F532" s="31">
        <v>0</v>
      </c>
      <c r="G532" s="64">
        <v>18</v>
      </c>
      <c r="H532" s="15">
        <v>3.5</v>
      </c>
      <c r="I532" s="16">
        <f t="shared" si="33"/>
        <v>63</v>
      </c>
      <c r="J532" s="16">
        <f t="shared" si="34"/>
        <v>4.41</v>
      </c>
      <c r="K532" s="16">
        <f t="shared" si="35"/>
        <v>67.41</v>
      </c>
      <c r="L532" s="6">
        <f t="shared" si="32"/>
        <v>67.41</v>
      </c>
    </row>
    <row r="533" spans="1:13" x14ac:dyDescent="0.4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3"/>
        <v>1046.5</v>
      </c>
      <c r="J533" s="6">
        <f t="shared" si="34"/>
        <v>73.25500000000001</v>
      </c>
      <c r="K533" s="6">
        <f t="shared" si="35"/>
        <v>1119.7550000000001</v>
      </c>
      <c r="L533" s="6">
        <f t="shared" si="32"/>
        <v>2542.855</v>
      </c>
      <c r="M533" s="2">
        <v>2542.86</v>
      </c>
    </row>
    <row r="534" spans="1:13" x14ac:dyDescent="0.4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3"/>
        <v>80.5</v>
      </c>
      <c r="J534" s="16">
        <f t="shared" si="34"/>
        <v>5.6350000000000007</v>
      </c>
      <c r="K534" s="16">
        <f t="shared" si="35"/>
        <v>86.135000000000005</v>
      </c>
      <c r="L534" s="6">
        <f t="shared" si="32"/>
        <v>86.135000000000005</v>
      </c>
      <c r="M534" s="2">
        <v>86.14</v>
      </c>
    </row>
    <row r="535" spans="1:13" x14ac:dyDescent="0.4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3"/>
        <v>84</v>
      </c>
      <c r="J535" s="6">
        <f t="shared" si="34"/>
        <v>5.8800000000000008</v>
      </c>
      <c r="K535" s="6">
        <f t="shared" si="35"/>
        <v>89.88</v>
      </c>
      <c r="L535" s="6">
        <f t="shared" si="32"/>
        <v>202.23</v>
      </c>
      <c r="M535" s="2">
        <v>202.23</v>
      </c>
    </row>
    <row r="536" spans="1:13" x14ac:dyDescent="0.4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3"/>
        <v>3.5</v>
      </c>
      <c r="J536" s="16">
        <f t="shared" si="34"/>
        <v>0.24500000000000002</v>
      </c>
      <c r="K536" s="16">
        <f t="shared" si="35"/>
        <v>3.7450000000000001</v>
      </c>
      <c r="L536" s="6">
        <f t="shared" si="32"/>
        <v>29.965</v>
      </c>
      <c r="M536" s="2">
        <v>29.97</v>
      </c>
    </row>
    <row r="537" spans="1:13" x14ac:dyDescent="0.4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3"/>
        <v>220.5</v>
      </c>
      <c r="J537" s="6">
        <f t="shared" si="34"/>
        <v>15.435000000000002</v>
      </c>
      <c r="K537" s="6">
        <f t="shared" si="35"/>
        <v>235.935</v>
      </c>
      <c r="L537" s="6">
        <f t="shared" si="32"/>
        <v>456.89499999999998</v>
      </c>
      <c r="M537" s="2">
        <v>456.9</v>
      </c>
    </row>
    <row r="538" spans="1:13" x14ac:dyDescent="0.4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3"/>
        <v>38.5</v>
      </c>
      <c r="J538" s="16">
        <f t="shared" si="34"/>
        <v>2.6950000000000003</v>
      </c>
      <c r="K538" s="16">
        <f t="shared" si="35"/>
        <v>41.195</v>
      </c>
      <c r="L538" s="6">
        <f t="shared" si="32"/>
        <v>74.905000000000001</v>
      </c>
      <c r="M538" s="2">
        <v>74.91</v>
      </c>
    </row>
    <row r="539" spans="1:13" x14ac:dyDescent="0.4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3"/>
        <v>213.5</v>
      </c>
      <c r="J539" s="6">
        <f t="shared" si="34"/>
        <v>14.945000000000002</v>
      </c>
      <c r="K539" s="6">
        <f t="shared" si="35"/>
        <v>228.44499999999999</v>
      </c>
      <c r="L539" s="6">
        <f t="shared" si="32"/>
        <v>456.89499999999998</v>
      </c>
      <c r="M539" s="2">
        <v>456.9</v>
      </c>
    </row>
    <row r="540" spans="1:13" x14ac:dyDescent="0.4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3"/>
        <v>168</v>
      </c>
      <c r="J540" s="16">
        <f t="shared" si="34"/>
        <v>11.760000000000002</v>
      </c>
      <c r="K540" s="16">
        <f t="shared" si="35"/>
        <v>179.76</v>
      </c>
      <c r="L540" s="6">
        <f t="shared" si="32"/>
        <v>179.76</v>
      </c>
      <c r="M540" s="2">
        <v>179.76</v>
      </c>
    </row>
    <row r="541" spans="1:13" x14ac:dyDescent="0.4">
      <c r="A541" s="9">
        <v>537</v>
      </c>
      <c r="B541" s="4">
        <v>5920001550</v>
      </c>
      <c r="C541" s="161" t="s">
        <v>1309</v>
      </c>
      <c r="D541" s="160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3"/>
        <v>31.5</v>
      </c>
      <c r="J541" s="6">
        <f t="shared" si="34"/>
        <v>2.2050000000000001</v>
      </c>
      <c r="K541" s="6">
        <f t="shared" si="35"/>
        <v>33.704999999999998</v>
      </c>
      <c r="L541" s="6">
        <f t="shared" si="32"/>
        <v>33.704999999999998</v>
      </c>
    </row>
    <row r="542" spans="1:13" x14ac:dyDescent="0.4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3"/>
        <v>122.5</v>
      </c>
      <c r="J542" s="16">
        <f t="shared" si="34"/>
        <v>8.5750000000000011</v>
      </c>
      <c r="K542" s="16">
        <f t="shared" si="35"/>
        <v>131.07499999999999</v>
      </c>
      <c r="L542" s="6">
        <f t="shared" si="32"/>
        <v>262.15499999999997</v>
      </c>
      <c r="M542" s="2">
        <v>262.16000000000003</v>
      </c>
    </row>
    <row r="543" spans="1:13" x14ac:dyDescent="0.4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3"/>
        <v>28</v>
      </c>
      <c r="J543" s="6">
        <f t="shared" si="34"/>
        <v>1.9600000000000002</v>
      </c>
      <c r="K543" s="6">
        <f t="shared" si="35"/>
        <v>29.96</v>
      </c>
      <c r="L543" s="6">
        <f t="shared" si="32"/>
        <v>29.96</v>
      </c>
      <c r="M543" s="2">
        <v>29.96</v>
      </c>
    </row>
    <row r="544" spans="1:13" x14ac:dyDescent="0.4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3"/>
        <v>17.5</v>
      </c>
      <c r="J544" s="16">
        <f t="shared" si="34"/>
        <v>1.2250000000000001</v>
      </c>
      <c r="K544" s="16">
        <f t="shared" si="35"/>
        <v>18.725000000000001</v>
      </c>
      <c r="L544" s="6">
        <f t="shared" si="32"/>
        <v>18.725000000000001</v>
      </c>
      <c r="M544" s="2">
        <v>18.73</v>
      </c>
    </row>
    <row r="545" spans="1:13" x14ac:dyDescent="0.4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3"/>
        <v>203</v>
      </c>
      <c r="J545" s="6">
        <f t="shared" si="34"/>
        <v>14.21</v>
      </c>
      <c r="K545" s="6">
        <f t="shared" si="35"/>
        <v>217.21</v>
      </c>
      <c r="L545" s="6">
        <f t="shared" si="32"/>
        <v>483.11</v>
      </c>
      <c r="M545" s="2">
        <v>483.11</v>
      </c>
    </row>
    <row r="546" spans="1:13" x14ac:dyDescent="0.4">
      <c r="A546" s="9">
        <v>542</v>
      </c>
      <c r="B546" s="4">
        <v>5920001555</v>
      </c>
      <c r="C546" s="159" t="s">
        <v>1315</v>
      </c>
      <c r="D546" s="160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3"/>
        <v>350</v>
      </c>
      <c r="J546" s="16">
        <f t="shared" si="34"/>
        <v>24.500000000000004</v>
      </c>
      <c r="K546" s="16">
        <f t="shared" si="35"/>
        <v>374.5</v>
      </c>
      <c r="L546" s="6">
        <f t="shared" si="32"/>
        <v>374.5</v>
      </c>
    </row>
    <row r="547" spans="1:13" x14ac:dyDescent="0.4">
      <c r="A547" s="9">
        <v>543</v>
      </c>
      <c r="B547" s="4">
        <v>5920001556</v>
      </c>
      <c r="C547" s="161" t="s">
        <v>1316</v>
      </c>
      <c r="D547" s="160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3"/>
        <v>168</v>
      </c>
      <c r="J547" s="6">
        <f t="shared" si="34"/>
        <v>11.760000000000002</v>
      </c>
      <c r="K547" s="6">
        <f t="shared" si="35"/>
        <v>179.76</v>
      </c>
      <c r="L547" s="6">
        <f t="shared" si="32"/>
        <v>179.76</v>
      </c>
    </row>
    <row r="548" spans="1:13" x14ac:dyDescent="0.4">
      <c r="A548" s="9">
        <v>544</v>
      </c>
      <c r="B548" s="4">
        <v>5920001557</v>
      </c>
      <c r="C548" s="159" t="s">
        <v>1317</v>
      </c>
      <c r="D548" s="160" t="s">
        <v>386</v>
      </c>
      <c r="E548" s="99">
        <v>1</v>
      </c>
      <c r="F548" s="31">
        <v>0</v>
      </c>
      <c r="G548" s="64">
        <v>2</v>
      </c>
      <c r="H548" s="15">
        <v>3.5</v>
      </c>
      <c r="I548" s="16">
        <f t="shared" si="33"/>
        <v>7</v>
      </c>
      <c r="J548" s="16">
        <f t="shared" si="34"/>
        <v>0.49000000000000005</v>
      </c>
      <c r="K548" s="16">
        <f t="shared" si="35"/>
        <v>7.49</v>
      </c>
      <c r="L548" s="6">
        <f t="shared" si="32"/>
        <v>7.49</v>
      </c>
    </row>
    <row r="549" spans="1:13" x14ac:dyDescent="0.4">
      <c r="A549" s="9">
        <v>545</v>
      </c>
      <c r="B549" s="4">
        <v>5920001558</v>
      </c>
      <c r="C549" s="161" t="s">
        <v>1319</v>
      </c>
      <c r="D549" s="160" t="s">
        <v>387</v>
      </c>
      <c r="E549" s="63">
        <v>1</v>
      </c>
      <c r="F549" s="33">
        <v>0</v>
      </c>
      <c r="G549" s="3">
        <v>56</v>
      </c>
      <c r="H549" s="5">
        <v>3.5</v>
      </c>
      <c r="I549" s="6">
        <f t="shared" si="33"/>
        <v>196</v>
      </c>
      <c r="J549" s="6">
        <f t="shared" si="34"/>
        <v>13.72</v>
      </c>
      <c r="K549" s="6">
        <f t="shared" si="35"/>
        <v>209.72</v>
      </c>
      <c r="L549" s="6">
        <f t="shared" si="32"/>
        <v>209.72</v>
      </c>
    </row>
    <row r="550" spans="1:13" x14ac:dyDescent="0.4">
      <c r="A550" s="9">
        <v>546</v>
      </c>
      <c r="B550" s="4">
        <v>5920001559</v>
      </c>
      <c r="C550" s="159" t="s">
        <v>1320</v>
      </c>
      <c r="D550" s="160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3"/>
        <v>350</v>
      </c>
      <c r="J550" s="16">
        <f t="shared" si="34"/>
        <v>24.500000000000004</v>
      </c>
      <c r="K550" s="16">
        <f t="shared" si="35"/>
        <v>374.5</v>
      </c>
      <c r="L550" s="6">
        <f t="shared" si="32"/>
        <v>374.5</v>
      </c>
    </row>
    <row r="551" spans="1:13" x14ac:dyDescent="0.4">
      <c r="A551" s="9">
        <v>547</v>
      </c>
      <c r="B551" s="4">
        <v>5920001560</v>
      </c>
      <c r="C551" s="161" t="s">
        <v>1321</v>
      </c>
      <c r="D551" s="160" t="s">
        <v>700</v>
      </c>
      <c r="E551" s="63">
        <v>1</v>
      </c>
      <c r="F551" s="33">
        <v>0</v>
      </c>
      <c r="G551" s="3">
        <v>3</v>
      </c>
      <c r="H551" s="5">
        <v>3.5</v>
      </c>
      <c r="I551" s="6">
        <f t="shared" si="33"/>
        <v>10.5</v>
      </c>
      <c r="J551" s="6">
        <f t="shared" si="34"/>
        <v>0.7350000000000001</v>
      </c>
      <c r="K551" s="6">
        <f t="shared" si="35"/>
        <v>11.234999999999999</v>
      </c>
      <c r="L551" s="6">
        <f t="shared" si="32"/>
        <v>11.234999999999999</v>
      </c>
    </row>
    <row r="552" spans="1:13" x14ac:dyDescent="0.4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3"/>
        <v>63</v>
      </c>
      <c r="J552" s="16">
        <f t="shared" si="34"/>
        <v>4.41</v>
      </c>
      <c r="K552" s="16">
        <f t="shared" si="35"/>
        <v>67.41</v>
      </c>
      <c r="L552" s="6">
        <f t="shared" si="32"/>
        <v>176.01999999999998</v>
      </c>
      <c r="M552" s="2">
        <v>176.02</v>
      </c>
    </row>
    <row r="553" spans="1:13" x14ac:dyDescent="0.4">
      <c r="A553" s="9">
        <v>549</v>
      </c>
      <c r="B553" s="4">
        <v>5920001562</v>
      </c>
      <c r="C553" s="161" t="s">
        <v>1323</v>
      </c>
      <c r="D553" s="160" t="s">
        <v>390</v>
      </c>
      <c r="E553" s="63">
        <v>1</v>
      </c>
      <c r="F553" s="33">
        <v>0</v>
      </c>
      <c r="G553" s="3">
        <v>29</v>
      </c>
      <c r="H553" s="5">
        <v>3.5</v>
      </c>
      <c r="I553" s="6">
        <f t="shared" si="33"/>
        <v>101.5</v>
      </c>
      <c r="J553" s="6">
        <f t="shared" si="34"/>
        <v>7.1050000000000004</v>
      </c>
      <c r="K553" s="6">
        <f t="shared" si="35"/>
        <v>108.605</v>
      </c>
      <c r="L553" s="6">
        <f t="shared" si="32"/>
        <v>108.605</v>
      </c>
    </row>
    <row r="554" spans="1:13" x14ac:dyDescent="0.4">
      <c r="A554" s="9">
        <v>550</v>
      </c>
      <c r="B554" s="4">
        <v>5920001563</v>
      </c>
      <c r="C554" s="159" t="s">
        <v>1324</v>
      </c>
      <c r="D554" s="160" t="s">
        <v>701</v>
      </c>
      <c r="E554" s="99">
        <v>1</v>
      </c>
      <c r="F554" s="31">
        <v>0</v>
      </c>
      <c r="G554" s="64">
        <v>23</v>
      </c>
      <c r="H554" s="15">
        <v>3.5</v>
      </c>
      <c r="I554" s="16">
        <f t="shared" si="33"/>
        <v>80.5</v>
      </c>
      <c r="J554" s="16">
        <f t="shared" si="34"/>
        <v>5.6350000000000007</v>
      </c>
      <c r="K554" s="16">
        <f t="shared" si="35"/>
        <v>86.135000000000005</v>
      </c>
      <c r="L554" s="6">
        <f t="shared" si="32"/>
        <v>86.135000000000005</v>
      </c>
    </row>
    <row r="555" spans="1:13" x14ac:dyDescent="0.4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3"/>
        <v>318.5</v>
      </c>
      <c r="J555" s="6">
        <f t="shared" si="34"/>
        <v>22.295000000000002</v>
      </c>
      <c r="K555" s="6">
        <f t="shared" si="35"/>
        <v>340.79500000000002</v>
      </c>
      <c r="L555" s="6">
        <f t="shared" si="32"/>
        <v>340.79500000000002</v>
      </c>
      <c r="M555" s="2">
        <v>340.8</v>
      </c>
    </row>
    <row r="556" spans="1:13" x14ac:dyDescent="0.4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3"/>
        <v>42</v>
      </c>
      <c r="J556" s="16">
        <f t="shared" si="34"/>
        <v>2.9400000000000004</v>
      </c>
      <c r="K556" s="16">
        <f t="shared" si="35"/>
        <v>44.94</v>
      </c>
      <c r="L556" s="6">
        <f t="shared" si="32"/>
        <v>74.900000000000006</v>
      </c>
      <c r="M556" s="2">
        <v>74.900000000000006</v>
      </c>
    </row>
    <row r="557" spans="1:13" x14ac:dyDescent="0.4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3"/>
        <v>196</v>
      </c>
      <c r="J557" s="6">
        <f t="shared" si="34"/>
        <v>13.72</v>
      </c>
      <c r="K557" s="6">
        <f t="shared" si="35"/>
        <v>209.72</v>
      </c>
      <c r="L557" s="6">
        <f t="shared" si="32"/>
        <v>292.11</v>
      </c>
      <c r="M557" s="2">
        <v>292.11</v>
      </c>
    </row>
    <row r="558" spans="1:13" x14ac:dyDescent="0.4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3"/>
        <v>21</v>
      </c>
      <c r="J558" s="16">
        <f t="shared" si="34"/>
        <v>1.4700000000000002</v>
      </c>
      <c r="K558" s="16">
        <f t="shared" si="35"/>
        <v>22.47</v>
      </c>
      <c r="L558" s="6">
        <f t="shared" si="32"/>
        <v>48.69</v>
      </c>
      <c r="M558" s="2">
        <v>48.69</v>
      </c>
    </row>
    <row r="559" spans="1:13" x14ac:dyDescent="0.4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3"/>
        <v>126</v>
      </c>
      <c r="J559" s="6">
        <f t="shared" si="34"/>
        <v>8.82</v>
      </c>
      <c r="K559" s="6">
        <f t="shared" si="35"/>
        <v>134.82</v>
      </c>
      <c r="L559" s="6">
        <f t="shared" si="32"/>
        <v>295.86</v>
      </c>
      <c r="M559" s="2">
        <v>295.86</v>
      </c>
    </row>
    <row r="560" spans="1:13" x14ac:dyDescent="0.4">
      <c r="A560" s="9">
        <v>556</v>
      </c>
      <c r="B560" s="4">
        <v>5920001569</v>
      </c>
      <c r="C560" s="159" t="s">
        <v>1330</v>
      </c>
      <c r="D560" s="160" t="s">
        <v>394</v>
      </c>
      <c r="E560" s="99">
        <v>1</v>
      </c>
      <c r="F560" s="31">
        <v>0</v>
      </c>
      <c r="G560" s="64">
        <v>22</v>
      </c>
      <c r="H560" s="15">
        <v>3.5</v>
      </c>
      <c r="I560" s="16">
        <f t="shared" si="33"/>
        <v>77</v>
      </c>
      <c r="J560" s="16">
        <f t="shared" si="34"/>
        <v>5.3900000000000006</v>
      </c>
      <c r="K560" s="16">
        <f t="shared" si="35"/>
        <v>82.39</v>
      </c>
      <c r="L560" s="6">
        <f t="shared" si="32"/>
        <v>82.39</v>
      </c>
    </row>
    <row r="561" spans="1:13" x14ac:dyDescent="0.4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3"/>
        <v>70</v>
      </c>
      <c r="J561" s="6">
        <f t="shared" si="34"/>
        <v>4.9000000000000004</v>
      </c>
      <c r="K561" s="6">
        <f t="shared" si="35"/>
        <v>74.900000000000006</v>
      </c>
      <c r="L561" s="6">
        <f t="shared" si="32"/>
        <v>213.47</v>
      </c>
      <c r="M561" s="2">
        <v>213.47</v>
      </c>
    </row>
    <row r="562" spans="1:13" x14ac:dyDescent="0.4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3"/>
        <v>10.5</v>
      </c>
      <c r="J562" s="16">
        <f t="shared" si="34"/>
        <v>0.7350000000000001</v>
      </c>
      <c r="K562" s="16">
        <f t="shared" si="35"/>
        <v>11.234999999999999</v>
      </c>
      <c r="L562" s="6">
        <f t="shared" si="32"/>
        <v>26.215</v>
      </c>
      <c r="M562" s="2">
        <v>26.22</v>
      </c>
    </row>
    <row r="563" spans="1:13" x14ac:dyDescent="0.4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3"/>
        <v>364</v>
      </c>
      <c r="J563" s="6">
        <f t="shared" si="34"/>
        <v>25.480000000000004</v>
      </c>
      <c r="K563" s="6">
        <f t="shared" si="35"/>
        <v>389.48</v>
      </c>
      <c r="L563" s="6">
        <f t="shared" si="32"/>
        <v>763.98</v>
      </c>
      <c r="M563" s="2">
        <v>763.98</v>
      </c>
    </row>
    <row r="564" spans="1:13" x14ac:dyDescent="0.4">
      <c r="A564" s="9">
        <v>560</v>
      </c>
      <c r="B564" s="4">
        <v>5920001573</v>
      </c>
      <c r="C564" s="159" t="s">
        <v>1334</v>
      </c>
      <c r="D564" s="160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3"/>
        <v>136.5</v>
      </c>
      <c r="J564" s="16">
        <f t="shared" si="34"/>
        <v>9.5550000000000015</v>
      </c>
      <c r="K564" s="16">
        <f t="shared" si="35"/>
        <v>146.05500000000001</v>
      </c>
      <c r="L564" s="6">
        <f t="shared" si="32"/>
        <v>146.05500000000001</v>
      </c>
    </row>
    <row r="565" spans="1:13" x14ac:dyDescent="0.4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3"/>
        <v>189</v>
      </c>
      <c r="J565" s="6">
        <f t="shared" si="34"/>
        <v>13.23</v>
      </c>
      <c r="K565" s="6">
        <f t="shared" si="35"/>
        <v>202.23</v>
      </c>
      <c r="L565" s="6">
        <f t="shared" si="32"/>
        <v>479.36</v>
      </c>
      <c r="M565" s="2">
        <v>479.36</v>
      </c>
    </row>
    <row r="566" spans="1:13" x14ac:dyDescent="0.4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3"/>
        <v>10.5</v>
      </c>
      <c r="J566" s="16">
        <f t="shared" si="34"/>
        <v>0.7350000000000001</v>
      </c>
      <c r="K566" s="16">
        <f t="shared" si="35"/>
        <v>11.234999999999999</v>
      </c>
      <c r="L566" s="6">
        <f t="shared" si="32"/>
        <v>11.234999999999999</v>
      </c>
      <c r="M566" s="2">
        <v>11.24</v>
      </c>
    </row>
    <row r="567" spans="1:13" x14ac:dyDescent="0.4">
      <c r="A567" s="9">
        <v>563</v>
      </c>
      <c r="B567" s="4">
        <v>5920001576</v>
      </c>
      <c r="C567" s="161" t="s">
        <v>1337</v>
      </c>
      <c r="D567" s="160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3"/>
        <v>112</v>
      </c>
      <c r="J567" s="6">
        <f t="shared" si="34"/>
        <v>7.8400000000000007</v>
      </c>
      <c r="K567" s="6">
        <f t="shared" si="35"/>
        <v>119.84</v>
      </c>
      <c r="L567" s="6">
        <f t="shared" si="32"/>
        <v>119.84</v>
      </c>
    </row>
    <row r="568" spans="1:13" x14ac:dyDescent="0.4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3"/>
        <v>80.5</v>
      </c>
      <c r="J568" s="16">
        <f t="shared" si="34"/>
        <v>5.6350000000000007</v>
      </c>
      <c r="K568" s="16">
        <f t="shared" si="35"/>
        <v>86.135000000000005</v>
      </c>
      <c r="L568" s="6">
        <f t="shared" si="32"/>
        <v>86.135000000000005</v>
      </c>
      <c r="M568" s="2">
        <v>86.14</v>
      </c>
    </row>
    <row r="569" spans="1:13" x14ac:dyDescent="0.4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3"/>
        <v>42</v>
      </c>
      <c r="J569" s="6">
        <f t="shared" si="34"/>
        <v>2.9400000000000004</v>
      </c>
      <c r="K569" s="6">
        <f t="shared" si="35"/>
        <v>44.94</v>
      </c>
      <c r="L569" s="6">
        <f t="shared" si="32"/>
        <v>93.63</v>
      </c>
      <c r="M569" s="2">
        <v>93.63</v>
      </c>
    </row>
    <row r="570" spans="1:13" x14ac:dyDescent="0.4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3"/>
        <v>28</v>
      </c>
      <c r="J570" s="16">
        <f t="shared" si="34"/>
        <v>1.9600000000000002</v>
      </c>
      <c r="K570" s="16">
        <f t="shared" si="35"/>
        <v>29.96</v>
      </c>
      <c r="L570" s="6">
        <f t="shared" si="32"/>
        <v>29.96</v>
      </c>
      <c r="M570" s="2">
        <v>29.96</v>
      </c>
    </row>
    <row r="571" spans="1:13" x14ac:dyDescent="0.4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3"/>
        <v>35</v>
      </c>
      <c r="J571" s="6">
        <f t="shared" si="34"/>
        <v>2.4500000000000002</v>
      </c>
      <c r="K571" s="6">
        <f t="shared" si="35"/>
        <v>37.450000000000003</v>
      </c>
      <c r="L571" s="6">
        <f t="shared" si="32"/>
        <v>37.450000000000003</v>
      </c>
      <c r="M571" s="2">
        <v>37.450000000000003</v>
      </c>
    </row>
    <row r="572" spans="1:13" x14ac:dyDescent="0.4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3"/>
        <v>56</v>
      </c>
      <c r="J572" s="16">
        <f t="shared" si="34"/>
        <v>3.9200000000000004</v>
      </c>
      <c r="K572" s="16">
        <f t="shared" si="35"/>
        <v>59.92</v>
      </c>
      <c r="L572" s="6">
        <f t="shared" si="32"/>
        <v>59.92</v>
      </c>
      <c r="M572" s="2">
        <v>59.92</v>
      </c>
    </row>
    <row r="573" spans="1:13" x14ac:dyDescent="0.4">
      <c r="A573" s="9">
        <v>569</v>
      </c>
      <c r="B573" s="4">
        <v>5920001582</v>
      </c>
      <c r="C573" s="161" t="s">
        <v>1343</v>
      </c>
      <c r="D573" s="160" t="s">
        <v>403</v>
      </c>
      <c r="E573" s="63" t="s">
        <v>1779</v>
      </c>
      <c r="F573" s="33">
        <v>0</v>
      </c>
      <c r="G573" s="3">
        <v>8</v>
      </c>
      <c r="H573" s="5">
        <v>3.5</v>
      </c>
      <c r="I573" s="6">
        <f t="shared" si="33"/>
        <v>28</v>
      </c>
      <c r="J573" s="6">
        <f t="shared" si="34"/>
        <v>1.9600000000000002</v>
      </c>
      <c r="K573" s="6">
        <f t="shared" si="35"/>
        <v>29.96</v>
      </c>
      <c r="L573" s="6">
        <f t="shared" si="32"/>
        <v>29.96</v>
      </c>
      <c r="M573" s="2">
        <v>0</v>
      </c>
    </row>
    <row r="574" spans="1:13" x14ac:dyDescent="0.4">
      <c r="A574" s="9">
        <v>570</v>
      </c>
      <c r="B574" s="4">
        <v>5920001583</v>
      </c>
      <c r="C574" s="159" t="s">
        <v>1344</v>
      </c>
      <c r="D574" s="160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3"/>
        <v>189</v>
      </c>
      <c r="J574" s="16">
        <f t="shared" si="34"/>
        <v>13.23</v>
      </c>
      <c r="K574" s="16">
        <f t="shared" si="35"/>
        <v>202.23</v>
      </c>
      <c r="L574" s="6">
        <f t="shared" si="32"/>
        <v>202.23</v>
      </c>
    </row>
    <row r="575" spans="1:13" x14ac:dyDescent="0.4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3"/>
        <v>10.5</v>
      </c>
      <c r="J575" s="6">
        <f t="shared" si="34"/>
        <v>0.7350000000000001</v>
      </c>
      <c r="K575" s="6">
        <f t="shared" si="35"/>
        <v>11.234999999999999</v>
      </c>
      <c r="L575" s="6">
        <f t="shared" si="32"/>
        <v>29.965</v>
      </c>
      <c r="M575" s="2">
        <v>29.97</v>
      </c>
    </row>
    <row r="576" spans="1:13" x14ac:dyDescent="0.4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3"/>
        <v>35</v>
      </c>
      <c r="J576" s="16">
        <f t="shared" si="34"/>
        <v>2.4500000000000002</v>
      </c>
      <c r="K576" s="16">
        <f t="shared" si="35"/>
        <v>37.450000000000003</v>
      </c>
      <c r="L576" s="6">
        <f t="shared" si="32"/>
        <v>37.450000000000003</v>
      </c>
      <c r="M576" s="2">
        <v>37.450000000000003</v>
      </c>
    </row>
    <row r="577" spans="1:13" x14ac:dyDescent="0.4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3"/>
        <v>17.5</v>
      </c>
      <c r="J577" s="6">
        <f t="shared" si="34"/>
        <v>1.2250000000000001</v>
      </c>
      <c r="K577" s="6">
        <f t="shared" si="35"/>
        <v>18.725000000000001</v>
      </c>
      <c r="L577" s="6">
        <f t="shared" si="32"/>
        <v>18.725000000000001</v>
      </c>
      <c r="M577" s="2">
        <v>18.73</v>
      </c>
    </row>
    <row r="578" spans="1:13" x14ac:dyDescent="0.4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3"/>
        <v>192.5</v>
      </c>
      <c r="J578" s="16">
        <f t="shared" si="34"/>
        <v>13.475000000000001</v>
      </c>
      <c r="K578" s="16">
        <f t="shared" si="35"/>
        <v>205.97499999999999</v>
      </c>
      <c r="L578" s="6">
        <f t="shared" si="32"/>
        <v>288.36500000000001</v>
      </c>
      <c r="M578" s="2">
        <v>288.37</v>
      </c>
    </row>
    <row r="579" spans="1:13" x14ac:dyDescent="0.4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3"/>
        <v>486.5</v>
      </c>
      <c r="J579" s="6">
        <f t="shared" si="34"/>
        <v>34.055</v>
      </c>
      <c r="K579" s="6">
        <f t="shared" si="35"/>
        <v>520.55499999999995</v>
      </c>
      <c r="L579" s="6">
        <f t="shared" si="32"/>
        <v>520.55499999999995</v>
      </c>
      <c r="M579" s="2">
        <v>520.55999999999995</v>
      </c>
    </row>
    <row r="580" spans="1:13" x14ac:dyDescent="0.4">
      <c r="A580" s="9">
        <v>576</v>
      </c>
      <c r="B580" s="4">
        <v>5920001589</v>
      </c>
      <c r="C580" s="159" t="s">
        <v>1351</v>
      </c>
      <c r="D580" s="160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3"/>
        <v>77</v>
      </c>
      <c r="J580" s="16">
        <f t="shared" si="34"/>
        <v>5.3900000000000006</v>
      </c>
      <c r="K580" s="16">
        <f t="shared" si="35"/>
        <v>82.39</v>
      </c>
      <c r="L580" s="6">
        <f t="shared" si="32"/>
        <v>82.39</v>
      </c>
    </row>
    <row r="581" spans="1:13" x14ac:dyDescent="0.4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3"/>
        <v>133</v>
      </c>
      <c r="J581" s="6">
        <f t="shared" si="34"/>
        <v>9.31</v>
      </c>
      <c r="K581" s="6">
        <f t="shared" si="35"/>
        <v>142.31</v>
      </c>
      <c r="L581" s="6">
        <f t="shared" si="32"/>
        <v>325.82</v>
      </c>
      <c r="M581" s="2">
        <v>325.82</v>
      </c>
    </row>
    <row r="582" spans="1:13" x14ac:dyDescent="0.4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3"/>
        <v>17.5</v>
      </c>
      <c r="J582" s="16">
        <f t="shared" si="34"/>
        <v>1.2250000000000001</v>
      </c>
      <c r="K582" s="16">
        <f t="shared" si="35"/>
        <v>18.725000000000001</v>
      </c>
      <c r="L582" s="6">
        <f t="shared" ref="L582:L645" si="36">SUM(F582+K582)</f>
        <v>33.704999999999998</v>
      </c>
      <c r="M582" s="2">
        <v>33.71</v>
      </c>
    </row>
    <row r="583" spans="1:13" x14ac:dyDescent="0.4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3"/>
        <v>178.5</v>
      </c>
      <c r="J583" s="6">
        <f t="shared" si="34"/>
        <v>12.495000000000001</v>
      </c>
      <c r="K583" s="6">
        <f t="shared" si="35"/>
        <v>190.995</v>
      </c>
      <c r="L583" s="6">
        <f t="shared" si="36"/>
        <v>363.26499999999999</v>
      </c>
      <c r="M583" s="2">
        <v>363.27</v>
      </c>
    </row>
    <row r="584" spans="1:13" x14ac:dyDescent="0.4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3"/>
        <v>441</v>
      </c>
      <c r="J584" s="16">
        <f t="shared" si="34"/>
        <v>30.870000000000005</v>
      </c>
      <c r="K584" s="16">
        <f t="shared" si="35"/>
        <v>471.87</v>
      </c>
      <c r="L584" s="6">
        <f t="shared" si="36"/>
        <v>887.56999999999994</v>
      </c>
      <c r="M584" s="2">
        <v>887.57</v>
      </c>
    </row>
    <row r="585" spans="1:13" x14ac:dyDescent="0.4">
      <c r="A585" s="9">
        <v>581</v>
      </c>
      <c r="B585" s="4">
        <v>5920001594</v>
      </c>
      <c r="C585" s="161" t="s">
        <v>1356</v>
      </c>
      <c r="D585" s="160" t="s">
        <v>413</v>
      </c>
      <c r="E585" s="63">
        <v>1</v>
      </c>
      <c r="F585" s="33">
        <v>0</v>
      </c>
      <c r="G585" s="3">
        <v>46</v>
      </c>
      <c r="H585" s="5">
        <v>3.5</v>
      </c>
      <c r="I585" s="6">
        <f t="shared" ref="I585:I648" si="37">SUM(G585*H585)</f>
        <v>161</v>
      </c>
      <c r="J585" s="6">
        <f t="shared" ref="J585:J648" si="38">SUM(I585*7%)</f>
        <v>11.270000000000001</v>
      </c>
      <c r="K585" s="6">
        <f t="shared" ref="K585:K648" si="39">SUM(I585+J585)</f>
        <v>172.27</v>
      </c>
      <c r="L585" s="6">
        <f t="shared" si="36"/>
        <v>172.27</v>
      </c>
    </row>
    <row r="586" spans="1:13" x14ac:dyDescent="0.4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7"/>
        <v>49</v>
      </c>
      <c r="J586" s="16">
        <f t="shared" si="38"/>
        <v>3.43</v>
      </c>
      <c r="K586" s="16">
        <f t="shared" si="39"/>
        <v>52.43</v>
      </c>
      <c r="L586" s="6">
        <f t="shared" si="36"/>
        <v>93.63</v>
      </c>
      <c r="M586" s="2">
        <v>93.63</v>
      </c>
    </row>
    <row r="587" spans="1:13" x14ac:dyDescent="0.4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7"/>
        <v>269.5</v>
      </c>
      <c r="J587" s="6">
        <f t="shared" si="38"/>
        <v>18.865000000000002</v>
      </c>
      <c r="K587" s="6">
        <f t="shared" si="39"/>
        <v>288.36500000000001</v>
      </c>
      <c r="L587" s="6">
        <f t="shared" si="36"/>
        <v>558.005</v>
      </c>
      <c r="M587" s="2">
        <v>558.01</v>
      </c>
    </row>
    <row r="588" spans="1:13" x14ac:dyDescent="0.4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7"/>
        <v>14</v>
      </c>
      <c r="J588" s="16">
        <f t="shared" si="38"/>
        <v>0.98000000000000009</v>
      </c>
      <c r="K588" s="16">
        <f t="shared" si="39"/>
        <v>14.98</v>
      </c>
      <c r="L588" s="6">
        <f t="shared" si="36"/>
        <v>37.450000000000003</v>
      </c>
      <c r="M588" s="2">
        <v>37.450000000000003</v>
      </c>
    </row>
    <row r="589" spans="1:13" x14ac:dyDescent="0.4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7"/>
        <v>24.5</v>
      </c>
      <c r="J589" s="6">
        <f t="shared" si="38"/>
        <v>1.7150000000000001</v>
      </c>
      <c r="K589" s="6">
        <f t="shared" si="39"/>
        <v>26.215</v>
      </c>
      <c r="L589" s="6">
        <f t="shared" si="36"/>
        <v>26.215</v>
      </c>
      <c r="M589" s="2">
        <v>26.22</v>
      </c>
    </row>
    <row r="590" spans="1:13" x14ac:dyDescent="0.4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7"/>
        <v>140</v>
      </c>
      <c r="J590" s="16">
        <f t="shared" si="38"/>
        <v>9.8000000000000007</v>
      </c>
      <c r="K590" s="16">
        <f t="shared" si="39"/>
        <v>149.80000000000001</v>
      </c>
      <c r="L590" s="6">
        <f t="shared" si="36"/>
        <v>149.80000000000001</v>
      </c>
      <c r="M590" s="2">
        <v>149.80000000000001</v>
      </c>
    </row>
    <row r="591" spans="1:13" x14ac:dyDescent="0.4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7"/>
        <v>164.5</v>
      </c>
      <c r="J591" s="6">
        <f t="shared" si="38"/>
        <v>11.515000000000001</v>
      </c>
      <c r="K591" s="6">
        <f t="shared" si="39"/>
        <v>176.01499999999999</v>
      </c>
      <c r="L591" s="6">
        <f t="shared" si="36"/>
        <v>348.28499999999997</v>
      </c>
      <c r="M591" s="2">
        <v>348.29</v>
      </c>
    </row>
    <row r="592" spans="1:13" x14ac:dyDescent="0.4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7"/>
        <v>189</v>
      </c>
      <c r="J592" s="16">
        <f t="shared" si="38"/>
        <v>13.23</v>
      </c>
      <c r="K592" s="16">
        <f t="shared" si="39"/>
        <v>202.23</v>
      </c>
      <c r="L592" s="6">
        <f t="shared" si="36"/>
        <v>419.44</v>
      </c>
      <c r="M592" s="2">
        <v>419.44</v>
      </c>
    </row>
    <row r="593" spans="1:13" x14ac:dyDescent="0.4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7"/>
        <v>21</v>
      </c>
      <c r="J593" s="6">
        <f t="shared" si="38"/>
        <v>1.4700000000000002</v>
      </c>
      <c r="K593" s="6">
        <f t="shared" si="39"/>
        <v>22.47</v>
      </c>
      <c r="L593" s="6">
        <f t="shared" si="36"/>
        <v>48.69</v>
      </c>
      <c r="M593" s="2">
        <v>48.69</v>
      </c>
    </row>
    <row r="594" spans="1:13" x14ac:dyDescent="0.4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7"/>
        <v>157.5</v>
      </c>
      <c r="J594" s="16">
        <f t="shared" si="38"/>
        <v>11.025</v>
      </c>
      <c r="K594" s="16">
        <f t="shared" si="39"/>
        <v>168.52500000000001</v>
      </c>
      <c r="L594" s="6">
        <f t="shared" si="36"/>
        <v>168.52500000000001</v>
      </c>
      <c r="M594" s="2">
        <v>168.53</v>
      </c>
    </row>
    <row r="595" spans="1:13" x14ac:dyDescent="0.4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7"/>
        <v>234.5</v>
      </c>
      <c r="J595" s="6">
        <f t="shared" si="38"/>
        <v>16.415000000000003</v>
      </c>
      <c r="K595" s="6">
        <f t="shared" si="39"/>
        <v>250.91499999999999</v>
      </c>
      <c r="L595" s="6">
        <f t="shared" si="36"/>
        <v>430.67499999999995</v>
      </c>
      <c r="M595" s="2">
        <v>430.68</v>
      </c>
    </row>
    <row r="596" spans="1:13" x14ac:dyDescent="0.4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7"/>
        <v>3034.5</v>
      </c>
      <c r="J596" s="16">
        <f t="shared" si="38"/>
        <v>212.41500000000002</v>
      </c>
      <c r="K596" s="16">
        <f t="shared" si="39"/>
        <v>3246.915</v>
      </c>
      <c r="L596" s="6">
        <f t="shared" si="36"/>
        <v>5389.0550000000003</v>
      </c>
      <c r="M596" s="2">
        <v>5389.06</v>
      </c>
    </row>
    <row r="597" spans="1:13" x14ac:dyDescent="0.4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7"/>
        <v>175</v>
      </c>
      <c r="J597" s="6">
        <f t="shared" si="38"/>
        <v>12.250000000000002</v>
      </c>
      <c r="K597" s="6">
        <f t="shared" si="39"/>
        <v>187.25</v>
      </c>
      <c r="L597" s="6">
        <f t="shared" si="36"/>
        <v>333.31</v>
      </c>
      <c r="M597" s="2">
        <v>333.31</v>
      </c>
    </row>
    <row r="598" spans="1:13" x14ac:dyDescent="0.4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7"/>
        <v>175</v>
      </c>
      <c r="J598" s="16">
        <f t="shared" si="38"/>
        <v>12.250000000000002</v>
      </c>
      <c r="K598" s="16">
        <f t="shared" si="39"/>
        <v>187.25</v>
      </c>
      <c r="L598" s="6">
        <f t="shared" si="36"/>
        <v>187.25</v>
      </c>
      <c r="M598" s="2">
        <v>187.25</v>
      </c>
    </row>
    <row r="599" spans="1:13" x14ac:dyDescent="0.4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7"/>
        <v>500.5</v>
      </c>
      <c r="J599" s="6">
        <f t="shared" si="38"/>
        <v>35.035000000000004</v>
      </c>
      <c r="K599" s="6">
        <f t="shared" si="39"/>
        <v>535.53499999999997</v>
      </c>
      <c r="L599" s="6">
        <f t="shared" si="36"/>
        <v>906.29499999999996</v>
      </c>
      <c r="M599" s="2">
        <v>906.3</v>
      </c>
    </row>
    <row r="600" spans="1:13" x14ac:dyDescent="0.4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7"/>
        <v>168</v>
      </c>
      <c r="J600" s="16">
        <f t="shared" si="38"/>
        <v>11.760000000000002</v>
      </c>
      <c r="K600" s="16">
        <f t="shared" si="39"/>
        <v>179.76</v>
      </c>
      <c r="L600" s="6">
        <f t="shared" si="36"/>
        <v>325.82</v>
      </c>
      <c r="M600" s="2">
        <v>325.82</v>
      </c>
    </row>
    <row r="601" spans="1:13" x14ac:dyDescent="0.4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7"/>
        <v>56</v>
      </c>
      <c r="J601" s="6">
        <f t="shared" si="38"/>
        <v>3.9200000000000004</v>
      </c>
      <c r="K601" s="6">
        <f t="shared" si="39"/>
        <v>59.92</v>
      </c>
      <c r="L601" s="6">
        <f t="shared" si="36"/>
        <v>119.84</v>
      </c>
      <c r="M601" s="2">
        <v>119.84</v>
      </c>
    </row>
    <row r="602" spans="1:13" x14ac:dyDescent="0.4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7"/>
        <v>119</v>
      </c>
      <c r="J602" s="16">
        <f t="shared" si="38"/>
        <v>8.33</v>
      </c>
      <c r="K602" s="16">
        <f t="shared" si="39"/>
        <v>127.33</v>
      </c>
      <c r="L602" s="6">
        <f t="shared" si="36"/>
        <v>194.74</v>
      </c>
      <c r="M602" s="2">
        <v>194.74</v>
      </c>
    </row>
    <row r="603" spans="1:13" x14ac:dyDescent="0.4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7"/>
        <v>77</v>
      </c>
      <c r="J603" s="6">
        <f t="shared" si="38"/>
        <v>5.3900000000000006</v>
      </c>
      <c r="K603" s="6">
        <f t="shared" si="39"/>
        <v>82.39</v>
      </c>
      <c r="L603" s="6">
        <f t="shared" si="36"/>
        <v>142.31</v>
      </c>
      <c r="M603" s="2">
        <v>142.31</v>
      </c>
    </row>
    <row r="604" spans="1:13" x14ac:dyDescent="0.4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7"/>
        <v>241.5</v>
      </c>
      <c r="J604" s="16">
        <f t="shared" si="38"/>
        <v>16.905000000000001</v>
      </c>
      <c r="K604" s="16">
        <f t="shared" si="39"/>
        <v>258.40499999999997</v>
      </c>
      <c r="L604" s="6">
        <f t="shared" si="36"/>
        <v>423.18499999999995</v>
      </c>
      <c r="M604" s="2">
        <v>423.19</v>
      </c>
    </row>
    <row r="605" spans="1:13" x14ac:dyDescent="0.4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7"/>
        <v>108.5</v>
      </c>
      <c r="J605" s="6">
        <f t="shared" si="38"/>
        <v>7.5950000000000006</v>
      </c>
      <c r="K605" s="6">
        <f t="shared" si="39"/>
        <v>116.095</v>
      </c>
      <c r="L605" s="6">
        <f t="shared" si="36"/>
        <v>161.035</v>
      </c>
      <c r="M605" s="2">
        <v>161.04</v>
      </c>
    </row>
    <row r="606" spans="1:13" x14ac:dyDescent="0.4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7"/>
        <v>119</v>
      </c>
      <c r="J606" s="16">
        <f t="shared" si="38"/>
        <v>8.33</v>
      </c>
      <c r="K606" s="16">
        <f t="shared" si="39"/>
        <v>127.33</v>
      </c>
      <c r="L606" s="6">
        <f t="shared" si="36"/>
        <v>217.20999999999998</v>
      </c>
      <c r="M606" s="2">
        <v>217.21</v>
      </c>
    </row>
    <row r="607" spans="1:13" x14ac:dyDescent="0.4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7"/>
        <v>45.5</v>
      </c>
      <c r="J607" s="6">
        <f t="shared" si="38"/>
        <v>3.1850000000000005</v>
      </c>
      <c r="K607" s="6">
        <f t="shared" si="39"/>
        <v>48.685000000000002</v>
      </c>
      <c r="L607" s="6">
        <f t="shared" si="36"/>
        <v>48.685000000000002</v>
      </c>
      <c r="M607" s="2">
        <v>48.69</v>
      </c>
    </row>
    <row r="608" spans="1:13" x14ac:dyDescent="0.4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7"/>
        <v>38.5</v>
      </c>
      <c r="J608" s="16">
        <f t="shared" si="38"/>
        <v>2.6950000000000003</v>
      </c>
      <c r="K608" s="16">
        <f t="shared" si="39"/>
        <v>41.195</v>
      </c>
      <c r="L608" s="6">
        <f t="shared" si="36"/>
        <v>131.07499999999999</v>
      </c>
      <c r="M608" s="2">
        <v>131.08000000000001</v>
      </c>
    </row>
    <row r="609" spans="1:13" x14ac:dyDescent="0.4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7"/>
        <v>21</v>
      </c>
      <c r="J609" s="6">
        <f t="shared" si="38"/>
        <v>1.4700000000000002</v>
      </c>
      <c r="K609" s="6">
        <f t="shared" si="39"/>
        <v>22.47</v>
      </c>
      <c r="L609" s="6">
        <f t="shared" si="36"/>
        <v>44.94</v>
      </c>
      <c r="M609" s="2">
        <v>44.94</v>
      </c>
    </row>
    <row r="610" spans="1:13" x14ac:dyDescent="0.4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7"/>
        <v>45.5</v>
      </c>
      <c r="J610" s="16">
        <f t="shared" si="38"/>
        <v>3.1850000000000005</v>
      </c>
      <c r="K610" s="16">
        <f t="shared" si="39"/>
        <v>48.685000000000002</v>
      </c>
      <c r="L610" s="6">
        <f t="shared" si="36"/>
        <v>56.175000000000004</v>
      </c>
      <c r="M610" s="2">
        <v>56.18</v>
      </c>
    </row>
    <row r="611" spans="1:13" x14ac:dyDescent="0.4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7"/>
        <v>217</v>
      </c>
      <c r="J611" s="6">
        <f t="shared" si="38"/>
        <v>15.190000000000001</v>
      </c>
      <c r="K611" s="6">
        <f t="shared" si="39"/>
        <v>232.19</v>
      </c>
      <c r="L611" s="6">
        <f t="shared" si="36"/>
        <v>471.87</v>
      </c>
      <c r="M611" s="2">
        <v>471.87</v>
      </c>
    </row>
    <row r="612" spans="1:13" x14ac:dyDescent="0.4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7"/>
        <v>42</v>
      </c>
      <c r="J612" s="16">
        <f t="shared" si="38"/>
        <v>2.9400000000000004</v>
      </c>
      <c r="K612" s="16">
        <f t="shared" si="39"/>
        <v>44.94</v>
      </c>
      <c r="L612" s="6">
        <f t="shared" si="36"/>
        <v>97.37</v>
      </c>
      <c r="M612" s="2">
        <v>97.37</v>
      </c>
    </row>
    <row r="613" spans="1:13" x14ac:dyDescent="0.4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7"/>
        <v>45.5</v>
      </c>
      <c r="J613" s="6">
        <f t="shared" si="38"/>
        <v>3.1850000000000005</v>
      </c>
      <c r="K613" s="6">
        <f t="shared" si="39"/>
        <v>48.685000000000002</v>
      </c>
      <c r="L613" s="6">
        <f t="shared" si="36"/>
        <v>101.11500000000001</v>
      </c>
      <c r="M613" s="2">
        <v>101.12</v>
      </c>
    </row>
    <row r="614" spans="1:13" x14ac:dyDescent="0.4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7"/>
        <v>52.5</v>
      </c>
      <c r="J614" s="16">
        <f t="shared" si="38"/>
        <v>3.6750000000000003</v>
      </c>
      <c r="K614" s="16">
        <f t="shared" si="39"/>
        <v>56.174999999999997</v>
      </c>
      <c r="L614" s="6">
        <f t="shared" si="36"/>
        <v>108.60499999999999</v>
      </c>
      <c r="M614" s="2">
        <v>108.61</v>
      </c>
    </row>
    <row r="615" spans="1:13" x14ac:dyDescent="0.4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7"/>
        <v>24.5</v>
      </c>
      <c r="J615" s="6">
        <f t="shared" si="38"/>
        <v>1.7150000000000001</v>
      </c>
      <c r="K615" s="6">
        <f t="shared" si="39"/>
        <v>26.215</v>
      </c>
      <c r="L615" s="6">
        <f t="shared" si="36"/>
        <v>116.095</v>
      </c>
      <c r="M615" s="2">
        <v>116.1</v>
      </c>
    </row>
    <row r="616" spans="1:13" x14ac:dyDescent="0.4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7"/>
        <v>3.5</v>
      </c>
      <c r="J616" s="16">
        <f t="shared" si="38"/>
        <v>0.24500000000000002</v>
      </c>
      <c r="K616" s="16">
        <f t="shared" si="39"/>
        <v>3.7450000000000001</v>
      </c>
      <c r="L616" s="6">
        <f t="shared" si="36"/>
        <v>7.4950000000000001</v>
      </c>
      <c r="M616" s="2">
        <v>7.5</v>
      </c>
    </row>
    <row r="617" spans="1:13" x14ac:dyDescent="0.4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7"/>
        <v>91</v>
      </c>
      <c r="J617" s="6">
        <f t="shared" si="38"/>
        <v>6.370000000000001</v>
      </c>
      <c r="K617" s="6">
        <f t="shared" si="39"/>
        <v>97.37</v>
      </c>
      <c r="L617" s="6">
        <f t="shared" si="36"/>
        <v>191</v>
      </c>
      <c r="M617" s="2">
        <v>191</v>
      </c>
    </row>
    <row r="618" spans="1:13" x14ac:dyDescent="0.4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7"/>
        <v>38.5</v>
      </c>
      <c r="J618" s="16">
        <f t="shared" si="38"/>
        <v>2.6950000000000003</v>
      </c>
      <c r="K618" s="16">
        <f t="shared" si="39"/>
        <v>41.195</v>
      </c>
      <c r="L618" s="6">
        <f t="shared" si="36"/>
        <v>74.905000000000001</v>
      </c>
      <c r="M618" s="2">
        <v>74.91</v>
      </c>
    </row>
    <row r="619" spans="1:13" x14ac:dyDescent="0.4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7"/>
        <v>49</v>
      </c>
      <c r="J619" s="6">
        <f t="shared" si="38"/>
        <v>3.43</v>
      </c>
      <c r="K619" s="6">
        <f t="shared" si="39"/>
        <v>52.43</v>
      </c>
      <c r="L619" s="6">
        <f t="shared" si="36"/>
        <v>52.43</v>
      </c>
      <c r="M619" s="2">
        <v>52.43</v>
      </c>
    </row>
    <row r="620" spans="1:13" x14ac:dyDescent="0.4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7"/>
        <v>38.5</v>
      </c>
      <c r="J620" s="16">
        <f t="shared" si="38"/>
        <v>2.6950000000000003</v>
      </c>
      <c r="K620" s="16">
        <f t="shared" si="39"/>
        <v>41.195</v>
      </c>
      <c r="L620" s="6">
        <f t="shared" si="36"/>
        <v>41.195</v>
      </c>
      <c r="M620" s="2">
        <v>41.2</v>
      </c>
    </row>
    <row r="621" spans="1:13" x14ac:dyDescent="0.4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7"/>
        <v>3.5</v>
      </c>
      <c r="J621" s="6">
        <f t="shared" si="38"/>
        <v>0.24500000000000002</v>
      </c>
      <c r="K621" s="6">
        <f t="shared" si="39"/>
        <v>3.7450000000000001</v>
      </c>
      <c r="L621" s="6">
        <f t="shared" si="36"/>
        <v>3.7450000000000001</v>
      </c>
      <c r="M621" s="2">
        <v>3.75</v>
      </c>
    </row>
    <row r="622" spans="1:13" x14ac:dyDescent="0.4">
      <c r="A622" s="9">
        <v>618</v>
      </c>
      <c r="B622" s="4">
        <v>5920001631</v>
      </c>
      <c r="C622" s="159" t="s">
        <v>1393</v>
      </c>
      <c r="D622" s="160" t="s">
        <v>425</v>
      </c>
      <c r="E622" s="99">
        <v>1</v>
      </c>
      <c r="F622" s="31">
        <v>0</v>
      </c>
      <c r="G622" s="64">
        <v>9</v>
      </c>
      <c r="H622" s="15">
        <v>3.5</v>
      </c>
      <c r="I622" s="16">
        <f t="shared" si="37"/>
        <v>31.5</v>
      </c>
      <c r="J622" s="16">
        <f t="shared" si="38"/>
        <v>2.2050000000000001</v>
      </c>
      <c r="K622" s="16">
        <f t="shared" si="39"/>
        <v>33.704999999999998</v>
      </c>
      <c r="L622" s="6">
        <f t="shared" si="36"/>
        <v>33.704999999999998</v>
      </c>
    </row>
    <row r="623" spans="1:13" x14ac:dyDescent="0.4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7"/>
        <v>45.5</v>
      </c>
      <c r="J623" s="6">
        <f t="shared" si="38"/>
        <v>3.1850000000000005</v>
      </c>
      <c r="K623" s="6">
        <f t="shared" si="39"/>
        <v>48.685000000000002</v>
      </c>
      <c r="L623" s="6">
        <f t="shared" si="36"/>
        <v>48.685000000000002</v>
      </c>
      <c r="M623" s="2">
        <v>48.69</v>
      </c>
    </row>
    <row r="624" spans="1:13" x14ac:dyDescent="0.4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7"/>
        <v>84</v>
      </c>
      <c r="J624" s="16">
        <f t="shared" si="38"/>
        <v>5.8800000000000008</v>
      </c>
      <c r="K624" s="16">
        <f t="shared" si="39"/>
        <v>89.88</v>
      </c>
      <c r="L624" s="6">
        <f t="shared" si="36"/>
        <v>194.74</v>
      </c>
      <c r="M624" s="2">
        <v>194.74</v>
      </c>
    </row>
    <row r="625" spans="1:13" x14ac:dyDescent="0.4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7"/>
        <v>129.5</v>
      </c>
      <c r="J625" s="6">
        <f t="shared" si="38"/>
        <v>9.0650000000000013</v>
      </c>
      <c r="K625" s="6">
        <f t="shared" si="39"/>
        <v>138.565</v>
      </c>
      <c r="L625" s="6">
        <f t="shared" si="36"/>
        <v>325.815</v>
      </c>
      <c r="M625" s="2">
        <v>325.82</v>
      </c>
    </row>
    <row r="626" spans="1:13" x14ac:dyDescent="0.4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7"/>
        <v>98</v>
      </c>
      <c r="J626" s="16">
        <f t="shared" si="38"/>
        <v>6.86</v>
      </c>
      <c r="K626" s="16">
        <f t="shared" si="39"/>
        <v>104.86</v>
      </c>
      <c r="L626" s="6">
        <f t="shared" si="36"/>
        <v>224.7</v>
      </c>
      <c r="M626" s="2">
        <v>224.7</v>
      </c>
    </row>
    <row r="627" spans="1:13" x14ac:dyDescent="0.4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7"/>
        <v>210</v>
      </c>
      <c r="J627" s="6">
        <f t="shared" si="38"/>
        <v>14.700000000000001</v>
      </c>
      <c r="K627" s="6">
        <f t="shared" si="39"/>
        <v>224.7</v>
      </c>
      <c r="L627" s="6">
        <f t="shared" si="36"/>
        <v>400.72</v>
      </c>
      <c r="M627" s="2">
        <v>400.72</v>
      </c>
    </row>
    <row r="628" spans="1:13" x14ac:dyDescent="0.4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7"/>
        <v>77</v>
      </c>
      <c r="J628" s="16">
        <f t="shared" si="38"/>
        <v>5.3900000000000006</v>
      </c>
      <c r="K628" s="16">
        <f t="shared" si="39"/>
        <v>82.39</v>
      </c>
      <c r="L628" s="6">
        <f t="shared" si="36"/>
        <v>194.74</v>
      </c>
      <c r="M628" s="2">
        <v>194.74</v>
      </c>
    </row>
    <row r="629" spans="1:13" x14ac:dyDescent="0.4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7"/>
        <v>66.5</v>
      </c>
      <c r="J629" s="6">
        <f t="shared" si="38"/>
        <v>4.6550000000000002</v>
      </c>
      <c r="K629" s="6">
        <f t="shared" si="39"/>
        <v>71.155000000000001</v>
      </c>
      <c r="L629" s="6">
        <f t="shared" si="36"/>
        <v>232.19499999999999</v>
      </c>
      <c r="M629" s="2">
        <v>232.2</v>
      </c>
    </row>
    <row r="630" spans="1:13" x14ac:dyDescent="0.4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7"/>
        <v>87.5</v>
      </c>
      <c r="J630" s="16">
        <f t="shared" si="38"/>
        <v>6.1250000000000009</v>
      </c>
      <c r="K630" s="16">
        <f t="shared" si="39"/>
        <v>93.625</v>
      </c>
      <c r="L630" s="6">
        <f t="shared" si="36"/>
        <v>134.82499999999999</v>
      </c>
      <c r="M630" s="2">
        <v>134.83000000000001</v>
      </c>
    </row>
    <row r="631" spans="1:13" x14ac:dyDescent="0.4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7"/>
        <v>24.5</v>
      </c>
      <c r="J631" s="6">
        <f t="shared" si="38"/>
        <v>1.7150000000000001</v>
      </c>
      <c r="K631" s="6">
        <f t="shared" si="39"/>
        <v>26.215</v>
      </c>
      <c r="L631" s="6">
        <f t="shared" si="36"/>
        <v>63.665000000000006</v>
      </c>
      <c r="M631" s="2">
        <v>63.67</v>
      </c>
    </row>
    <row r="632" spans="1:13" x14ac:dyDescent="0.4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7"/>
        <v>49</v>
      </c>
      <c r="J632" s="16">
        <f t="shared" si="38"/>
        <v>3.43</v>
      </c>
      <c r="K632" s="16">
        <f t="shared" si="39"/>
        <v>52.43</v>
      </c>
      <c r="L632" s="6">
        <f t="shared" si="36"/>
        <v>52.43</v>
      </c>
      <c r="M632" s="2">
        <v>52.43</v>
      </c>
    </row>
    <row r="633" spans="1:13" x14ac:dyDescent="0.4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7"/>
        <v>66.5</v>
      </c>
      <c r="J633" s="6">
        <f t="shared" si="38"/>
        <v>4.6550000000000002</v>
      </c>
      <c r="K633" s="6">
        <f t="shared" si="39"/>
        <v>71.155000000000001</v>
      </c>
      <c r="L633" s="6">
        <f t="shared" si="36"/>
        <v>71.155000000000001</v>
      </c>
      <c r="M633" s="2">
        <v>71.16</v>
      </c>
    </row>
    <row r="634" spans="1:13" x14ac:dyDescent="0.4">
      <c r="A634" s="9">
        <v>630</v>
      </c>
      <c r="B634" s="4">
        <v>5920001643</v>
      </c>
      <c r="C634" s="159" t="s">
        <v>1406</v>
      </c>
      <c r="D634" s="160" t="s">
        <v>431</v>
      </c>
      <c r="E634" s="99">
        <v>1</v>
      </c>
      <c r="F634" s="31">
        <v>0</v>
      </c>
      <c r="G634" s="64">
        <v>15</v>
      </c>
      <c r="H634" s="15">
        <v>3.5</v>
      </c>
      <c r="I634" s="16">
        <f t="shared" si="37"/>
        <v>52.5</v>
      </c>
      <c r="J634" s="16">
        <f t="shared" si="38"/>
        <v>3.6750000000000003</v>
      </c>
      <c r="K634" s="16">
        <f t="shared" si="39"/>
        <v>56.174999999999997</v>
      </c>
      <c r="L634" s="6">
        <f t="shared" si="36"/>
        <v>56.174999999999997</v>
      </c>
    </row>
    <row r="635" spans="1:13" x14ac:dyDescent="0.4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7"/>
        <v>147</v>
      </c>
      <c r="J635" s="6">
        <f t="shared" si="38"/>
        <v>10.290000000000001</v>
      </c>
      <c r="K635" s="6">
        <f t="shared" si="39"/>
        <v>157.29</v>
      </c>
      <c r="L635" s="6">
        <f t="shared" si="36"/>
        <v>157.29</v>
      </c>
      <c r="M635" s="2">
        <v>157.29</v>
      </c>
    </row>
    <row r="636" spans="1:13" x14ac:dyDescent="0.4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7"/>
        <v>31.5</v>
      </c>
      <c r="J636" s="16">
        <f t="shared" si="38"/>
        <v>2.2050000000000001</v>
      </c>
      <c r="K636" s="16">
        <f t="shared" si="39"/>
        <v>33.704999999999998</v>
      </c>
      <c r="L636" s="6">
        <f t="shared" si="36"/>
        <v>33.704999999999998</v>
      </c>
      <c r="M636" s="2">
        <v>33.71</v>
      </c>
    </row>
    <row r="637" spans="1:13" x14ac:dyDescent="0.4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7"/>
        <v>59.5</v>
      </c>
      <c r="J637" s="6">
        <f t="shared" si="38"/>
        <v>4.165</v>
      </c>
      <c r="K637" s="6">
        <f t="shared" si="39"/>
        <v>63.664999999999999</v>
      </c>
      <c r="L637" s="6">
        <f t="shared" si="36"/>
        <v>82.394999999999996</v>
      </c>
      <c r="M637" s="2">
        <v>82.4</v>
      </c>
    </row>
    <row r="638" spans="1:13" x14ac:dyDescent="0.4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7"/>
        <v>49</v>
      </c>
      <c r="J638" s="16">
        <f t="shared" si="38"/>
        <v>3.43</v>
      </c>
      <c r="K638" s="16">
        <f t="shared" si="39"/>
        <v>52.43</v>
      </c>
      <c r="L638" s="6">
        <f t="shared" si="36"/>
        <v>108.61</v>
      </c>
      <c r="M638" s="2">
        <v>108.61</v>
      </c>
    </row>
    <row r="639" spans="1:13" x14ac:dyDescent="0.4">
      <c r="A639" s="9">
        <v>635</v>
      </c>
      <c r="B639" s="4">
        <v>5920001648</v>
      </c>
      <c r="C639" s="161" t="s">
        <v>1412</v>
      </c>
      <c r="D639" s="160" t="s">
        <v>708</v>
      </c>
      <c r="E639" s="63" t="s">
        <v>1779</v>
      </c>
      <c r="F639" s="33">
        <v>0</v>
      </c>
      <c r="G639" s="3">
        <v>4</v>
      </c>
      <c r="H639" s="5">
        <v>3.5</v>
      </c>
      <c r="I639" s="6">
        <f t="shared" si="37"/>
        <v>14</v>
      </c>
      <c r="J639" s="6">
        <f t="shared" si="38"/>
        <v>0.98000000000000009</v>
      </c>
      <c r="K639" s="6">
        <f t="shared" si="39"/>
        <v>14.98</v>
      </c>
      <c r="L639" s="6">
        <f t="shared" si="36"/>
        <v>14.98</v>
      </c>
    </row>
    <row r="640" spans="1:13" x14ac:dyDescent="0.4">
      <c r="A640" s="9">
        <v>636</v>
      </c>
      <c r="B640" s="4">
        <v>5920001649</v>
      </c>
      <c r="C640" s="159" t="s">
        <v>1413</v>
      </c>
      <c r="D640" s="160" t="s">
        <v>709</v>
      </c>
      <c r="E640" s="99">
        <v>1</v>
      </c>
      <c r="F640" s="31">
        <v>0</v>
      </c>
      <c r="G640" s="64">
        <v>11</v>
      </c>
      <c r="H640" s="15">
        <v>3.5</v>
      </c>
      <c r="I640" s="16">
        <f t="shared" si="37"/>
        <v>38.5</v>
      </c>
      <c r="J640" s="16">
        <f t="shared" si="38"/>
        <v>2.6950000000000003</v>
      </c>
      <c r="K640" s="16">
        <f t="shared" si="39"/>
        <v>41.195</v>
      </c>
      <c r="L640" s="6">
        <f t="shared" si="36"/>
        <v>41.195</v>
      </c>
    </row>
    <row r="641" spans="1:13" x14ac:dyDescent="0.4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7"/>
        <v>21</v>
      </c>
      <c r="J641" s="6">
        <f t="shared" si="38"/>
        <v>1.4700000000000002</v>
      </c>
      <c r="K641" s="6">
        <f t="shared" si="39"/>
        <v>22.47</v>
      </c>
      <c r="L641" s="6">
        <f t="shared" si="36"/>
        <v>44.94</v>
      </c>
      <c r="M641" s="2">
        <v>44.94</v>
      </c>
    </row>
    <row r="642" spans="1:13" x14ac:dyDescent="0.4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7"/>
        <v>392</v>
      </c>
      <c r="J642" s="16">
        <f t="shared" si="38"/>
        <v>27.44</v>
      </c>
      <c r="K642" s="16">
        <f t="shared" si="39"/>
        <v>419.44</v>
      </c>
      <c r="L642" s="6">
        <f t="shared" si="36"/>
        <v>786.45</v>
      </c>
      <c r="M642" s="2">
        <v>786.45</v>
      </c>
    </row>
    <row r="643" spans="1:13" x14ac:dyDescent="0.4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7"/>
        <v>168</v>
      </c>
      <c r="J643" s="6">
        <f t="shared" si="38"/>
        <v>11.760000000000002</v>
      </c>
      <c r="K643" s="6">
        <f t="shared" si="39"/>
        <v>179.76</v>
      </c>
      <c r="L643" s="6">
        <f t="shared" si="36"/>
        <v>179.76</v>
      </c>
      <c r="M643" s="2">
        <v>179.76</v>
      </c>
    </row>
    <row r="644" spans="1:13" x14ac:dyDescent="0.4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7"/>
        <v>73.5</v>
      </c>
      <c r="J644" s="16">
        <f t="shared" si="38"/>
        <v>5.1450000000000005</v>
      </c>
      <c r="K644" s="16">
        <f t="shared" si="39"/>
        <v>78.644999999999996</v>
      </c>
      <c r="L644" s="6">
        <f t="shared" si="36"/>
        <v>153.54500000000002</v>
      </c>
      <c r="M644" s="2">
        <v>153.55000000000001</v>
      </c>
    </row>
    <row r="645" spans="1:13" x14ac:dyDescent="0.4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7"/>
        <v>70</v>
      </c>
      <c r="J645" s="6">
        <f t="shared" si="38"/>
        <v>4.9000000000000004</v>
      </c>
      <c r="K645" s="6">
        <f t="shared" si="39"/>
        <v>74.900000000000006</v>
      </c>
      <c r="L645" s="6">
        <f t="shared" si="36"/>
        <v>490.6</v>
      </c>
      <c r="M645" s="2">
        <v>490.6</v>
      </c>
    </row>
    <row r="646" spans="1:13" x14ac:dyDescent="0.4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7"/>
        <v>119</v>
      </c>
      <c r="J646" s="16">
        <f t="shared" si="38"/>
        <v>8.33</v>
      </c>
      <c r="K646" s="16">
        <f t="shared" si="39"/>
        <v>127.33</v>
      </c>
      <c r="L646" s="6">
        <f t="shared" ref="L646:L709" si="40">SUM(F646+K646)</f>
        <v>127.33</v>
      </c>
      <c r="M646" s="2">
        <v>127.33</v>
      </c>
    </row>
    <row r="647" spans="1:13" x14ac:dyDescent="0.4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7"/>
        <v>35</v>
      </c>
      <c r="J647" s="6">
        <f t="shared" si="38"/>
        <v>2.4500000000000002</v>
      </c>
      <c r="K647" s="6">
        <f t="shared" si="39"/>
        <v>37.450000000000003</v>
      </c>
      <c r="L647" s="6">
        <f t="shared" si="40"/>
        <v>37.450000000000003</v>
      </c>
      <c r="M647" s="2">
        <v>37.450000000000003</v>
      </c>
    </row>
    <row r="648" spans="1:13" x14ac:dyDescent="0.4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7"/>
        <v>45.5</v>
      </c>
      <c r="J648" s="16">
        <f t="shared" si="38"/>
        <v>3.1850000000000005</v>
      </c>
      <c r="K648" s="16">
        <f t="shared" si="39"/>
        <v>48.685000000000002</v>
      </c>
      <c r="L648" s="6">
        <f t="shared" si="40"/>
        <v>104.86500000000001</v>
      </c>
      <c r="M648" s="2">
        <v>104.87</v>
      </c>
    </row>
    <row r="649" spans="1:13" x14ac:dyDescent="0.4">
      <c r="A649" s="9">
        <v>645</v>
      </c>
      <c r="B649" s="4">
        <v>5920001658</v>
      </c>
      <c r="C649" s="161" t="s">
        <v>1422</v>
      </c>
      <c r="D649" s="160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1">SUM(G649*H649)</f>
        <v>80.5</v>
      </c>
      <c r="J649" s="6">
        <f t="shared" ref="J649:J712" si="42">SUM(I649*7%)</f>
        <v>5.6350000000000007</v>
      </c>
      <c r="K649" s="6">
        <f t="shared" ref="K649:K712" si="43">SUM(I649+J649)</f>
        <v>86.135000000000005</v>
      </c>
      <c r="L649" s="6">
        <f t="shared" si="40"/>
        <v>86.135000000000005</v>
      </c>
    </row>
    <row r="650" spans="1:13" x14ac:dyDescent="0.4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1"/>
        <v>31.5</v>
      </c>
      <c r="J650" s="16">
        <f t="shared" si="42"/>
        <v>2.2050000000000001</v>
      </c>
      <c r="K650" s="16">
        <f t="shared" si="43"/>
        <v>33.704999999999998</v>
      </c>
      <c r="L650" s="6">
        <f t="shared" si="40"/>
        <v>74.905000000000001</v>
      </c>
      <c r="M650" s="2">
        <v>74.91</v>
      </c>
    </row>
    <row r="651" spans="1:13" x14ac:dyDescent="0.4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1"/>
        <v>42</v>
      </c>
      <c r="J651" s="6">
        <f t="shared" si="42"/>
        <v>2.9400000000000004</v>
      </c>
      <c r="K651" s="6">
        <f t="shared" si="43"/>
        <v>44.94</v>
      </c>
      <c r="L651" s="6">
        <f t="shared" si="40"/>
        <v>93.63</v>
      </c>
      <c r="M651" s="2">
        <v>93.63</v>
      </c>
    </row>
    <row r="652" spans="1:13" x14ac:dyDescent="0.4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1"/>
        <v>24.5</v>
      </c>
      <c r="J652" s="16">
        <f t="shared" si="42"/>
        <v>1.7150000000000001</v>
      </c>
      <c r="K652" s="16">
        <f t="shared" si="43"/>
        <v>26.215</v>
      </c>
      <c r="L652" s="6">
        <f t="shared" si="40"/>
        <v>146.05500000000001</v>
      </c>
      <c r="M652" s="2">
        <v>146.06</v>
      </c>
    </row>
    <row r="653" spans="1:13" x14ac:dyDescent="0.4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1"/>
        <v>49</v>
      </c>
      <c r="J653" s="6">
        <f t="shared" si="42"/>
        <v>3.43</v>
      </c>
      <c r="K653" s="6">
        <f t="shared" si="43"/>
        <v>52.43</v>
      </c>
      <c r="L653" s="6">
        <f t="shared" si="40"/>
        <v>52.43</v>
      </c>
      <c r="M653" s="2">
        <v>52.43</v>
      </c>
    </row>
    <row r="654" spans="1:13" x14ac:dyDescent="0.4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1"/>
        <v>17.5</v>
      </c>
      <c r="J654" s="16">
        <f t="shared" si="42"/>
        <v>1.2250000000000001</v>
      </c>
      <c r="K654" s="16">
        <f t="shared" si="43"/>
        <v>18.725000000000001</v>
      </c>
      <c r="L654" s="6">
        <f t="shared" si="40"/>
        <v>41.195</v>
      </c>
      <c r="M654" s="2">
        <v>41.2</v>
      </c>
    </row>
    <row r="655" spans="1:13" x14ac:dyDescent="0.4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1"/>
        <v>101.5</v>
      </c>
      <c r="J655" s="6">
        <f t="shared" si="42"/>
        <v>7.1050000000000004</v>
      </c>
      <c r="K655" s="6">
        <f t="shared" si="43"/>
        <v>108.605</v>
      </c>
      <c r="L655" s="6">
        <f t="shared" si="40"/>
        <v>176.01499999999999</v>
      </c>
      <c r="M655" s="2">
        <v>176.02</v>
      </c>
    </row>
    <row r="656" spans="1:13" x14ac:dyDescent="0.4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1"/>
        <v>56</v>
      </c>
      <c r="J656" s="16">
        <f t="shared" si="42"/>
        <v>3.9200000000000004</v>
      </c>
      <c r="K656" s="16">
        <f t="shared" si="43"/>
        <v>59.92</v>
      </c>
      <c r="L656" s="6">
        <f t="shared" si="40"/>
        <v>108.61</v>
      </c>
      <c r="M656" s="2">
        <v>108.61</v>
      </c>
    </row>
    <row r="657" spans="1:13" x14ac:dyDescent="0.4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1"/>
        <v>196</v>
      </c>
      <c r="J657" s="6">
        <f t="shared" si="42"/>
        <v>13.72</v>
      </c>
      <c r="K657" s="6">
        <f t="shared" si="43"/>
        <v>209.72</v>
      </c>
      <c r="L657" s="6">
        <f t="shared" si="40"/>
        <v>400.72</v>
      </c>
      <c r="M657" s="2">
        <v>400.72</v>
      </c>
    </row>
    <row r="658" spans="1:13" x14ac:dyDescent="0.4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1"/>
        <v>35</v>
      </c>
      <c r="J658" s="16">
        <f t="shared" si="42"/>
        <v>2.4500000000000002</v>
      </c>
      <c r="K658" s="16">
        <f t="shared" si="43"/>
        <v>37.450000000000003</v>
      </c>
      <c r="L658" s="6">
        <f t="shared" si="40"/>
        <v>123.59</v>
      </c>
      <c r="M658" s="2">
        <v>123.59</v>
      </c>
    </row>
    <row r="659" spans="1:13" x14ac:dyDescent="0.4">
      <c r="A659" s="9">
        <v>655</v>
      </c>
      <c r="B659" s="4">
        <v>5920001668</v>
      </c>
      <c r="C659" s="161" t="s">
        <v>1433</v>
      </c>
      <c r="D659" s="160" t="s">
        <v>445</v>
      </c>
      <c r="E659" s="63">
        <v>1</v>
      </c>
      <c r="F659" s="33">
        <v>0</v>
      </c>
      <c r="G659" s="3">
        <v>9</v>
      </c>
      <c r="H659" s="5">
        <v>3.5</v>
      </c>
      <c r="I659" s="6">
        <f t="shared" si="41"/>
        <v>31.5</v>
      </c>
      <c r="J659" s="6">
        <f t="shared" si="42"/>
        <v>2.2050000000000001</v>
      </c>
      <c r="K659" s="6">
        <f t="shared" si="43"/>
        <v>33.704999999999998</v>
      </c>
      <c r="L659" s="6">
        <f t="shared" si="40"/>
        <v>33.704999999999998</v>
      </c>
    </row>
    <row r="660" spans="1:13" x14ac:dyDescent="0.4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1"/>
        <v>63</v>
      </c>
      <c r="J660" s="16">
        <f t="shared" si="42"/>
        <v>4.41</v>
      </c>
      <c r="K660" s="16">
        <f t="shared" si="43"/>
        <v>67.41</v>
      </c>
      <c r="L660" s="6">
        <f t="shared" si="40"/>
        <v>138.57</v>
      </c>
      <c r="M660" s="2">
        <v>138.57</v>
      </c>
    </row>
    <row r="661" spans="1:13" x14ac:dyDescent="0.4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1"/>
        <v>7</v>
      </c>
      <c r="J661" s="6">
        <f t="shared" si="42"/>
        <v>0.49000000000000005</v>
      </c>
      <c r="K661" s="6">
        <f t="shared" si="43"/>
        <v>7.49</v>
      </c>
      <c r="L661" s="6">
        <f t="shared" si="40"/>
        <v>7.49</v>
      </c>
      <c r="M661" s="2">
        <v>7.49</v>
      </c>
    </row>
    <row r="662" spans="1:13" x14ac:dyDescent="0.4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1"/>
        <v>430.5</v>
      </c>
      <c r="J662" s="16">
        <f t="shared" si="42"/>
        <v>30.135000000000002</v>
      </c>
      <c r="K662" s="16">
        <f t="shared" si="43"/>
        <v>460.63499999999999</v>
      </c>
      <c r="L662" s="6">
        <f t="shared" si="40"/>
        <v>460.63499999999999</v>
      </c>
      <c r="M662" s="2">
        <v>460.64</v>
      </c>
    </row>
    <row r="663" spans="1:13" x14ac:dyDescent="0.4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1"/>
        <v>31.5</v>
      </c>
      <c r="J663" s="6">
        <f t="shared" si="42"/>
        <v>2.2050000000000001</v>
      </c>
      <c r="K663" s="6">
        <f t="shared" si="43"/>
        <v>33.704999999999998</v>
      </c>
      <c r="L663" s="6">
        <f t="shared" si="40"/>
        <v>33.704999999999998</v>
      </c>
      <c r="M663" s="2">
        <v>33.71</v>
      </c>
    </row>
    <row r="664" spans="1:13" x14ac:dyDescent="0.4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1"/>
        <v>77</v>
      </c>
      <c r="J664" s="16">
        <f t="shared" si="42"/>
        <v>5.3900000000000006</v>
      </c>
      <c r="K664" s="16">
        <f t="shared" si="43"/>
        <v>82.39</v>
      </c>
      <c r="L664" s="6">
        <f t="shared" si="40"/>
        <v>179.76</v>
      </c>
      <c r="M664" s="2">
        <v>179.76</v>
      </c>
    </row>
    <row r="665" spans="1:13" x14ac:dyDescent="0.4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1"/>
        <v>101.5</v>
      </c>
      <c r="J665" s="6">
        <f t="shared" si="42"/>
        <v>7.1050000000000004</v>
      </c>
      <c r="K665" s="6">
        <f t="shared" si="43"/>
        <v>108.605</v>
      </c>
      <c r="L665" s="6">
        <f t="shared" si="40"/>
        <v>108.605</v>
      </c>
      <c r="M665" s="2">
        <v>108.61</v>
      </c>
    </row>
    <row r="666" spans="1:13" x14ac:dyDescent="0.4">
      <c r="A666" s="9">
        <v>662</v>
      </c>
      <c r="B666" s="4">
        <v>5920001675</v>
      </c>
      <c r="C666" s="159" t="s">
        <v>1440</v>
      </c>
      <c r="D666" s="160" t="s">
        <v>452</v>
      </c>
      <c r="E666" s="99">
        <v>1</v>
      </c>
      <c r="F666" s="31">
        <v>0</v>
      </c>
      <c r="G666" s="64">
        <v>62</v>
      </c>
      <c r="H666" s="15">
        <v>3.5</v>
      </c>
      <c r="I666" s="16">
        <f t="shared" si="41"/>
        <v>217</v>
      </c>
      <c r="J666" s="16">
        <f t="shared" si="42"/>
        <v>15.190000000000001</v>
      </c>
      <c r="K666" s="16">
        <f t="shared" si="43"/>
        <v>232.19</v>
      </c>
      <c r="L666" s="6">
        <f t="shared" si="40"/>
        <v>232.19</v>
      </c>
    </row>
    <row r="667" spans="1:13" x14ac:dyDescent="0.4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1"/>
        <v>220.5</v>
      </c>
      <c r="J667" s="6">
        <f t="shared" si="42"/>
        <v>15.435000000000002</v>
      </c>
      <c r="K667" s="6">
        <f t="shared" si="43"/>
        <v>235.935</v>
      </c>
      <c r="L667" s="6">
        <f t="shared" si="40"/>
        <v>505.57499999999999</v>
      </c>
      <c r="M667" s="2">
        <v>505.58</v>
      </c>
    </row>
    <row r="668" spans="1:13" x14ac:dyDescent="0.4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1"/>
        <v>56</v>
      </c>
      <c r="J668" s="16">
        <f t="shared" si="42"/>
        <v>3.9200000000000004</v>
      </c>
      <c r="K668" s="16">
        <f t="shared" si="43"/>
        <v>59.92</v>
      </c>
      <c r="L668" s="6">
        <f t="shared" si="40"/>
        <v>127.33</v>
      </c>
      <c r="M668" s="2">
        <v>127.33</v>
      </c>
    </row>
    <row r="669" spans="1:13" x14ac:dyDescent="0.4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1"/>
        <v>35</v>
      </c>
      <c r="J669" s="6">
        <f t="shared" si="42"/>
        <v>2.4500000000000002</v>
      </c>
      <c r="K669" s="6">
        <f t="shared" si="43"/>
        <v>37.450000000000003</v>
      </c>
      <c r="L669" s="6">
        <f t="shared" si="40"/>
        <v>97.37</v>
      </c>
      <c r="M669" s="2">
        <v>97.37</v>
      </c>
    </row>
    <row r="670" spans="1:13" x14ac:dyDescent="0.4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1"/>
        <v>140</v>
      </c>
      <c r="J670" s="16">
        <f t="shared" si="42"/>
        <v>9.8000000000000007</v>
      </c>
      <c r="K670" s="16">
        <f t="shared" si="43"/>
        <v>149.80000000000001</v>
      </c>
      <c r="L670" s="6">
        <f t="shared" si="40"/>
        <v>340.8</v>
      </c>
      <c r="M670" s="2">
        <v>340.8</v>
      </c>
    </row>
    <row r="671" spans="1:13" x14ac:dyDescent="0.4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1"/>
        <v>108.5</v>
      </c>
      <c r="J671" s="6">
        <f t="shared" si="42"/>
        <v>7.5950000000000006</v>
      </c>
      <c r="K671" s="6">
        <f t="shared" si="43"/>
        <v>116.095</v>
      </c>
      <c r="L671" s="6">
        <f t="shared" si="40"/>
        <v>209.72499999999999</v>
      </c>
      <c r="M671" s="2">
        <v>209.73</v>
      </c>
    </row>
    <row r="672" spans="1:13" x14ac:dyDescent="0.4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1"/>
        <v>308</v>
      </c>
      <c r="J672" s="16">
        <f t="shared" si="42"/>
        <v>21.560000000000002</v>
      </c>
      <c r="K672" s="16">
        <f t="shared" si="43"/>
        <v>329.56</v>
      </c>
      <c r="L672" s="6">
        <f t="shared" si="40"/>
        <v>726.53</v>
      </c>
      <c r="M672" s="2">
        <v>726.53</v>
      </c>
    </row>
    <row r="673" spans="1:13" x14ac:dyDescent="0.4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1"/>
        <v>38.5</v>
      </c>
      <c r="J673" s="6">
        <f t="shared" si="42"/>
        <v>2.6950000000000003</v>
      </c>
      <c r="K673" s="6">
        <f t="shared" si="43"/>
        <v>41.195</v>
      </c>
      <c r="L673" s="6">
        <f t="shared" si="40"/>
        <v>89.884999999999991</v>
      </c>
      <c r="M673" s="2">
        <v>89.89</v>
      </c>
    </row>
    <row r="674" spans="1:13" x14ac:dyDescent="0.4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1"/>
        <v>129.5</v>
      </c>
      <c r="J674" s="16">
        <f t="shared" si="42"/>
        <v>9.0650000000000013</v>
      </c>
      <c r="K674" s="16">
        <f t="shared" si="43"/>
        <v>138.565</v>
      </c>
      <c r="L674" s="6">
        <f t="shared" si="40"/>
        <v>385.73500000000001</v>
      </c>
      <c r="M674" s="2">
        <v>385.74</v>
      </c>
    </row>
    <row r="675" spans="1:13" x14ac:dyDescent="0.4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1"/>
        <v>77</v>
      </c>
      <c r="J675" s="6">
        <f t="shared" si="42"/>
        <v>5.3900000000000006</v>
      </c>
      <c r="K675" s="6">
        <f t="shared" si="43"/>
        <v>82.39</v>
      </c>
      <c r="L675" s="6">
        <f t="shared" si="40"/>
        <v>172.26999999999998</v>
      </c>
      <c r="M675" s="2">
        <v>172.27</v>
      </c>
    </row>
    <row r="676" spans="1:13" x14ac:dyDescent="0.4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1"/>
        <v>164.5</v>
      </c>
      <c r="J676" s="16">
        <f t="shared" si="42"/>
        <v>11.515000000000001</v>
      </c>
      <c r="K676" s="16">
        <f t="shared" si="43"/>
        <v>176.01499999999999</v>
      </c>
      <c r="L676" s="6">
        <f t="shared" si="40"/>
        <v>348.28499999999997</v>
      </c>
      <c r="M676" s="2">
        <v>348.29</v>
      </c>
    </row>
    <row r="677" spans="1:13" x14ac:dyDescent="0.4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1"/>
        <v>14</v>
      </c>
      <c r="J677" s="6">
        <f t="shared" si="42"/>
        <v>0.98000000000000009</v>
      </c>
      <c r="K677" s="6">
        <f t="shared" si="43"/>
        <v>14.98</v>
      </c>
      <c r="L677" s="6">
        <f t="shared" si="40"/>
        <v>14.98</v>
      </c>
      <c r="M677" s="2">
        <v>14.98</v>
      </c>
    </row>
    <row r="678" spans="1:13" x14ac:dyDescent="0.4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1"/>
        <v>161</v>
      </c>
      <c r="J678" s="16">
        <f t="shared" si="42"/>
        <v>11.270000000000001</v>
      </c>
      <c r="K678" s="16">
        <f t="shared" si="43"/>
        <v>172.27</v>
      </c>
      <c r="L678" s="6">
        <f t="shared" si="40"/>
        <v>172.27</v>
      </c>
      <c r="M678" s="2">
        <v>172.27</v>
      </c>
    </row>
    <row r="679" spans="1:13" x14ac:dyDescent="0.4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1"/>
        <v>189</v>
      </c>
      <c r="J679" s="6">
        <f t="shared" si="42"/>
        <v>13.23</v>
      </c>
      <c r="K679" s="6">
        <f t="shared" si="43"/>
        <v>202.23</v>
      </c>
      <c r="L679" s="6">
        <f t="shared" si="40"/>
        <v>314.58</v>
      </c>
      <c r="M679" s="2">
        <v>314.58</v>
      </c>
    </row>
    <row r="680" spans="1:13" x14ac:dyDescent="0.4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1"/>
        <v>105</v>
      </c>
      <c r="J680" s="16">
        <f t="shared" si="42"/>
        <v>7.3500000000000005</v>
      </c>
      <c r="K680" s="16">
        <f t="shared" si="43"/>
        <v>112.35</v>
      </c>
      <c r="L680" s="6">
        <f t="shared" si="40"/>
        <v>205.98</v>
      </c>
      <c r="M680" s="2">
        <v>205.98</v>
      </c>
    </row>
    <row r="681" spans="1:13" x14ac:dyDescent="0.4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1"/>
        <v>213.5</v>
      </c>
      <c r="J681" s="6">
        <f t="shared" si="42"/>
        <v>14.945000000000002</v>
      </c>
      <c r="K681" s="6">
        <f t="shared" si="43"/>
        <v>228.44499999999999</v>
      </c>
      <c r="L681" s="6">
        <f t="shared" si="40"/>
        <v>719.04500000000007</v>
      </c>
      <c r="M681" s="2">
        <v>719.05</v>
      </c>
    </row>
    <row r="682" spans="1:13" x14ac:dyDescent="0.4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1"/>
        <v>31.5</v>
      </c>
      <c r="J682" s="16">
        <f t="shared" si="42"/>
        <v>2.2050000000000001</v>
      </c>
      <c r="K682" s="16">
        <f t="shared" si="43"/>
        <v>33.704999999999998</v>
      </c>
      <c r="L682" s="6">
        <f t="shared" si="40"/>
        <v>33.704999999999998</v>
      </c>
      <c r="M682" s="2">
        <v>33.71</v>
      </c>
    </row>
    <row r="683" spans="1:13" x14ac:dyDescent="0.4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1"/>
        <v>87.5</v>
      </c>
      <c r="J683" s="6">
        <f t="shared" si="42"/>
        <v>6.1250000000000009</v>
      </c>
      <c r="K683" s="6">
        <f t="shared" si="43"/>
        <v>93.625</v>
      </c>
      <c r="L683" s="6">
        <f t="shared" si="40"/>
        <v>239.685</v>
      </c>
      <c r="M683" s="2">
        <v>239.69</v>
      </c>
    </row>
    <row r="684" spans="1:13" x14ac:dyDescent="0.4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1"/>
        <v>119</v>
      </c>
      <c r="J684" s="16">
        <f t="shared" si="42"/>
        <v>8.33</v>
      </c>
      <c r="K684" s="16">
        <f t="shared" si="43"/>
        <v>127.33</v>
      </c>
      <c r="L684" s="6">
        <f t="shared" si="40"/>
        <v>310.83999999999997</v>
      </c>
      <c r="M684" s="2">
        <v>310.83999999999997</v>
      </c>
    </row>
    <row r="685" spans="1:13" x14ac:dyDescent="0.4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1"/>
        <v>399</v>
      </c>
      <c r="J685" s="6">
        <f t="shared" si="42"/>
        <v>27.930000000000003</v>
      </c>
      <c r="K685" s="6">
        <f t="shared" si="43"/>
        <v>426.93</v>
      </c>
      <c r="L685" s="6">
        <f t="shared" si="40"/>
        <v>977.45</v>
      </c>
      <c r="M685" s="2">
        <v>977.45</v>
      </c>
    </row>
    <row r="686" spans="1:13" x14ac:dyDescent="0.4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1"/>
        <v>52.5</v>
      </c>
      <c r="J686" s="16">
        <f t="shared" si="42"/>
        <v>3.6750000000000003</v>
      </c>
      <c r="K686" s="16">
        <f t="shared" si="43"/>
        <v>56.174999999999997</v>
      </c>
      <c r="L686" s="6">
        <f t="shared" si="40"/>
        <v>104.86499999999999</v>
      </c>
      <c r="M686" s="2">
        <v>104.87</v>
      </c>
    </row>
    <row r="687" spans="1:13" x14ac:dyDescent="0.4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1"/>
        <v>59.5</v>
      </c>
      <c r="J687" s="6">
        <f t="shared" si="42"/>
        <v>4.165</v>
      </c>
      <c r="K687" s="6">
        <f t="shared" si="43"/>
        <v>63.664999999999999</v>
      </c>
      <c r="L687" s="6">
        <f t="shared" si="40"/>
        <v>127.33500000000001</v>
      </c>
      <c r="M687" s="2">
        <v>127.34</v>
      </c>
    </row>
    <row r="688" spans="1:13" x14ac:dyDescent="0.4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1"/>
        <v>189</v>
      </c>
      <c r="J688" s="16">
        <f t="shared" si="42"/>
        <v>13.23</v>
      </c>
      <c r="K688" s="16">
        <f t="shared" si="43"/>
        <v>202.23</v>
      </c>
      <c r="L688" s="6">
        <f t="shared" si="40"/>
        <v>471.87</v>
      </c>
      <c r="M688" s="2">
        <v>471.87</v>
      </c>
    </row>
    <row r="689" spans="1:13" x14ac:dyDescent="0.4">
      <c r="A689" s="9">
        <v>685</v>
      </c>
      <c r="B689" s="4">
        <v>5920001698</v>
      </c>
      <c r="C689" s="161" t="s">
        <v>1468</v>
      </c>
      <c r="D689" s="160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1"/>
        <v>7</v>
      </c>
      <c r="J689" s="6">
        <f t="shared" si="42"/>
        <v>0.49000000000000005</v>
      </c>
      <c r="K689" s="6">
        <f t="shared" si="43"/>
        <v>7.49</v>
      </c>
      <c r="L689" s="6">
        <f t="shared" si="40"/>
        <v>7.49</v>
      </c>
    </row>
    <row r="690" spans="1:13" x14ac:dyDescent="0.4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1"/>
        <v>35</v>
      </c>
      <c r="J690" s="16">
        <f t="shared" si="42"/>
        <v>2.4500000000000002</v>
      </c>
      <c r="K690" s="16">
        <f t="shared" si="43"/>
        <v>37.450000000000003</v>
      </c>
      <c r="L690" s="6">
        <f t="shared" si="40"/>
        <v>41.2</v>
      </c>
      <c r="M690" s="2">
        <v>41.2</v>
      </c>
    </row>
    <row r="691" spans="1:13" x14ac:dyDescent="0.4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1"/>
        <v>98</v>
      </c>
      <c r="J691" s="6">
        <f t="shared" si="42"/>
        <v>6.86</v>
      </c>
      <c r="K691" s="6">
        <f t="shared" si="43"/>
        <v>104.86</v>
      </c>
      <c r="L691" s="6">
        <f t="shared" si="40"/>
        <v>176.01999999999998</v>
      </c>
      <c r="M691" s="2">
        <v>176.02</v>
      </c>
    </row>
    <row r="692" spans="1:13" x14ac:dyDescent="0.4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1"/>
        <v>66.5</v>
      </c>
      <c r="J692" s="16">
        <f t="shared" si="42"/>
        <v>4.6550000000000002</v>
      </c>
      <c r="K692" s="16">
        <f t="shared" si="43"/>
        <v>71.155000000000001</v>
      </c>
      <c r="L692" s="6">
        <f t="shared" si="40"/>
        <v>112.355</v>
      </c>
      <c r="M692" s="2">
        <v>112.36</v>
      </c>
    </row>
    <row r="693" spans="1:13" x14ac:dyDescent="0.4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1"/>
        <v>17.5</v>
      </c>
      <c r="J693" s="6">
        <f t="shared" si="42"/>
        <v>1.2250000000000001</v>
      </c>
      <c r="K693" s="6">
        <f t="shared" si="43"/>
        <v>18.725000000000001</v>
      </c>
      <c r="L693" s="6">
        <f t="shared" si="40"/>
        <v>48.685000000000002</v>
      </c>
      <c r="M693" s="2">
        <v>48.69</v>
      </c>
    </row>
    <row r="694" spans="1:13" x14ac:dyDescent="0.4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1"/>
        <v>14</v>
      </c>
      <c r="J694" s="16">
        <f t="shared" si="42"/>
        <v>0.98000000000000009</v>
      </c>
      <c r="K694" s="16">
        <f t="shared" si="43"/>
        <v>14.98</v>
      </c>
      <c r="L694" s="6">
        <f t="shared" si="40"/>
        <v>33.71</v>
      </c>
      <c r="M694" s="2">
        <v>33.71</v>
      </c>
    </row>
    <row r="695" spans="1:13" x14ac:dyDescent="0.4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1"/>
        <v>119</v>
      </c>
      <c r="J695" s="6">
        <f t="shared" si="42"/>
        <v>8.33</v>
      </c>
      <c r="K695" s="6">
        <f t="shared" si="43"/>
        <v>127.33</v>
      </c>
      <c r="L695" s="6">
        <f t="shared" si="40"/>
        <v>149.80000000000001</v>
      </c>
      <c r="M695" s="2">
        <v>149.80000000000001</v>
      </c>
    </row>
    <row r="696" spans="1:13" x14ac:dyDescent="0.4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1"/>
        <v>87.5</v>
      </c>
      <c r="J696" s="16">
        <f t="shared" si="42"/>
        <v>6.1250000000000009</v>
      </c>
      <c r="K696" s="16">
        <f t="shared" si="43"/>
        <v>93.625</v>
      </c>
      <c r="L696" s="6">
        <f t="shared" si="40"/>
        <v>164.785</v>
      </c>
      <c r="M696" s="2">
        <v>164.79</v>
      </c>
    </row>
    <row r="697" spans="1:13" x14ac:dyDescent="0.4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1"/>
        <v>52.5</v>
      </c>
      <c r="J697" s="6">
        <f t="shared" si="42"/>
        <v>3.6750000000000003</v>
      </c>
      <c r="K697" s="6">
        <f t="shared" si="43"/>
        <v>56.174999999999997</v>
      </c>
      <c r="L697" s="6">
        <f t="shared" si="40"/>
        <v>142.315</v>
      </c>
      <c r="M697" s="2">
        <v>142.32</v>
      </c>
    </row>
    <row r="698" spans="1:13" x14ac:dyDescent="0.4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1"/>
        <v>38.5</v>
      </c>
      <c r="J698" s="16">
        <f t="shared" si="42"/>
        <v>2.6950000000000003</v>
      </c>
      <c r="K698" s="16">
        <f t="shared" si="43"/>
        <v>41.195</v>
      </c>
      <c r="L698" s="6">
        <f t="shared" si="40"/>
        <v>74.905000000000001</v>
      </c>
      <c r="M698" s="2">
        <v>74.91</v>
      </c>
    </row>
    <row r="699" spans="1:13" x14ac:dyDescent="0.4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1"/>
        <v>140</v>
      </c>
      <c r="J699" s="6">
        <f t="shared" si="42"/>
        <v>9.8000000000000007</v>
      </c>
      <c r="K699" s="6">
        <f t="shared" si="43"/>
        <v>149.80000000000001</v>
      </c>
      <c r="L699" s="6">
        <f t="shared" si="40"/>
        <v>333.31</v>
      </c>
      <c r="M699" s="2">
        <v>333.31</v>
      </c>
    </row>
    <row r="700" spans="1:13" x14ac:dyDescent="0.4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1"/>
        <v>287</v>
      </c>
      <c r="J700" s="16">
        <f t="shared" si="42"/>
        <v>20.090000000000003</v>
      </c>
      <c r="K700" s="16">
        <f t="shared" si="43"/>
        <v>307.09000000000003</v>
      </c>
      <c r="L700" s="6">
        <f t="shared" si="40"/>
        <v>591.71</v>
      </c>
      <c r="M700" s="2">
        <v>591.71</v>
      </c>
    </row>
    <row r="701" spans="1:13" x14ac:dyDescent="0.4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1"/>
        <v>161</v>
      </c>
      <c r="J701" s="6">
        <f t="shared" si="42"/>
        <v>11.270000000000001</v>
      </c>
      <c r="K701" s="6">
        <f t="shared" si="43"/>
        <v>172.27</v>
      </c>
      <c r="L701" s="6">
        <f t="shared" si="40"/>
        <v>374.5</v>
      </c>
      <c r="M701" s="2">
        <v>374.5</v>
      </c>
    </row>
    <row r="702" spans="1:13" x14ac:dyDescent="0.4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1"/>
        <v>259</v>
      </c>
      <c r="J702" s="16">
        <f t="shared" si="42"/>
        <v>18.130000000000003</v>
      </c>
      <c r="K702" s="16">
        <f t="shared" si="43"/>
        <v>277.13</v>
      </c>
      <c r="L702" s="6">
        <f t="shared" si="40"/>
        <v>584.22</v>
      </c>
      <c r="M702" s="2">
        <v>584.22</v>
      </c>
    </row>
    <row r="703" spans="1:13" x14ac:dyDescent="0.4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1"/>
        <v>241.5</v>
      </c>
      <c r="J703" s="6">
        <f t="shared" si="42"/>
        <v>16.905000000000001</v>
      </c>
      <c r="K703" s="6">
        <f t="shared" si="43"/>
        <v>258.40499999999997</v>
      </c>
      <c r="L703" s="6">
        <f t="shared" si="40"/>
        <v>516.81500000000005</v>
      </c>
      <c r="M703" s="2">
        <v>516.82000000000005</v>
      </c>
    </row>
    <row r="704" spans="1:13" x14ac:dyDescent="0.4">
      <c r="A704" s="9">
        <v>700</v>
      </c>
      <c r="B704" s="4">
        <v>5920001713</v>
      </c>
      <c r="C704" s="159" t="s">
        <v>1484</v>
      </c>
      <c r="D704" s="160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1"/>
        <v>70</v>
      </c>
      <c r="J704" s="16">
        <f t="shared" si="42"/>
        <v>4.9000000000000004</v>
      </c>
      <c r="K704" s="16">
        <f t="shared" si="43"/>
        <v>74.900000000000006</v>
      </c>
      <c r="L704" s="6">
        <f t="shared" si="40"/>
        <v>74.900000000000006</v>
      </c>
    </row>
    <row r="705" spans="1:13" x14ac:dyDescent="0.4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1"/>
        <v>339.5</v>
      </c>
      <c r="J705" s="6">
        <f t="shared" si="42"/>
        <v>23.765000000000001</v>
      </c>
      <c r="K705" s="6">
        <f t="shared" si="43"/>
        <v>363.26499999999999</v>
      </c>
      <c r="L705" s="6">
        <f t="shared" si="40"/>
        <v>771.47499999999991</v>
      </c>
      <c r="M705" s="2">
        <v>771.48</v>
      </c>
    </row>
    <row r="706" spans="1:13" x14ac:dyDescent="0.4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1"/>
        <v>269.5</v>
      </c>
      <c r="J706" s="16">
        <f t="shared" si="42"/>
        <v>18.865000000000002</v>
      </c>
      <c r="K706" s="16">
        <f t="shared" si="43"/>
        <v>288.36500000000001</v>
      </c>
      <c r="L706" s="6">
        <f t="shared" si="40"/>
        <v>528.04500000000007</v>
      </c>
      <c r="M706" s="2">
        <v>528.04999999999995</v>
      </c>
    </row>
    <row r="707" spans="1:13" x14ac:dyDescent="0.4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1"/>
        <v>21</v>
      </c>
      <c r="J707" s="6">
        <f t="shared" si="42"/>
        <v>1.4700000000000002</v>
      </c>
      <c r="K707" s="6">
        <f t="shared" si="43"/>
        <v>22.47</v>
      </c>
      <c r="L707" s="6">
        <f t="shared" si="40"/>
        <v>48.69</v>
      </c>
      <c r="M707" s="2">
        <v>48.69</v>
      </c>
    </row>
    <row r="708" spans="1:13" x14ac:dyDescent="0.4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1"/>
        <v>101.5</v>
      </c>
      <c r="J708" s="16">
        <f t="shared" si="42"/>
        <v>7.1050000000000004</v>
      </c>
      <c r="K708" s="16">
        <f t="shared" si="43"/>
        <v>108.605</v>
      </c>
      <c r="L708" s="6">
        <f t="shared" si="40"/>
        <v>172.27500000000001</v>
      </c>
      <c r="M708" s="2">
        <v>172.28</v>
      </c>
    </row>
    <row r="709" spans="1:13" x14ac:dyDescent="0.4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1"/>
        <v>14</v>
      </c>
      <c r="J709" s="6">
        <f t="shared" si="42"/>
        <v>0.98000000000000009</v>
      </c>
      <c r="K709" s="6">
        <f t="shared" si="43"/>
        <v>14.98</v>
      </c>
      <c r="L709" s="6">
        <f t="shared" si="40"/>
        <v>29.96</v>
      </c>
      <c r="M709" s="2">
        <v>29.96</v>
      </c>
    </row>
    <row r="710" spans="1:13" x14ac:dyDescent="0.4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1"/>
        <v>49</v>
      </c>
      <c r="J710" s="16">
        <f t="shared" si="42"/>
        <v>3.43</v>
      </c>
      <c r="K710" s="16">
        <f t="shared" si="43"/>
        <v>52.43</v>
      </c>
      <c r="L710" s="6">
        <f t="shared" ref="L710:L773" si="44">SUM(F710+K710)</f>
        <v>138.57</v>
      </c>
      <c r="M710" s="2">
        <v>138.57</v>
      </c>
    </row>
    <row r="711" spans="1:13" x14ac:dyDescent="0.4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1"/>
        <v>7</v>
      </c>
      <c r="J711" s="6">
        <f t="shared" si="42"/>
        <v>0.49000000000000005</v>
      </c>
      <c r="K711" s="6">
        <f t="shared" si="43"/>
        <v>7.49</v>
      </c>
      <c r="L711" s="6">
        <f t="shared" si="44"/>
        <v>48.690000000000005</v>
      </c>
      <c r="M711" s="2">
        <v>48.69</v>
      </c>
    </row>
    <row r="712" spans="1:13" x14ac:dyDescent="0.4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1"/>
        <v>7</v>
      </c>
      <c r="J712" s="16">
        <f t="shared" si="42"/>
        <v>0.49000000000000005</v>
      </c>
      <c r="K712" s="16">
        <f t="shared" si="43"/>
        <v>7.49</v>
      </c>
      <c r="L712" s="6">
        <f t="shared" si="44"/>
        <v>86.14</v>
      </c>
      <c r="M712" s="2">
        <v>86.14</v>
      </c>
    </row>
    <row r="713" spans="1:13" x14ac:dyDescent="0.4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5">SUM(G713*H713)</f>
        <v>28</v>
      </c>
      <c r="J713" s="6">
        <f t="shared" ref="J713:J776" si="46">SUM(I713*7%)</f>
        <v>1.9600000000000002</v>
      </c>
      <c r="K713" s="6">
        <f t="shared" ref="K713:K776" si="47">SUM(I713+J713)</f>
        <v>29.96</v>
      </c>
      <c r="L713" s="6">
        <f t="shared" si="44"/>
        <v>59.92</v>
      </c>
      <c r="M713" s="2">
        <v>59.92</v>
      </c>
    </row>
    <row r="714" spans="1:13" x14ac:dyDescent="0.4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5"/>
        <v>66.5</v>
      </c>
      <c r="J714" s="16">
        <f t="shared" si="46"/>
        <v>4.6550000000000002</v>
      </c>
      <c r="K714" s="16">
        <f t="shared" si="47"/>
        <v>71.155000000000001</v>
      </c>
      <c r="L714" s="6">
        <f t="shared" si="44"/>
        <v>176.01499999999999</v>
      </c>
      <c r="M714" s="2">
        <v>176.02</v>
      </c>
    </row>
    <row r="715" spans="1:13" x14ac:dyDescent="0.4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5"/>
        <v>10.5</v>
      </c>
      <c r="J715" s="6">
        <f t="shared" si="46"/>
        <v>0.7350000000000001</v>
      </c>
      <c r="K715" s="6">
        <f t="shared" si="47"/>
        <v>11.234999999999999</v>
      </c>
      <c r="L715" s="6">
        <f t="shared" si="44"/>
        <v>44.945</v>
      </c>
      <c r="M715" s="2">
        <v>44.95</v>
      </c>
    </row>
    <row r="716" spans="1:13" x14ac:dyDescent="0.4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5"/>
        <v>49</v>
      </c>
      <c r="J716" s="16">
        <f t="shared" si="46"/>
        <v>3.43</v>
      </c>
      <c r="K716" s="16">
        <f t="shared" si="47"/>
        <v>52.43</v>
      </c>
      <c r="L716" s="6">
        <f t="shared" si="44"/>
        <v>127.33000000000001</v>
      </c>
      <c r="M716" s="2">
        <v>127.33</v>
      </c>
    </row>
    <row r="717" spans="1:13" x14ac:dyDescent="0.4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5"/>
        <v>38.5</v>
      </c>
      <c r="J717" s="6">
        <f t="shared" si="46"/>
        <v>2.6950000000000003</v>
      </c>
      <c r="K717" s="6">
        <f t="shared" si="47"/>
        <v>41.195</v>
      </c>
      <c r="L717" s="6">
        <f t="shared" si="44"/>
        <v>89.884999999999991</v>
      </c>
      <c r="M717" s="2">
        <v>89.89</v>
      </c>
    </row>
    <row r="718" spans="1:13" x14ac:dyDescent="0.4">
      <c r="A718" s="9">
        <v>714</v>
      </c>
      <c r="B718" s="4">
        <v>5920001727</v>
      </c>
      <c r="C718" s="159" t="s">
        <v>1498</v>
      </c>
      <c r="D718" s="160" t="s">
        <v>499</v>
      </c>
      <c r="E718" s="99">
        <v>1</v>
      </c>
      <c r="F718" s="31">
        <v>0</v>
      </c>
      <c r="G718" s="64">
        <v>8</v>
      </c>
      <c r="H718" s="15">
        <v>3.5</v>
      </c>
      <c r="I718" s="16">
        <f t="shared" si="45"/>
        <v>28</v>
      </c>
      <c r="J718" s="16">
        <f t="shared" si="46"/>
        <v>1.9600000000000002</v>
      </c>
      <c r="K718" s="16">
        <f t="shared" si="47"/>
        <v>29.96</v>
      </c>
      <c r="L718" s="6">
        <f t="shared" si="44"/>
        <v>29.96</v>
      </c>
    </row>
    <row r="719" spans="1:13" x14ac:dyDescent="0.4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5"/>
        <v>266</v>
      </c>
      <c r="J719" s="6">
        <f t="shared" si="46"/>
        <v>18.62</v>
      </c>
      <c r="K719" s="6">
        <f t="shared" si="47"/>
        <v>284.62</v>
      </c>
      <c r="L719" s="6">
        <f t="shared" si="44"/>
        <v>558.01</v>
      </c>
      <c r="M719" s="2">
        <v>558.01</v>
      </c>
    </row>
    <row r="720" spans="1:13" x14ac:dyDescent="0.4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5"/>
        <v>87.5</v>
      </c>
      <c r="J720" s="16">
        <f t="shared" si="46"/>
        <v>6.1250000000000009</v>
      </c>
      <c r="K720" s="16">
        <f t="shared" si="47"/>
        <v>93.625</v>
      </c>
      <c r="L720" s="6">
        <f t="shared" si="44"/>
        <v>202.23500000000001</v>
      </c>
      <c r="M720" s="2">
        <v>202.24</v>
      </c>
    </row>
    <row r="721" spans="1:13" x14ac:dyDescent="0.4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5"/>
        <v>238</v>
      </c>
      <c r="J721" s="6">
        <f t="shared" si="46"/>
        <v>16.66</v>
      </c>
      <c r="K721" s="6">
        <f t="shared" si="47"/>
        <v>254.66</v>
      </c>
      <c r="L721" s="6">
        <f t="shared" si="44"/>
        <v>471.87</v>
      </c>
      <c r="M721" s="2">
        <v>471.87</v>
      </c>
    </row>
    <row r="722" spans="1:13" x14ac:dyDescent="0.4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5"/>
        <v>63</v>
      </c>
      <c r="J722" s="16">
        <f t="shared" si="46"/>
        <v>4.41</v>
      </c>
      <c r="K722" s="16">
        <f t="shared" si="47"/>
        <v>67.41</v>
      </c>
      <c r="L722" s="6">
        <f t="shared" si="44"/>
        <v>846.37</v>
      </c>
      <c r="M722" s="2">
        <v>846.37</v>
      </c>
    </row>
    <row r="723" spans="1:13" x14ac:dyDescent="0.4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5"/>
        <v>14</v>
      </c>
      <c r="J723" s="6">
        <f t="shared" si="46"/>
        <v>0.98000000000000009</v>
      </c>
      <c r="K723" s="6">
        <f t="shared" si="47"/>
        <v>14.98</v>
      </c>
      <c r="L723" s="6">
        <f t="shared" si="44"/>
        <v>18.73</v>
      </c>
      <c r="M723" s="2">
        <v>18.73</v>
      </c>
    </row>
    <row r="724" spans="1:13" x14ac:dyDescent="0.4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5"/>
        <v>196</v>
      </c>
      <c r="J724" s="16">
        <f t="shared" si="46"/>
        <v>13.72</v>
      </c>
      <c r="K724" s="16">
        <f t="shared" si="47"/>
        <v>209.72</v>
      </c>
      <c r="L724" s="6">
        <f t="shared" si="44"/>
        <v>464.38</v>
      </c>
      <c r="M724" s="2">
        <v>464.38</v>
      </c>
    </row>
    <row r="725" spans="1:13" x14ac:dyDescent="0.4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5"/>
        <v>101.5</v>
      </c>
      <c r="J725" s="6">
        <f t="shared" si="46"/>
        <v>7.1050000000000004</v>
      </c>
      <c r="K725" s="6">
        <f t="shared" si="47"/>
        <v>108.605</v>
      </c>
      <c r="L725" s="6">
        <f t="shared" si="44"/>
        <v>228.44499999999999</v>
      </c>
      <c r="M725" s="2">
        <v>228.45</v>
      </c>
    </row>
    <row r="726" spans="1:13" x14ac:dyDescent="0.4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5"/>
        <v>59.5</v>
      </c>
      <c r="J726" s="16">
        <f t="shared" si="46"/>
        <v>4.165</v>
      </c>
      <c r="K726" s="16">
        <f t="shared" si="47"/>
        <v>63.664999999999999</v>
      </c>
      <c r="L726" s="6">
        <f t="shared" si="44"/>
        <v>116.095</v>
      </c>
      <c r="M726" s="2">
        <v>116.1</v>
      </c>
    </row>
    <row r="727" spans="1:13" x14ac:dyDescent="0.4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5"/>
        <v>87.5</v>
      </c>
      <c r="J727" s="6">
        <f t="shared" si="46"/>
        <v>6.1250000000000009</v>
      </c>
      <c r="K727" s="6">
        <f t="shared" si="47"/>
        <v>93.625</v>
      </c>
      <c r="L727" s="6">
        <f t="shared" si="44"/>
        <v>213.465</v>
      </c>
      <c r="M727" s="2">
        <v>213.47</v>
      </c>
    </row>
    <row r="728" spans="1:13" x14ac:dyDescent="0.4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5"/>
        <v>87.5</v>
      </c>
      <c r="J728" s="16">
        <f t="shared" si="46"/>
        <v>6.1250000000000009</v>
      </c>
      <c r="K728" s="16">
        <f t="shared" si="47"/>
        <v>93.625</v>
      </c>
      <c r="L728" s="6">
        <f t="shared" si="44"/>
        <v>179.76499999999999</v>
      </c>
      <c r="M728" s="2">
        <v>179.77</v>
      </c>
    </row>
    <row r="729" spans="1:13" x14ac:dyDescent="0.4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5"/>
        <v>182</v>
      </c>
      <c r="J729" s="6">
        <f t="shared" si="46"/>
        <v>12.740000000000002</v>
      </c>
      <c r="K729" s="6">
        <f t="shared" si="47"/>
        <v>194.74</v>
      </c>
      <c r="L729" s="6">
        <f t="shared" si="44"/>
        <v>378.25</v>
      </c>
      <c r="M729" s="2">
        <v>378.25</v>
      </c>
    </row>
    <row r="730" spans="1:13" x14ac:dyDescent="0.4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5"/>
        <v>28</v>
      </c>
      <c r="J730" s="16">
        <f t="shared" si="46"/>
        <v>1.9600000000000002</v>
      </c>
      <c r="K730" s="16">
        <f t="shared" si="47"/>
        <v>29.96</v>
      </c>
      <c r="L730" s="6">
        <f t="shared" si="44"/>
        <v>63.67</v>
      </c>
      <c r="M730" s="2">
        <v>63.67</v>
      </c>
    </row>
    <row r="731" spans="1:13" x14ac:dyDescent="0.4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5"/>
        <v>115.5</v>
      </c>
      <c r="J731" s="6">
        <f t="shared" si="46"/>
        <v>8.0850000000000009</v>
      </c>
      <c r="K731" s="6">
        <f t="shared" si="47"/>
        <v>123.58500000000001</v>
      </c>
      <c r="L731" s="6">
        <f t="shared" si="44"/>
        <v>239.685</v>
      </c>
      <c r="M731" s="2">
        <v>239.69</v>
      </c>
    </row>
    <row r="732" spans="1:13" x14ac:dyDescent="0.4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5"/>
        <v>70</v>
      </c>
      <c r="J732" s="16">
        <f t="shared" si="46"/>
        <v>4.9000000000000004</v>
      </c>
      <c r="K732" s="16">
        <f t="shared" si="47"/>
        <v>74.900000000000006</v>
      </c>
      <c r="L732" s="6">
        <f t="shared" si="44"/>
        <v>176.02</v>
      </c>
      <c r="M732" s="2">
        <v>176.02</v>
      </c>
    </row>
    <row r="733" spans="1:13" x14ac:dyDescent="0.4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5"/>
        <v>17.5</v>
      </c>
      <c r="J733" s="6">
        <f t="shared" si="46"/>
        <v>1.2250000000000001</v>
      </c>
      <c r="K733" s="6">
        <f t="shared" si="47"/>
        <v>18.725000000000001</v>
      </c>
      <c r="L733" s="6">
        <f t="shared" si="44"/>
        <v>52.435000000000002</v>
      </c>
      <c r="M733" s="2">
        <v>52.44</v>
      </c>
    </row>
    <row r="734" spans="1:13" x14ac:dyDescent="0.4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5"/>
        <v>52.5</v>
      </c>
      <c r="J734" s="16">
        <f t="shared" si="46"/>
        <v>3.6750000000000003</v>
      </c>
      <c r="K734" s="16">
        <f t="shared" si="47"/>
        <v>56.174999999999997</v>
      </c>
      <c r="L734" s="6">
        <f t="shared" si="44"/>
        <v>134.82499999999999</v>
      </c>
      <c r="M734" s="2">
        <v>134.83000000000001</v>
      </c>
    </row>
    <row r="735" spans="1:13" x14ac:dyDescent="0.4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5"/>
        <v>210</v>
      </c>
      <c r="J735" s="6">
        <f t="shared" si="46"/>
        <v>14.700000000000001</v>
      </c>
      <c r="K735" s="6">
        <f t="shared" si="47"/>
        <v>224.7</v>
      </c>
      <c r="L735" s="6">
        <f t="shared" si="44"/>
        <v>329.56</v>
      </c>
      <c r="M735" s="2">
        <v>329.56</v>
      </c>
    </row>
    <row r="736" spans="1:13" x14ac:dyDescent="0.4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5"/>
        <v>91</v>
      </c>
      <c r="J736" s="16">
        <f t="shared" si="46"/>
        <v>6.370000000000001</v>
      </c>
      <c r="K736" s="16">
        <f t="shared" si="47"/>
        <v>97.37</v>
      </c>
      <c r="L736" s="6">
        <f t="shared" si="44"/>
        <v>228.45000000000002</v>
      </c>
      <c r="M736" s="2">
        <v>228.45</v>
      </c>
    </row>
    <row r="737" spans="1:13" x14ac:dyDescent="0.4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5"/>
        <v>17.5</v>
      </c>
      <c r="J737" s="6">
        <f t="shared" si="46"/>
        <v>1.2250000000000001</v>
      </c>
      <c r="K737" s="6">
        <f t="shared" si="47"/>
        <v>18.725000000000001</v>
      </c>
      <c r="L737" s="6">
        <f t="shared" si="44"/>
        <v>29.965000000000003</v>
      </c>
      <c r="M737" s="2">
        <v>29.97</v>
      </c>
    </row>
    <row r="738" spans="1:13" x14ac:dyDescent="0.4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5"/>
        <v>70</v>
      </c>
      <c r="J738" s="16">
        <f t="shared" si="46"/>
        <v>4.9000000000000004</v>
      </c>
      <c r="K738" s="16">
        <f t="shared" si="47"/>
        <v>74.900000000000006</v>
      </c>
      <c r="L738" s="6">
        <f t="shared" si="44"/>
        <v>157.29000000000002</v>
      </c>
      <c r="M738" s="2">
        <v>157.29</v>
      </c>
    </row>
    <row r="739" spans="1:13" x14ac:dyDescent="0.4">
      <c r="A739" s="9">
        <v>735</v>
      </c>
      <c r="B739" s="4">
        <v>5920001748</v>
      </c>
      <c r="C739" s="161" t="s">
        <v>1519</v>
      </c>
      <c r="D739" s="160" t="s">
        <v>177</v>
      </c>
      <c r="E739" s="63">
        <v>1</v>
      </c>
      <c r="F739" s="33">
        <v>0</v>
      </c>
      <c r="G739" s="3">
        <v>2</v>
      </c>
      <c r="H739" s="5">
        <v>3.5</v>
      </c>
      <c r="I739" s="6">
        <f t="shared" si="45"/>
        <v>7</v>
      </c>
      <c r="J739" s="6">
        <f t="shared" si="46"/>
        <v>0.49000000000000005</v>
      </c>
      <c r="K739" s="6">
        <f t="shared" si="47"/>
        <v>7.49</v>
      </c>
      <c r="L739" s="6">
        <f t="shared" si="44"/>
        <v>7.49</v>
      </c>
    </row>
    <row r="740" spans="1:13" x14ac:dyDescent="0.4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5"/>
        <v>178.5</v>
      </c>
      <c r="J740" s="16">
        <f t="shared" si="46"/>
        <v>12.495000000000001</v>
      </c>
      <c r="K740" s="16">
        <f t="shared" si="47"/>
        <v>190.995</v>
      </c>
      <c r="L740" s="6">
        <f t="shared" si="44"/>
        <v>415.69499999999999</v>
      </c>
      <c r="M740" s="2">
        <v>415.7</v>
      </c>
    </row>
    <row r="741" spans="1:13" x14ac:dyDescent="0.4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5"/>
        <v>14</v>
      </c>
      <c r="J741" s="6">
        <f t="shared" si="46"/>
        <v>0.98000000000000009</v>
      </c>
      <c r="K741" s="6">
        <f t="shared" si="47"/>
        <v>14.98</v>
      </c>
      <c r="L741" s="6">
        <f t="shared" si="44"/>
        <v>29.96</v>
      </c>
      <c r="M741" s="2">
        <v>29.96</v>
      </c>
    </row>
    <row r="742" spans="1:13" x14ac:dyDescent="0.4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5"/>
        <v>59.5</v>
      </c>
      <c r="J742" s="16">
        <f t="shared" si="46"/>
        <v>4.165</v>
      </c>
      <c r="K742" s="16">
        <f t="shared" si="47"/>
        <v>63.664999999999999</v>
      </c>
      <c r="L742" s="6">
        <f t="shared" si="44"/>
        <v>134.82499999999999</v>
      </c>
      <c r="M742" s="2">
        <v>134.83000000000001</v>
      </c>
    </row>
    <row r="743" spans="1:13" x14ac:dyDescent="0.4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5"/>
        <v>73.5</v>
      </c>
      <c r="J743" s="6">
        <f t="shared" si="46"/>
        <v>5.1450000000000005</v>
      </c>
      <c r="K743" s="6">
        <f t="shared" si="47"/>
        <v>78.644999999999996</v>
      </c>
      <c r="L743" s="6">
        <f t="shared" si="44"/>
        <v>183.505</v>
      </c>
      <c r="M743" s="2">
        <v>183.51</v>
      </c>
    </row>
    <row r="744" spans="1:13" x14ac:dyDescent="0.4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5"/>
        <v>150.5</v>
      </c>
      <c r="J744" s="16">
        <f t="shared" si="46"/>
        <v>10.535</v>
      </c>
      <c r="K744" s="16">
        <f t="shared" si="47"/>
        <v>161.035</v>
      </c>
      <c r="L744" s="6">
        <f t="shared" si="44"/>
        <v>303.34500000000003</v>
      </c>
      <c r="M744" s="2">
        <v>303.35000000000002</v>
      </c>
    </row>
    <row r="745" spans="1:13" x14ac:dyDescent="0.4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5"/>
        <v>80.5</v>
      </c>
      <c r="J745" s="6">
        <f t="shared" si="46"/>
        <v>5.6350000000000007</v>
      </c>
      <c r="K745" s="6">
        <f t="shared" si="47"/>
        <v>86.135000000000005</v>
      </c>
      <c r="L745" s="6">
        <f t="shared" si="44"/>
        <v>187.255</v>
      </c>
      <c r="M745" s="2">
        <v>187.26</v>
      </c>
    </row>
    <row r="746" spans="1:13" x14ac:dyDescent="0.4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5"/>
        <v>420</v>
      </c>
      <c r="J746" s="16">
        <f t="shared" si="46"/>
        <v>29.400000000000002</v>
      </c>
      <c r="K746" s="16">
        <f t="shared" si="47"/>
        <v>449.4</v>
      </c>
      <c r="L746" s="6">
        <f t="shared" si="44"/>
        <v>1059.8400000000001</v>
      </c>
      <c r="M746" s="2">
        <v>1059.8399999999999</v>
      </c>
    </row>
    <row r="747" spans="1:13" x14ac:dyDescent="0.4">
      <c r="A747" s="9">
        <v>743</v>
      </c>
      <c r="B747" s="4">
        <v>5920001756</v>
      </c>
      <c r="C747" s="161" t="s">
        <v>1527</v>
      </c>
      <c r="D747" s="160" t="s">
        <v>518</v>
      </c>
      <c r="E747" s="63">
        <v>1</v>
      </c>
      <c r="F747" s="33">
        <v>0</v>
      </c>
      <c r="G747" s="3">
        <v>25</v>
      </c>
      <c r="H747" s="5">
        <v>3.5</v>
      </c>
      <c r="I747" s="6">
        <f t="shared" si="45"/>
        <v>87.5</v>
      </c>
      <c r="J747" s="6">
        <f t="shared" si="46"/>
        <v>6.1250000000000009</v>
      </c>
      <c r="K747" s="6">
        <f t="shared" si="47"/>
        <v>93.625</v>
      </c>
      <c r="L747" s="6">
        <f t="shared" si="44"/>
        <v>93.625</v>
      </c>
    </row>
    <row r="748" spans="1:13" x14ac:dyDescent="0.4">
      <c r="A748" s="9">
        <v>744</v>
      </c>
      <c r="B748" s="4">
        <v>5920001757</v>
      </c>
      <c r="C748" s="159" t="s">
        <v>1528</v>
      </c>
      <c r="D748" s="160" t="s">
        <v>519</v>
      </c>
      <c r="E748" s="99">
        <v>1</v>
      </c>
      <c r="F748" s="31">
        <v>0</v>
      </c>
      <c r="G748" s="64">
        <v>19</v>
      </c>
      <c r="H748" s="15">
        <v>3.5</v>
      </c>
      <c r="I748" s="16">
        <f t="shared" si="45"/>
        <v>66.5</v>
      </c>
      <c r="J748" s="16">
        <f t="shared" si="46"/>
        <v>4.6550000000000002</v>
      </c>
      <c r="K748" s="16">
        <f t="shared" si="47"/>
        <v>71.155000000000001</v>
      </c>
      <c r="L748" s="6">
        <f t="shared" si="44"/>
        <v>71.155000000000001</v>
      </c>
    </row>
    <row r="749" spans="1:13" x14ac:dyDescent="0.4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5"/>
        <v>45.5</v>
      </c>
      <c r="J749" s="6">
        <f t="shared" si="46"/>
        <v>3.1850000000000005</v>
      </c>
      <c r="K749" s="6">
        <f t="shared" si="47"/>
        <v>48.685000000000002</v>
      </c>
      <c r="L749" s="6">
        <f t="shared" si="44"/>
        <v>82.39500000000001</v>
      </c>
      <c r="M749" s="2">
        <v>82.4</v>
      </c>
    </row>
    <row r="750" spans="1:13" x14ac:dyDescent="0.4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5"/>
        <v>7</v>
      </c>
      <c r="J750" s="16">
        <f t="shared" si="46"/>
        <v>0.49000000000000005</v>
      </c>
      <c r="K750" s="16">
        <f t="shared" si="47"/>
        <v>7.49</v>
      </c>
      <c r="L750" s="6">
        <f t="shared" si="44"/>
        <v>18.73</v>
      </c>
      <c r="M750" s="2">
        <v>18.73</v>
      </c>
    </row>
    <row r="751" spans="1:13" x14ac:dyDescent="0.4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5"/>
        <v>45.5</v>
      </c>
      <c r="J751" s="6">
        <f t="shared" si="46"/>
        <v>3.1850000000000005</v>
      </c>
      <c r="K751" s="6">
        <f t="shared" si="47"/>
        <v>48.685000000000002</v>
      </c>
      <c r="L751" s="6">
        <f t="shared" si="44"/>
        <v>112.355</v>
      </c>
      <c r="M751" s="2">
        <v>112.36</v>
      </c>
    </row>
    <row r="752" spans="1:13" x14ac:dyDescent="0.4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5"/>
        <v>63</v>
      </c>
      <c r="J752" s="16">
        <f t="shared" si="46"/>
        <v>4.41</v>
      </c>
      <c r="K752" s="16">
        <f t="shared" si="47"/>
        <v>67.41</v>
      </c>
      <c r="L752" s="6">
        <f t="shared" si="44"/>
        <v>134.82</v>
      </c>
      <c r="M752" s="2">
        <v>134.82</v>
      </c>
    </row>
    <row r="753" spans="1:13" x14ac:dyDescent="0.4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5"/>
        <v>70</v>
      </c>
      <c r="J753" s="6">
        <f t="shared" si="46"/>
        <v>4.9000000000000004</v>
      </c>
      <c r="K753" s="6">
        <f t="shared" si="47"/>
        <v>74.900000000000006</v>
      </c>
      <c r="L753" s="6">
        <f t="shared" si="44"/>
        <v>153.55000000000001</v>
      </c>
      <c r="M753" s="2">
        <v>153.55000000000001</v>
      </c>
    </row>
    <row r="754" spans="1:13" x14ac:dyDescent="0.4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5"/>
        <v>206.5</v>
      </c>
      <c r="J754" s="16">
        <f t="shared" si="46"/>
        <v>14.455000000000002</v>
      </c>
      <c r="K754" s="16">
        <f t="shared" si="47"/>
        <v>220.95500000000001</v>
      </c>
      <c r="L754" s="6">
        <f t="shared" si="44"/>
        <v>381.995</v>
      </c>
      <c r="M754" s="2">
        <v>382</v>
      </c>
    </row>
    <row r="755" spans="1:13" x14ac:dyDescent="0.4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5"/>
        <v>7</v>
      </c>
      <c r="J755" s="6">
        <f t="shared" si="46"/>
        <v>0.49000000000000005</v>
      </c>
      <c r="K755" s="6">
        <f t="shared" si="47"/>
        <v>7.49</v>
      </c>
      <c r="L755" s="6">
        <f t="shared" si="44"/>
        <v>78.649999999999991</v>
      </c>
      <c r="M755" s="2">
        <v>78.650000000000006</v>
      </c>
    </row>
    <row r="756" spans="1:13" x14ac:dyDescent="0.4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5"/>
        <v>280</v>
      </c>
      <c r="J756" s="16">
        <f t="shared" si="46"/>
        <v>19.600000000000001</v>
      </c>
      <c r="K756" s="16">
        <f t="shared" si="47"/>
        <v>299.60000000000002</v>
      </c>
      <c r="L756" s="6">
        <f t="shared" si="44"/>
        <v>584.22</v>
      </c>
      <c r="M756" s="2">
        <v>584.22</v>
      </c>
    </row>
    <row r="757" spans="1:13" x14ac:dyDescent="0.4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5"/>
        <v>119</v>
      </c>
      <c r="J757" s="6">
        <f t="shared" si="46"/>
        <v>8.33</v>
      </c>
      <c r="K757" s="6">
        <f t="shared" si="47"/>
        <v>127.33</v>
      </c>
      <c r="L757" s="6">
        <f t="shared" si="44"/>
        <v>228.45</v>
      </c>
      <c r="M757" s="2">
        <v>228.45</v>
      </c>
    </row>
    <row r="758" spans="1:13" x14ac:dyDescent="0.4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5"/>
        <v>119</v>
      </c>
      <c r="J758" s="16">
        <f t="shared" si="46"/>
        <v>8.33</v>
      </c>
      <c r="K758" s="16">
        <f t="shared" si="47"/>
        <v>127.33</v>
      </c>
      <c r="L758" s="6">
        <f t="shared" si="44"/>
        <v>220.95999999999998</v>
      </c>
      <c r="M758" s="2">
        <v>220.96</v>
      </c>
    </row>
    <row r="759" spans="1:13" x14ac:dyDescent="0.4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5"/>
        <v>199.5</v>
      </c>
      <c r="J759" s="6">
        <f t="shared" si="46"/>
        <v>13.965000000000002</v>
      </c>
      <c r="K759" s="6">
        <f t="shared" si="47"/>
        <v>213.465</v>
      </c>
      <c r="L759" s="6">
        <f t="shared" si="44"/>
        <v>464.38499999999999</v>
      </c>
      <c r="M759" s="2">
        <v>464.39</v>
      </c>
    </row>
    <row r="760" spans="1:13" x14ac:dyDescent="0.4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5"/>
        <v>38.5</v>
      </c>
      <c r="J760" s="16">
        <f t="shared" si="46"/>
        <v>2.6950000000000003</v>
      </c>
      <c r="K760" s="16">
        <f t="shared" si="47"/>
        <v>41.195</v>
      </c>
      <c r="L760" s="6">
        <f t="shared" si="44"/>
        <v>82.39500000000001</v>
      </c>
      <c r="M760" s="2">
        <v>82.4</v>
      </c>
    </row>
    <row r="761" spans="1:13" x14ac:dyDescent="0.4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5"/>
        <v>21</v>
      </c>
      <c r="J761" s="6">
        <f t="shared" si="46"/>
        <v>1.4700000000000002</v>
      </c>
      <c r="K761" s="6">
        <f t="shared" si="47"/>
        <v>22.47</v>
      </c>
      <c r="L761" s="6">
        <f t="shared" si="44"/>
        <v>22.47</v>
      </c>
      <c r="M761" s="2">
        <v>22.47</v>
      </c>
    </row>
    <row r="762" spans="1:13" x14ac:dyDescent="0.4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5"/>
        <v>45.5</v>
      </c>
      <c r="J762" s="16">
        <f t="shared" si="46"/>
        <v>3.1850000000000005</v>
      </c>
      <c r="K762" s="16">
        <f t="shared" si="47"/>
        <v>48.685000000000002</v>
      </c>
      <c r="L762" s="6">
        <f t="shared" si="44"/>
        <v>67.415000000000006</v>
      </c>
      <c r="M762" s="2">
        <v>67.42</v>
      </c>
    </row>
    <row r="763" spans="1:13" x14ac:dyDescent="0.4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5"/>
        <v>28</v>
      </c>
      <c r="J763" s="6">
        <f t="shared" si="46"/>
        <v>1.9600000000000002</v>
      </c>
      <c r="K763" s="6">
        <f t="shared" si="47"/>
        <v>29.96</v>
      </c>
      <c r="L763" s="6">
        <f t="shared" si="44"/>
        <v>52.43</v>
      </c>
      <c r="M763" s="2">
        <v>52.43</v>
      </c>
    </row>
    <row r="764" spans="1:13" x14ac:dyDescent="0.4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5"/>
        <v>189</v>
      </c>
      <c r="J764" s="16">
        <f t="shared" si="46"/>
        <v>13.23</v>
      </c>
      <c r="K764" s="16">
        <f t="shared" si="47"/>
        <v>202.23</v>
      </c>
      <c r="L764" s="6">
        <f t="shared" si="44"/>
        <v>411.95</v>
      </c>
      <c r="M764" s="2">
        <v>411.95</v>
      </c>
    </row>
    <row r="765" spans="1:13" x14ac:dyDescent="0.4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5"/>
        <v>35</v>
      </c>
      <c r="J765" s="6">
        <f t="shared" si="46"/>
        <v>2.4500000000000002</v>
      </c>
      <c r="K765" s="6">
        <f t="shared" si="47"/>
        <v>37.450000000000003</v>
      </c>
      <c r="L765" s="6">
        <f t="shared" si="44"/>
        <v>82.39</v>
      </c>
      <c r="M765" s="2">
        <v>82.39</v>
      </c>
    </row>
    <row r="766" spans="1:13" x14ac:dyDescent="0.4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5"/>
        <v>175</v>
      </c>
      <c r="J766" s="16">
        <f t="shared" si="46"/>
        <v>12.250000000000002</v>
      </c>
      <c r="K766" s="16">
        <f t="shared" si="47"/>
        <v>187.25</v>
      </c>
      <c r="L766" s="6">
        <f t="shared" si="44"/>
        <v>411.95</v>
      </c>
      <c r="M766" s="2">
        <v>411.95</v>
      </c>
    </row>
    <row r="767" spans="1:13" x14ac:dyDescent="0.4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5"/>
        <v>70</v>
      </c>
      <c r="J767" s="6">
        <f t="shared" si="46"/>
        <v>4.9000000000000004</v>
      </c>
      <c r="K767" s="6">
        <f t="shared" si="47"/>
        <v>74.900000000000006</v>
      </c>
      <c r="L767" s="6">
        <f t="shared" si="44"/>
        <v>168.53</v>
      </c>
      <c r="M767" s="2">
        <v>168.53</v>
      </c>
    </row>
    <row r="768" spans="1:13" x14ac:dyDescent="0.4">
      <c r="A768" s="9">
        <v>764</v>
      </c>
      <c r="B768" s="4">
        <v>5920001777</v>
      </c>
      <c r="C768" s="159" t="s">
        <v>1550</v>
      </c>
      <c r="D768" s="160" t="s">
        <v>723</v>
      </c>
      <c r="E768" s="99">
        <v>1</v>
      </c>
      <c r="F768" s="31">
        <v>0</v>
      </c>
      <c r="G768" s="64">
        <v>50</v>
      </c>
      <c r="H768" s="15">
        <v>3.5</v>
      </c>
      <c r="I768" s="16">
        <f t="shared" si="45"/>
        <v>175</v>
      </c>
      <c r="J768" s="16">
        <f t="shared" si="46"/>
        <v>12.250000000000002</v>
      </c>
      <c r="K768" s="16">
        <f t="shared" si="47"/>
        <v>187.25</v>
      </c>
      <c r="L768" s="6">
        <f t="shared" si="44"/>
        <v>187.25</v>
      </c>
    </row>
    <row r="769" spans="1:13" x14ac:dyDescent="0.4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5"/>
        <v>84</v>
      </c>
      <c r="J769" s="6">
        <f t="shared" si="46"/>
        <v>5.8800000000000008</v>
      </c>
      <c r="K769" s="6">
        <f t="shared" si="47"/>
        <v>89.88</v>
      </c>
      <c r="L769" s="6">
        <f t="shared" si="44"/>
        <v>198.49</v>
      </c>
      <c r="M769" s="2">
        <v>198.49</v>
      </c>
    </row>
    <row r="770" spans="1:13" x14ac:dyDescent="0.4">
      <c r="A770" s="9">
        <v>766</v>
      </c>
      <c r="B770" s="4">
        <v>5920001779</v>
      </c>
      <c r="C770" s="159" t="s">
        <v>1552</v>
      </c>
      <c r="D770" s="160" t="s">
        <v>533</v>
      </c>
      <c r="E770" s="99">
        <v>1</v>
      </c>
      <c r="F770" s="31">
        <v>0</v>
      </c>
      <c r="G770" s="64">
        <v>28</v>
      </c>
      <c r="H770" s="15">
        <v>3.5</v>
      </c>
      <c r="I770" s="16">
        <f t="shared" si="45"/>
        <v>98</v>
      </c>
      <c r="J770" s="16">
        <f t="shared" si="46"/>
        <v>6.86</v>
      </c>
      <c r="K770" s="16">
        <f t="shared" si="47"/>
        <v>104.86</v>
      </c>
      <c r="L770" s="6">
        <f t="shared" si="44"/>
        <v>104.86</v>
      </c>
    </row>
    <row r="771" spans="1:13" x14ac:dyDescent="0.4">
      <c r="A771" s="9">
        <v>767</v>
      </c>
      <c r="B771" s="4">
        <v>5920001780</v>
      </c>
      <c r="C771" s="161" t="s">
        <v>1553</v>
      </c>
      <c r="D771" s="160" t="s">
        <v>534</v>
      </c>
      <c r="E771" s="63">
        <v>1</v>
      </c>
      <c r="F771" s="33">
        <v>0</v>
      </c>
      <c r="G771" s="3">
        <v>3</v>
      </c>
      <c r="H771" s="5">
        <v>3.5</v>
      </c>
      <c r="I771" s="6">
        <f t="shared" si="45"/>
        <v>10.5</v>
      </c>
      <c r="J771" s="6">
        <f t="shared" si="46"/>
        <v>0.7350000000000001</v>
      </c>
      <c r="K771" s="6">
        <f t="shared" si="47"/>
        <v>11.234999999999999</v>
      </c>
      <c r="L771" s="6">
        <f t="shared" si="44"/>
        <v>11.234999999999999</v>
      </c>
    </row>
    <row r="772" spans="1:13" x14ac:dyDescent="0.4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5"/>
        <v>21</v>
      </c>
      <c r="J772" s="16">
        <f t="shared" si="46"/>
        <v>1.4700000000000002</v>
      </c>
      <c r="K772" s="16">
        <f t="shared" si="47"/>
        <v>22.47</v>
      </c>
      <c r="L772" s="6">
        <f t="shared" si="44"/>
        <v>22.47</v>
      </c>
      <c r="M772" s="2">
        <v>22.47</v>
      </c>
    </row>
    <row r="773" spans="1:13" x14ac:dyDescent="0.4">
      <c r="A773" s="9">
        <v>769</v>
      </c>
      <c r="B773" s="4">
        <v>5920001782</v>
      </c>
      <c r="C773" s="161" t="s">
        <v>1555</v>
      </c>
      <c r="D773" s="160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5"/>
        <v>7</v>
      </c>
      <c r="J773" s="6">
        <f t="shared" si="46"/>
        <v>0.49000000000000005</v>
      </c>
      <c r="K773" s="6">
        <f t="shared" si="47"/>
        <v>7.49</v>
      </c>
      <c r="L773" s="6">
        <f t="shared" si="44"/>
        <v>7.49</v>
      </c>
    </row>
    <row r="774" spans="1:13" x14ac:dyDescent="0.4">
      <c r="A774" s="9">
        <v>770</v>
      </c>
      <c r="B774" s="4">
        <v>5920001783</v>
      </c>
      <c r="C774" s="159" t="s">
        <v>1556</v>
      </c>
      <c r="D774" s="160" t="s">
        <v>534</v>
      </c>
      <c r="E774" s="99">
        <v>1</v>
      </c>
      <c r="F774" s="31">
        <v>0</v>
      </c>
      <c r="G774" s="64">
        <v>4</v>
      </c>
      <c r="H774" s="15">
        <v>3.5</v>
      </c>
      <c r="I774" s="16">
        <f t="shared" si="45"/>
        <v>14</v>
      </c>
      <c r="J774" s="16">
        <f t="shared" si="46"/>
        <v>0.98000000000000009</v>
      </c>
      <c r="K774" s="16">
        <f t="shared" si="47"/>
        <v>14.98</v>
      </c>
      <c r="L774" s="6">
        <f t="shared" ref="L774:L837" si="48">SUM(F774+K774)</f>
        <v>14.98</v>
      </c>
    </row>
    <row r="775" spans="1:13" x14ac:dyDescent="0.4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5"/>
        <v>357</v>
      </c>
      <c r="J775" s="6">
        <f t="shared" si="46"/>
        <v>24.990000000000002</v>
      </c>
      <c r="K775" s="6">
        <f t="shared" si="47"/>
        <v>381.99</v>
      </c>
      <c r="L775" s="6">
        <f t="shared" si="48"/>
        <v>696.56999999999994</v>
      </c>
      <c r="M775" s="2">
        <v>696.57</v>
      </c>
    </row>
    <row r="776" spans="1:13" x14ac:dyDescent="0.4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5"/>
        <v>45.5</v>
      </c>
      <c r="J776" s="16">
        <f t="shared" si="46"/>
        <v>3.1850000000000005</v>
      </c>
      <c r="K776" s="16">
        <f t="shared" si="47"/>
        <v>48.685000000000002</v>
      </c>
      <c r="L776" s="6">
        <f t="shared" si="48"/>
        <v>108.605</v>
      </c>
      <c r="M776" s="2">
        <v>108.61</v>
      </c>
    </row>
    <row r="777" spans="1:13" x14ac:dyDescent="0.4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9">SUM(G777*H777)</f>
        <v>59.5</v>
      </c>
      <c r="J777" s="6">
        <f t="shared" ref="J777:J840" si="50">SUM(I777*7%)</f>
        <v>4.165</v>
      </c>
      <c r="K777" s="6">
        <f t="shared" ref="K777:K840" si="51">SUM(I777+J777)</f>
        <v>63.664999999999999</v>
      </c>
      <c r="L777" s="6">
        <f t="shared" si="48"/>
        <v>89.884999999999991</v>
      </c>
      <c r="M777" s="2">
        <v>89.89</v>
      </c>
    </row>
    <row r="778" spans="1:13" x14ac:dyDescent="0.4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9"/>
        <v>59.5</v>
      </c>
      <c r="J778" s="16">
        <f t="shared" si="50"/>
        <v>4.165</v>
      </c>
      <c r="K778" s="16">
        <f t="shared" si="51"/>
        <v>63.664999999999999</v>
      </c>
      <c r="L778" s="6">
        <f t="shared" si="48"/>
        <v>67.414999999999992</v>
      </c>
      <c r="M778" s="2">
        <v>67.42</v>
      </c>
    </row>
    <row r="779" spans="1:13" x14ac:dyDescent="0.4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9"/>
        <v>35</v>
      </c>
      <c r="J779" s="6">
        <f t="shared" si="50"/>
        <v>2.4500000000000002</v>
      </c>
      <c r="K779" s="6">
        <f t="shared" si="51"/>
        <v>37.450000000000003</v>
      </c>
      <c r="L779" s="6">
        <f t="shared" si="48"/>
        <v>86.14</v>
      </c>
      <c r="M779" s="2">
        <v>86.14</v>
      </c>
    </row>
    <row r="780" spans="1:13" x14ac:dyDescent="0.4">
      <c r="A780" s="9">
        <v>776</v>
      </c>
      <c r="B780" s="4">
        <v>5920001789</v>
      </c>
      <c r="C780" s="159" t="s">
        <v>1561</v>
      </c>
      <c r="D780" s="160" t="s">
        <v>538</v>
      </c>
      <c r="E780" s="99">
        <v>1</v>
      </c>
      <c r="F780" s="31">
        <v>0</v>
      </c>
      <c r="G780" s="64">
        <v>4</v>
      </c>
      <c r="H780" s="15">
        <v>3.5</v>
      </c>
      <c r="I780" s="16">
        <f t="shared" si="49"/>
        <v>14</v>
      </c>
      <c r="J780" s="16">
        <f t="shared" si="50"/>
        <v>0.98000000000000009</v>
      </c>
      <c r="K780" s="16">
        <f t="shared" si="51"/>
        <v>14.98</v>
      </c>
      <c r="L780" s="6">
        <f t="shared" si="48"/>
        <v>14.98</v>
      </c>
    </row>
    <row r="781" spans="1:13" x14ac:dyDescent="0.4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9"/>
        <v>7</v>
      </c>
      <c r="J781" s="6">
        <f t="shared" si="50"/>
        <v>0.49000000000000005</v>
      </c>
      <c r="K781" s="6">
        <f t="shared" si="51"/>
        <v>7.49</v>
      </c>
      <c r="L781" s="6">
        <f t="shared" si="48"/>
        <v>11.24</v>
      </c>
      <c r="M781" s="2">
        <v>11.24</v>
      </c>
    </row>
    <row r="782" spans="1:13" x14ac:dyDescent="0.4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9"/>
        <v>63</v>
      </c>
      <c r="J782" s="16">
        <f t="shared" si="50"/>
        <v>4.41</v>
      </c>
      <c r="K782" s="16">
        <f t="shared" si="51"/>
        <v>67.41</v>
      </c>
      <c r="L782" s="6">
        <f t="shared" si="48"/>
        <v>149.80000000000001</v>
      </c>
      <c r="M782" s="2">
        <v>149.80000000000001</v>
      </c>
    </row>
    <row r="783" spans="1:13" x14ac:dyDescent="0.4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9"/>
        <v>577.5</v>
      </c>
      <c r="J783" s="6">
        <f t="shared" si="50"/>
        <v>40.425000000000004</v>
      </c>
      <c r="K783" s="6">
        <f t="shared" si="51"/>
        <v>617.92499999999995</v>
      </c>
      <c r="L783" s="6">
        <f t="shared" si="48"/>
        <v>674.1049999999999</v>
      </c>
      <c r="M783" s="2">
        <v>674.11</v>
      </c>
    </row>
    <row r="784" spans="1:13" x14ac:dyDescent="0.4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9"/>
        <v>17.5</v>
      </c>
      <c r="J784" s="16">
        <f t="shared" si="50"/>
        <v>1.2250000000000001</v>
      </c>
      <c r="K784" s="16">
        <f t="shared" si="51"/>
        <v>18.725000000000001</v>
      </c>
      <c r="L784" s="6">
        <f t="shared" si="48"/>
        <v>37.454999999999998</v>
      </c>
      <c r="M784" s="2">
        <v>37.46</v>
      </c>
    </row>
    <row r="785" spans="1:13" x14ac:dyDescent="0.4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9"/>
        <v>94.5</v>
      </c>
      <c r="J785" s="6">
        <f t="shared" si="50"/>
        <v>6.6150000000000002</v>
      </c>
      <c r="K785" s="6">
        <f t="shared" si="51"/>
        <v>101.11499999999999</v>
      </c>
      <c r="L785" s="6">
        <f t="shared" si="48"/>
        <v>202.23500000000001</v>
      </c>
      <c r="M785" s="2">
        <v>202.24</v>
      </c>
    </row>
    <row r="786" spans="1:13" x14ac:dyDescent="0.4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9"/>
        <v>31.5</v>
      </c>
      <c r="J786" s="16">
        <f t="shared" si="50"/>
        <v>2.2050000000000001</v>
      </c>
      <c r="K786" s="16">
        <f t="shared" si="51"/>
        <v>33.704999999999998</v>
      </c>
      <c r="L786" s="6">
        <f t="shared" si="48"/>
        <v>52.435000000000002</v>
      </c>
      <c r="M786" s="2">
        <v>52.44</v>
      </c>
    </row>
    <row r="787" spans="1:13" x14ac:dyDescent="0.4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9"/>
        <v>52.5</v>
      </c>
      <c r="J787" s="6">
        <f t="shared" si="50"/>
        <v>3.6750000000000003</v>
      </c>
      <c r="K787" s="6">
        <f t="shared" si="51"/>
        <v>56.174999999999997</v>
      </c>
      <c r="L787" s="6">
        <f t="shared" si="48"/>
        <v>142.315</v>
      </c>
      <c r="M787" s="2">
        <v>142.32</v>
      </c>
    </row>
    <row r="788" spans="1:13" x14ac:dyDescent="0.4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9"/>
        <v>14</v>
      </c>
      <c r="J788" s="16">
        <f t="shared" si="50"/>
        <v>0.98000000000000009</v>
      </c>
      <c r="K788" s="16">
        <f t="shared" si="51"/>
        <v>14.98</v>
      </c>
      <c r="L788" s="6">
        <f t="shared" si="48"/>
        <v>33.71</v>
      </c>
      <c r="M788" s="2">
        <v>33.71</v>
      </c>
    </row>
    <row r="789" spans="1:13" x14ac:dyDescent="0.4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9"/>
        <v>63</v>
      </c>
      <c r="J789" s="6">
        <f t="shared" si="50"/>
        <v>4.41</v>
      </c>
      <c r="K789" s="6">
        <f t="shared" si="51"/>
        <v>67.41</v>
      </c>
      <c r="L789" s="6">
        <f t="shared" si="48"/>
        <v>97.37</v>
      </c>
      <c r="M789" s="2">
        <v>97.37</v>
      </c>
    </row>
    <row r="790" spans="1:13" x14ac:dyDescent="0.4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9"/>
        <v>80.5</v>
      </c>
      <c r="J790" s="16">
        <f t="shared" si="50"/>
        <v>5.6350000000000007</v>
      </c>
      <c r="K790" s="16">
        <f t="shared" si="51"/>
        <v>86.135000000000005</v>
      </c>
      <c r="L790" s="6">
        <f t="shared" si="48"/>
        <v>172.27500000000001</v>
      </c>
      <c r="M790" s="2">
        <v>172.28</v>
      </c>
    </row>
    <row r="791" spans="1:13" x14ac:dyDescent="0.4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9"/>
        <v>38.5</v>
      </c>
      <c r="J791" s="6">
        <f t="shared" si="50"/>
        <v>2.6950000000000003</v>
      </c>
      <c r="K791" s="6">
        <f t="shared" si="51"/>
        <v>41.195</v>
      </c>
      <c r="L791" s="6">
        <f t="shared" si="48"/>
        <v>78.64500000000001</v>
      </c>
      <c r="M791" s="2">
        <v>78.650000000000006</v>
      </c>
    </row>
    <row r="792" spans="1:13" x14ac:dyDescent="0.4">
      <c r="A792" s="9">
        <v>788</v>
      </c>
      <c r="B792" s="4">
        <v>5920001801</v>
      </c>
      <c r="C792" s="159" t="s">
        <v>1576</v>
      </c>
      <c r="D792" s="160" t="s">
        <v>550</v>
      </c>
      <c r="E792" s="99">
        <v>1</v>
      </c>
      <c r="F792" s="31">
        <v>0</v>
      </c>
      <c r="G792" s="64">
        <v>14</v>
      </c>
      <c r="H792" s="15">
        <v>3.5</v>
      </c>
      <c r="I792" s="16">
        <f t="shared" si="49"/>
        <v>49</v>
      </c>
      <c r="J792" s="16">
        <f t="shared" si="50"/>
        <v>3.43</v>
      </c>
      <c r="K792" s="16">
        <f t="shared" si="51"/>
        <v>52.43</v>
      </c>
      <c r="L792" s="6">
        <f t="shared" si="48"/>
        <v>52.43</v>
      </c>
    </row>
    <row r="793" spans="1:13" x14ac:dyDescent="0.4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9"/>
        <v>45.5</v>
      </c>
      <c r="J793" s="6">
        <f t="shared" si="50"/>
        <v>3.1850000000000005</v>
      </c>
      <c r="K793" s="6">
        <f t="shared" si="51"/>
        <v>48.685000000000002</v>
      </c>
      <c r="L793" s="6">
        <f t="shared" si="48"/>
        <v>93.625</v>
      </c>
      <c r="M793" s="2">
        <v>93.63</v>
      </c>
    </row>
    <row r="794" spans="1:13" x14ac:dyDescent="0.4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9"/>
        <v>14</v>
      </c>
      <c r="J794" s="16">
        <f t="shared" si="50"/>
        <v>0.98000000000000009</v>
      </c>
      <c r="K794" s="16">
        <f t="shared" si="51"/>
        <v>14.98</v>
      </c>
      <c r="L794" s="6">
        <f t="shared" si="48"/>
        <v>37.450000000000003</v>
      </c>
      <c r="M794" s="2">
        <v>37.450000000000003</v>
      </c>
    </row>
    <row r="795" spans="1:13" x14ac:dyDescent="0.4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9"/>
        <v>94.5</v>
      </c>
      <c r="J795" s="6">
        <f t="shared" si="50"/>
        <v>6.6150000000000002</v>
      </c>
      <c r="K795" s="6">
        <f t="shared" si="51"/>
        <v>101.11499999999999</v>
      </c>
      <c r="L795" s="6">
        <f t="shared" si="48"/>
        <v>262.15499999999997</v>
      </c>
      <c r="M795" s="2">
        <v>262.16000000000003</v>
      </c>
    </row>
    <row r="796" spans="1:13" x14ac:dyDescent="0.4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9"/>
        <v>17.5</v>
      </c>
      <c r="J796" s="16">
        <f t="shared" si="50"/>
        <v>1.2250000000000001</v>
      </c>
      <c r="K796" s="16">
        <f t="shared" si="51"/>
        <v>18.725000000000001</v>
      </c>
      <c r="L796" s="6">
        <f t="shared" si="48"/>
        <v>97.375</v>
      </c>
      <c r="M796" s="2">
        <v>97.38</v>
      </c>
    </row>
    <row r="797" spans="1:13" x14ac:dyDescent="0.4">
      <c r="A797" s="9">
        <v>793</v>
      </c>
      <c r="B797" s="4">
        <v>5920001806</v>
      </c>
      <c r="C797" s="161" t="s">
        <v>1810</v>
      </c>
      <c r="D797" s="160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9"/>
        <v>45.5</v>
      </c>
      <c r="J797" s="6">
        <f t="shared" si="50"/>
        <v>3.1850000000000005</v>
      </c>
      <c r="K797" s="6">
        <f t="shared" si="51"/>
        <v>48.685000000000002</v>
      </c>
      <c r="L797" s="6">
        <f t="shared" si="48"/>
        <v>48.685000000000002</v>
      </c>
    </row>
    <row r="798" spans="1:13" x14ac:dyDescent="0.4">
      <c r="A798" s="9">
        <v>794</v>
      </c>
      <c r="B798" s="4">
        <v>5920001807</v>
      </c>
      <c r="C798" s="159" t="s">
        <v>1581</v>
      </c>
      <c r="D798" s="160" t="s">
        <v>555</v>
      </c>
      <c r="E798" s="99">
        <v>1</v>
      </c>
      <c r="F798" s="31">
        <v>0</v>
      </c>
      <c r="G798" s="64">
        <v>26</v>
      </c>
      <c r="H798" s="15">
        <v>3.5</v>
      </c>
      <c r="I798" s="16">
        <f t="shared" si="49"/>
        <v>91</v>
      </c>
      <c r="J798" s="16">
        <f t="shared" si="50"/>
        <v>6.370000000000001</v>
      </c>
      <c r="K798" s="16">
        <f t="shared" si="51"/>
        <v>97.37</v>
      </c>
      <c r="L798" s="6">
        <f t="shared" si="48"/>
        <v>97.37</v>
      </c>
    </row>
    <row r="799" spans="1:13" x14ac:dyDescent="0.4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9"/>
        <v>70</v>
      </c>
      <c r="J799" s="6">
        <f t="shared" si="50"/>
        <v>4.9000000000000004</v>
      </c>
      <c r="K799" s="6">
        <f t="shared" si="51"/>
        <v>74.900000000000006</v>
      </c>
      <c r="L799" s="6">
        <f t="shared" si="48"/>
        <v>123.59</v>
      </c>
      <c r="M799" s="2">
        <v>123.59</v>
      </c>
    </row>
    <row r="800" spans="1:13" x14ac:dyDescent="0.4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9"/>
        <v>77</v>
      </c>
      <c r="J800" s="16">
        <f t="shared" si="50"/>
        <v>5.3900000000000006</v>
      </c>
      <c r="K800" s="16">
        <f t="shared" si="51"/>
        <v>82.39</v>
      </c>
      <c r="L800" s="6">
        <f t="shared" si="48"/>
        <v>239.68</v>
      </c>
      <c r="M800" s="2">
        <v>239.68</v>
      </c>
    </row>
    <row r="801" spans="1:13" x14ac:dyDescent="0.4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9"/>
        <v>63</v>
      </c>
      <c r="J801" s="6">
        <f t="shared" si="50"/>
        <v>4.41</v>
      </c>
      <c r="K801" s="6">
        <f t="shared" si="51"/>
        <v>67.41</v>
      </c>
      <c r="L801" s="6">
        <f t="shared" si="48"/>
        <v>131.07999999999998</v>
      </c>
      <c r="M801" s="2">
        <v>131.08000000000001</v>
      </c>
    </row>
    <row r="802" spans="1:13" x14ac:dyDescent="0.4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9"/>
        <v>21</v>
      </c>
      <c r="J802" s="16">
        <f t="shared" si="50"/>
        <v>1.4700000000000002</v>
      </c>
      <c r="K802" s="16">
        <f t="shared" si="51"/>
        <v>22.47</v>
      </c>
      <c r="L802" s="6">
        <f t="shared" si="48"/>
        <v>29.96</v>
      </c>
      <c r="M802" s="2">
        <v>29.96</v>
      </c>
    </row>
    <row r="803" spans="1:13" x14ac:dyDescent="0.4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9"/>
        <v>17.5</v>
      </c>
      <c r="J803" s="6">
        <f t="shared" si="50"/>
        <v>1.2250000000000001</v>
      </c>
      <c r="K803" s="6">
        <f t="shared" si="51"/>
        <v>18.725000000000001</v>
      </c>
      <c r="L803" s="6">
        <f t="shared" si="48"/>
        <v>44.945</v>
      </c>
      <c r="M803" s="2">
        <v>44.95</v>
      </c>
    </row>
    <row r="804" spans="1:13" x14ac:dyDescent="0.4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9"/>
        <v>21</v>
      </c>
      <c r="J804" s="16">
        <f t="shared" si="50"/>
        <v>1.4700000000000002</v>
      </c>
      <c r="K804" s="16">
        <f t="shared" si="51"/>
        <v>22.47</v>
      </c>
      <c r="L804" s="6">
        <f t="shared" si="48"/>
        <v>48.69</v>
      </c>
      <c r="M804" s="2">
        <v>48.69</v>
      </c>
    </row>
    <row r="805" spans="1:13" x14ac:dyDescent="0.4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9"/>
        <v>31.5</v>
      </c>
      <c r="J805" s="6">
        <f t="shared" si="50"/>
        <v>2.2050000000000001</v>
      </c>
      <c r="K805" s="6">
        <f t="shared" si="51"/>
        <v>33.704999999999998</v>
      </c>
      <c r="L805" s="6">
        <f t="shared" si="48"/>
        <v>93.625</v>
      </c>
      <c r="M805" s="2">
        <v>93.63</v>
      </c>
    </row>
    <row r="806" spans="1:13" x14ac:dyDescent="0.4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9"/>
        <v>28</v>
      </c>
      <c r="J806" s="16">
        <f t="shared" si="50"/>
        <v>1.9600000000000002</v>
      </c>
      <c r="K806" s="16">
        <f t="shared" si="51"/>
        <v>29.96</v>
      </c>
      <c r="L806" s="6">
        <f t="shared" si="48"/>
        <v>67.41</v>
      </c>
      <c r="M806" s="2">
        <v>67.41</v>
      </c>
    </row>
    <row r="807" spans="1:13" x14ac:dyDescent="0.4">
      <c r="A807" s="9">
        <v>803</v>
      </c>
      <c r="B807" s="4">
        <v>5920001816</v>
      </c>
      <c r="C807" s="161" t="s">
        <v>1590</v>
      </c>
      <c r="D807" s="160" t="s">
        <v>561</v>
      </c>
      <c r="E807" s="63">
        <v>1</v>
      </c>
      <c r="F807" s="33">
        <v>0</v>
      </c>
      <c r="G807" s="3">
        <v>13</v>
      </c>
      <c r="H807" s="5">
        <v>3.5</v>
      </c>
      <c r="I807" s="6">
        <f t="shared" si="49"/>
        <v>45.5</v>
      </c>
      <c r="J807" s="6">
        <f t="shared" si="50"/>
        <v>3.1850000000000005</v>
      </c>
      <c r="K807" s="6">
        <f t="shared" si="51"/>
        <v>48.685000000000002</v>
      </c>
      <c r="L807" s="6">
        <f t="shared" si="48"/>
        <v>48.685000000000002</v>
      </c>
    </row>
    <row r="808" spans="1:13" x14ac:dyDescent="0.4">
      <c r="A808" s="9">
        <v>804</v>
      </c>
      <c r="B808" s="4">
        <v>5920001817</v>
      </c>
      <c r="C808" s="159" t="s">
        <v>1591</v>
      </c>
      <c r="D808" s="160" t="s">
        <v>727</v>
      </c>
      <c r="E808" s="99">
        <v>1</v>
      </c>
      <c r="F808" s="31">
        <v>0</v>
      </c>
      <c r="G808" s="64">
        <v>80</v>
      </c>
      <c r="H808" s="15">
        <v>3.5</v>
      </c>
      <c r="I808" s="16">
        <f t="shared" si="49"/>
        <v>280</v>
      </c>
      <c r="J808" s="16">
        <f t="shared" si="50"/>
        <v>19.600000000000001</v>
      </c>
      <c r="K808" s="16">
        <f t="shared" si="51"/>
        <v>299.60000000000002</v>
      </c>
      <c r="L808" s="6">
        <f t="shared" si="48"/>
        <v>299.60000000000002</v>
      </c>
    </row>
    <row r="809" spans="1:13" x14ac:dyDescent="0.4">
      <c r="A809" s="9">
        <v>805</v>
      </c>
      <c r="B809" s="4">
        <v>5920001818</v>
      </c>
      <c r="C809" s="161" t="s">
        <v>1593</v>
      </c>
      <c r="D809" s="160" t="s">
        <v>563</v>
      </c>
      <c r="E809" s="63">
        <v>1</v>
      </c>
      <c r="F809" s="33">
        <v>0</v>
      </c>
      <c r="G809" s="3">
        <v>71</v>
      </c>
      <c r="H809" s="5">
        <v>3.5</v>
      </c>
      <c r="I809" s="6">
        <f t="shared" si="49"/>
        <v>248.5</v>
      </c>
      <c r="J809" s="6">
        <f t="shared" si="50"/>
        <v>17.395000000000003</v>
      </c>
      <c r="K809" s="6">
        <f t="shared" si="51"/>
        <v>265.89499999999998</v>
      </c>
      <c r="L809" s="6">
        <f t="shared" si="48"/>
        <v>265.89499999999998</v>
      </c>
    </row>
    <row r="810" spans="1:13" x14ac:dyDescent="0.4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9"/>
        <v>56</v>
      </c>
      <c r="J810" s="16">
        <f t="shared" si="50"/>
        <v>3.9200000000000004</v>
      </c>
      <c r="K810" s="16">
        <f t="shared" si="51"/>
        <v>59.92</v>
      </c>
      <c r="L810" s="6">
        <f t="shared" si="48"/>
        <v>112.35</v>
      </c>
      <c r="M810" s="2">
        <v>112.35</v>
      </c>
    </row>
    <row r="811" spans="1:13" x14ac:dyDescent="0.4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9"/>
        <v>42</v>
      </c>
      <c r="J811" s="6">
        <f t="shared" si="50"/>
        <v>2.9400000000000004</v>
      </c>
      <c r="K811" s="6">
        <f t="shared" si="51"/>
        <v>44.94</v>
      </c>
      <c r="L811" s="6">
        <f t="shared" si="48"/>
        <v>44.94</v>
      </c>
      <c r="M811" s="2">
        <v>44.94</v>
      </c>
    </row>
    <row r="812" spans="1:13" x14ac:dyDescent="0.4">
      <c r="A812" s="9">
        <v>808</v>
      </c>
      <c r="B812" s="4">
        <v>5920001821</v>
      </c>
      <c r="C812" s="159" t="s">
        <v>1596</v>
      </c>
      <c r="D812" s="160" t="s">
        <v>566</v>
      </c>
      <c r="E812" s="99">
        <v>1</v>
      </c>
      <c r="F812" s="31">
        <v>0</v>
      </c>
      <c r="G812" s="64">
        <v>12</v>
      </c>
      <c r="H812" s="15">
        <v>3.5</v>
      </c>
      <c r="I812" s="16">
        <f t="shared" si="49"/>
        <v>42</v>
      </c>
      <c r="J812" s="16">
        <f t="shared" si="50"/>
        <v>2.9400000000000004</v>
      </c>
      <c r="K812" s="16">
        <f t="shared" si="51"/>
        <v>44.94</v>
      </c>
      <c r="L812" s="6">
        <f t="shared" si="48"/>
        <v>44.94</v>
      </c>
    </row>
    <row r="813" spans="1:13" x14ac:dyDescent="0.4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9"/>
        <v>31.5</v>
      </c>
      <c r="J813" s="6">
        <f t="shared" si="50"/>
        <v>2.2050000000000001</v>
      </c>
      <c r="K813" s="6">
        <f t="shared" si="51"/>
        <v>33.704999999999998</v>
      </c>
      <c r="L813" s="6">
        <f t="shared" si="48"/>
        <v>67.414999999999992</v>
      </c>
      <c r="M813" s="2">
        <v>67.42</v>
      </c>
    </row>
    <row r="814" spans="1:13" x14ac:dyDescent="0.4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9"/>
        <v>35</v>
      </c>
      <c r="J814" s="16">
        <f t="shared" si="50"/>
        <v>2.4500000000000002</v>
      </c>
      <c r="K814" s="16">
        <f t="shared" si="51"/>
        <v>37.450000000000003</v>
      </c>
      <c r="L814" s="6">
        <f t="shared" si="48"/>
        <v>146.06</v>
      </c>
      <c r="M814" s="2">
        <v>146.06</v>
      </c>
    </row>
    <row r="815" spans="1:13" x14ac:dyDescent="0.4">
      <c r="A815" s="9">
        <v>811</v>
      </c>
      <c r="B815" s="4">
        <v>5920001824</v>
      </c>
      <c r="C815" s="161" t="s">
        <v>1599</v>
      </c>
      <c r="D815" s="160" t="s">
        <v>568</v>
      </c>
      <c r="E815" s="63">
        <v>1</v>
      </c>
      <c r="F815" s="33">
        <v>0</v>
      </c>
      <c r="G815" s="3">
        <v>22</v>
      </c>
      <c r="H815" s="5">
        <v>3.5</v>
      </c>
      <c r="I815" s="6">
        <f t="shared" si="49"/>
        <v>77</v>
      </c>
      <c r="J815" s="6">
        <f t="shared" si="50"/>
        <v>5.3900000000000006</v>
      </c>
      <c r="K815" s="6">
        <f t="shared" si="51"/>
        <v>82.39</v>
      </c>
      <c r="L815" s="6">
        <f t="shared" si="48"/>
        <v>82.39</v>
      </c>
    </row>
    <row r="816" spans="1:13" x14ac:dyDescent="0.4">
      <c r="A816" s="9">
        <v>812</v>
      </c>
      <c r="B816" s="4">
        <v>5920001825</v>
      </c>
      <c r="C816" s="159" t="s">
        <v>1600</v>
      </c>
      <c r="D816" s="160" t="s">
        <v>568</v>
      </c>
      <c r="E816" s="99">
        <v>1</v>
      </c>
      <c r="F816" s="31">
        <v>0</v>
      </c>
      <c r="G816" s="64">
        <v>22</v>
      </c>
      <c r="H816" s="15">
        <v>3.5</v>
      </c>
      <c r="I816" s="16">
        <f t="shared" si="49"/>
        <v>77</v>
      </c>
      <c r="J816" s="16">
        <f t="shared" si="50"/>
        <v>5.3900000000000006</v>
      </c>
      <c r="K816" s="16">
        <f t="shared" si="51"/>
        <v>82.39</v>
      </c>
      <c r="L816" s="6">
        <f t="shared" si="48"/>
        <v>82.39</v>
      </c>
    </row>
    <row r="817" spans="1:13" x14ac:dyDescent="0.4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9"/>
        <v>140</v>
      </c>
      <c r="J817" s="6">
        <f t="shared" si="50"/>
        <v>9.8000000000000007</v>
      </c>
      <c r="K817" s="6">
        <f t="shared" si="51"/>
        <v>149.80000000000001</v>
      </c>
      <c r="L817" s="6">
        <f t="shared" si="48"/>
        <v>288.37</v>
      </c>
      <c r="M817" s="2">
        <v>288.37</v>
      </c>
    </row>
    <row r="818" spans="1:13" x14ac:dyDescent="0.4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9"/>
        <v>147</v>
      </c>
      <c r="J818" s="16">
        <f t="shared" si="50"/>
        <v>10.290000000000001</v>
      </c>
      <c r="K818" s="16">
        <f t="shared" si="51"/>
        <v>157.29</v>
      </c>
      <c r="L818" s="6">
        <f t="shared" si="48"/>
        <v>232.19</v>
      </c>
      <c r="M818" s="2">
        <v>232.19</v>
      </c>
    </row>
    <row r="819" spans="1:13" x14ac:dyDescent="0.4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9"/>
        <v>66.5</v>
      </c>
      <c r="J819" s="6">
        <f t="shared" si="50"/>
        <v>4.6550000000000002</v>
      </c>
      <c r="K819" s="6">
        <f t="shared" si="51"/>
        <v>71.155000000000001</v>
      </c>
      <c r="L819" s="6">
        <f t="shared" si="48"/>
        <v>149.80500000000001</v>
      </c>
      <c r="M819" s="2">
        <v>149.81</v>
      </c>
    </row>
    <row r="820" spans="1:13" x14ac:dyDescent="0.4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9"/>
        <v>168</v>
      </c>
      <c r="J820" s="16">
        <f t="shared" si="50"/>
        <v>11.760000000000002</v>
      </c>
      <c r="K820" s="16">
        <f t="shared" si="51"/>
        <v>179.76</v>
      </c>
      <c r="L820" s="6">
        <f t="shared" si="48"/>
        <v>322.07</v>
      </c>
      <c r="M820" s="2">
        <v>322.07</v>
      </c>
    </row>
    <row r="821" spans="1:13" x14ac:dyDescent="0.4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9"/>
        <v>378</v>
      </c>
      <c r="J821" s="6">
        <f t="shared" si="50"/>
        <v>26.46</v>
      </c>
      <c r="K821" s="6">
        <f t="shared" si="51"/>
        <v>404.46</v>
      </c>
      <c r="L821" s="6">
        <f t="shared" si="48"/>
        <v>842.63</v>
      </c>
      <c r="M821" s="2">
        <v>842.63</v>
      </c>
    </row>
    <row r="822" spans="1:13" x14ac:dyDescent="0.4">
      <c r="A822" s="9">
        <v>818</v>
      </c>
      <c r="B822" s="4">
        <v>5920001831</v>
      </c>
      <c r="C822" s="159" t="s">
        <v>1606</v>
      </c>
      <c r="D822" s="160" t="s">
        <v>728</v>
      </c>
      <c r="E822" s="99">
        <v>1</v>
      </c>
      <c r="F822" s="31">
        <v>0</v>
      </c>
      <c r="G822" s="64">
        <v>2</v>
      </c>
      <c r="H822" s="15">
        <v>3.5</v>
      </c>
      <c r="I822" s="16">
        <f t="shared" si="49"/>
        <v>7</v>
      </c>
      <c r="J822" s="16">
        <f t="shared" si="50"/>
        <v>0.49000000000000005</v>
      </c>
      <c r="K822" s="16">
        <f t="shared" si="51"/>
        <v>7.49</v>
      </c>
      <c r="L822" s="6">
        <f t="shared" si="48"/>
        <v>7.49</v>
      </c>
    </row>
    <row r="823" spans="1:13" x14ac:dyDescent="0.4">
      <c r="A823" s="9">
        <v>819</v>
      </c>
      <c r="B823" s="4">
        <v>5920001832</v>
      </c>
      <c r="C823" s="161" t="s">
        <v>1607</v>
      </c>
      <c r="D823" s="160" t="s">
        <v>574</v>
      </c>
      <c r="E823" s="63">
        <v>1</v>
      </c>
      <c r="F823" s="33">
        <v>0</v>
      </c>
      <c r="G823" s="3">
        <v>18</v>
      </c>
      <c r="H823" s="5">
        <v>3.5</v>
      </c>
      <c r="I823" s="6">
        <f t="shared" si="49"/>
        <v>63</v>
      </c>
      <c r="J823" s="6">
        <f t="shared" si="50"/>
        <v>4.41</v>
      </c>
      <c r="K823" s="6">
        <f t="shared" si="51"/>
        <v>67.41</v>
      </c>
      <c r="L823" s="6">
        <f t="shared" si="48"/>
        <v>67.41</v>
      </c>
    </row>
    <row r="824" spans="1:13" x14ac:dyDescent="0.4">
      <c r="A824" s="9">
        <v>820</v>
      </c>
      <c r="B824" s="4">
        <v>5920001833</v>
      </c>
      <c r="C824" s="159" t="s">
        <v>1609</v>
      </c>
      <c r="D824" s="160" t="s">
        <v>575</v>
      </c>
      <c r="E824" s="99">
        <v>1</v>
      </c>
      <c r="F824" s="31">
        <v>0</v>
      </c>
      <c r="G824" s="64">
        <v>32</v>
      </c>
      <c r="H824" s="15">
        <v>3.5</v>
      </c>
      <c r="I824" s="16">
        <f t="shared" si="49"/>
        <v>112</v>
      </c>
      <c r="J824" s="16">
        <f t="shared" si="50"/>
        <v>7.8400000000000007</v>
      </c>
      <c r="K824" s="16">
        <f t="shared" si="51"/>
        <v>119.84</v>
      </c>
      <c r="L824" s="6">
        <f t="shared" si="48"/>
        <v>119.84</v>
      </c>
    </row>
    <row r="825" spans="1:13" x14ac:dyDescent="0.4">
      <c r="A825" s="9">
        <v>821</v>
      </c>
      <c r="B825" s="4">
        <v>5920001834</v>
      </c>
      <c r="C825" s="161" t="s">
        <v>1611</v>
      </c>
      <c r="D825" s="160" t="s">
        <v>2420</v>
      </c>
      <c r="E825" s="63">
        <v>1</v>
      </c>
      <c r="F825" s="33">
        <v>0</v>
      </c>
      <c r="G825" s="3">
        <v>16</v>
      </c>
      <c r="H825" s="5">
        <v>3.5</v>
      </c>
      <c r="I825" s="6">
        <f t="shared" si="49"/>
        <v>56</v>
      </c>
      <c r="J825" s="6">
        <f t="shared" si="50"/>
        <v>3.9200000000000004</v>
      </c>
      <c r="K825" s="6">
        <f t="shared" si="51"/>
        <v>59.92</v>
      </c>
      <c r="L825" s="6">
        <f t="shared" si="48"/>
        <v>59.92</v>
      </c>
    </row>
    <row r="826" spans="1:13" x14ac:dyDescent="0.4">
      <c r="A826" s="9">
        <v>822</v>
      </c>
      <c r="B826" s="4">
        <v>5920001835</v>
      </c>
      <c r="C826" s="159" t="s">
        <v>1612</v>
      </c>
      <c r="D826" s="160" t="s">
        <v>575</v>
      </c>
      <c r="E826" s="99">
        <v>1</v>
      </c>
      <c r="F826" s="31">
        <v>0</v>
      </c>
      <c r="G826" s="64">
        <v>21</v>
      </c>
      <c r="H826" s="15">
        <v>3.5</v>
      </c>
      <c r="I826" s="16">
        <f t="shared" si="49"/>
        <v>73.5</v>
      </c>
      <c r="J826" s="16">
        <f t="shared" si="50"/>
        <v>5.1450000000000005</v>
      </c>
      <c r="K826" s="16">
        <f t="shared" si="51"/>
        <v>78.644999999999996</v>
      </c>
      <c r="L826" s="6">
        <f t="shared" si="48"/>
        <v>78.644999999999996</v>
      </c>
    </row>
    <row r="827" spans="1:13" x14ac:dyDescent="0.4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9"/>
        <v>59.5</v>
      </c>
      <c r="J827" s="6">
        <f t="shared" si="50"/>
        <v>4.165</v>
      </c>
      <c r="K827" s="6">
        <f t="shared" si="51"/>
        <v>63.664999999999999</v>
      </c>
      <c r="L827" s="6">
        <f t="shared" si="48"/>
        <v>146.05500000000001</v>
      </c>
      <c r="M827" s="2">
        <v>146.06</v>
      </c>
    </row>
    <row r="828" spans="1:13" x14ac:dyDescent="0.4">
      <c r="A828" s="9">
        <v>824</v>
      </c>
      <c r="B828" s="4">
        <v>5920001837</v>
      </c>
      <c r="C828" s="159" t="s">
        <v>1614</v>
      </c>
      <c r="D828" s="160" t="s">
        <v>183</v>
      </c>
      <c r="E828" s="99">
        <v>1</v>
      </c>
      <c r="F828" s="31">
        <v>0</v>
      </c>
      <c r="G828" s="64">
        <v>6</v>
      </c>
      <c r="H828" s="15">
        <v>3.5</v>
      </c>
      <c r="I828" s="16">
        <f t="shared" si="49"/>
        <v>21</v>
      </c>
      <c r="J828" s="16">
        <f t="shared" si="50"/>
        <v>1.4700000000000002</v>
      </c>
      <c r="K828" s="16">
        <f t="shared" si="51"/>
        <v>22.47</v>
      </c>
      <c r="L828" s="6">
        <f t="shared" si="48"/>
        <v>22.47</v>
      </c>
    </row>
    <row r="829" spans="1:13" x14ac:dyDescent="0.4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9"/>
        <v>59.5</v>
      </c>
      <c r="J829" s="6">
        <f t="shared" si="50"/>
        <v>4.165</v>
      </c>
      <c r="K829" s="6">
        <f t="shared" si="51"/>
        <v>63.664999999999999</v>
      </c>
      <c r="L829" s="6">
        <f t="shared" si="48"/>
        <v>131.07499999999999</v>
      </c>
      <c r="M829" s="2">
        <v>131.08000000000001</v>
      </c>
    </row>
    <row r="830" spans="1:13" x14ac:dyDescent="0.4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9"/>
        <v>59.5</v>
      </c>
      <c r="J830" s="16">
        <f t="shared" si="50"/>
        <v>4.165</v>
      </c>
      <c r="K830" s="16">
        <f t="shared" si="51"/>
        <v>63.664999999999999</v>
      </c>
      <c r="L830" s="6">
        <f t="shared" si="48"/>
        <v>108.60499999999999</v>
      </c>
      <c r="M830" s="2">
        <v>108.61</v>
      </c>
    </row>
    <row r="831" spans="1:13" x14ac:dyDescent="0.4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9"/>
        <v>140</v>
      </c>
      <c r="J831" s="6">
        <f t="shared" si="50"/>
        <v>9.8000000000000007</v>
      </c>
      <c r="K831" s="6">
        <f t="shared" si="51"/>
        <v>149.80000000000001</v>
      </c>
      <c r="L831" s="6">
        <f t="shared" si="48"/>
        <v>325.82000000000005</v>
      </c>
      <c r="M831" s="2">
        <v>325.82</v>
      </c>
    </row>
    <row r="832" spans="1:13" x14ac:dyDescent="0.4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9"/>
        <v>59.5</v>
      </c>
      <c r="J832" s="16">
        <f t="shared" si="50"/>
        <v>4.165</v>
      </c>
      <c r="K832" s="16">
        <f t="shared" si="51"/>
        <v>63.664999999999999</v>
      </c>
      <c r="L832" s="6">
        <f t="shared" si="48"/>
        <v>149.80500000000001</v>
      </c>
      <c r="M832" s="2">
        <v>149.81</v>
      </c>
    </row>
    <row r="833" spans="1:13" x14ac:dyDescent="0.4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9"/>
        <v>112</v>
      </c>
      <c r="J833" s="6">
        <f t="shared" si="50"/>
        <v>7.8400000000000007</v>
      </c>
      <c r="K833" s="6">
        <f t="shared" si="51"/>
        <v>119.84</v>
      </c>
      <c r="L833" s="6">
        <f t="shared" si="48"/>
        <v>228.45</v>
      </c>
      <c r="M833" s="2">
        <v>228.45</v>
      </c>
    </row>
    <row r="834" spans="1:13" x14ac:dyDescent="0.4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9"/>
        <v>108.5</v>
      </c>
      <c r="J834" s="16">
        <f t="shared" si="50"/>
        <v>7.5950000000000006</v>
      </c>
      <c r="K834" s="16">
        <f t="shared" si="51"/>
        <v>116.095</v>
      </c>
      <c r="L834" s="6">
        <f t="shared" si="48"/>
        <v>232.19499999999999</v>
      </c>
      <c r="M834" s="2">
        <v>232.2</v>
      </c>
    </row>
    <row r="835" spans="1:13" x14ac:dyDescent="0.4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9"/>
        <v>80.5</v>
      </c>
      <c r="J835" s="6">
        <f t="shared" si="50"/>
        <v>5.6350000000000007</v>
      </c>
      <c r="K835" s="6">
        <f t="shared" si="51"/>
        <v>86.135000000000005</v>
      </c>
      <c r="L835" s="6">
        <f t="shared" si="48"/>
        <v>172.27500000000001</v>
      </c>
      <c r="M835" s="2">
        <v>172.28</v>
      </c>
    </row>
    <row r="836" spans="1:13" x14ac:dyDescent="0.4">
      <c r="A836" s="9">
        <v>832</v>
      </c>
      <c r="B836" s="4">
        <v>5920001845</v>
      </c>
      <c r="C836" s="159" t="s">
        <v>1622</v>
      </c>
      <c r="D836" s="160" t="s">
        <v>580</v>
      </c>
      <c r="E836" s="99">
        <v>1</v>
      </c>
      <c r="F836" s="31">
        <v>0</v>
      </c>
      <c r="G836" s="64">
        <v>74</v>
      </c>
      <c r="H836" s="15">
        <v>3.5</v>
      </c>
      <c r="I836" s="16">
        <f t="shared" si="49"/>
        <v>259</v>
      </c>
      <c r="J836" s="16">
        <f t="shared" si="50"/>
        <v>18.130000000000003</v>
      </c>
      <c r="K836" s="16">
        <f t="shared" si="51"/>
        <v>277.13</v>
      </c>
      <c r="L836" s="6">
        <f t="shared" si="48"/>
        <v>277.13</v>
      </c>
    </row>
    <row r="837" spans="1:13" x14ac:dyDescent="0.4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9"/>
        <v>1050</v>
      </c>
      <c r="J837" s="6">
        <f t="shared" si="50"/>
        <v>73.5</v>
      </c>
      <c r="K837" s="6">
        <f t="shared" si="51"/>
        <v>1123.5</v>
      </c>
      <c r="L837" s="6">
        <f t="shared" si="48"/>
        <v>1651.55</v>
      </c>
      <c r="M837" s="2">
        <v>1651.55</v>
      </c>
    </row>
    <row r="838" spans="1:13" x14ac:dyDescent="0.4">
      <c r="A838" s="9">
        <v>834</v>
      </c>
      <c r="B838" s="4">
        <v>5920001847</v>
      </c>
      <c r="C838" s="159" t="s">
        <v>1624</v>
      </c>
      <c r="D838" s="160" t="s">
        <v>582</v>
      </c>
      <c r="E838" s="99" t="s">
        <v>1779</v>
      </c>
      <c r="F838" s="31">
        <v>0</v>
      </c>
      <c r="G838" s="64">
        <v>58</v>
      </c>
      <c r="H838" s="15">
        <v>3.5</v>
      </c>
      <c r="I838" s="16">
        <f t="shared" si="49"/>
        <v>203</v>
      </c>
      <c r="J838" s="16">
        <f t="shared" si="50"/>
        <v>14.21</v>
      </c>
      <c r="K838" s="16">
        <f t="shared" si="51"/>
        <v>217.21</v>
      </c>
      <c r="L838" s="6">
        <f t="shared" ref="L838:L901" si="52">SUM(F838+K838)</f>
        <v>217.21</v>
      </c>
    </row>
    <row r="839" spans="1:13" x14ac:dyDescent="0.4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9"/>
        <v>136.5</v>
      </c>
      <c r="J839" s="6">
        <f t="shared" si="50"/>
        <v>9.5550000000000015</v>
      </c>
      <c r="K839" s="6">
        <f t="shared" si="51"/>
        <v>146.05500000000001</v>
      </c>
      <c r="L839" s="6">
        <f t="shared" si="52"/>
        <v>269.64499999999998</v>
      </c>
      <c r="M839" s="2">
        <v>269.64999999999998</v>
      </c>
    </row>
    <row r="840" spans="1:13" x14ac:dyDescent="0.4">
      <c r="A840" s="9">
        <v>836</v>
      </c>
      <c r="B840" s="4">
        <v>5920001849</v>
      </c>
      <c r="C840" s="159" t="s">
        <v>1626</v>
      </c>
      <c r="D840" s="160" t="s">
        <v>583</v>
      </c>
      <c r="E840" s="99">
        <v>1</v>
      </c>
      <c r="F840" s="31">
        <v>0</v>
      </c>
      <c r="G840" s="64">
        <v>38</v>
      </c>
      <c r="H840" s="15">
        <v>3.5</v>
      </c>
      <c r="I840" s="16">
        <f t="shared" si="49"/>
        <v>133</v>
      </c>
      <c r="J840" s="16">
        <f t="shared" si="50"/>
        <v>9.31</v>
      </c>
      <c r="K840" s="16">
        <f t="shared" si="51"/>
        <v>142.31</v>
      </c>
      <c r="L840" s="6">
        <f t="shared" si="52"/>
        <v>142.31</v>
      </c>
    </row>
    <row r="841" spans="1:13" x14ac:dyDescent="0.4">
      <c r="A841" s="9">
        <v>837</v>
      </c>
      <c r="B841" s="4">
        <v>5920001850</v>
      </c>
      <c r="C841" s="161" t="s">
        <v>1627</v>
      </c>
      <c r="D841" s="160" t="s">
        <v>584</v>
      </c>
      <c r="E841" s="63">
        <v>1</v>
      </c>
      <c r="F841" s="33">
        <v>0</v>
      </c>
      <c r="G841" s="3">
        <v>14</v>
      </c>
      <c r="H841" s="5">
        <v>3.5</v>
      </c>
      <c r="I841" s="6">
        <f t="shared" ref="I841:I904" si="53">SUM(G841*H841)</f>
        <v>49</v>
      </c>
      <c r="J841" s="6">
        <f t="shared" ref="J841:J904" si="54">SUM(I841*7%)</f>
        <v>3.43</v>
      </c>
      <c r="K841" s="6">
        <f t="shared" ref="K841:K904" si="55">SUM(I841+J841)</f>
        <v>52.43</v>
      </c>
      <c r="L841" s="6">
        <f t="shared" si="52"/>
        <v>52.43</v>
      </c>
    </row>
    <row r="842" spans="1:13" x14ac:dyDescent="0.4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3"/>
        <v>227.5</v>
      </c>
      <c r="J842" s="16">
        <f t="shared" si="54"/>
        <v>15.925000000000001</v>
      </c>
      <c r="K842" s="16">
        <f t="shared" si="55"/>
        <v>243.42500000000001</v>
      </c>
      <c r="L842" s="6">
        <f t="shared" si="52"/>
        <v>535.53500000000008</v>
      </c>
      <c r="M842" s="2">
        <v>535.54</v>
      </c>
    </row>
    <row r="843" spans="1:13" x14ac:dyDescent="0.4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3"/>
        <v>136.5</v>
      </c>
      <c r="J843" s="6">
        <f t="shared" si="54"/>
        <v>9.5550000000000015</v>
      </c>
      <c r="K843" s="6">
        <f t="shared" si="55"/>
        <v>146.05500000000001</v>
      </c>
      <c r="L843" s="6">
        <f t="shared" si="52"/>
        <v>213.465</v>
      </c>
      <c r="M843" s="2">
        <v>213.47</v>
      </c>
    </row>
    <row r="844" spans="1:13" x14ac:dyDescent="0.4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3"/>
        <v>10.5</v>
      </c>
      <c r="J844" s="16">
        <f t="shared" si="54"/>
        <v>0.7350000000000001</v>
      </c>
      <c r="K844" s="16">
        <f t="shared" si="55"/>
        <v>11.234999999999999</v>
      </c>
      <c r="L844" s="6">
        <f t="shared" si="52"/>
        <v>18.725000000000001</v>
      </c>
      <c r="M844" s="2">
        <v>18.73</v>
      </c>
    </row>
    <row r="845" spans="1:13" x14ac:dyDescent="0.4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3"/>
        <v>122.5</v>
      </c>
      <c r="J845" s="6">
        <f t="shared" si="54"/>
        <v>8.5750000000000011</v>
      </c>
      <c r="K845" s="6">
        <f t="shared" si="55"/>
        <v>131.07499999999999</v>
      </c>
      <c r="L845" s="6">
        <f t="shared" si="52"/>
        <v>258.40499999999997</v>
      </c>
      <c r="M845" s="2">
        <v>258.41000000000003</v>
      </c>
    </row>
    <row r="846" spans="1:13" x14ac:dyDescent="0.4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3"/>
        <v>7</v>
      </c>
      <c r="J846" s="16">
        <f t="shared" si="54"/>
        <v>0.49000000000000005</v>
      </c>
      <c r="K846" s="16">
        <f t="shared" si="55"/>
        <v>7.49</v>
      </c>
      <c r="L846" s="6">
        <f t="shared" si="52"/>
        <v>26.22</v>
      </c>
      <c r="M846" s="2">
        <v>26.22</v>
      </c>
    </row>
    <row r="847" spans="1:13" x14ac:dyDescent="0.4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3"/>
        <v>17.5</v>
      </c>
      <c r="J847" s="6">
        <f t="shared" si="54"/>
        <v>1.2250000000000001</v>
      </c>
      <c r="K847" s="6">
        <f t="shared" si="55"/>
        <v>18.725000000000001</v>
      </c>
      <c r="L847" s="6">
        <f t="shared" si="52"/>
        <v>29.965000000000003</v>
      </c>
      <c r="M847" s="2">
        <v>29.97</v>
      </c>
    </row>
    <row r="848" spans="1:13" x14ac:dyDescent="0.4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3"/>
        <v>35</v>
      </c>
      <c r="J848" s="16">
        <f t="shared" si="54"/>
        <v>2.4500000000000002</v>
      </c>
      <c r="K848" s="16">
        <f t="shared" si="55"/>
        <v>37.450000000000003</v>
      </c>
      <c r="L848" s="6">
        <f t="shared" si="52"/>
        <v>101.12</v>
      </c>
      <c r="M848" s="2">
        <v>101.12</v>
      </c>
    </row>
    <row r="849" spans="1:13" x14ac:dyDescent="0.4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3"/>
        <v>3.5</v>
      </c>
      <c r="J849" s="6">
        <f t="shared" si="54"/>
        <v>0.24500000000000002</v>
      </c>
      <c r="K849" s="6">
        <f t="shared" si="55"/>
        <v>3.7450000000000001</v>
      </c>
      <c r="L849" s="6">
        <f t="shared" si="52"/>
        <v>18.725000000000001</v>
      </c>
      <c r="M849" s="2">
        <v>18.73</v>
      </c>
    </row>
    <row r="850" spans="1:13" x14ac:dyDescent="0.4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3"/>
        <v>3.5</v>
      </c>
      <c r="J850" s="16">
        <f t="shared" si="54"/>
        <v>0.24500000000000002</v>
      </c>
      <c r="K850" s="16">
        <f t="shared" si="55"/>
        <v>3.7450000000000001</v>
      </c>
      <c r="L850" s="6">
        <f t="shared" si="52"/>
        <v>11.234999999999999</v>
      </c>
      <c r="M850" s="2">
        <v>11.24</v>
      </c>
    </row>
    <row r="851" spans="1:13" x14ac:dyDescent="0.4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3"/>
        <v>21</v>
      </c>
      <c r="J851" s="6">
        <f t="shared" si="54"/>
        <v>1.4700000000000002</v>
      </c>
      <c r="K851" s="6">
        <f t="shared" si="55"/>
        <v>22.47</v>
      </c>
      <c r="L851" s="6">
        <f t="shared" si="52"/>
        <v>37.450000000000003</v>
      </c>
      <c r="M851" s="2">
        <v>37.450000000000003</v>
      </c>
    </row>
    <row r="852" spans="1:13" x14ac:dyDescent="0.4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3"/>
        <v>70</v>
      </c>
      <c r="J852" s="16">
        <f t="shared" si="54"/>
        <v>4.9000000000000004</v>
      </c>
      <c r="K852" s="16">
        <f t="shared" si="55"/>
        <v>74.900000000000006</v>
      </c>
      <c r="L852" s="6">
        <f t="shared" si="52"/>
        <v>146.06</v>
      </c>
      <c r="M852" s="2">
        <v>146.06</v>
      </c>
    </row>
    <row r="853" spans="1:13" x14ac:dyDescent="0.4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3"/>
        <v>24.5</v>
      </c>
      <c r="J853" s="6">
        <f t="shared" si="54"/>
        <v>1.7150000000000001</v>
      </c>
      <c r="K853" s="6">
        <f t="shared" si="55"/>
        <v>26.215</v>
      </c>
      <c r="L853" s="6">
        <f t="shared" si="52"/>
        <v>59.924999999999997</v>
      </c>
      <c r="M853" s="2">
        <v>59.93</v>
      </c>
    </row>
    <row r="854" spans="1:13" x14ac:dyDescent="0.4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3"/>
        <v>150.5</v>
      </c>
      <c r="J854" s="16">
        <f t="shared" si="54"/>
        <v>10.535</v>
      </c>
      <c r="K854" s="16">
        <f t="shared" si="55"/>
        <v>161.035</v>
      </c>
      <c r="L854" s="6">
        <f t="shared" si="52"/>
        <v>348.28499999999997</v>
      </c>
      <c r="M854" s="2">
        <v>348.29</v>
      </c>
    </row>
    <row r="855" spans="1:13" x14ac:dyDescent="0.4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3"/>
        <v>185.5</v>
      </c>
      <c r="J855" s="6">
        <f t="shared" si="54"/>
        <v>12.985000000000001</v>
      </c>
      <c r="K855" s="6">
        <f t="shared" si="55"/>
        <v>198.48500000000001</v>
      </c>
      <c r="L855" s="6">
        <f t="shared" si="52"/>
        <v>396.97500000000002</v>
      </c>
      <c r="M855" s="2">
        <v>396.98</v>
      </c>
    </row>
    <row r="856" spans="1:13" x14ac:dyDescent="0.4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3"/>
        <v>108.5</v>
      </c>
      <c r="J856" s="16">
        <f t="shared" si="54"/>
        <v>7.5950000000000006</v>
      </c>
      <c r="K856" s="16">
        <f t="shared" si="55"/>
        <v>116.095</v>
      </c>
      <c r="L856" s="6">
        <f t="shared" si="52"/>
        <v>247.17500000000001</v>
      </c>
      <c r="M856" s="2">
        <v>247.18</v>
      </c>
    </row>
    <row r="857" spans="1:13" x14ac:dyDescent="0.4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3"/>
        <v>63</v>
      </c>
      <c r="J857" s="6">
        <f t="shared" si="54"/>
        <v>4.41</v>
      </c>
      <c r="K857" s="6">
        <f t="shared" si="55"/>
        <v>67.41</v>
      </c>
      <c r="L857" s="6">
        <f t="shared" si="52"/>
        <v>93.63</v>
      </c>
      <c r="M857" s="2">
        <v>93.63</v>
      </c>
    </row>
    <row r="858" spans="1:13" x14ac:dyDescent="0.4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3"/>
        <v>49</v>
      </c>
      <c r="J858" s="16">
        <f t="shared" si="54"/>
        <v>3.43</v>
      </c>
      <c r="K858" s="16">
        <f t="shared" si="55"/>
        <v>52.43</v>
      </c>
      <c r="L858" s="6">
        <f t="shared" si="52"/>
        <v>74.900000000000006</v>
      </c>
      <c r="M858" s="2">
        <v>74.900000000000006</v>
      </c>
    </row>
    <row r="859" spans="1:13" x14ac:dyDescent="0.4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3"/>
        <v>273</v>
      </c>
      <c r="J859" s="6">
        <f t="shared" si="54"/>
        <v>19.110000000000003</v>
      </c>
      <c r="K859" s="6">
        <f t="shared" si="55"/>
        <v>292.11</v>
      </c>
      <c r="L859" s="6">
        <f t="shared" si="52"/>
        <v>741.51</v>
      </c>
      <c r="M859" s="2">
        <v>741.51</v>
      </c>
    </row>
    <row r="860" spans="1:13" x14ac:dyDescent="0.4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3"/>
        <v>17.5</v>
      </c>
      <c r="J860" s="16">
        <f t="shared" si="54"/>
        <v>1.2250000000000001</v>
      </c>
      <c r="K860" s="16">
        <f t="shared" si="55"/>
        <v>18.725000000000001</v>
      </c>
      <c r="L860" s="6">
        <f t="shared" si="52"/>
        <v>48.685000000000002</v>
      </c>
      <c r="M860" s="2">
        <v>48.69</v>
      </c>
    </row>
    <row r="861" spans="1:13" x14ac:dyDescent="0.4">
      <c r="A861" s="9">
        <v>857</v>
      </c>
      <c r="B861" s="4">
        <v>5920001870</v>
      </c>
      <c r="C861" s="161" t="s">
        <v>1650</v>
      </c>
      <c r="D861" s="160" t="s">
        <v>730</v>
      </c>
      <c r="E861" s="63">
        <v>1</v>
      </c>
      <c r="F861" s="33">
        <v>0</v>
      </c>
      <c r="G861" s="3">
        <v>19</v>
      </c>
      <c r="H861" s="5">
        <v>3.5</v>
      </c>
      <c r="I861" s="6">
        <f t="shared" si="53"/>
        <v>66.5</v>
      </c>
      <c r="J861" s="6">
        <f t="shared" si="54"/>
        <v>4.6550000000000002</v>
      </c>
      <c r="K861" s="6">
        <f t="shared" si="55"/>
        <v>71.155000000000001</v>
      </c>
      <c r="L861" s="6">
        <f t="shared" si="52"/>
        <v>71.155000000000001</v>
      </c>
    </row>
    <row r="862" spans="1:13" x14ac:dyDescent="0.4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3"/>
        <v>52.5</v>
      </c>
      <c r="J862" s="16">
        <f t="shared" si="54"/>
        <v>3.6750000000000003</v>
      </c>
      <c r="K862" s="16">
        <f t="shared" si="55"/>
        <v>56.174999999999997</v>
      </c>
      <c r="L862" s="6">
        <f t="shared" si="52"/>
        <v>146.05500000000001</v>
      </c>
      <c r="M862" s="2">
        <v>146.06</v>
      </c>
    </row>
    <row r="863" spans="1:13" x14ac:dyDescent="0.4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3"/>
        <v>63</v>
      </c>
      <c r="J863" s="6">
        <f t="shared" si="54"/>
        <v>4.41</v>
      </c>
      <c r="K863" s="6">
        <f t="shared" si="55"/>
        <v>67.41</v>
      </c>
      <c r="L863" s="6">
        <f t="shared" si="52"/>
        <v>131.07999999999998</v>
      </c>
      <c r="M863" s="2">
        <v>131.08000000000001</v>
      </c>
    </row>
    <row r="864" spans="1:13" x14ac:dyDescent="0.4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3"/>
        <v>21</v>
      </c>
      <c r="J864" s="16">
        <f t="shared" si="54"/>
        <v>1.4700000000000002</v>
      </c>
      <c r="K864" s="16">
        <f t="shared" si="55"/>
        <v>22.47</v>
      </c>
      <c r="L864" s="6">
        <f t="shared" si="52"/>
        <v>37.450000000000003</v>
      </c>
      <c r="M864" s="2">
        <v>37.450000000000003</v>
      </c>
    </row>
    <row r="865" spans="1:13" x14ac:dyDescent="0.4">
      <c r="A865" s="9">
        <v>861</v>
      </c>
      <c r="B865" s="4">
        <v>5920001874</v>
      </c>
      <c r="C865" s="161" t="s">
        <v>1654</v>
      </c>
      <c r="D865" s="160" t="s">
        <v>600</v>
      </c>
      <c r="E865" s="63">
        <v>1</v>
      </c>
      <c r="F865" s="33">
        <v>0</v>
      </c>
      <c r="G865" s="3">
        <v>3</v>
      </c>
      <c r="H865" s="5">
        <v>3.5</v>
      </c>
      <c r="I865" s="6">
        <f t="shared" si="53"/>
        <v>10.5</v>
      </c>
      <c r="J865" s="6">
        <f t="shared" si="54"/>
        <v>0.7350000000000001</v>
      </c>
      <c r="K865" s="6">
        <f t="shared" si="55"/>
        <v>11.234999999999999</v>
      </c>
      <c r="L865" s="6">
        <f t="shared" si="52"/>
        <v>11.234999999999999</v>
      </c>
    </row>
    <row r="866" spans="1:13" x14ac:dyDescent="0.4">
      <c r="A866" s="9">
        <v>862</v>
      </c>
      <c r="B866" s="4">
        <v>5920001875</v>
      </c>
      <c r="C866" s="159" t="s">
        <v>1655</v>
      </c>
      <c r="D866" s="160" t="s">
        <v>177</v>
      </c>
      <c r="E866" s="99">
        <v>1</v>
      </c>
      <c r="F866" s="31">
        <v>0</v>
      </c>
      <c r="G866" s="64">
        <v>65</v>
      </c>
      <c r="H866" s="15">
        <v>3.5</v>
      </c>
      <c r="I866" s="16">
        <f t="shared" si="53"/>
        <v>227.5</v>
      </c>
      <c r="J866" s="16">
        <f t="shared" si="54"/>
        <v>15.925000000000001</v>
      </c>
      <c r="K866" s="16">
        <f t="shared" si="55"/>
        <v>243.42500000000001</v>
      </c>
      <c r="L866" s="6">
        <f t="shared" si="52"/>
        <v>243.42500000000001</v>
      </c>
    </row>
    <row r="867" spans="1:13" x14ac:dyDescent="0.4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3"/>
        <v>3.5</v>
      </c>
      <c r="J867" s="6">
        <f t="shared" si="54"/>
        <v>0.24500000000000002</v>
      </c>
      <c r="K867" s="6">
        <f t="shared" si="55"/>
        <v>3.7450000000000001</v>
      </c>
      <c r="L867" s="6">
        <f t="shared" si="52"/>
        <v>7.4950000000000001</v>
      </c>
      <c r="M867" s="2">
        <v>7.5</v>
      </c>
    </row>
    <row r="868" spans="1:13" x14ac:dyDescent="0.4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3"/>
        <v>178.5</v>
      </c>
      <c r="J868" s="16">
        <f t="shared" si="54"/>
        <v>12.495000000000001</v>
      </c>
      <c r="K868" s="16">
        <f t="shared" si="55"/>
        <v>190.995</v>
      </c>
      <c r="L868" s="6">
        <f t="shared" si="52"/>
        <v>344.54500000000002</v>
      </c>
      <c r="M868" s="2">
        <v>344.55</v>
      </c>
    </row>
    <row r="869" spans="1:13" x14ac:dyDescent="0.4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3"/>
        <v>17.5</v>
      </c>
      <c r="J869" s="6">
        <f t="shared" si="54"/>
        <v>1.2250000000000001</v>
      </c>
      <c r="K869" s="6">
        <f t="shared" si="55"/>
        <v>18.725000000000001</v>
      </c>
      <c r="L869" s="6">
        <f t="shared" si="52"/>
        <v>44.945</v>
      </c>
      <c r="M869" s="2">
        <v>44.95</v>
      </c>
    </row>
    <row r="870" spans="1:13" x14ac:dyDescent="0.4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3"/>
        <v>224</v>
      </c>
      <c r="J870" s="16">
        <f t="shared" si="54"/>
        <v>15.680000000000001</v>
      </c>
      <c r="K870" s="16">
        <f t="shared" si="55"/>
        <v>239.68</v>
      </c>
      <c r="L870" s="6">
        <f t="shared" si="52"/>
        <v>617.93000000000006</v>
      </c>
      <c r="M870" s="2">
        <v>617.92999999999995</v>
      </c>
    </row>
    <row r="871" spans="1:13" x14ac:dyDescent="0.4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3"/>
        <v>35</v>
      </c>
      <c r="J871" s="6">
        <f t="shared" si="54"/>
        <v>2.4500000000000002</v>
      </c>
      <c r="K871" s="6">
        <f t="shared" si="55"/>
        <v>37.450000000000003</v>
      </c>
      <c r="L871" s="6">
        <f t="shared" si="52"/>
        <v>86.14</v>
      </c>
      <c r="M871" s="2">
        <v>86.14</v>
      </c>
    </row>
    <row r="872" spans="1:13" x14ac:dyDescent="0.4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3"/>
        <v>77</v>
      </c>
      <c r="J872" s="16">
        <f t="shared" si="54"/>
        <v>5.3900000000000006</v>
      </c>
      <c r="K872" s="16">
        <f t="shared" si="55"/>
        <v>82.39</v>
      </c>
      <c r="L872" s="6">
        <f t="shared" si="52"/>
        <v>187.25</v>
      </c>
      <c r="M872" s="2">
        <v>187.25</v>
      </c>
    </row>
    <row r="873" spans="1:13" x14ac:dyDescent="0.4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3"/>
        <v>73.5</v>
      </c>
      <c r="J873" s="6">
        <f t="shared" si="54"/>
        <v>5.1450000000000005</v>
      </c>
      <c r="K873" s="6">
        <f t="shared" si="55"/>
        <v>78.644999999999996</v>
      </c>
      <c r="L873" s="6">
        <f t="shared" si="52"/>
        <v>149.80500000000001</v>
      </c>
      <c r="M873" s="2">
        <v>149.81</v>
      </c>
    </row>
    <row r="874" spans="1:13" x14ac:dyDescent="0.4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3"/>
        <v>399</v>
      </c>
      <c r="J874" s="16">
        <f t="shared" si="54"/>
        <v>27.930000000000003</v>
      </c>
      <c r="K874" s="16">
        <f t="shared" si="55"/>
        <v>426.93</v>
      </c>
      <c r="L874" s="6">
        <f t="shared" si="52"/>
        <v>910.04</v>
      </c>
      <c r="M874" s="2">
        <v>910.04</v>
      </c>
    </row>
    <row r="875" spans="1:13" x14ac:dyDescent="0.4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3"/>
        <v>185.5</v>
      </c>
      <c r="J875" s="6">
        <f t="shared" si="54"/>
        <v>12.985000000000001</v>
      </c>
      <c r="K875" s="6">
        <f t="shared" si="55"/>
        <v>198.48500000000001</v>
      </c>
      <c r="L875" s="6">
        <f t="shared" si="52"/>
        <v>385.73500000000001</v>
      </c>
      <c r="M875" s="2">
        <v>385.74</v>
      </c>
    </row>
    <row r="876" spans="1:13" x14ac:dyDescent="0.4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3"/>
        <v>185.5</v>
      </c>
      <c r="J876" s="16">
        <f t="shared" si="54"/>
        <v>12.985000000000001</v>
      </c>
      <c r="K876" s="16">
        <f t="shared" si="55"/>
        <v>198.48500000000001</v>
      </c>
      <c r="L876" s="6">
        <f t="shared" si="52"/>
        <v>329.56500000000005</v>
      </c>
      <c r="M876" s="2">
        <v>329.57</v>
      </c>
    </row>
    <row r="877" spans="1:13" x14ac:dyDescent="0.4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3"/>
        <v>168</v>
      </c>
      <c r="J877" s="6">
        <f t="shared" si="54"/>
        <v>11.760000000000002</v>
      </c>
      <c r="K877" s="6">
        <f t="shared" si="55"/>
        <v>179.76</v>
      </c>
      <c r="L877" s="6">
        <f t="shared" si="52"/>
        <v>318.33</v>
      </c>
      <c r="M877" s="2">
        <v>318.33</v>
      </c>
    </row>
    <row r="878" spans="1:13" x14ac:dyDescent="0.4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3"/>
        <v>171.5</v>
      </c>
      <c r="J878" s="16">
        <f t="shared" si="54"/>
        <v>12.005000000000001</v>
      </c>
      <c r="K878" s="16">
        <f t="shared" si="55"/>
        <v>183.505</v>
      </c>
      <c r="L878" s="6">
        <f t="shared" si="52"/>
        <v>419.44499999999999</v>
      </c>
      <c r="M878" s="2">
        <v>419.45</v>
      </c>
    </row>
    <row r="879" spans="1:13" x14ac:dyDescent="0.4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3"/>
        <v>178.5</v>
      </c>
      <c r="J879" s="6">
        <f t="shared" si="54"/>
        <v>12.495000000000001</v>
      </c>
      <c r="K879" s="6">
        <f t="shared" si="55"/>
        <v>190.995</v>
      </c>
      <c r="L879" s="6">
        <f t="shared" si="52"/>
        <v>337.05500000000001</v>
      </c>
      <c r="M879" s="2">
        <v>337.06</v>
      </c>
    </row>
    <row r="880" spans="1:13" x14ac:dyDescent="0.4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3"/>
        <v>31.5</v>
      </c>
      <c r="J880" s="16">
        <f t="shared" si="54"/>
        <v>2.2050000000000001</v>
      </c>
      <c r="K880" s="16">
        <f t="shared" si="55"/>
        <v>33.704999999999998</v>
      </c>
      <c r="L880" s="6">
        <f t="shared" si="52"/>
        <v>78.644999999999996</v>
      </c>
      <c r="M880" s="2">
        <v>78.650000000000006</v>
      </c>
    </row>
    <row r="881" spans="1:13" x14ac:dyDescent="0.4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3"/>
        <v>38.5</v>
      </c>
      <c r="J881" s="6">
        <f t="shared" si="54"/>
        <v>2.6950000000000003</v>
      </c>
      <c r="K881" s="6">
        <f t="shared" si="55"/>
        <v>41.195</v>
      </c>
      <c r="L881" s="6">
        <f t="shared" si="52"/>
        <v>97.375</v>
      </c>
      <c r="M881" s="2">
        <v>97.38</v>
      </c>
    </row>
    <row r="882" spans="1:13" x14ac:dyDescent="0.4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3"/>
        <v>87.5</v>
      </c>
      <c r="J882" s="16">
        <f t="shared" si="54"/>
        <v>6.1250000000000009</v>
      </c>
      <c r="K882" s="16">
        <f t="shared" si="55"/>
        <v>93.625</v>
      </c>
      <c r="L882" s="6">
        <f t="shared" si="52"/>
        <v>172.27500000000001</v>
      </c>
      <c r="M882" s="2">
        <v>172.28</v>
      </c>
    </row>
    <row r="883" spans="1:13" x14ac:dyDescent="0.4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3"/>
        <v>126</v>
      </c>
      <c r="J883" s="6">
        <f t="shared" si="54"/>
        <v>8.82</v>
      </c>
      <c r="K883" s="6">
        <f t="shared" si="55"/>
        <v>134.82</v>
      </c>
      <c r="L883" s="6">
        <f t="shared" si="52"/>
        <v>262.14999999999998</v>
      </c>
      <c r="M883" s="2">
        <v>262.14999999999998</v>
      </c>
    </row>
    <row r="884" spans="1:13" x14ac:dyDescent="0.4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3"/>
        <v>140</v>
      </c>
      <c r="J884" s="16">
        <f t="shared" si="54"/>
        <v>9.8000000000000007</v>
      </c>
      <c r="K884" s="16">
        <f t="shared" si="55"/>
        <v>149.80000000000001</v>
      </c>
      <c r="L884" s="6">
        <f t="shared" si="52"/>
        <v>299.60000000000002</v>
      </c>
      <c r="M884" s="2">
        <v>299.60000000000002</v>
      </c>
    </row>
    <row r="885" spans="1:13" x14ac:dyDescent="0.4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3"/>
        <v>115.5</v>
      </c>
      <c r="J885" s="6">
        <f t="shared" si="54"/>
        <v>8.0850000000000009</v>
      </c>
      <c r="K885" s="6">
        <f t="shared" si="55"/>
        <v>123.58500000000001</v>
      </c>
      <c r="L885" s="6">
        <f t="shared" si="52"/>
        <v>243.42500000000001</v>
      </c>
      <c r="M885" s="2">
        <v>243.43</v>
      </c>
    </row>
    <row r="886" spans="1:13" x14ac:dyDescent="0.4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3"/>
        <v>42</v>
      </c>
      <c r="J886" s="16">
        <f t="shared" si="54"/>
        <v>2.9400000000000004</v>
      </c>
      <c r="K886" s="16">
        <f t="shared" si="55"/>
        <v>44.94</v>
      </c>
      <c r="L886" s="6">
        <f t="shared" si="52"/>
        <v>108.61</v>
      </c>
      <c r="M886" s="2">
        <v>108.61</v>
      </c>
    </row>
    <row r="887" spans="1:13" x14ac:dyDescent="0.4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3"/>
        <v>35</v>
      </c>
      <c r="J887" s="6">
        <f t="shared" si="54"/>
        <v>2.4500000000000002</v>
      </c>
      <c r="K887" s="6">
        <f t="shared" si="55"/>
        <v>37.450000000000003</v>
      </c>
      <c r="L887" s="6">
        <f t="shared" si="52"/>
        <v>101.12</v>
      </c>
      <c r="M887" s="2">
        <v>101.12</v>
      </c>
    </row>
    <row r="888" spans="1:13" x14ac:dyDescent="0.4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3"/>
        <v>122.5</v>
      </c>
      <c r="J888" s="16">
        <f t="shared" si="54"/>
        <v>8.5750000000000011</v>
      </c>
      <c r="K888" s="16">
        <f t="shared" si="55"/>
        <v>131.07499999999999</v>
      </c>
      <c r="L888" s="6">
        <f t="shared" si="52"/>
        <v>269.64499999999998</v>
      </c>
      <c r="M888" s="2">
        <v>269.64999999999998</v>
      </c>
    </row>
    <row r="889" spans="1:13" x14ac:dyDescent="0.4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3"/>
        <v>3.5</v>
      </c>
      <c r="J889" s="6">
        <f t="shared" si="54"/>
        <v>0.24500000000000002</v>
      </c>
      <c r="K889" s="6">
        <f t="shared" si="55"/>
        <v>3.7450000000000001</v>
      </c>
      <c r="L889" s="6">
        <f t="shared" si="52"/>
        <v>11.234999999999999</v>
      </c>
      <c r="M889" s="2">
        <v>11.24</v>
      </c>
    </row>
    <row r="890" spans="1:13" x14ac:dyDescent="0.4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3"/>
        <v>66.5</v>
      </c>
      <c r="J890" s="16">
        <f t="shared" si="54"/>
        <v>4.6550000000000002</v>
      </c>
      <c r="K890" s="16">
        <f t="shared" si="55"/>
        <v>71.155000000000001</v>
      </c>
      <c r="L890" s="6">
        <f t="shared" si="52"/>
        <v>142.315</v>
      </c>
      <c r="M890" s="2">
        <v>142.32</v>
      </c>
    </row>
    <row r="891" spans="1:13" x14ac:dyDescent="0.4">
      <c r="A891" s="9">
        <v>887</v>
      </c>
      <c r="B891" s="4">
        <v>5920001900</v>
      </c>
      <c r="C891" s="161" t="s">
        <v>1683</v>
      </c>
      <c r="D891" s="160" t="s">
        <v>614</v>
      </c>
      <c r="E891" s="63" t="s">
        <v>1779</v>
      </c>
      <c r="F891" s="33">
        <v>0</v>
      </c>
      <c r="G891" s="3">
        <v>20</v>
      </c>
      <c r="H891" s="5">
        <v>3.5</v>
      </c>
      <c r="I891" s="6">
        <f t="shared" si="53"/>
        <v>70</v>
      </c>
      <c r="J891" s="6">
        <f t="shared" si="54"/>
        <v>4.9000000000000004</v>
      </c>
      <c r="K891" s="6">
        <f t="shared" si="55"/>
        <v>74.900000000000006</v>
      </c>
      <c r="L891" s="6">
        <f t="shared" si="52"/>
        <v>74.900000000000006</v>
      </c>
    </row>
    <row r="892" spans="1:13" x14ac:dyDescent="0.4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3"/>
        <v>192.5</v>
      </c>
      <c r="J892" s="16">
        <f t="shared" si="54"/>
        <v>13.475000000000001</v>
      </c>
      <c r="K892" s="16">
        <f t="shared" si="55"/>
        <v>205.97499999999999</v>
      </c>
      <c r="L892" s="6">
        <f t="shared" si="52"/>
        <v>385.73500000000001</v>
      </c>
      <c r="M892" s="2">
        <v>385.74</v>
      </c>
    </row>
    <row r="893" spans="1:13" x14ac:dyDescent="0.4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3"/>
        <v>189</v>
      </c>
      <c r="J893" s="6">
        <f t="shared" si="54"/>
        <v>13.23</v>
      </c>
      <c r="K893" s="6">
        <f t="shared" si="55"/>
        <v>202.23</v>
      </c>
      <c r="L893" s="6">
        <f t="shared" si="52"/>
        <v>344.53999999999996</v>
      </c>
      <c r="M893" s="2">
        <v>344.54</v>
      </c>
    </row>
    <row r="894" spans="1:13" x14ac:dyDescent="0.4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3"/>
        <v>147</v>
      </c>
      <c r="J894" s="16">
        <f t="shared" si="54"/>
        <v>10.290000000000001</v>
      </c>
      <c r="K894" s="16">
        <f t="shared" si="55"/>
        <v>157.29</v>
      </c>
      <c r="L894" s="6">
        <f t="shared" si="52"/>
        <v>333.31</v>
      </c>
      <c r="M894" s="2">
        <v>333.31</v>
      </c>
    </row>
    <row r="895" spans="1:13" x14ac:dyDescent="0.4">
      <c r="A895" s="9">
        <v>891</v>
      </c>
      <c r="B895" s="4">
        <v>5920001904</v>
      </c>
      <c r="C895" s="161" t="s">
        <v>1687</v>
      </c>
      <c r="D895" s="160" t="s">
        <v>616</v>
      </c>
      <c r="E895" s="63">
        <v>1</v>
      </c>
      <c r="F895" s="33">
        <v>0</v>
      </c>
      <c r="G895" s="3">
        <v>12</v>
      </c>
      <c r="H895" s="5">
        <v>3.5</v>
      </c>
      <c r="I895" s="6">
        <f t="shared" si="53"/>
        <v>42</v>
      </c>
      <c r="J895" s="6">
        <f t="shared" si="54"/>
        <v>2.9400000000000004</v>
      </c>
      <c r="K895" s="6">
        <f t="shared" si="55"/>
        <v>44.94</v>
      </c>
      <c r="L895" s="6">
        <f t="shared" si="52"/>
        <v>44.94</v>
      </c>
    </row>
    <row r="896" spans="1:13" x14ac:dyDescent="0.4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3"/>
        <v>140</v>
      </c>
      <c r="J896" s="16">
        <f t="shared" si="54"/>
        <v>9.8000000000000007</v>
      </c>
      <c r="K896" s="16">
        <f t="shared" si="55"/>
        <v>149.80000000000001</v>
      </c>
      <c r="L896" s="6">
        <f t="shared" si="52"/>
        <v>456.89</v>
      </c>
      <c r="M896" s="2">
        <v>456.89</v>
      </c>
    </row>
    <row r="897" spans="1:13" x14ac:dyDescent="0.4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3"/>
        <v>150.5</v>
      </c>
      <c r="J897" s="6">
        <f t="shared" si="54"/>
        <v>10.535</v>
      </c>
      <c r="K897" s="6">
        <f t="shared" si="55"/>
        <v>161.035</v>
      </c>
      <c r="L897" s="6">
        <f t="shared" si="52"/>
        <v>299.60500000000002</v>
      </c>
      <c r="M897" s="2">
        <v>299.61</v>
      </c>
    </row>
    <row r="898" spans="1:13" x14ac:dyDescent="0.4">
      <c r="A898" s="9">
        <v>894</v>
      </c>
      <c r="B898" s="4">
        <v>5920001907</v>
      </c>
      <c r="C898" s="159" t="s">
        <v>1691</v>
      </c>
      <c r="D898" s="160" t="s">
        <v>620</v>
      </c>
      <c r="E898" s="99">
        <v>1</v>
      </c>
      <c r="F898" s="31">
        <v>0</v>
      </c>
      <c r="G898" s="64">
        <v>90</v>
      </c>
      <c r="H898" s="15">
        <v>3.5</v>
      </c>
      <c r="I898" s="16">
        <f t="shared" si="53"/>
        <v>315</v>
      </c>
      <c r="J898" s="16">
        <f t="shared" si="54"/>
        <v>22.05</v>
      </c>
      <c r="K898" s="16">
        <f t="shared" si="55"/>
        <v>337.05</v>
      </c>
      <c r="L898" s="6">
        <f t="shared" si="52"/>
        <v>337.05</v>
      </c>
    </row>
    <row r="899" spans="1:13" x14ac:dyDescent="0.4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3"/>
        <v>332.5</v>
      </c>
      <c r="J899" s="6">
        <f t="shared" si="54"/>
        <v>23.275000000000002</v>
      </c>
      <c r="K899" s="6">
        <f t="shared" si="55"/>
        <v>355.77499999999998</v>
      </c>
      <c r="L899" s="6">
        <f t="shared" si="52"/>
        <v>651.63499999999999</v>
      </c>
      <c r="M899" s="2">
        <v>651.64</v>
      </c>
    </row>
    <row r="900" spans="1:13" x14ac:dyDescent="0.4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3"/>
        <v>17.5</v>
      </c>
      <c r="J900" s="16">
        <f t="shared" si="54"/>
        <v>1.2250000000000001</v>
      </c>
      <c r="K900" s="16">
        <f t="shared" si="55"/>
        <v>18.725000000000001</v>
      </c>
      <c r="L900" s="6">
        <f t="shared" si="52"/>
        <v>37.454999999999998</v>
      </c>
      <c r="M900" s="2">
        <v>37.46</v>
      </c>
    </row>
    <row r="901" spans="1:13" x14ac:dyDescent="0.4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3"/>
        <v>31.5</v>
      </c>
      <c r="J901" s="6">
        <f t="shared" si="54"/>
        <v>2.2050000000000001</v>
      </c>
      <c r="K901" s="6">
        <f t="shared" si="55"/>
        <v>33.704999999999998</v>
      </c>
      <c r="L901" s="6">
        <f t="shared" si="52"/>
        <v>74.905000000000001</v>
      </c>
      <c r="M901" s="2">
        <v>74.91</v>
      </c>
    </row>
    <row r="902" spans="1:13" x14ac:dyDescent="0.4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3"/>
        <v>49</v>
      </c>
      <c r="J902" s="16">
        <f t="shared" si="54"/>
        <v>3.43</v>
      </c>
      <c r="K902" s="16">
        <f t="shared" si="55"/>
        <v>52.43</v>
      </c>
      <c r="L902" s="6">
        <f t="shared" ref="L902:L965" si="56">SUM(F902+K902)</f>
        <v>97.37</v>
      </c>
      <c r="M902" s="2">
        <v>97.37</v>
      </c>
    </row>
    <row r="903" spans="1:13" x14ac:dyDescent="0.4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3"/>
        <v>129.5</v>
      </c>
      <c r="J903" s="6">
        <f t="shared" si="54"/>
        <v>9.0650000000000013</v>
      </c>
      <c r="K903" s="6">
        <f t="shared" si="55"/>
        <v>138.565</v>
      </c>
      <c r="L903" s="6">
        <f t="shared" si="56"/>
        <v>284.625</v>
      </c>
      <c r="M903" s="2">
        <v>284.63</v>
      </c>
    </row>
    <row r="904" spans="1:13" x14ac:dyDescent="0.4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3"/>
        <v>87.5</v>
      </c>
      <c r="J904" s="16">
        <f t="shared" si="54"/>
        <v>6.1250000000000009</v>
      </c>
      <c r="K904" s="16">
        <f t="shared" si="55"/>
        <v>93.625</v>
      </c>
      <c r="L904" s="6">
        <f t="shared" si="56"/>
        <v>183.505</v>
      </c>
      <c r="M904" s="2">
        <v>183.51</v>
      </c>
    </row>
    <row r="905" spans="1:13" x14ac:dyDescent="0.4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7">SUM(G905*H905)</f>
        <v>157.5</v>
      </c>
      <c r="J905" s="6">
        <f t="shared" ref="J905:J968" si="58">SUM(I905*7%)</f>
        <v>11.025</v>
      </c>
      <c r="K905" s="6">
        <f t="shared" ref="K905:K968" si="59">SUM(I905+J905)</f>
        <v>168.52500000000001</v>
      </c>
      <c r="L905" s="6">
        <f t="shared" si="56"/>
        <v>318.32500000000005</v>
      </c>
      <c r="M905" s="2">
        <v>318.33</v>
      </c>
    </row>
    <row r="906" spans="1:13" x14ac:dyDescent="0.4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7"/>
        <v>59.5</v>
      </c>
      <c r="J906" s="16">
        <f t="shared" si="58"/>
        <v>4.165</v>
      </c>
      <c r="K906" s="16">
        <f t="shared" si="59"/>
        <v>63.664999999999999</v>
      </c>
      <c r="L906" s="6">
        <f t="shared" si="56"/>
        <v>112.35499999999999</v>
      </c>
      <c r="M906" s="2">
        <v>112.36</v>
      </c>
    </row>
    <row r="907" spans="1:13" x14ac:dyDescent="0.4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7"/>
        <v>255.5</v>
      </c>
      <c r="J907" s="6">
        <f t="shared" si="58"/>
        <v>17.885000000000002</v>
      </c>
      <c r="K907" s="6">
        <f t="shared" si="59"/>
        <v>273.38499999999999</v>
      </c>
      <c r="L907" s="6">
        <f t="shared" si="56"/>
        <v>475.61500000000001</v>
      </c>
      <c r="M907" s="2">
        <v>475.62</v>
      </c>
    </row>
    <row r="908" spans="1:13" x14ac:dyDescent="0.4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7"/>
        <v>273</v>
      </c>
      <c r="J908" s="16">
        <f t="shared" si="58"/>
        <v>19.110000000000003</v>
      </c>
      <c r="K908" s="16">
        <f t="shared" si="59"/>
        <v>292.11</v>
      </c>
      <c r="L908" s="6">
        <f t="shared" si="56"/>
        <v>501.83000000000004</v>
      </c>
      <c r="M908" s="2">
        <v>501.83</v>
      </c>
    </row>
    <row r="909" spans="1:13" x14ac:dyDescent="0.4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7"/>
        <v>154</v>
      </c>
      <c r="J909" s="6">
        <f t="shared" si="58"/>
        <v>10.780000000000001</v>
      </c>
      <c r="K909" s="6">
        <f t="shared" si="59"/>
        <v>164.78</v>
      </c>
      <c r="L909" s="6">
        <f t="shared" si="56"/>
        <v>228.45</v>
      </c>
      <c r="M909" s="2">
        <v>228.45</v>
      </c>
    </row>
    <row r="910" spans="1:13" x14ac:dyDescent="0.4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7"/>
        <v>157.5</v>
      </c>
      <c r="J910" s="16">
        <f t="shared" si="58"/>
        <v>11.025</v>
      </c>
      <c r="K910" s="16">
        <f t="shared" si="59"/>
        <v>168.52500000000001</v>
      </c>
      <c r="L910" s="6">
        <f t="shared" si="56"/>
        <v>299.60500000000002</v>
      </c>
      <c r="M910" s="2">
        <v>299.61</v>
      </c>
    </row>
    <row r="911" spans="1:13" x14ac:dyDescent="0.4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7"/>
        <v>28</v>
      </c>
      <c r="J911" s="6">
        <f t="shared" si="58"/>
        <v>1.9600000000000002</v>
      </c>
      <c r="K911" s="6">
        <f t="shared" si="59"/>
        <v>29.96</v>
      </c>
      <c r="L911" s="6">
        <f t="shared" si="56"/>
        <v>71.16</v>
      </c>
      <c r="M911" s="2">
        <v>71.16</v>
      </c>
    </row>
    <row r="912" spans="1:13" x14ac:dyDescent="0.4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7"/>
        <v>35</v>
      </c>
      <c r="J912" s="16">
        <f t="shared" si="58"/>
        <v>2.4500000000000002</v>
      </c>
      <c r="K912" s="16">
        <f t="shared" si="59"/>
        <v>37.450000000000003</v>
      </c>
      <c r="L912" s="6">
        <f t="shared" si="56"/>
        <v>82.39</v>
      </c>
      <c r="M912" s="2">
        <v>82.39</v>
      </c>
    </row>
    <row r="913" spans="1:13" x14ac:dyDescent="0.4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7"/>
        <v>28</v>
      </c>
      <c r="J913" s="6">
        <f t="shared" si="58"/>
        <v>1.9600000000000002</v>
      </c>
      <c r="K913" s="6">
        <f t="shared" si="59"/>
        <v>29.96</v>
      </c>
      <c r="L913" s="6">
        <f t="shared" si="56"/>
        <v>56.18</v>
      </c>
      <c r="M913" s="2">
        <v>56.18</v>
      </c>
    </row>
    <row r="914" spans="1:13" x14ac:dyDescent="0.4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7"/>
        <v>45.5</v>
      </c>
      <c r="J914" s="16">
        <f t="shared" si="58"/>
        <v>3.1850000000000005</v>
      </c>
      <c r="K914" s="16">
        <f t="shared" si="59"/>
        <v>48.685000000000002</v>
      </c>
      <c r="L914" s="6">
        <f t="shared" si="56"/>
        <v>123.58500000000001</v>
      </c>
      <c r="M914" s="2">
        <v>123.59</v>
      </c>
    </row>
    <row r="915" spans="1:13" x14ac:dyDescent="0.4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7"/>
        <v>45.5</v>
      </c>
      <c r="J915" s="6">
        <f t="shared" si="58"/>
        <v>3.1850000000000005</v>
      </c>
      <c r="K915" s="6">
        <f t="shared" si="59"/>
        <v>48.685000000000002</v>
      </c>
      <c r="L915" s="6">
        <f t="shared" si="56"/>
        <v>67.415000000000006</v>
      </c>
      <c r="M915" s="2">
        <v>67.42</v>
      </c>
    </row>
    <row r="916" spans="1:13" x14ac:dyDescent="0.4">
      <c r="A916" s="9">
        <v>912</v>
      </c>
      <c r="B916" s="4">
        <v>5920001925</v>
      </c>
      <c r="C916" s="159" t="s">
        <v>1710</v>
      </c>
      <c r="D916" s="160" t="s">
        <v>627</v>
      </c>
      <c r="E916" s="99">
        <v>1</v>
      </c>
      <c r="F916" s="31">
        <v>0</v>
      </c>
      <c r="G916" s="64">
        <v>13</v>
      </c>
      <c r="H916" s="15">
        <v>3.5</v>
      </c>
      <c r="I916" s="16">
        <f t="shared" si="57"/>
        <v>45.5</v>
      </c>
      <c r="J916" s="16">
        <f t="shared" si="58"/>
        <v>3.1850000000000005</v>
      </c>
      <c r="K916" s="16">
        <f t="shared" si="59"/>
        <v>48.685000000000002</v>
      </c>
      <c r="L916" s="6">
        <f t="shared" si="56"/>
        <v>48.685000000000002</v>
      </c>
    </row>
    <row r="917" spans="1:13" x14ac:dyDescent="0.4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7"/>
        <v>73.5</v>
      </c>
      <c r="J917" s="6">
        <f t="shared" si="58"/>
        <v>5.1450000000000005</v>
      </c>
      <c r="K917" s="6">
        <f t="shared" si="59"/>
        <v>78.644999999999996</v>
      </c>
      <c r="L917" s="6">
        <f t="shared" si="56"/>
        <v>86.134999999999991</v>
      </c>
      <c r="M917" s="2">
        <v>86.14</v>
      </c>
    </row>
    <row r="918" spans="1:13" x14ac:dyDescent="0.4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7"/>
        <v>269.5</v>
      </c>
      <c r="J918" s="16">
        <f t="shared" si="58"/>
        <v>18.865000000000002</v>
      </c>
      <c r="K918" s="16">
        <f t="shared" si="59"/>
        <v>288.36500000000001</v>
      </c>
      <c r="L918" s="6">
        <f t="shared" si="56"/>
        <v>288.36500000000001</v>
      </c>
      <c r="M918" s="2">
        <v>288.37</v>
      </c>
    </row>
    <row r="919" spans="1:13" x14ac:dyDescent="0.4">
      <c r="A919" s="9">
        <v>915</v>
      </c>
      <c r="B919" s="4">
        <v>5920001928</v>
      </c>
      <c r="C919" s="161" t="s">
        <v>1712</v>
      </c>
      <c r="D919" s="160" t="s">
        <v>629</v>
      </c>
      <c r="E919" s="63" t="s">
        <v>1779</v>
      </c>
      <c r="F919" s="33">
        <v>0</v>
      </c>
      <c r="G919" s="3">
        <v>21</v>
      </c>
      <c r="H919" s="5">
        <v>3.5</v>
      </c>
      <c r="I919" s="6">
        <f t="shared" si="57"/>
        <v>73.5</v>
      </c>
      <c r="J919" s="6">
        <f t="shared" si="58"/>
        <v>5.1450000000000005</v>
      </c>
      <c r="K919" s="6">
        <f t="shared" si="59"/>
        <v>78.644999999999996</v>
      </c>
      <c r="L919" s="6">
        <f t="shared" si="56"/>
        <v>78.644999999999996</v>
      </c>
      <c r="M919" s="2">
        <v>0</v>
      </c>
    </row>
    <row r="920" spans="1:13" x14ac:dyDescent="0.4">
      <c r="A920" s="9">
        <v>916</v>
      </c>
      <c r="B920" s="4">
        <v>5920001929</v>
      </c>
      <c r="C920" s="159" t="s">
        <v>1713</v>
      </c>
      <c r="D920" s="160" t="s">
        <v>630</v>
      </c>
      <c r="E920" s="99">
        <v>1</v>
      </c>
      <c r="F920" s="31">
        <v>0</v>
      </c>
      <c r="G920" s="64">
        <v>64</v>
      </c>
      <c r="H920" s="15">
        <v>3.5</v>
      </c>
      <c r="I920" s="16">
        <f t="shared" si="57"/>
        <v>224</v>
      </c>
      <c r="J920" s="16">
        <f t="shared" si="58"/>
        <v>15.680000000000001</v>
      </c>
      <c r="K920" s="16">
        <f t="shared" si="59"/>
        <v>239.68</v>
      </c>
      <c r="L920" s="6">
        <f t="shared" si="56"/>
        <v>239.68</v>
      </c>
    </row>
    <row r="921" spans="1:13" x14ac:dyDescent="0.4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7"/>
        <v>196</v>
      </c>
      <c r="J921" s="6">
        <f t="shared" si="58"/>
        <v>13.72</v>
      </c>
      <c r="K921" s="6">
        <f t="shared" si="59"/>
        <v>209.72</v>
      </c>
      <c r="L921" s="6">
        <f t="shared" si="56"/>
        <v>381.99</v>
      </c>
      <c r="M921" s="2">
        <v>381.99</v>
      </c>
    </row>
    <row r="922" spans="1:13" x14ac:dyDescent="0.4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7"/>
        <v>21</v>
      </c>
      <c r="J922" s="16">
        <f t="shared" si="58"/>
        <v>1.4700000000000002</v>
      </c>
      <c r="K922" s="16">
        <f t="shared" si="59"/>
        <v>22.47</v>
      </c>
      <c r="L922" s="6">
        <f t="shared" si="56"/>
        <v>74.900000000000006</v>
      </c>
      <c r="M922" s="2">
        <v>74.900000000000006</v>
      </c>
    </row>
    <row r="923" spans="1:13" x14ac:dyDescent="0.4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7"/>
        <v>143.5</v>
      </c>
      <c r="J923" s="6">
        <f t="shared" si="58"/>
        <v>10.045000000000002</v>
      </c>
      <c r="K923" s="6">
        <f t="shared" si="59"/>
        <v>153.54500000000002</v>
      </c>
      <c r="L923" s="6">
        <f t="shared" si="56"/>
        <v>254.66500000000002</v>
      </c>
      <c r="M923" s="2">
        <v>254.67</v>
      </c>
    </row>
    <row r="924" spans="1:13" x14ac:dyDescent="0.4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7"/>
        <v>52.5</v>
      </c>
      <c r="J924" s="16">
        <f t="shared" si="58"/>
        <v>3.6750000000000003</v>
      </c>
      <c r="K924" s="16">
        <f t="shared" si="59"/>
        <v>56.174999999999997</v>
      </c>
      <c r="L924" s="6">
        <f t="shared" si="56"/>
        <v>423.185</v>
      </c>
      <c r="M924" s="2">
        <v>423.19</v>
      </c>
    </row>
    <row r="925" spans="1:13" x14ac:dyDescent="0.4">
      <c r="A925" s="9">
        <v>921</v>
      </c>
      <c r="B925" s="4">
        <v>5920001934</v>
      </c>
      <c r="C925" s="161" t="s">
        <v>1719</v>
      </c>
      <c r="D925" s="160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7"/>
        <v>175</v>
      </c>
      <c r="J925" s="6">
        <f t="shared" si="58"/>
        <v>12.250000000000002</v>
      </c>
      <c r="K925" s="6">
        <f t="shared" si="59"/>
        <v>187.25</v>
      </c>
      <c r="L925" s="6">
        <f t="shared" si="56"/>
        <v>187.25</v>
      </c>
    </row>
    <row r="926" spans="1:13" x14ac:dyDescent="0.4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7"/>
        <v>49</v>
      </c>
      <c r="J926" s="16">
        <f t="shared" si="58"/>
        <v>3.43</v>
      </c>
      <c r="K926" s="16">
        <f t="shared" si="59"/>
        <v>52.43</v>
      </c>
      <c r="L926" s="6">
        <f t="shared" si="56"/>
        <v>63.67</v>
      </c>
      <c r="M926" s="2">
        <v>63.67</v>
      </c>
    </row>
    <row r="927" spans="1:13" x14ac:dyDescent="0.4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7"/>
        <v>63</v>
      </c>
      <c r="J927" s="6">
        <f t="shared" si="58"/>
        <v>4.41</v>
      </c>
      <c r="K927" s="6">
        <f t="shared" si="59"/>
        <v>67.41</v>
      </c>
      <c r="L927" s="6">
        <f t="shared" si="56"/>
        <v>153.55000000000001</v>
      </c>
      <c r="M927" s="2">
        <v>153.55000000000001</v>
      </c>
    </row>
    <row r="928" spans="1:13" x14ac:dyDescent="0.4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7"/>
        <v>7</v>
      </c>
      <c r="J928" s="16">
        <f t="shared" si="58"/>
        <v>0.49000000000000005</v>
      </c>
      <c r="K928" s="16">
        <f t="shared" si="59"/>
        <v>7.49</v>
      </c>
      <c r="L928" s="6">
        <f t="shared" si="56"/>
        <v>11.24</v>
      </c>
      <c r="M928" s="2">
        <v>11.24</v>
      </c>
    </row>
    <row r="929" spans="1:13" x14ac:dyDescent="0.4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7"/>
        <v>59.5</v>
      </c>
      <c r="J929" s="6">
        <f t="shared" si="58"/>
        <v>4.165</v>
      </c>
      <c r="K929" s="6">
        <f t="shared" si="59"/>
        <v>63.664999999999999</v>
      </c>
      <c r="L929" s="6">
        <f t="shared" si="56"/>
        <v>97.375</v>
      </c>
      <c r="M929" s="2">
        <v>97.38</v>
      </c>
    </row>
    <row r="930" spans="1:13" x14ac:dyDescent="0.4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7"/>
        <v>87.5</v>
      </c>
      <c r="J930" s="16">
        <f t="shared" si="58"/>
        <v>6.1250000000000009</v>
      </c>
      <c r="K930" s="16">
        <f t="shared" si="59"/>
        <v>93.625</v>
      </c>
      <c r="L930" s="6">
        <f t="shared" si="56"/>
        <v>131.07499999999999</v>
      </c>
      <c r="M930" s="2">
        <v>131.08000000000001</v>
      </c>
    </row>
    <row r="931" spans="1:13" x14ac:dyDescent="0.4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7"/>
        <v>49</v>
      </c>
      <c r="J931" s="6">
        <f t="shared" si="58"/>
        <v>3.43</v>
      </c>
      <c r="K931" s="6">
        <f t="shared" si="59"/>
        <v>52.43</v>
      </c>
      <c r="L931" s="6">
        <f t="shared" si="56"/>
        <v>97.37</v>
      </c>
      <c r="M931" s="2">
        <v>97.37</v>
      </c>
    </row>
    <row r="932" spans="1:13" x14ac:dyDescent="0.4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7"/>
        <v>73.5</v>
      </c>
      <c r="J932" s="16">
        <f t="shared" si="58"/>
        <v>5.1450000000000005</v>
      </c>
      <c r="K932" s="16">
        <f t="shared" si="59"/>
        <v>78.644999999999996</v>
      </c>
      <c r="L932" s="6">
        <f t="shared" si="56"/>
        <v>138.565</v>
      </c>
      <c r="M932" s="2">
        <v>138.57</v>
      </c>
    </row>
    <row r="933" spans="1:13" x14ac:dyDescent="0.4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7"/>
        <v>45.5</v>
      </c>
      <c r="J933" s="6">
        <f t="shared" si="58"/>
        <v>3.1850000000000005</v>
      </c>
      <c r="K933" s="6">
        <f t="shared" si="59"/>
        <v>48.685000000000002</v>
      </c>
      <c r="L933" s="6">
        <f t="shared" si="56"/>
        <v>82.39500000000001</v>
      </c>
      <c r="M933" s="2">
        <v>82.4</v>
      </c>
    </row>
    <row r="934" spans="1:13" x14ac:dyDescent="0.4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7"/>
        <v>329</v>
      </c>
      <c r="J934" s="16">
        <f t="shared" si="58"/>
        <v>23.03</v>
      </c>
      <c r="K934" s="16">
        <f t="shared" si="59"/>
        <v>352.03</v>
      </c>
      <c r="L934" s="6">
        <f t="shared" si="56"/>
        <v>617.92999999999995</v>
      </c>
      <c r="M934" s="2">
        <v>617.92999999999995</v>
      </c>
    </row>
    <row r="935" spans="1:13" x14ac:dyDescent="0.4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7"/>
        <v>224</v>
      </c>
      <c r="J935" s="6">
        <f t="shared" si="58"/>
        <v>15.680000000000001</v>
      </c>
      <c r="K935" s="6">
        <f t="shared" si="59"/>
        <v>239.68</v>
      </c>
      <c r="L935" s="6">
        <f t="shared" si="56"/>
        <v>307.09000000000003</v>
      </c>
      <c r="M935" s="2">
        <v>307.08999999999997</v>
      </c>
    </row>
    <row r="936" spans="1:13" x14ac:dyDescent="0.4">
      <c r="A936" s="9">
        <v>932</v>
      </c>
      <c r="B936" s="4">
        <v>5920001945</v>
      </c>
      <c r="C936" s="159" t="s">
        <v>1731</v>
      </c>
      <c r="D936" s="160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7"/>
        <v>521.5</v>
      </c>
      <c r="J936" s="16">
        <f t="shared" si="58"/>
        <v>36.505000000000003</v>
      </c>
      <c r="K936" s="16">
        <f t="shared" si="59"/>
        <v>558.005</v>
      </c>
      <c r="L936" s="6">
        <f t="shared" si="56"/>
        <v>558.005</v>
      </c>
    </row>
    <row r="937" spans="1:13" x14ac:dyDescent="0.4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7"/>
        <v>1176</v>
      </c>
      <c r="J937" s="6">
        <f t="shared" si="58"/>
        <v>82.320000000000007</v>
      </c>
      <c r="K937" s="6">
        <f t="shared" si="59"/>
        <v>1258.32</v>
      </c>
      <c r="L937" s="6">
        <f t="shared" si="56"/>
        <v>1258.32</v>
      </c>
      <c r="M937" s="2">
        <v>1258.32</v>
      </c>
    </row>
    <row r="938" spans="1:13" x14ac:dyDescent="0.4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7"/>
        <v>665</v>
      </c>
      <c r="J938" s="16">
        <f t="shared" si="58"/>
        <v>46.550000000000004</v>
      </c>
      <c r="K938" s="16">
        <f t="shared" si="59"/>
        <v>711.55</v>
      </c>
      <c r="L938" s="6">
        <f t="shared" si="56"/>
        <v>1393.1399999999999</v>
      </c>
      <c r="M938" s="2">
        <v>1393.14</v>
      </c>
    </row>
    <row r="939" spans="1:13" x14ac:dyDescent="0.4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7"/>
        <v>350</v>
      </c>
      <c r="J939" s="6">
        <f t="shared" si="58"/>
        <v>24.500000000000004</v>
      </c>
      <c r="K939" s="6">
        <f t="shared" si="59"/>
        <v>374.5</v>
      </c>
      <c r="L939" s="6">
        <f t="shared" si="56"/>
        <v>726.53</v>
      </c>
      <c r="M939" s="2">
        <v>726.53</v>
      </c>
    </row>
    <row r="940" spans="1:13" x14ac:dyDescent="0.4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7"/>
        <v>2149</v>
      </c>
      <c r="J940" s="16">
        <f t="shared" si="58"/>
        <v>150.43</v>
      </c>
      <c r="K940" s="16">
        <f t="shared" si="59"/>
        <v>2299.4299999999998</v>
      </c>
      <c r="L940" s="6">
        <f t="shared" si="56"/>
        <v>4535.2</v>
      </c>
      <c r="M940" s="2">
        <v>4535.2</v>
      </c>
    </row>
    <row r="941" spans="1:13" x14ac:dyDescent="0.4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7"/>
        <v>5176.5</v>
      </c>
      <c r="J941" s="6">
        <f t="shared" si="58"/>
        <v>362.35500000000002</v>
      </c>
      <c r="K941" s="6">
        <f t="shared" si="59"/>
        <v>5538.8549999999996</v>
      </c>
      <c r="L941" s="6">
        <f t="shared" si="56"/>
        <v>8388.8050000000003</v>
      </c>
      <c r="M941" s="2">
        <v>8388.81</v>
      </c>
    </row>
    <row r="942" spans="1:13" x14ac:dyDescent="0.4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7"/>
        <v>1200.5</v>
      </c>
      <c r="J942" s="16">
        <f t="shared" si="58"/>
        <v>84.035000000000011</v>
      </c>
      <c r="K942" s="16">
        <f t="shared" si="59"/>
        <v>1284.5350000000001</v>
      </c>
      <c r="L942" s="6">
        <f t="shared" si="56"/>
        <v>2670.1850000000004</v>
      </c>
      <c r="M942" s="2">
        <v>2670.19</v>
      </c>
    </row>
    <row r="943" spans="1:13" x14ac:dyDescent="0.4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7"/>
        <v>808.5</v>
      </c>
      <c r="J943" s="6">
        <f t="shared" si="58"/>
        <v>56.595000000000006</v>
      </c>
      <c r="K943" s="6">
        <f t="shared" si="59"/>
        <v>865.09500000000003</v>
      </c>
      <c r="L943" s="6">
        <f t="shared" si="56"/>
        <v>1801.345</v>
      </c>
      <c r="M943" s="2">
        <v>1801.35</v>
      </c>
    </row>
    <row r="944" spans="1:13" x14ac:dyDescent="0.4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7"/>
        <v>140</v>
      </c>
      <c r="J944" s="16">
        <f t="shared" si="58"/>
        <v>9.8000000000000007</v>
      </c>
      <c r="K944" s="16">
        <f t="shared" si="59"/>
        <v>149.80000000000001</v>
      </c>
      <c r="L944" s="6">
        <f t="shared" si="56"/>
        <v>1535.45</v>
      </c>
      <c r="M944" s="2">
        <v>1535.45</v>
      </c>
    </row>
    <row r="945" spans="1:13" x14ac:dyDescent="0.4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7"/>
        <v>283.5</v>
      </c>
      <c r="J945" s="6">
        <f t="shared" si="58"/>
        <v>19.845000000000002</v>
      </c>
      <c r="K945" s="6">
        <f t="shared" si="59"/>
        <v>303.34500000000003</v>
      </c>
      <c r="L945" s="6">
        <f t="shared" si="56"/>
        <v>483.10500000000002</v>
      </c>
      <c r="M945" s="2">
        <v>483.11</v>
      </c>
    </row>
    <row r="946" spans="1:13" x14ac:dyDescent="0.4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7"/>
        <v>5239.5</v>
      </c>
      <c r="J946" s="16">
        <f t="shared" si="58"/>
        <v>366.76500000000004</v>
      </c>
      <c r="K946" s="16">
        <f t="shared" si="59"/>
        <v>5606.2650000000003</v>
      </c>
      <c r="L946" s="6">
        <f t="shared" si="56"/>
        <v>12133.805</v>
      </c>
      <c r="M946" s="2">
        <v>12133.81</v>
      </c>
    </row>
    <row r="947" spans="1:13" x14ac:dyDescent="0.4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7"/>
        <v>896</v>
      </c>
      <c r="J947" s="6">
        <f t="shared" si="58"/>
        <v>62.720000000000006</v>
      </c>
      <c r="K947" s="6">
        <f t="shared" si="59"/>
        <v>958.72</v>
      </c>
      <c r="L947" s="6">
        <f t="shared" si="56"/>
        <v>2494.17</v>
      </c>
      <c r="M947" s="2">
        <v>2494.17</v>
      </c>
    </row>
    <row r="948" spans="1:13" x14ac:dyDescent="0.4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7"/>
        <v>35</v>
      </c>
      <c r="J948" s="16">
        <f t="shared" si="58"/>
        <v>2.4500000000000002</v>
      </c>
      <c r="K948" s="16">
        <f t="shared" si="59"/>
        <v>37.450000000000003</v>
      </c>
      <c r="L948" s="6">
        <f t="shared" si="56"/>
        <v>37.450000000000003</v>
      </c>
      <c r="M948" s="2">
        <v>37.450000000000003</v>
      </c>
    </row>
    <row r="949" spans="1:13" x14ac:dyDescent="0.4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7"/>
        <v>917</v>
      </c>
      <c r="J949" s="6">
        <f t="shared" si="58"/>
        <v>64.190000000000012</v>
      </c>
      <c r="K949" s="6">
        <f t="shared" si="59"/>
        <v>981.19</v>
      </c>
      <c r="L949" s="6">
        <f t="shared" si="56"/>
        <v>981.19</v>
      </c>
      <c r="M949" s="2">
        <v>981.19</v>
      </c>
    </row>
    <row r="950" spans="1:13" x14ac:dyDescent="0.4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7"/>
        <v>84</v>
      </c>
      <c r="J950" s="16">
        <f t="shared" si="58"/>
        <v>5.8800000000000008</v>
      </c>
      <c r="K950" s="16">
        <f t="shared" si="59"/>
        <v>89.88</v>
      </c>
      <c r="L950" s="6">
        <f t="shared" si="56"/>
        <v>179.76</v>
      </c>
      <c r="M950" s="2">
        <v>179.76</v>
      </c>
    </row>
    <row r="951" spans="1:13" x14ac:dyDescent="0.4">
      <c r="A951" s="9">
        <v>947</v>
      </c>
      <c r="B951" s="4">
        <v>5920001960</v>
      </c>
      <c r="C951" s="161" t="s">
        <v>1748</v>
      </c>
      <c r="D951" s="160" t="s">
        <v>649</v>
      </c>
      <c r="E951" s="63">
        <v>0</v>
      </c>
      <c r="F951" s="33">
        <v>0</v>
      </c>
      <c r="G951" s="3">
        <v>249</v>
      </c>
      <c r="H951" s="5">
        <v>3.5</v>
      </c>
      <c r="I951" s="6">
        <f t="shared" si="57"/>
        <v>871.5</v>
      </c>
      <c r="J951" s="6">
        <f t="shared" si="58"/>
        <v>61.005000000000003</v>
      </c>
      <c r="K951" s="6">
        <f t="shared" si="59"/>
        <v>932.505</v>
      </c>
      <c r="L951" s="6">
        <f t="shared" si="56"/>
        <v>932.505</v>
      </c>
      <c r="M951" s="2">
        <v>0</v>
      </c>
    </row>
    <row r="952" spans="1:13" x14ac:dyDescent="0.4">
      <c r="A952" s="9">
        <v>948</v>
      </c>
      <c r="B952" s="4">
        <v>5920001961</v>
      </c>
      <c r="C952" s="159" t="s">
        <v>1749</v>
      </c>
      <c r="D952" s="160" t="s">
        <v>655</v>
      </c>
      <c r="E952" s="99">
        <v>0</v>
      </c>
      <c r="F952" s="31">
        <v>0</v>
      </c>
      <c r="G952" s="64">
        <v>199</v>
      </c>
      <c r="H952" s="15">
        <v>3.5</v>
      </c>
      <c r="I952" s="16">
        <f t="shared" si="57"/>
        <v>696.5</v>
      </c>
      <c r="J952" s="16">
        <f t="shared" si="58"/>
        <v>48.755000000000003</v>
      </c>
      <c r="K952" s="16">
        <f t="shared" si="59"/>
        <v>745.255</v>
      </c>
      <c r="L952" s="6">
        <f t="shared" si="56"/>
        <v>745.255</v>
      </c>
      <c r="M952" s="2">
        <v>0</v>
      </c>
    </row>
    <row r="953" spans="1:13" x14ac:dyDescent="0.4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7"/>
        <v>1631</v>
      </c>
      <c r="J953" s="6">
        <f t="shared" si="58"/>
        <v>114.17000000000002</v>
      </c>
      <c r="K953" s="6">
        <f t="shared" si="59"/>
        <v>1745.17</v>
      </c>
      <c r="L953" s="6">
        <f t="shared" si="56"/>
        <v>3291.86</v>
      </c>
      <c r="M953" s="2">
        <v>3291.86</v>
      </c>
    </row>
    <row r="954" spans="1:13" x14ac:dyDescent="0.4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7"/>
        <v>1186.5</v>
      </c>
      <c r="J954" s="16">
        <f t="shared" si="58"/>
        <v>83.055000000000007</v>
      </c>
      <c r="K954" s="16">
        <f t="shared" si="59"/>
        <v>1269.5550000000001</v>
      </c>
      <c r="L954" s="6">
        <f t="shared" si="56"/>
        <v>2445.4850000000001</v>
      </c>
      <c r="M954" s="2">
        <v>2445.4899999999998</v>
      </c>
    </row>
    <row r="955" spans="1:13" x14ac:dyDescent="0.4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7"/>
        <v>588</v>
      </c>
      <c r="J955" s="6">
        <f t="shared" si="58"/>
        <v>41.160000000000004</v>
      </c>
      <c r="K955" s="6">
        <f t="shared" si="59"/>
        <v>629.16</v>
      </c>
      <c r="L955" s="6">
        <f t="shared" si="56"/>
        <v>1104.78</v>
      </c>
      <c r="M955" s="2">
        <v>1104.78</v>
      </c>
    </row>
    <row r="956" spans="1:13" x14ac:dyDescent="0.4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7"/>
        <v>129.5</v>
      </c>
      <c r="J956" s="16">
        <f t="shared" si="58"/>
        <v>9.0650000000000013</v>
      </c>
      <c r="K956" s="16">
        <f t="shared" si="59"/>
        <v>138.565</v>
      </c>
      <c r="L956" s="6">
        <f t="shared" si="56"/>
        <v>138.565</v>
      </c>
      <c r="M956" s="2">
        <v>138.57</v>
      </c>
    </row>
    <row r="957" spans="1:13" x14ac:dyDescent="0.4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7"/>
        <v>521.5</v>
      </c>
      <c r="J957" s="6">
        <f t="shared" si="58"/>
        <v>36.505000000000003</v>
      </c>
      <c r="K957" s="6">
        <f t="shared" si="59"/>
        <v>558.005</v>
      </c>
      <c r="L957" s="6">
        <f t="shared" si="56"/>
        <v>558.005</v>
      </c>
      <c r="M957" s="2">
        <v>558.01</v>
      </c>
    </row>
    <row r="958" spans="1:13" x14ac:dyDescent="0.4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7"/>
        <v>126</v>
      </c>
      <c r="J958" s="16">
        <f t="shared" si="58"/>
        <v>8.82</v>
      </c>
      <c r="K958" s="16">
        <f t="shared" si="59"/>
        <v>134.82</v>
      </c>
      <c r="L958" s="6">
        <f t="shared" si="56"/>
        <v>329.56</v>
      </c>
      <c r="M958" s="2">
        <v>329.56</v>
      </c>
    </row>
    <row r="959" spans="1:13" x14ac:dyDescent="0.4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7"/>
        <v>413</v>
      </c>
      <c r="J959" s="6">
        <f t="shared" si="58"/>
        <v>28.910000000000004</v>
      </c>
      <c r="K959" s="6">
        <f t="shared" si="59"/>
        <v>441.91</v>
      </c>
      <c r="L959" s="6">
        <f t="shared" si="56"/>
        <v>1104.78</v>
      </c>
      <c r="M959" s="2">
        <v>1104.78</v>
      </c>
    </row>
    <row r="960" spans="1:13" x14ac:dyDescent="0.4">
      <c r="A960" s="9">
        <v>956</v>
      </c>
      <c r="B960" s="4">
        <v>5920001969</v>
      </c>
      <c r="C960" s="159" t="s">
        <v>1759</v>
      </c>
      <c r="D960" s="160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7"/>
        <v>241.5</v>
      </c>
      <c r="J960" s="16">
        <f t="shared" si="58"/>
        <v>16.905000000000001</v>
      </c>
      <c r="K960" s="16">
        <f t="shared" si="59"/>
        <v>258.40499999999997</v>
      </c>
      <c r="L960" s="6">
        <f t="shared" si="56"/>
        <v>258.40499999999997</v>
      </c>
    </row>
    <row r="961" spans="1:13" x14ac:dyDescent="0.4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7"/>
        <v>59.5</v>
      </c>
      <c r="J961" s="6">
        <f t="shared" si="58"/>
        <v>4.165</v>
      </c>
      <c r="K961" s="6">
        <f t="shared" si="59"/>
        <v>63.664999999999999</v>
      </c>
      <c r="L961" s="6">
        <f t="shared" si="56"/>
        <v>63.664999999999999</v>
      </c>
      <c r="M961" s="2">
        <v>63.67</v>
      </c>
    </row>
    <row r="962" spans="1:13" x14ac:dyDescent="0.4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7"/>
        <v>0</v>
      </c>
      <c r="J962" s="16">
        <f t="shared" si="58"/>
        <v>0</v>
      </c>
      <c r="K962" s="16">
        <f t="shared" si="59"/>
        <v>0</v>
      </c>
      <c r="L962" s="6">
        <f t="shared" si="56"/>
        <v>119.84</v>
      </c>
      <c r="M962" s="2">
        <v>119.84</v>
      </c>
    </row>
    <row r="963" spans="1:13" x14ac:dyDescent="0.4">
      <c r="A963" s="9">
        <v>959</v>
      </c>
      <c r="B963" s="4">
        <v>5920001972</v>
      </c>
      <c r="C963" s="162" t="s">
        <v>799</v>
      </c>
      <c r="D963" s="160" t="s">
        <v>670</v>
      </c>
      <c r="E963" s="102">
        <v>1</v>
      </c>
      <c r="F963" s="84">
        <v>0</v>
      </c>
      <c r="G963" s="85">
        <v>0</v>
      </c>
      <c r="H963" s="5">
        <v>3.5</v>
      </c>
      <c r="I963" s="6">
        <f t="shared" si="57"/>
        <v>0</v>
      </c>
      <c r="J963" s="6">
        <f t="shared" si="58"/>
        <v>0</v>
      </c>
      <c r="K963" s="6">
        <f t="shared" si="59"/>
        <v>0</v>
      </c>
      <c r="L963" s="6">
        <f t="shared" si="56"/>
        <v>0</v>
      </c>
    </row>
    <row r="964" spans="1:13" x14ac:dyDescent="0.4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7"/>
        <v>0</v>
      </c>
      <c r="J964" s="16">
        <f t="shared" si="58"/>
        <v>0</v>
      </c>
      <c r="K964" s="16">
        <f t="shared" si="59"/>
        <v>0</v>
      </c>
      <c r="L964" s="6">
        <f t="shared" si="56"/>
        <v>198.49</v>
      </c>
      <c r="M964" s="2">
        <v>198.49</v>
      </c>
    </row>
    <row r="965" spans="1:13" x14ac:dyDescent="0.4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7"/>
        <v>0</v>
      </c>
      <c r="J965" s="6">
        <f t="shared" si="58"/>
        <v>0</v>
      </c>
      <c r="K965" s="6">
        <f t="shared" si="59"/>
        <v>0</v>
      </c>
      <c r="L965" s="6">
        <f t="shared" si="56"/>
        <v>33.71</v>
      </c>
      <c r="M965" s="2">
        <v>33.71</v>
      </c>
    </row>
    <row r="966" spans="1:13" x14ac:dyDescent="0.4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7"/>
        <v>0</v>
      </c>
      <c r="J966" s="16">
        <f t="shared" si="58"/>
        <v>0</v>
      </c>
      <c r="K966" s="16">
        <f t="shared" si="59"/>
        <v>0</v>
      </c>
      <c r="L966" s="6">
        <f t="shared" ref="L966:L1025" si="60">SUM(F966+K966)</f>
        <v>44.94</v>
      </c>
      <c r="M966" s="2">
        <v>44.94</v>
      </c>
    </row>
    <row r="967" spans="1:13" x14ac:dyDescent="0.4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7"/>
        <v>0</v>
      </c>
      <c r="J967" s="6">
        <f t="shared" si="58"/>
        <v>0</v>
      </c>
      <c r="K967" s="6">
        <f t="shared" si="59"/>
        <v>0</v>
      </c>
      <c r="L967" s="6">
        <f t="shared" si="60"/>
        <v>7.49</v>
      </c>
      <c r="M967" s="2">
        <v>7.49</v>
      </c>
    </row>
    <row r="968" spans="1:13" x14ac:dyDescent="0.4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7"/>
        <v>0</v>
      </c>
      <c r="J968" s="16">
        <f t="shared" si="58"/>
        <v>0</v>
      </c>
      <c r="K968" s="16">
        <f t="shared" si="59"/>
        <v>0</v>
      </c>
      <c r="L968" s="6">
        <f t="shared" si="60"/>
        <v>29.96</v>
      </c>
      <c r="M968" s="2">
        <v>29.96</v>
      </c>
    </row>
    <row r="969" spans="1:13" x14ac:dyDescent="0.4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1">SUM(G969*H969)</f>
        <v>0</v>
      </c>
      <c r="J969" s="6">
        <f t="shared" ref="J969:J1025" si="62">SUM(I969*7%)</f>
        <v>0</v>
      </c>
      <c r="K969" s="6">
        <f t="shared" ref="K969:K1025" si="63">SUM(I969+J969)</f>
        <v>0</v>
      </c>
      <c r="L969" s="6">
        <f t="shared" si="60"/>
        <v>7.49</v>
      </c>
      <c r="M969" s="2">
        <v>7.49</v>
      </c>
    </row>
    <row r="970" spans="1:13" x14ac:dyDescent="0.4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1"/>
        <v>0</v>
      </c>
      <c r="J970" s="16">
        <f t="shared" si="62"/>
        <v>0</v>
      </c>
      <c r="K970" s="16">
        <f t="shared" si="63"/>
        <v>0</v>
      </c>
      <c r="L970" s="6">
        <f t="shared" si="60"/>
        <v>138.57</v>
      </c>
      <c r="M970" s="2">
        <v>138.57</v>
      </c>
    </row>
    <row r="971" spans="1:13" x14ac:dyDescent="0.4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1"/>
        <v>0</v>
      </c>
      <c r="J971" s="6">
        <f t="shared" si="62"/>
        <v>0</v>
      </c>
      <c r="K971" s="6">
        <f t="shared" si="63"/>
        <v>0</v>
      </c>
      <c r="L971" s="6">
        <f t="shared" si="60"/>
        <v>3.75</v>
      </c>
      <c r="M971" s="2">
        <v>3.75</v>
      </c>
    </row>
    <row r="972" spans="1:13" x14ac:dyDescent="0.4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1"/>
        <v>0</v>
      </c>
      <c r="J972" s="16">
        <f t="shared" si="62"/>
        <v>0</v>
      </c>
      <c r="K972" s="16">
        <f t="shared" si="63"/>
        <v>0</v>
      </c>
      <c r="L972" s="6">
        <f t="shared" si="60"/>
        <v>33.71</v>
      </c>
      <c r="M972" s="2">
        <v>33.71</v>
      </c>
    </row>
    <row r="973" spans="1:13" x14ac:dyDescent="0.4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1"/>
        <v>0</v>
      </c>
      <c r="J973" s="6">
        <f t="shared" si="62"/>
        <v>0</v>
      </c>
      <c r="K973" s="6">
        <f t="shared" si="63"/>
        <v>0</v>
      </c>
      <c r="L973" s="6">
        <f t="shared" si="60"/>
        <v>14.98</v>
      </c>
      <c r="M973" s="2">
        <v>14.98</v>
      </c>
    </row>
    <row r="974" spans="1:13" x14ac:dyDescent="0.4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1"/>
        <v>0</v>
      </c>
      <c r="J974" s="16">
        <f t="shared" si="62"/>
        <v>0</v>
      </c>
      <c r="K974" s="16">
        <f t="shared" si="63"/>
        <v>0</v>
      </c>
      <c r="L974" s="6">
        <f t="shared" si="60"/>
        <v>26.22</v>
      </c>
      <c r="M974" s="2">
        <v>26.22</v>
      </c>
    </row>
    <row r="975" spans="1:13" x14ac:dyDescent="0.4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1"/>
        <v>0</v>
      </c>
      <c r="J975" s="6">
        <f t="shared" si="62"/>
        <v>0</v>
      </c>
      <c r="K975" s="6">
        <f t="shared" si="63"/>
        <v>0</v>
      </c>
      <c r="L975" s="6">
        <f t="shared" si="60"/>
        <v>89.88</v>
      </c>
      <c r="M975" s="2">
        <v>89.88</v>
      </c>
    </row>
    <row r="976" spans="1:13" x14ac:dyDescent="0.4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1"/>
        <v>0</v>
      </c>
      <c r="J976" s="16">
        <f t="shared" si="62"/>
        <v>0</v>
      </c>
      <c r="K976" s="16">
        <f t="shared" si="63"/>
        <v>0</v>
      </c>
      <c r="L976" s="6">
        <f t="shared" si="60"/>
        <v>134.82</v>
      </c>
      <c r="M976" s="2">
        <v>134.82</v>
      </c>
    </row>
    <row r="977" spans="1:12" x14ac:dyDescent="0.4">
      <c r="A977" s="9">
        <v>973</v>
      </c>
      <c r="B977" s="4">
        <v>5920001986</v>
      </c>
      <c r="C977" s="161" t="s">
        <v>751</v>
      </c>
      <c r="D977" s="160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1"/>
        <v>0</v>
      </c>
      <c r="J977" s="6">
        <f t="shared" si="62"/>
        <v>0</v>
      </c>
      <c r="K977" s="6">
        <f t="shared" si="63"/>
        <v>0</v>
      </c>
      <c r="L977" s="6">
        <f t="shared" si="60"/>
        <v>0</v>
      </c>
    </row>
    <row r="978" spans="1:12" x14ac:dyDescent="0.4">
      <c r="A978" s="9">
        <v>974</v>
      </c>
      <c r="B978" s="4">
        <v>5920001987</v>
      </c>
      <c r="C978" s="161" t="s">
        <v>767</v>
      </c>
      <c r="D978" s="160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1"/>
        <v>0</v>
      </c>
      <c r="J978" s="16">
        <f t="shared" si="62"/>
        <v>0</v>
      </c>
      <c r="K978" s="16">
        <f t="shared" si="63"/>
        <v>0</v>
      </c>
      <c r="L978" s="6">
        <f t="shared" si="60"/>
        <v>0</v>
      </c>
    </row>
    <row r="979" spans="1:12" x14ac:dyDescent="0.4">
      <c r="A979" s="9">
        <v>975</v>
      </c>
      <c r="B979" s="4">
        <v>5920001988</v>
      </c>
      <c r="C979" s="161" t="s">
        <v>881</v>
      </c>
      <c r="D979" s="160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1"/>
        <v>0</v>
      </c>
      <c r="J979" s="6">
        <f t="shared" si="62"/>
        <v>0</v>
      </c>
      <c r="K979" s="6">
        <f t="shared" si="63"/>
        <v>0</v>
      </c>
      <c r="L979" s="6">
        <f t="shared" si="60"/>
        <v>0</v>
      </c>
    </row>
    <row r="980" spans="1:12" x14ac:dyDescent="0.4">
      <c r="A980" s="9">
        <v>976</v>
      </c>
      <c r="B980" s="4">
        <v>5920001989</v>
      </c>
      <c r="C980" s="161" t="s">
        <v>885</v>
      </c>
      <c r="D980" s="160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1"/>
        <v>0</v>
      </c>
      <c r="J980" s="16">
        <f t="shared" si="62"/>
        <v>0</v>
      </c>
      <c r="K980" s="16">
        <f t="shared" si="63"/>
        <v>0</v>
      </c>
      <c r="L980" s="6">
        <f t="shared" si="60"/>
        <v>0</v>
      </c>
    </row>
    <row r="981" spans="1:12" x14ac:dyDescent="0.4">
      <c r="A981" s="9">
        <v>977</v>
      </c>
      <c r="B981" s="4">
        <v>5920001990</v>
      </c>
      <c r="C981" s="161" t="s">
        <v>894</v>
      </c>
      <c r="D981" s="160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1"/>
        <v>0</v>
      </c>
      <c r="J981" s="6">
        <f t="shared" si="62"/>
        <v>0</v>
      </c>
      <c r="K981" s="6">
        <f t="shared" si="63"/>
        <v>0</v>
      </c>
      <c r="L981" s="6">
        <f t="shared" si="60"/>
        <v>0</v>
      </c>
    </row>
    <row r="982" spans="1:12" x14ac:dyDescent="0.4">
      <c r="A982" s="9">
        <v>978</v>
      </c>
      <c r="B982" s="4">
        <v>5920001991</v>
      </c>
      <c r="C982" s="161" t="s">
        <v>931</v>
      </c>
      <c r="D982" s="160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1"/>
        <v>0</v>
      </c>
      <c r="J982" s="16">
        <f t="shared" si="62"/>
        <v>0</v>
      </c>
      <c r="K982" s="16">
        <f t="shared" si="63"/>
        <v>0</v>
      </c>
      <c r="L982" s="6">
        <f t="shared" si="60"/>
        <v>0</v>
      </c>
    </row>
    <row r="983" spans="1:12" x14ac:dyDescent="0.4">
      <c r="A983" s="9">
        <v>979</v>
      </c>
      <c r="B983" s="4">
        <v>5920001992</v>
      </c>
      <c r="C983" s="161" t="s">
        <v>932</v>
      </c>
      <c r="D983" s="160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1"/>
        <v>0</v>
      </c>
      <c r="J983" s="6">
        <f t="shared" si="62"/>
        <v>0</v>
      </c>
      <c r="K983" s="6">
        <f t="shared" si="63"/>
        <v>0</v>
      </c>
      <c r="L983" s="6">
        <f t="shared" si="60"/>
        <v>0</v>
      </c>
    </row>
    <row r="984" spans="1:12" x14ac:dyDescent="0.4">
      <c r="A984" s="9">
        <v>980</v>
      </c>
      <c r="B984" s="4">
        <v>5920001993</v>
      </c>
      <c r="C984" s="161" t="s">
        <v>938</v>
      </c>
      <c r="D984" s="160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1"/>
        <v>0</v>
      </c>
      <c r="J984" s="16">
        <f t="shared" si="62"/>
        <v>0</v>
      </c>
      <c r="K984" s="16">
        <f t="shared" si="63"/>
        <v>0</v>
      </c>
      <c r="L984" s="6">
        <f t="shared" si="60"/>
        <v>0</v>
      </c>
    </row>
    <row r="985" spans="1:12" x14ac:dyDescent="0.4">
      <c r="A985" s="9">
        <v>981</v>
      </c>
      <c r="B985" s="4">
        <v>5920001994</v>
      </c>
      <c r="C985" s="161" t="s">
        <v>939</v>
      </c>
      <c r="D985" s="160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1"/>
        <v>0</v>
      </c>
      <c r="J985" s="6">
        <f t="shared" si="62"/>
        <v>0</v>
      </c>
      <c r="K985" s="6">
        <f t="shared" si="63"/>
        <v>0</v>
      </c>
      <c r="L985" s="6">
        <f t="shared" si="60"/>
        <v>0</v>
      </c>
    </row>
    <row r="986" spans="1:12" x14ac:dyDescent="0.4">
      <c r="A986" s="9">
        <v>982</v>
      </c>
      <c r="B986" s="4">
        <v>5920001995</v>
      </c>
      <c r="C986" s="161" t="s">
        <v>1004</v>
      </c>
      <c r="D986" s="160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1"/>
        <v>0</v>
      </c>
      <c r="J986" s="16">
        <f t="shared" si="62"/>
        <v>0</v>
      </c>
      <c r="K986" s="16">
        <f t="shared" si="63"/>
        <v>0</v>
      </c>
      <c r="L986" s="6">
        <f t="shared" si="60"/>
        <v>0</v>
      </c>
    </row>
    <row r="987" spans="1:12" x14ac:dyDescent="0.4">
      <c r="A987" s="9">
        <v>983</v>
      </c>
      <c r="B987" s="4">
        <v>5920001996</v>
      </c>
      <c r="C987" s="161" t="s">
        <v>1006</v>
      </c>
      <c r="D987" s="160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1"/>
        <v>0</v>
      </c>
      <c r="J987" s="6">
        <f t="shared" si="62"/>
        <v>0</v>
      </c>
      <c r="K987" s="6">
        <f t="shared" si="63"/>
        <v>0</v>
      </c>
      <c r="L987" s="6">
        <f t="shared" si="60"/>
        <v>0</v>
      </c>
    </row>
    <row r="988" spans="1:12" x14ac:dyDescent="0.4">
      <c r="A988" s="9">
        <v>984</v>
      </c>
      <c r="B988" s="4">
        <v>5920001997</v>
      </c>
      <c r="C988" s="161" t="s">
        <v>1059</v>
      </c>
      <c r="D988" s="160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1"/>
        <v>0</v>
      </c>
      <c r="J988" s="16">
        <f t="shared" si="62"/>
        <v>0</v>
      </c>
      <c r="K988" s="16">
        <f t="shared" si="63"/>
        <v>0</v>
      </c>
      <c r="L988" s="6">
        <f t="shared" si="60"/>
        <v>0</v>
      </c>
    </row>
    <row r="989" spans="1:12" x14ac:dyDescent="0.4">
      <c r="A989" s="9">
        <v>985</v>
      </c>
      <c r="B989" s="4">
        <v>5920001998</v>
      </c>
      <c r="C989" s="161" t="s">
        <v>1179</v>
      </c>
      <c r="D989" s="160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1"/>
        <v>0</v>
      </c>
      <c r="J989" s="6">
        <f t="shared" si="62"/>
        <v>0</v>
      </c>
      <c r="K989" s="6">
        <f t="shared" si="63"/>
        <v>0</v>
      </c>
      <c r="L989" s="6">
        <f t="shared" si="60"/>
        <v>0</v>
      </c>
    </row>
    <row r="990" spans="1:12" x14ac:dyDescent="0.4">
      <c r="A990" s="9">
        <v>986</v>
      </c>
      <c r="B990" s="4">
        <v>5920001999</v>
      </c>
      <c r="C990" s="161" t="s">
        <v>1224</v>
      </c>
      <c r="D990" s="160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1"/>
        <v>0</v>
      </c>
      <c r="J990" s="16">
        <f t="shared" si="62"/>
        <v>0</v>
      </c>
      <c r="K990" s="16">
        <f t="shared" si="63"/>
        <v>0</v>
      </c>
      <c r="L990" s="6">
        <f t="shared" si="60"/>
        <v>0</v>
      </c>
    </row>
    <row r="991" spans="1:12" x14ac:dyDescent="0.4">
      <c r="A991" s="9">
        <v>987</v>
      </c>
      <c r="B991" s="4">
        <v>5920002000</v>
      </c>
      <c r="C991" s="161" t="s">
        <v>1274</v>
      </c>
      <c r="D991" s="160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1"/>
        <v>0</v>
      </c>
      <c r="J991" s="6">
        <f t="shared" si="62"/>
        <v>0</v>
      </c>
      <c r="K991" s="6">
        <f t="shared" si="63"/>
        <v>0</v>
      </c>
      <c r="L991" s="6">
        <f t="shared" si="60"/>
        <v>0</v>
      </c>
    </row>
    <row r="992" spans="1:12" x14ac:dyDescent="0.4">
      <c r="A992" s="9">
        <v>988</v>
      </c>
      <c r="B992" s="4">
        <v>5920002001</v>
      </c>
      <c r="C992" s="161" t="s">
        <v>1304</v>
      </c>
      <c r="D992" s="160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1"/>
        <v>0</v>
      </c>
      <c r="J992" s="16">
        <f t="shared" si="62"/>
        <v>0</v>
      </c>
      <c r="K992" s="16">
        <f t="shared" si="63"/>
        <v>0</v>
      </c>
      <c r="L992" s="6">
        <f t="shared" si="60"/>
        <v>0</v>
      </c>
    </row>
    <row r="993" spans="1:12" x14ac:dyDescent="0.4">
      <c r="A993" s="9">
        <v>989</v>
      </c>
      <c r="B993" s="4">
        <v>5920002002</v>
      </c>
      <c r="C993" s="161" t="s">
        <v>1318</v>
      </c>
      <c r="D993" s="160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1"/>
        <v>0</v>
      </c>
      <c r="J993" s="6">
        <f t="shared" si="62"/>
        <v>0</v>
      </c>
      <c r="K993" s="6">
        <f t="shared" si="63"/>
        <v>0</v>
      </c>
      <c r="L993" s="6">
        <f t="shared" si="60"/>
        <v>0</v>
      </c>
    </row>
    <row r="994" spans="1:12" x14ac:dyDescent="0.4">
      <c r="A994" s="9">
        <v>990</v>
      </c>
      <c r="B994" s="4">
        <v>5920002003</v>
      </c>
      <c r="C994" s="161" t="s">
        <v>1345</v>
      </c>
      <c r="D994" s="160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1"/>
        <v>0</v>
      </c>
      <c r="J994" s="16">
        <f t="shared" si="62"/>
        <v>0</v>
      </c>
      <c r="K994" s="16">
        <f t="shared" si="63"/>
        <v>0</v>
      </c>
      <c r="L994" s="6">
        <f t="shared" si="60"/>
        <v>0</v>
      </c>
    </row>
    <row r="995" spans="1:12" x14ac:dyDescent="0.4">
      <c r="A995" s="9">
        <v>991</v>
      </c>
      <c r="B995" s="4">
        <v>5920002004</v>
      </c>
      <c r="C995" s="161" t="s">
        <v>1380</v>
      </c>
      <c r="D995" s="160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1"/>
        <v>0</v>
      </c>
      <c r="J995" s="6">
        <f t="shared" si="62"/>
        <v>0</v>
      </c>
      <c r="K995" s="6">
        <f t="shared" si="63"/>
        <v>0</v>
      </c>
      <c r="L995" s="6">
        <f t="shared" si="60"/>
        <v>0</v>
      </c>
    </row>
    <row r="996" spans="1:12" x14ac:dyDescent="0.4">
      <c r="A996" s="9">
        <v>992</v>
      </c>
      <c r="B996" s="4">
        <v>5920002005</v>
      </c>
      <c r="C996" s="161" t="s">
        <v>1398</v>
      </c>
      <c r="D996" s="160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1"/>
        <v>0</v>
      </c>
      <c r="J996" s="16">
        <f t="shared" si="62"/>
        <v>0</v>
      </c>
      <c r="K996" s="16">
        <f t="shared" si="63"/>
        <v>0</v>
      </c>
      <c r="L996" s="6">
        <f t="shared" si="60"/>
        <v>0</v>
      </c>
    </row>
    <row r="997" spans="1:12" x14ac:dyDescent="0.4">
      <c r="A997" s="9">
        <v>993</v>
      </c>
      <c r="B997" s="4">
        <v>5920002006</v>
      </c>
      <c r="C997" s="161" t="s">
        <v>1427</v>
      </c>
      <c r="D997" s="160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1"/>
        <v>0</v>
      </c>
      <c r="J997" s="6">
        <f t="shared" si="62"/>
        <v>0</v>
      </c>
      <c r="K997" s="6">
        <f t="shared" si="63"/>
        <v>0</v>
      </c>
      <c r="L997" s="6">
        <f t="shared" si="60"/>
        <v>0</v>
      </c>
    </row>
    <row r="998" spans="1:12" x14ac:dyDescent="0.4">
      <c r="A998" s="9">
        <v>994</v>
      </c>
      <c r="B998" s="4">
        <v>5920002007</v>
      </c>
      <c r="C998" s="161" t="s">
        <v>1451</v>
      </c>
      <c r="D998" s="160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1"/>
        <v>0</v>
      </c>
      <c r="J998" s="16">
        <f t="shared" si="62"/>
        <v>0</v>
      </c>
      <c r="K998" s="16">
        <f t="shared" si="63"/>
        <v>0</v>
      </c>
      <c r="L998" s="6">
        <f t="shared" si="60"/>
        <v>0</v>
      </c>
    </row>
    <row r="999" spans="1:12" x14ac:dyDescent="0.4">
      <c r="A999" s="9">
        <v>995</v>
      </c>
      <c r="B999" s="4">
        <v>5920002008</v>
      </c>
      <c r="C999" s="161" t="s">
        <v>1453</v>
      </c>
      <c r="D999" s="160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1"/>
        <v>0</v>
      </c>
      <c r="J999" s="6">
        <f t="shared" si="62"/>
        <v>0</v>
      </c>
      <c r="K999" s="6">
        <f t="shared" si="63"/>
        <v>0</v>
      </c>
      <c r="L999" s="6">
        <f t="shared" si="60"/>
        <v>0</v>
      </c>
    </row>
    <row r="1000" spans="1:12" x14ac:dyDescent="0.4">
      <c r="A1000" s="9">
        <v>996</v>
      </c>
      <c r="B1000" s="4">
        <v>5920002009</v>
      </c>
      <c r="C1000" s="161" t="s">
        <v>1460</v>
      </c>
      <c r="D1000" s="160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1"/>
        <v>0</v>
      </c>
      <c r="J1000" s="16">
        <f t="shared" si="62"/>
        <v>0</v>
      </c>
      <c r="K1000" s="16">
        <f t="shared" si="63"/>
        <v>0</v>
      </c>
      <c r="L1000" s="6">
        <f t="shared" si="60"/>
        <v>0</v>
      </c>
    </row>
    <row r="1001" spans="1:12" x14ac:dyDescent="0.4">
      <c r="A1001" s="9">
        <v>997</v>
      </c>
      <c r="B1001" s="4">
        <v>5920002010</v>
      </c>
      <c r="C1001" s="161" t="s">
        <v>1465</v>
      </c>
      <c r="D1001" s="160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1"/>
        <v>0</v>
      </c>
      <c r="J1001" s="6">
        <f t="shared" si="62"/>
        <v>0</v>
      </c>
      <c r="K1001" s="6">
        <f t="shared" si="63"/>
        <v>0</v>
      </c>
      <c r="L1001" s="6">
        <f t="shared" si="60"/>
        <v>0</v>
      </c>
    </row>
    <row r="1002" spans="1:12" x14ac:dyDescent="0.4">
      <c r="A1002" s="9">
        <v>998</v>
      </c>
      <c r="B1002" s="4">
        <v>5920002011</v>
      </c>
      <c r="C1002" s="161" t="s">
        <v>1563</v>
      </c>
      <c r="D1002" s="160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1"/>
        <v>0</v>
      </c>
      <c r="J1002" s="16">
        <f t="shared" si="62"/>
        <v>0</v>
      </c>
      <c r="K1002" s="16">
        <f t="shared" si="63"/>
        <v>0</v>
      </c>
      <c r="L1002" s="6">
        <f t="shared" si="60"/>
        <v>0</v>
      </c>
    </row>
    <row r="1003" spans="1:12" x14ac:dyDescent="0.4">
      <c r="A1003" s="9">
        <v>999</v>
      </c>
      <c r="B1003" s="4">
        <v>5920002012</v>
      </c>
      <c r="C1003" s="161" t="s">
        <v>1569</v>
      </c>
      <c r="D1003" s="160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1"/>
        <v>0</v>
      </c>
      <c r="J1003" s="6">
        <f t="shared" si="62"/>
        <v>0</v>
      </c>
      <c r="K1003" s="6">
        <f t="shared" si="63"/>
        <v>0</v>
      </c>
      <c r="L1003" s="6">
        <f t="shared" si="60"/>
        <v>0</v>
      </c>
    </row>
    <row r="1004" spans="1:12" x14ac:dyDescent="0.4">
      <c r="A1004" s="9">
        <v>1000</v>
      </c>
      <c r="B1004" s="4">
        <v>5920002013</v>
      </c>
      <c r="C1004" s="161" t="s">
        <v>1608</v>
      </c>
      <c r="D1004" s="160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1"/>
        <v>0</v>
      </c>
      <c r="J1004" s="16">
        <f t="shared" si="62"/>
        <v>0</v>
      </c>
      <c r="K1004" s="16">
        <f t="shared" si="63"/>
        <v>0</v>
      </c>
      <c r="L1004" s="6">
        <f t="shared" si="60"/>
        <v>0</v>
      </c>
    </row>
    <row r="1005" spans="1:12" x14ac:dyDescent="0.4">
      <c r="A1005" s="9">
        <v>1001</v>
      </c>
      <c r="B1005" s="4">
        <v>5920002014</v>
      </c>
      <c r="C1005" s="161" t="s">
        <v>1635</v>
      </c>
      <c r="D1005" s="160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1"/>
        <v>0</v>
      </c>
      <c r="J1005" s="6">
        <f t="shared" si="62"/>
        <v>0</v>
      </c>
      <c r="K1005" s="6">
        <f t="shared" si="63"/>
        <v>0</v>
      </c>
      <c r="L1005" s="6">
        <f t="shared" si="60"/>
        <v>0</v>
      </c>
    </row>
    <row r="1006" spans="1:12" x14ac:dyDescent="0.4">
      <c r="A1006" s="9">
        <v>1002</v>
      </c>
      <c r="B1006" s="4">
        <v>5920002015</v>
      </c>
      <c r="C1006" s="161" t="s">
        <v>1636</v>
      </c>
      <c r="D1006" s="160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1"/>
        <v>0</v>
      </c>
      <c r="J1006" s="16">
        <f t="shared" si="62"/>
        <v>0</v>
      </c>
      <c r="K1006" s="16">
        <f t="shared" si="63"/>
        <v>0</v>
      </c>
      <c r="L1006" s="6">
        <f t="shared" si="60"/>
        <v>0</v>
      </c>
    </row>
    <row r="1007" spans="1:12" x14ac:dyDescent="0.4">
      <c r="A1007" s="9">
        <v>1003</v>
      </c>
      <c r="B1007" s="4">
        <v>5920002016</v>
      </c>
      <c r="C1007" s="161" t="s">
        <v>1647</v>
      </c>
      <c r="D1007" s="160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1"/>
        <v>0</v>
      </c>
      <c r="J1007" s="6">
        <f t="shared" si="62"/>
        <v>0</v>
      </c>
      <c r="K1007" s="6">
        <f t="shared" si="63"/>
        <v>0</v>
      </c>
      <c r="L1007" s="6">
        <f t="shared" si="60"/>
        <v>0</v>
      </c>
    </row>
    <row r="1008" spans="1:12" x14ac:dyDescent="0.4">
      <c r="A1008" s="9">
        <v>1004</v>
      </c>
      <c r="B1008" s="4">
        <v>5920002017</v>
      </c>
      <c r="C1008" s="161" t="s">
        <v>1674</v>
      </c>
      <c r="D1008" s="160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1"/>
        <v>0</v>
      </c>
      <c r="J1008" s="16">
        <f t="shared" si="62"/>
        <v>0</v>
      </c>
      <c r="K1008" s="16">
        <f t="shared" si="63"/>
        <v>0</v>
      </c>
      <c r="L1008" s="6">
        <f t="shared" si="60"/>
        <v>0</v>
      </c>
    </row>
    <row r="1009" spans="1:13" x14ac:dyDescent="0.4">
      <c r="A1009" s="9">
        <v>1005</v>
      </c>
      <c r="B1009" s="4">
        <v>5920002018</v>
      </c>
      <c r="C1009" s="161" t="s">
        <v>1679</v>
      </c>
      <c r="D1009" s="160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1"/>
        <v>0</v>
      </c>
      <c r="J1009" s="6">
        <f t="shared" si="62"/>
        <v>0</v>
      </c>
      <c r="K1009" s="6">
        <f t="shared" si="63"/>
        <v>0</v>
      </c>
      <c r="L1009" s="6">
        <f t="shared" si="60"/>
        <v>0</v>
      </c>
    </row>
    <row r="1010" spans="1:13" x14ac:dyDescent="0.4">
      <c r="A1010" s="9">
        <v>1006</v>
      </c>
      <c r="B1010" s="4">
        <v>5920002019</v>
      </c>
      <c r="C1010" s="161" t="s">
        <v>1680</v>
      </c>
      <c r="D1010" s="160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1"/>
        <v>0</v>
      </c>
      <c r="J1010" s="16">
        <f t="shared" si="62"/>
        <v>0</v>
      </c>
      <c r="K1010" s="16">
        <f t="shared" si="63"/>
        <v>0</v>
      </c>
      <c r="L1010" s="6">
        <f t="shared" si="60"/>
        <v>0</v>
      </c>
    </row>
    <row r="1011" spans="1:13" x14ac:dyDescent="0.4">
      <c r="A1011" s="9">
        <v>1007</v>
      </c>
      <c r="B1011" s="4">
        <v>5920002020</v>
      </c>
      <c r="C1011" s="161" t="s">
        <v>1690</v>
      </c>
      <c r="D1011" s="160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1"/>
        <v>0</v>
      </c>
      <c r="J1011" s="6">
        <f t="shared" si="62"/>
        <v>0</v>
      </c>
      <c r="K1011" s="6">
        <f t="shared" si="63"/>
        <v>0</v>
      </c>
      <c r="L1011" s="6">
        <f t="shared" si="60"/>
        <v>0</v>
      </c>
    </row>
    <row r="1012" spans="1:13" x14ac:dyDescent="0.4">
      <c r="A1012" s="9">
        <v>1008</v>
      </c>
      <c r="B1012" s="4">
        <v>5920002021</v>
      </c>
      <c r="C1012" s="161" t="s">
        <v>1707</v>
      </c>
      <c r="D1012" s="160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1"/>
        <v>0</v>
      </c>
      <c r="J1012" s="16">
        <f t="shared" si="62"/>
        <v>0</v>
      </c>
      <c r="K1012" s="16">
        <f t="shared" si="63"/>
        <v>0</v>
      </c>
      <c r="L1012" s="6">
        <f t="shared" si="60"/>
        <v>0</v>
      </c>
    </row>
    <row r="1013" spans="1:13" x14ac:dyDescent="0.4">
      <c r="A1013" s="9">
        <v>1009</v>
      </c>
      <c r="B1013" s="4">
        <v>5920002022</v>
      </c>
      <c r="C1013" s="161" t="s">
        <v>1735</v>
      </c>
      <c r="D1013" s="160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1"/>
        <v>0</v>
      </c>
      <c r="J1013" s="6">
        <f t="shared" si="62"/>
        <v>0</v>
      </c>
      <c r="K1013" s="6">
        <f t="shared" si="63"/>
        <v>0</v>
      </c>
      <c r="L1013" s="6">
        <f t="shared" si="60"/>
        <v>0</v>
      </c>
    </row>
    <row r="1014" spans="1:13" x14ac:dyDescent="0.4">
      <c r="A1014" s="9">
        <v>1010</v>
      </c>
      <c r="B1014" s="4">
        <v>5920002023</v>
      </c>
      <c r="C1014" s="161" t="s">
        <v>1740</v>
      </c>
      <c r="D1014" s="160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1"/>
        <v>0</v>
      </c>
      <c r="J1014" s="16">
        <f t="shared" si="62"/>
        <v>0</v>
      </c>
      <c r="K1014" s="16">
        <f t="shared" si="63"/>
        <v>0</v>
      </c>
      <c r="L1014" s="6">
        <f t="shared" si="60"/>
        <v>0</v>
      </c>
    </row>
    <row r="1015" spans="1:13" x14ac:dyDescent="0.4">
      <c r="A1015" s="9">
        <v>1011</v>
      </c>
      <c r="B1015" s="4">
        <v>5920002024</v>
      </c>
      <c r="C1015" s="161" t="s">
        <v>1752</v>
      </c>
      <c r="D1015" s="160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1"/>
        <v>0</v>
      </c>
      <c r="J1015" s="6">
        <f t="shared" si="62"/>
        <v>0</v>
      </c>
      <c r="K1015" s="6">
        <f t="shared" si="63"/>
        <v>0</v>
      </c>
      <c r="L1015" s="6">
        <f t="shared" si="60"/>
        <v>0</v>
      </c>
    </row>
    <row r="1016" spans="1:13" x14ac:dyDescent="0.4">
      <c r="A1016" s="9">
        <v>1012</v>
      </c>
      <c r="B1016" s="4">
        <v>5920002025</v>
      </c>
      <c r="C1016" s="161" t="s">
        <v>879</v>
      </c>
      <c r="D1016" s="160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1"/>
        <v>0</v>
      </c>
      <c r="J1016" s="16">
        <f t="shared" si="62"/>
        <v>0</v>
      </c>
      <c r="K1016" s="16">
        <f t="shared" si="63"/>
        <v>0</v>
      </c>
      <c r="L1016" s="6">
        <f t="shared" si="60"/>
        <v>0</v>
      </c>
    </row>
    <row r="1017" spans="1:13" x14ac:dyDescent="0.4">
      <c r="A1017" s="9">
        <v>1013</v>
      </c>
      <c r="B1017" s="4">
        <v>5920002026</v>
      </c>
      <c r="C1017" s="161" t="s">
        <v>889</v>
      </c>
      <c r="D1017" s="160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1"/>
        <v>0</v>
      </c>
      <c r="J1017" s="6">
        <f t="shared" si="62"/>
        <v>0</v>
      </c>
      <c r="K1017" s="6">
        <f t="shared" si="63"/>
        <v>0</v>
      </c>
      <c r="L1017" s="6">
        <f t="shared" si="60"/>
        <v>0</v>
      </c>
    </row>
    <row r="1018" spans="1:13" x14ac:dyDescent="0.4">
      <c r="A1018" s="9">
        <v>1014</v>
      </c>
      <c r="B1018" s="4">
        <v>5920002027</v>
      </c>
      <c r="C1018" s="161" t="s">
        <v>1409</v>
      </c>
      <c r="D1018" s="160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1"/>
        <v>0</v>
      </c>
      <c r="J1018" s="16">
        <f t="shared" si="62"/>
        <v>0</v>
      </c>
      <c r="K1018" s="16">
        <f t="shared" si="63"/>
        <v>0</v>
      </c>
      <c r="L1018" s="6">
        <f t="shared" si="60"/>
        <v>0</v>
      </c>
    </row>
    <row r="1019" spans="1:13" x14ac:dyDescent="0.4">
      <c r="A1019" s="9">
        <v>1015</v>
      </c>
      <c r="B1019" s="4">
        <v>5920002028</v>
      </c>
      <c r="C1019" s="161" t="s">
        <v>1819</v>
      </c>
      <c r="D1019" s="160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1"/>
        <v>0</v>
      </c>
      <c r="J1019" s="6">
        <f t="shared" si="62"/>
        <v>0</v>
      </c>
      <c r="K1019" s="6">
        <f t="shared" si="63"/>
        <v>0</v>
      </c>
      <c r="L1019" s="6">
        <f t="shared" si="60"/>
        <v>0</v>
      </c>
    </row>
    <row r="1020" spans="1:13" x14ac:dyDescent="0.4">
      <c r="A1020" s="9">
        <v>1016</v>
      </c>
      <c r="B1020" s="4">
        <v>5920002029</v>
      </c>
      <c r="C1020" s="161" t="s">
        <v>1820</v>
      </c>
      <c r="D1020" s="160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1"/>
        <v>0</v>
      </c>
      <c r="J1020" s="16">
        <f t="shared" si="62"/>
        <v>0</v>
      </c>
      <c r="K1020" s="16">
        <f t="shared" si="63"/>
        <v>0</v>
      </c>
      <c r="L1020" s="6">
        <f t="shared" si="60"/>
        <v>0</v>
      </c>
    </row>
    <row r="1021" spans="1:13" x14ac:dyDescent="0.4">
      <c r="A1021" s="9">
        <v>1017</v>
      </c>
      <c r="B1021" s="4">
        <v>5920002030</v>
      </c>
      <c r="C1021" s="161" t="s">
        <v>1822</v>
      </c>
      <c r="D1021" s="160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1"/>
        <v>0</v>
      </c>
      <c r="J1021" s="6">
        <f t="shared" si="62"/>
        <v>0</v>
      </c>
      <c r="K1021" s="6">
        <f t="shared" si="63"/>
        <v>0</v>
      </c>
      <c r="L1021" s="6">
        <f t="shared" si="60"/>
        <v>0</v>
      </c>
    </row>
    <row r="1022" spans="1:13" x14ac:dyDescent="0.4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1"/>
        <v>0</v>
      </c>
      <c r="J1022" s="16">
        <f t="shared" si="62"/>
        <v>0</v>
      </c>
      <c r="K1022" s="16">
        <f t="shared" si="63"/>
        <v>0</v>
      </c>
      <c r="L1022" s="6">
        <f t="shared" si="60"/>
        <v>67.41</v>
      </c>
      <c r="M1022" s="2">
        <v>67.41</v>
      </c>
    </row>
    <row r="1023" spans="1:13" x14ac:dyDescent="0.4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1"/>
        <v>0</v>
      </c>
      <c r="J1023" s="6">
        <f t="shared" si="62"/>
        <v>0</v>
      </c>
      <c r="K1023" s="6">
        <f t="shared" si="63"/>
        <v>0</v>
      </c>
      <c r="L1023" s="6">
        <f t="shared" si="60"/>
        <v>250.92</v>
      </c>
      <c r="M1023" s="2">
        <v>250.92</v>
      </c>
    </row>
    <row r="1024" spans="1:13" x14ac:dyDescent="0.4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1"/>
        <v>0</v>
      </c>
      <c r="J1024" s="16">
        <f t="shared" si="62"/>
        <v>0</v>
      </c>
      <c r="K1024" s="16">
        <f t="shared" si="63"/>
        <v>0</v>
      </c>
      <c r="L1024" s="6">
        <f t="shared" si="60"/>
        <v>33.71</v>
      </c>
      <c r="M1024" s="2">
        <v>33.71</v>
      </c>
    </row>
    <row r="1025" spans="1:13" ht="26" x14ac:dyDescent="0.45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1"/>
        <v>0</v>
      </c>
      <c r="J1025" s="6">
        <f t="shared" si="62"/>
        <v>0</v>
      </c>
      <c r="K1025" s="6">
        <f t="shared" si="63"/>
        <v>0</v>
      </c>
      <c r="L1025" s="6">
        <f t="shared" si="60"/>
        <v>7.49</v>
      </c>
      <c r="M1025" s="2">
        <v>7.49</v>
      </c>
    </row>
    <row r="1026" spans="1:13" ht="25" thickBot="1" x14ac:dyDescent="0.45">
      <c r="E1026" s="92" t="s">
        <v>1761</v>
      </c>
      <c r="F1026" s="12">
        <f t="shared" ref="F1026:L1026" si="64">SUM(F5:F1025)</f>
        <v>104801.82000000002</v>
      </c>
      <c r="G1026" s="12">
        <f t="shared" si="64"/>
        <v>38763</v>
      </c>
      <c r="H1026" s="7">
        <f t="shared" si="64"/>
        <v>3573.5</v>
      </c>
      <c r="I1026" s="7">
        <f t="shared" si="64"/>
        <v>135670.5</v>
      </c>
      <c r="J1026" s="7">
        <f t="shared" si="64"/>
        <v>9496.9349999999904</v>
      </c>
      <c r="K1026" s="7">
        <f t="shared" si="64"/>
        <v>145167.43500000006</v>
      </c>
      <c r="L1026" s="7">
        <f t="shared" si="64"/>
        <v>249969.25499999986</v>
      </c>
      <c r="M1026" s="2">
        <f>SUM(M5:M1025)</f>
        <v>216610.74000000005</v>
      </c>
    </row>
    <row r="1027" spans="1:13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J3:J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zoomScale="70" zoomScaleNormal="70" workbookViewId="0">
      <selection activeCell="D5" sqref="D5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3" customWidth="1"/>
    <col min="8" max="8" width="13.1640625" style="2" customWidth="1"/>
    <col min="9" max="9" width="11" style="1" customWidth="1"/>
    <col min="10" max="10" width="10.33203125" style="1" customWidth="1"/>
    <col min="11" max="11" width="19" style="1" customWidth="1"/>
    <col min="12" max="12" width="18.1640625" style="1" customWidth="1"/>
    <col min="13" max="16384" width="9" style="1"/>
  </cols>
  <sheetData>
    <row r="1" spans="1:12" ht="27" x14ac:dyDescent="0.45">
      <c r="A1" s="189" t="s">
        <v>1839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1762</v>
      </c>
    </row>
    <row r="3" spans="1:12" ht="27" x14ac:dyDescent="0.4">
      <c r="A3" s="192" t="s">
        <v>1</v>
      </c>
      <c r="B3" s="192" t="s">
        <v>2</v>
      </c>
      <c r="C3" s="200" t="s">
        <v>0</v>
      </c>
      <c r="D3" s="192" t="s">
        <v>3</v>
      </c>
      <c r="E3" s="114" t="s">
        <v>4</v>
      </c>
      <c r="F3" s="202" t="s">
        <v>6</v>
      </c>
      <c r="G3" s="18" t="s">
        <v>1764</v>
      </c>
      <c r="H3" s="25" t="s">
        <v>1767</v>
      </c>
      <c r="I3" s="192" t="s">
        <v>5</v>
      </c>
      <c r="J3" s="192" t="s">
        <v>1768</v>
      </c>
      <c r="K3" s="23" t="s">
        <v>1769</v>
      </c>
      <c r="L3" s="204" t="s">
        <v>1771</v>
      </c>
    </row>
    <row r="4" spans="1:12" ht="27" x14ac:dyDescent="0.4">
      <c r="A4" s="193"/>
      <c r="B4" s="193"/>
      <c r="C4" s="201"/>
      <c r="D4" s="193"/>
      <c r="E4" s="115" t="s">
        <v>1763</v>
      </c>
      <c r="F4" s="203"/>
      <c r="G4" s="21" t="s">
        <v>1765</v>
      </c>
      <c r="H4" s="26" t="s">
        <v>1766</v>
      </c>
      <c r="I4" s="193"/>
      <c r="J4" s="193"/>
      <c r="K4" s="24" t="s">
        <v>1770</v>
      </c>
      <c r="L4" s="205"/>
    </row>
    <row r="5" spans="1:12" x14ac:dyDescent="0.4">
      <c r="A5" s="9">
        <v>1</v>
      </c>
      <c r="B5" s="4">
        <v>5930000302</v>
      </c>
      <c r="C5" s="3" t="s">
        <v>1864</v>
      </c>
      <c r="D5" s="64" t="s">
        <v>244</v>
      </c>
      <c r="E5" s="116">
        <v>1</v>
      </c>
      <c r="F5" s="33">
        <v>2422.48</v>
      </c>
      <c r="G5" s="3">
        <v>216</v>
      </c>
      <c r="H5" s="15">
        <v>4</v>
      </c>
      <c r="I5" s="16">
        <f>G5*H5</f>
        <v>864</v>
      </c>
      <c r="J5" s="16">
        <f>SUM(I5*7%)</f>
        <v>60.480000000000004</v>
      </c>
      <c r="K5" s="16">
        <f>SUM(I5+J5)</f>
        <v>924.48</v>
      </c>
      <c r="L5" s="16">
        <f>K5+F5</f>
        <v>3346.96</v>
      </c>
    </row>
    <row r="6" spans="1:12" x14ac:dyDescent="0.4">
      <c r="A6" s="8">
        <v>2</v>
      </c>
      <c r="B6" s="4">
        <v>5930000303</v>
      </c>
      <c r="C6" s="29" t="s">
        <v>1865</v>
      </c>
      <c r="D6" s="64" t="s">
        <v>1866</v>
      </c>
      <c r="E6" s="116">
        <v>1</v>
      </c>
      <c r="F6" s="31">
        <v>329.56</v>
      </c>
      <c r="G6" s="3">
        <v>50</v>
      </c>
      <c r="H6" s="5">
        <v>4</v>
      </c>
      <c r="I6" s="16">
        <f t="shared" ref="I6:I69" si="0">G6*H6</f>
        <v>200</v>
      </c>
      <c r="J6" s="16">
        <f t="shared" ref="J6:J69" si="1">SUM(I6*7%)</f>
        <v>14.000000000000002</v>
      </c>
      <c r="K6" s="16">
        <f>SUM(I6+J6)</f>
        <v>214</v>
      </c>
      <c r="L6" s="16">
        <f t="shared" ref="L6:L69" si="2">K6+F6</f>
        <v>543.55999999999995</v>
      </c>
    </row>
    <row r="7" spans="1:12" x14ac:dyDescent="0.4">
      <c r="A7" s="8">
        <v>3</v>
      </c>
      <c r="B7" s="4">
        <v>5930000304</v>
      </c>
      <c r="C7" s="3" t="s">
        <v>1867</v>
      </c>
      <c r="D7" s="64" t="s">
        <v>1868</v>
      </c>
      <c r="E7" s="116">
        <v>1</v>
      </c>
      <c r="F7" s="33">
        <v>119.84</v>
      </c>
      <c r="G7" s="3">
        <v>21</v>
      </c>
      <c r="H7" s="5">
        <v>4</v>
      </c>
      <c r="I7" s="16">
        <f t="shared" si="0"/>
        <v>84</v>
      </c>
      <c r="J7" s="16">
        <f t="shared" si="1"/>
        <v>5.8800000000000008</v>
      </c>
      <c r="K7" s="6">
        <f t="shared" ref="K7:K69" si="3">SUM(I7+J7)</f>
        <v>89.88</v>
      </c>
      <c r="L7" s="16">
        <f t="shared" si="2"/>
        <v>209.72</v>
      </c>
    </row>
    <row r="8" spans="1:12" x14ac:dyDescent="0.4">
      <c r="A8" s="8">
        <v>4</v>
      </c>
      <c r="B8" s="4">
        <v>5930000305</v>
      </c>
      <c r="C8" s="29" t="s">
        <v>1869</v>
      </c>
      <c r="D8" s="64" t="s">
        <v>1870</v>
      </c>
      <c r="E8" s="116">
        <v>1</v>
      </c>
      <c r="F8" s="31">
        <v>51.36</v>
      </c>
      <c r="G8" s="3">
        <v>24</v>
      </c>
      <c r="H8" s="5">
        <v>4</v>
      </c>
      <c r="I8" s="16">
        <f t="shared" si="0"/>
        <v>96</v>
      </c>
      <c r="J8" s="16">
        <f t="shared" si="1"/>
        <v>6.7200000000000006</v>
      </c>
      <c r="K8" s="6">
        <f t="shared" si="3"/>
        <v>102.72</v>
      </c>
      <c r="L8" s="16">
        <f t="shared" si="2"/>
        <v>154.07999999999998</v>
      </c>
    </row>
    <row r="9" spans="1:12" x14ac:dyDescent="0.4">
      <c r="A9" s="8">
        <v>5</v>
      </c>
      <c r="B9" s="4">
        <v>5930000306</v>
      </c>
      <c r="C9" s="3" t="s">
        <v>1871</v>
      </c>
      <c r="D9" s="64" t="s">
        <v>1872</v>
      </c>
      <c r="E9" s="116">
        <v>1</v>
      </c>
      <c r="F9" s="33">
        <v>136.96</v>
      </c>
      <c r="G9" s="3">
        <v>59</v>
      </c>
      <c r="H9" s="5">
        <v>4</v>
      </c>
      <c r="I9" s="16">
        <f t="shared" si="0"/>
        <v>236</v>
      </c>
      <c r="J9" s="16">
        <f t="shared" si="1"/>
        <v>16.520000000000003</v>
      </c>
      <c r="K9" s="6">
        <f t="shared" si="3"/>
        <v>252.52</v>
      </c>
      <c r="L9" s="16">
        <f t="shared" si="2"/>
        <v>389.48</v>
      </c>
    </row>
    <row r="10" spans="1:12" x14ac:dyDescent="0.4">
      <c r="A10" s="8">
        <v>6</v>
      </c>
      <c r="B10" s="4">
        <v>5930000307</v>
      </c>
      <c r="C10" s="29" t="s">
        <v>1873</v>
      </c>
      <c r="D10" s="64" t="s">
        <v>1874</v>
      </c>
      <c r="E10" s="31" t="s">
        <v>1779</v>
      </c>
      <c r="F10" s="31">
        <v>0</v>
      </c>
      <c r="G10" s="3">
        <v>36</v>
      </c>
      <c r="H10" s="5">
        <v>4</v>
      </c>
      <c r="I10" s="16">
        <f t="shared" si="0"/>
        <v>144</v>
      </c>
      <c r="J10" s="16">
        <f t="shared" si="1"/>
        <v>10.080000000000002</v>
      </c>
      <c r="K10" s="6">
        <f t="shared" si="3"/>
        <v>154.08000000000001</v>
      </c>
      <c r="L10" s="16">
        <f t="shared" si="2"/>
        <v>154.08000000000001</v>
      </c>
    </row>
    <row r="11" spans="1:12" x14ac:dyDescent="0.4">
      <c r="A11" s="8">
        <v>7</v>
      </c>
      <c r="B11" s="4">
        <v>5930000308</v>
      </c>
      <c r="C11" s="3" t="s">
        <v>1875</v>
      </c>
      <c r="D11" s="64" t="s">
        <v>28</v>
      </c>
      <c r="E11" s="116" t="s">
        <v>1779</v>
      </c>
      <c r="F11" s="33">
        <v>0</v>
      </c>
      <c r="G11" s="3">
        <v>360</v>
      </c>
      <c r="H11" s="5">
        <v>4</v>
      </c>
      <c r="I11" s="16">
        <f t="shared" si="0"/>
        <v>1440</v>
      </c>
      <c r="J11" s="16">
        <f t="shared" si="1"/>
        <v>100.80000000000001</v>
      </c>
      <c r="K11" s="6">
        <f t="shared" si="3"/>
        <v>1540.8</v>
      </c>
      <c r="L11" s="16">
        <f t="shared" si="2"/>
        <v>1540.8</v>
      </c>
    </row>
    <row r="12" spans="1:12" x14ac:dyDescent="0.4">
      <c r="A12" s="8">
        <v>8</v>
      </c>
      <c r="B12" s="4">
        <v>5930000309</v>
      </c>
      <c r="C12" s="29" t="s">
        <v>1876</v>
      </c>
      <c r="D12" s="64" t="s">
        <v>1877</v>
      </c>
      <c r="E12" s="31" t="s">
        <v>1779</v>
      </c>
      <c r="F12" s="31">
        <v>0</v>
      </c>
      <c r="G12" s="3">
        <v>129</v>
      </c>
      <c r="H12" s="5">
        <v>4</v>
      </c>
      <c r="I12" s="16">
        <f t="shared" si="0"/>
        <v>516</v>
      </c>
      <c r="J12" s="16">
        <f t="shared" si="1"/>
        <v>36.120000000000005</v>
      </c>
      <c r="K12" s="6">
        <f t="shared" si="3"/>
        <v>552.12</v>
      </c>
      <c r="L12" s="16">
        <f t="shared" si="2"/>
        <v>552.12</v>
      </c>
    </row>
    <row r="13" spans="1:12" x14ac:dyDescent="0.4">
      <c r="A13" s="8">
        <v>9</v>
      </c>
      <c r="B13" s="4">
        <v>5930000310</v>
      </c>
      <c r="C13" s="3" t="s">
        <v>1878</v>
      </c>
      <c r="D13" s="64" t="s">
        <v>15</v>
      </c>
      <c r="E13" s="116">
        <v>1</v>
      </c>
      <c r="F13" s="33">
        <v>243.96</v>
      </c>
      <c r="G13" s="3">
        <v>34</v>
      </c>
      <c r="H13" s="5">
        <v>4</v>
      </c>
      <c r="I13" s="16">
        <f t="shared" si="0"/>
        <v>136</v>
      </c>
      <c r="J13" s="16">
        <f t="shared" si="1"/>
        <v>9.5200000000000014</v>
      </c>
      <c r="K13" s="6">
        <f t="shared" si="3"/>
        <v>145.52000000000001</v>
      </c>
      <c r="L13" s="16">
        <f t="shared" si="2"/>
        <v>389.48</v>
      </c>
    </row>
    <row r="14" spans="1:12" x14ac:dyDescent="0.4">
      <c r="A14" s="8">
        <v>10</v>
      </c>
      <c r="B14" s="4">
        <v>5930000311</v>
      </c>
      <c r="C14" s="29" t="s">
        <v>1879</v>
      </c>
      <c r="D14" s="64" t="s">
        <v>33</v>
      </c>
      <c r="E14" s="116">
        <v>1</v>
      </c>
      <c r="F14" s="31">
        <v>55.64</v>
      </c>
      <c r="G14" s="3">
        <v>15</v>
      </c>
      <c r="H14" s="5">
        <v>4</v>
      </c>
      <c r="I14" s="16">
        <f t="shared" si="0"/>
        <v>60</v>
      </c>
      <c r="J14" s="16">
        <f t="shared" si="1"/>
        <v>4.2</v>
      </c>
      <c r="K14" s="6">
        <f t="shared" si="3"/>
        <v>64.2</v>
      </c>
      <c r="L14" s="16">
        <f t="shared" si="2"/>
        <v>119.84</v>
      </c>
    </row>
    <row r="15" spans="1:12" x14ac:dyDescent="0.4">
      <c r="A15" s="8">
        <v>11</v>
      </c>
      <c r="B15" s="4">
        <v>5930000312</v>
      </c>
      <c r="C15" s="3" t="s">
        <v>1880</v>
      </c>
      <c r="D15" s="64" t="s">
        <v>33</v>
      </c>
      <c r="E15" s="116">
        <v>1</v>
      </c>
      <c r="F15" s="33">
        <v>4.28</v>
      </c>
      <c r="G15" s="3">
        <v>1</v>
      </c>
      <c r="H15" s="5">
        <v>4</v>
      </c>
      <c r="I15" s="16">
        <f t="shared" si="0"/>
        <v>4</v>
      </c>
      <c r="J15" s="16">
        <f t="shared" si="1"/>
        <v>0.28000000000000003</v>
      </c>
      <c r="K15" s="6">
        <f t="shared" si="3"/>
        <v>4.28</v>
      </c>
      <c r="L15" s="16">
        <f t="shared" si="2"/>
        <v>8.56</v>
      </c>
    </row>
    <row r="16" spans="1:12" x14ac:dyDescent="0.4">
      <c r="A16" s="8">
        <v>12</v>
      </c>
      <c r="B16" s="4">
        <v>5930000313</v>
      </c>
      <c r="C16" s="29" t="s">
        <v>1881</v>
      </c>
      <c r="D16" s="64" t="s">
        <v>33</v>
      </c>
      <c r="E16" s="116">
        <v>1</v>
      </c>
      <c r="F16" s="31">
        <v>299.60000000000002</v>
      </c>
      <c r="G16" s="3">
        <v>61</v>
      </c>
      <c r="H16" s="5">
        <v>4</v>
      </c>
      <c r="I16" s="16">
        <f t="shared" si="0"/>
        <v>244</v>
      </c>
      <c r="J16" s="16">
        <f t="shared" si="1"/>
        <v>17.080000000000002</v>
      </c>
      <c r="K16" s="6">
        <f t="shared" si="3"/>
        <v>261.08</v>
      </c>
      <c r="L16" s="16">
        <f t="shared" si="2"/>
        <v>560.68000000000006</v>
      </c>
    </row>
    <row r="17" spans="1:12" x14ac:dyDescent="0.4">
      <c r="A17" s="8">
        <v>13</v>
      </c>
      <c r="B17" s="4">
        <v>5930000314</v>
      </c>
      <c r="C17" s="3" t="s">
        <v>1882</v>
      </c>
      <c r="D17" s="64" t="s">
        <v>31</v>
      </c>
      <c r="E17" s="116">
        <v>1</v>
      </c>
      <c r="F17" s="33">
        <v>727.6</v>
      </c>
      <c r="G17" s="3">
        <v>145</v>
      </c>
      <c r="H17" s="5">
        <v>4</v>
      </c>
      <c r="I17" s="16">
        <f t="shared" si="0"/>
        <v>580</v>
      </c>
      <c r="J17" s="16">
        <f t="shared" si="1"/>
        <v>40.6</v>
      </c>
      <c r="K17" s="6">
        <f t="shared" si="3"/>
        <v>620.6</v>
      </c>
      <c r="L17" s="16">
        <f t="shared" si="2"/>
        <v>1348.2</v>
      </c>
    </row>
    <row r="18" spans="1:12" x14ac:dyDescent="0.4">
      <c r="A18" s="8">
        <v>14</v>
      </c>
      <c r="B18" s="4">
        <v>5930000315</v>
      </c>
      <c r="C18" s="29" t="s">
        <v>1883</v>
      </c>
      <c r="D18" s="64" t="s">
        <v>36</v>
      </c>
      <c r="E18" s="31" t="s">
        <v>1779</v>
      </c>
      <c r="F18" s="31">
        <v>0</v>
      </c>
      <c r="G18" s="3">
        <v>7</v>
      </c>
      <c r="H18" s="5">
        <v>4</v>
      </c>
      <c r="I18" s="16">
        <f t="shared" si="0"/>
        <v>28</v>
      </c>
      <c r="J18" s="16">
        <f t="shared" si="1"/>
        <v>1.9600000000000002</v>
      </c>
      <c r="K18" s="6">
        <f t="shared" si="3"/>
        <v>29.96</v>
      </c>
      <c r="L18" s="16">
        <f t="shared" si="2"/>
        <v>29.96</v>
      </c>
    </row>
    <row r="19" spans="1:12" x14ac:dyDescent="0.4">
      <c r="A19" s="8">
        <v>15</v>
      </c>
      <c r="B19" s="4">
        <v>5930000316</v>
      </c>
      <c r="C19" s="3" t="s">
        <v>1884</v>
      </c>
      <c r="D19" s="64" t="s">
        <v>36</v>
      </c>
      <c r="E19" s="116">
        <v>1</v>
      </c>
      <c r="F19" s="33">
        <v>368.08</v>
      </c>
      <c r="G19" s="3">
        <v>70</v>
      </c>
      <c r="H19" s="5">
        <v>4</v>
      </c>
      <c r="I19" s="16">
        <f t="shared" si="0"/>
        <v>280</v>
      </c>
      <c r="J19" s="16">
        <f t="shared" si="1"/>
        <v>19.600000000000001</v>
      </c>
      <c r="K19" s="6">
        <f t="shared" si="3"/>
        <v>299.60000000000002</v>
      </c>
      <c r="L19" s="16">
        <f t="shared" si="2"/>
        <v>667.68000000000006</v>
      </c>
    </row>
    <row r="20" spans="1:12" x14ac:dyDescent="0.4">
      <c r="A20" s="8">
        <v>16</v>
      </c>
      <c r="B20" s="4">
        <v>5930000317</v>
      </c>
      <c r="C20" s="29" t="s">
        <v>1885</v>
      </c>
      <c r="D20" s="64" t="s">
        <v>1886</v>
      </c>
      <c r="E20" s="116">
        <v>1</v>
      </c>
      <c r="F20" s="31">
        <v>1014.36</v>
      </c>
      <c r="G20" s="3">
        <v>188</v>
      </c>
      <c r="H20" s="5">
        <v>4</v>
      </c>
      <c r="I20" s="16">
        <f t="shared" si="0"/>
        <v>752</v>
      </c>
      <c r="J20" s="16">
        <f t="shared" si="1"/>
        <v>52.640000000000008</v>
      </c>
      <c r="K20" s="6">
        <f t="shared" si="3"/>
        <v>804.64</v>
      </c>
      <c r="L20" s="16">
        <f t="shared" si="2"/>
        <v>1819</v>
      </c>
    </row>
    <row r="21" spans="1:12" x14ac:dyDescent="0.4">
      <c r="A21" s="8">
        <v>17</v>
      </c>
      <c r="B21" s="4">
        <v>5930000318</v>
      </c>
      <c r="C21" s="3" t="s">
        <v>1887</v>
      </c>
      <c r="D21" s="64" t="s">
        <v>1888</v>
      </c>
      <c r="E21" s="116">
        <v>1</v>
      </c>
      <c r="F21" s="33">
        <v>1206.96</v>
      </c>
      <c r="G21" s="3">
        <v>190</v>
      </c>
      <c r="H21" s="5">
        <v>4</v>
      </c>
      <c r="I21" s="16">
        <f t="shared" si="0"/>
        <v>760</v>
      </c>
      <c r="J21" s="16">
        <f t="shared" si="1"/>
        <v>53.2</v>
      </c>
      <c r="K21" s="6">
        <f t="shared" si="3"/>
        <v>813.2</v>
      </c>
      <c r="L21" s="16">
        <f t="shared" si="2"/>
        <v>2020.16</v>
      </c>
    </row>
    <row r="22" spans="1:12" x14ac:dyDescent="0.4">
      <c r="A22" s="8">
        <v>18</v>
      </c>
      <c r="B22" s="4">
        <v>5930000319</v>
      </c>
      <c r="C22" s="29" t="s">
        <v>1889</v>
      </c>
      <c r="D22" s="64" t="s">
        <v>1890</v>
      </c>
      <c r="E22" s="116">
        <v>1</v>
      </c>
      <c r="F22" s="31">
        <v>171.2</v>
      </c>
      <c r="G22" s="3">
        <v>50</v>
      </c>
      <c r="H22" s="5">
        <v>4</v>
      </c>
      <c r="I22" s="16">
        <f t="shared" si="0"/>
        <v>200</v>
      </c>
      <c r="J22" s="16">
        <f t="shared" si="1"/>
        <v>14.000000000000002</v>
      </c>
      <c r="K22" s="6">
        <f t="shared" si="3"/>
        <v>214</v>
      </c>
      <c r="L22" s="16">
        <f t="shared" si="2"/>
        <v>385.2</v>
      </c>
    </row>
    <row r="23" spans="1:12" x14ac:dyDescent="0.4">
      <c r="A23" s="8">
        <v>19</v>
      </c>
      <c r="B23" s="4">
        <v>5930000320</v>
      </c>
      <c r="C23" s="3" t="s">
        <v>1891</v>
      </c>
      <c r="D23" s="64" t="s">
        <v>1892</v>
      </c>
      <c r="E23" s="116">
        <v>1</v>
      </c>
      <c r="F23" s="33">
        <v>817.48</v>
      </c>
      <c r="G23" s="3">
        <v>148</v>
      </c>
      <c r="H23" s="5">
        <v>4</v>
      </c>
      <c r="I23" s="16">
        <f t="shared" si="0"/>
        <v>592</v>
      </c>
      <c r="J23" s="16">
        <f t="shared" si="1"/>
        <v>41.440000000000005</v>
      </c>
      <c r="K23" s="6">
        <f t="shared" si="3"/>
        <v>633.44000000000005</v>
      </c>
      <c r="L23" s="16">
        <f t="shared" si="2"/>
        <v>1450.92</v>
      </c>
    </row>
    <row r="24" spans="1:12" x14ac:dyDescent="0.4">
      <c r="A24" s="8">
        <v>20</v>
      </c>
      <c r="B24" s="4">
        <v>5930000321</v>
      </c>
      <c r="C24" s="29" t="s">
        <v>1893</v>
      </c>
      <c r="D24" s="64" t="s">
        <v>1894</v>
      </c>
      <c r="E24" s="116">
        <v>1</v>
      </c>
      <c r="F24" s="31">
        <v>667.68</v>
      </c>
      <c r="G24" s="3">
        <v>118</v>
      </c>
      <c r="H24" s="5">
        <v>4</v>
      </c>
      <c r="I24" s="16">
        <f t="shared" si="0"/>
        <v>472</v>
      </c>
      <c r="J24" s="16">
        <f t="shared" si="1"/>
        <v>33.040000000000006</v>
      </c>
      <c r="K24" s="6">
        <f t="shared" si="3"/>
        <v>505.04</v>
      </c>
      <c r="L24" s="16">
        <f t="shared" si="2"/>
        <v>1172.72</v>
      </c>
    </row>
    <row r="25" spans="1:12" x14ac:dyDescent="0.4">
      <c r="A25" s="8">
        <v>21</v>
      </c>
      <c r="B25" s="4">
        <v>5930000322</v>
      </c>
      <c r="C25" s="3" t="s">
        <v>1895</v>
      </c>
      <c r="D25" s="64" t="s">
        <v>1896</v>
      </c>
      <c r="E25" s="116">
        <v>1</v>
      </c>
      <c r="F25" s="33">
        <v>415.16</v>
      </c>
      <c r="G25" s="3">
        <v>116</v>
      </c>
      <c r="H25" s="5">
        <v>4</v>
      </c>
      <c r="I25" s="16">
        <f t="shared" si="0"/>
        <v>464</v>
      </c>
      <c r="J25" s="16">
        <f t="shared" si="1"/>
        <v>32.480000000000004</v>
      </c>
      <c r="K25" s="6">
        <f t="shared" si="3"/>
        <v>496.48</v>
      </c>
      <c r="L25" s="16">
        <f t="shared" si="2"/>
        <v>911.6400000000001</v>
      </c>
    </row>
    <row r="26" spans="1:12" x14ac:dyDescent="0.4">
      <c r="A26" s="8">
        <v>22</v>
      </c>
      <c r="B26" s="4">
        <v>5930000323</v>
      </c>
      <c r="C26" s="29" t="s">
        <v>1897</v>
      </c>
      <c r="D26" s="64" t="s">
        <v>40</v>
      </c>
      <c r="E26" s="116">
        <v>1</v>
      </c>
      <c r="F26" s="31">
        <v>1070</v>
      </c>
      <c r="G26" s="3">
        <v>153</v>
      </c>
      <c r="H26" s="5">
        <v>4</v>
      </c>
      <c r="I26" s="16">
        <f t="shared" si="0"/>
        <v>612</v>
      </c>
      <c r="J26" s="16">
        <f t="shared" si="1"/>
        <v>42.84</v>
      </c>
      <c r="K26" s="6">
        <f t="shared" si="3"/>
        <v>654.84</v>
      </c>
      <c r="L26" s="16">
        <f t="shared" si="2"/>
        <v>1724.8400000000001</v>
      </c>
    </row>
    <row r="27" spans="1:12" x14ac:dyDescent="0.4">
      <c r="A27" s="8">
        <v>23</v>
      </c>
      <c r="B27" s="4">
        <v>5930000324</v>
      </c>
      <c r="C27" s="3" t="s">
        <v>1898</v>
      </c>
      <c r="D27" s="64" t="s">
        <v>1899</v>
      </c>
      <c r="E27" s="116">
        <v>1</v>
      </c>
      <c r="F27" s="33">
        <v>278.2</v>
      </c>
      <c r="G27" s="3">
        <v>52</v>
      </c>
      <c r="H27" s="5">
        <v>4</v>
      </c>
      <c r="I27" s="16">
        <f t="shared" si="0"/>
        <v>208</v>
      </c>
      <c r="J27" s="16">
        <f t="shared" si="1"/>
        <v>14.560000000000002</v>
      </c>
      <c r="K27" s="6">
        <f t="shared" si="3"/>
        <v>222.56</v>
      </c>
      <c r="L27" s="16">
        <f t="shared" si="2"/>
        <v>500.76</v>
      </c>
    </row>
    <row r="28" spans="1:12" x14ac:dyDescent="0.4">
      <c r="A28" s="8">
        <v>24</v>
      </c>
      <c r="B28" s="4">
        <v>5930000325</v>
      </c>
      <c r="C28" s="29" t="s">
        <v>1900</v>
      </c>
      <c r="D28" s="64" t="s">
        <v>670</v>
      </c>
      <c r="E28" s="116">
        <v>1</v>
      </c>
      <c r="F28" s="31">
        <v>222.56</v>
      </c>
      <c r="G28" s="3">
        <v>40</v>
      </c>
      <c r="H28" s="5">
        <v>4</v>
      </c>
      <c r="I28" s="16">
        <f t="shared" si="0"/>
        <v>160</v>
      </c>
      <c r="J28" s="16">
        <f t="shared" si="1"/>
        <v>11.200000000000001</v>
      </c>
      <c r="K28" s="6">
        <f t="shared" si="3"/>
        <v>171.2</v>
      </c>
      <c r="L28" s="16">
        <f t="shared" si="2"/>
        <v>393.76</v>
      </c>
    </row>
    <row r="29" spans="1:12" x14ac:dyDescent="0.4">
      <c r="A29" s="8">
        <v>25</v>
      </c>
      <c r="B29" s="4">
        <v>5930000326</v>
      </c>
      <c r="C29" s="3" t="s">
        <v>1901</v>
      </c>
      <c r="D29" s="64" t="s">
        <v>1861</v>
      </c>
      <c r="E29" s="116">
        <v>1</v>
      </c>
      <c r="F29" s="33">
        <v>243.96</v>
      </c>
      <c r="G29" s="3">
        <v>61</v>
      </c>
      <c r="H29" s="5">
        <v>4</v>
      </c>
      <c r="I29" s="16">
        <f t="shared" si="0"/>
        <v>244</v>
      </c>
      <c r="J29" s="16">
        <f t="shared" si="1"/>
        <v>17.080000000000002</v>
      </c>
      <c r="K29" s="6">
        <f t="shared" si="3"/>
        <v>261.08</v>
      </c>
      <c r="L29" s="16">
        <f t="shared" si="2"/>
        <v>505.03999999999996</v>
      </c>
    </row>
    <row r="30" spans="1:12" x14ac:dyDescent="0.4">
      <c r="A30" s="8">
        <v>26</v>
      </c>
      <c r="B30" s="4">
        <v>5930000327</v>
      </c>
      <c r="C30" s="29" t="s">
        <v>1902</v>
      </c>
      <c r="D30" s="64" t="s">
        <v>65</v>
      </c>
      <c r="E30" s="116">
        <v>1</v>
      </c>
      <c r="F30" s="31">
        <v>1027.2</v>
      </c>
      <c r="G30" s="3">
        <v>230</v>
      </c>
      <c r="H30" s="5">
        <v>4</v>
      </c>
      <c r="I30" s="16">
        <f t="shared" si="0"/>
        <v>920</v>
      </c>
      <c r="J30" s="16">
        <f t="shared" si="1"/>
        <v>64.400000000000006</v>
      </c>
      <c r="K30" s="6">
        <f t="shared" si="3"/>
        <v>984.4</v>
      </c>
      <c r="L30" s="16">
        <f t="shared" si="2"/>
        <v>2011.6</v>
      </c>
    </row>
    <row r="31" spans="1:12" x14ac:dyDescent="0.4">
      <c r="A31" s="8">
        <v>27</v>
      </c>
      <c r="B31" s="4">
        <v>5930000328</v>
      </c>
      <c r="C31" s="3" t="s">
        <v>1903</v>
      </c>
      <c r="D31" s="64" t="s">
        <v>1904</v>
      </c>
      <c r="E31" s="116">
        <v>1</v>
      </c>
      <c r="F31" s="33">
        <v>111.28</v>
      </c>
      <c r="G31" s="3">
        <v>29</v>
      </c>
      <c r="H31" s="5">
        <v>4</v>
      </c>
      <c r="I31" s="16">
        <f t="shared" si="0"/>
        <v>116</v>
      </c>
      <c r="J31" s="16">
        <f t="shared" si="1"/>
        <v>8.120000000000001</v>
      </c>
      <c r="K31" s="6">
        <f t="shared" si="3"/>
        <v>124.12</v>
      </c>
      <c r="L31" s="16">
        <f t="shared" si="2"/>
        <v>235.4</v>
      </c>
    </row>
    <row r="32" spans="1:12" x14ac:dyDescent="0.4">
      <c r="A32" s="8">
        <v>28</v>
      </c>
      <c r="B32" s="4">
        <v>5930000329</v>
      </c>
      <c r="C32" s="29" t="s">
        <v>1905</v>
      </c>
      <c r="D32" s="64" t="s">
        <v>1906</v>
      </c>
      <c r="E32" s="116">
        <v>1</v>
      </c>
      <c r="F32" s="31">
        <v>102.72</v>
      </c>
      <c r="G32" s="3">
        <v>5</v>
      </c>
      <c r="H32" s="5">
        <v>4</v>
      </c>
      <c r="I32" s="16">
        <f t="shared" si="0"/>
        <v>20</v>
      </c>
      <c r="J32" s="16">
        <f t="shared" si="1"/>
        <v>1.4000000000000001</v>
      </c>
      <c r="K32" s="6">
        <f t="shared" si="3"/>
        <v>21.4</v>
      </c>
      <c r="L32" s="16">
        <f t="shared" si="2"/>
        <v>124.12</v>
      </c>
    </row>
    <row r="33" spans="1:12" x14ac:dyDescent="0.4">
      <c r="A33" s="8">
        <v>29</v>
      </c>
      <c r="B33" s="4">
        <v>5930000330</v>
      </c>
      <c r="C33" s="3" t="s">
        <v>1907</v>
      </c>
      <c r="D33" s="64" t="s">
        <v>1832</v>
      </c>
      <c r="E33" s="116" t="s">
        <v>1779</v>
      </c>
      <c r="F33" s="33">
        <v>0</v>
      </c>
      <c r="G33" s="3">
        <v>836</v>
      </c>
      <c r="H33" s="5">
        <v>4</v>
      </c>
      <c r="I33" s="16">
        <f>G33*H33</f>
        <v>3344</v>
      </c>
      <c r="J33" s="16">
        <f t="shared" si="1"/>
        <v>234.08</v>
      </c>
      <c r="K33" s="6">
        <f t="shared" si="3"/>
        <v>3578.08</v>
      </c>
      <c r="L33" s="16">
        <f t="shared" si="2"/>
        <v>3578.08</v>
      </c>
    </row>
    <row r="34" spans="1:12" x14ac:dyDescent="0.4">
      <c r="A34" s="8">
        <v>30</v>
      </c>
      <c r="B34" s="4">
        <v>5930000331</v>
      </c>
      <c r="C34" s="29" t="s">
        <v>1908</v>
      </c>
      <c r="D34" s="64" t="s">
        <v>1909</v>
      </c>
      <c r="E34" s="116">
        <v>1</v>
      </c>
      <c r="F34" s="31">
        <v>111.28</v>
      </c>
      <c r="G34" s="3">
        <v>20</v>
      </c>
      <c r="H34" s="5">
        <v>4</v>
      </c>
      <c r="I34" s="16">
        <f t="shared" si="0"/>
        <v>80</v>
      </c>
      <c r="J34" s="16">
        <f t="shared" si="1"/>
        <v>5.6000000000000005</v>
      </c>
      <c r="K34" s="6">
        <f t="shared" si="3"/>
        <v>85.6</v>
      </c>
      <c r="L34" s="16">
        <f t="shared" si="2"/>
        <v>196.88</v>
      </c>
    </row>
    <row r="35" spans="1:12" x14ac:dyDescent="0.4">
      <c r="A35" s="8">
        <v>31</v>
      </c>
      <c r="B35" s="4">
        <v>5930000332</v>
      </c>
      <c r="C35" s="3" t="s">
        <v>1910</v>
      </c>
      <c r="D35" s="64" t="s">
        <v>1911</v>
      </c>
      <c r="E35" s="116">
        <v>1</v>
      </c>
      <c r="F35" s="33">
        <v>1061.44</v>
      </c>
      <c r="G35" s="3">
        <v>118</v>
      </c>
      <c r="H35" s="5">
        <v>4</v>
      </c>
      <c r="I35" s="16">
        <f t="shared" si="0"/>
        <v>472</v>
      </c>
      <c r="J35" s="16">
        <f t="shared" si="1"/>
        <v>33.040000000000006</v>
      </c>
      <c r="K35" s="6">
        <f t="shared" si="3"/>
        <v>505.04</v>
      </c>
      <c r="L35" s="16">
        <f t="shared" si="2"/>
        <v>1566.48</v>
      </c>
    </row>
    <row r="36" spans="1:12" x14ac:dyDescent="0.4">
      <c r="A36" s="8">
        <v>32</v>
      </c>
      <c r="B36" s="4">
        <v>5930000333</v>
      </c>
      <c r="C36" s="29" t="s">
        <v>1912</v>
      </c>
      <c r="D36" s="64" t="s">
        <v>1913</v>
      </c>
      <c r="E36" s="116">
        <v>1</v>
      </c>
      <c r="F36" s="31">
        <v>500.76</v>
      </c>
      <c r="G36" s="3">
        <v>103</v>
      </c>
      <c r="H36" s="5">
        <v>4</v>
      </c>
      <c r="I36" s="16">
        <f t="shared" si="0"/>
        <v>412</v>
      </c>
      <c r="J36" s="16">
        <f t="shared" si="1"/>
        <v>28.840000000000003</v>
      </c>
      <c r="K36" s="6">
        <f t="shared" si="3"/>
        <v>440.84000000000003</v>
      </c>
      <c r="L36" s="16">
        <f t="shared" si="2"/>
        <v>941.6</v>
      </c>
    </row>
    <row r="37" spans="1:12" x14ac:dyDescent="0.4">
      <c r="A37" s="8">
        <v>33</v>
      </c>
      <c r="B37" s="4">
        <v>5930000334</v>
      </c>
      <c r="C37" s="3" t="s">
        <v>1914</v>
      </c>
      <c r="D37" s="64" t="s">
        <v>1915</v>
      </c>
      <c r="E37" s="116">
        <v>1</v>
      </c>
      <c r="F37" s="33">
        <v>517.88</v>
      </c>
      <c r="G37" s="3">
        <v>78</v>
      </c>
      <c r="H37" s="5">
        <v>4</v>
      </c>
      <c r="I37" s="16">
        <f t="shared" si="0"/>
        <v>312</v>
      </c>
      <c r="J37" s="16">
        <f t="shared" si="1"/>
        <v>21.840000000000003</v>
      </c>
      <c r="K37" s="6">
        <f t="shared" si="3"/>
        <v>333.84000000000003</v>
      </c>
      <c r="L37" s="16">
        <f t="shared" si="2"/>
        <v>851.72</v>
      </c>
    </row>
    <row r="38" spans="1:12" x14ac:dyDescent="0.4">
      <c r="A38" s="8">
        <v>34</v>
      </c>
      <c r="B38" s="4">
        <v>5930000335</v>
      </c>
      <c r="C38" s="29" t="s">
        <v>1916</v>
      </c>
      <c r="D38" s="64" t="s">
        <v>1917</v>
      </c>
      <c r="E38" s="116">
        <v>1</v>
      </c>
      <c r="F38" s="31">
        <v>94.16</v>
      </c>
      <c r="G38" s="3">
        <v>13</v>
      </c>
      <c r="H38" s="5">
        <v>4</v>
      </c>
      <c r="I38" s="16">
        <f t="shared" si="0"/>
        <v>52</v>
      </c>
      <c r="J38" s="16">
        <f t="shared" si="1"/>
        <v>3.6400000000000006</v>
      </c>
      <c r="K38" s="6">
        <f t="shared" si="3"/>
        <v>55.64</v>
      </c>
      <c r="L38" s="16">
        <f t="shared" si="2"/>
        <v>149.80000000000001</v>
      </c>
    </row>
    <row r="39" spans="1:12" x14ac:dyDescent="0.4">
      <c r="A39" s="8">
        <v>35</v>
      </c>
      <c r="B39" s="4">
        <v>5930000336</v>
      </c>
      <c r="C39" s="3" t="s">
        <v>1918</v>
      </c>
      <c r="D39" s="64" t="s">
        <v>1919</v>
      </c>
      <c r="E39" s="116">
        <v>1</v>
      </c>
      <c r="F39" s="33">
        <v>308.16000000000003</v>
      </c>
      <c r="G39" s="3">
        <v>29</v>
      </c>
      <c r="H39" s="5">
        <v>4</v>
      </c>
      <c r="I39" s="16">
        <f t="shared" si="0"/>
        <v>116</v>
      </c>
      <c r="J39" s="16">
        <f t="shared" si="1"/>
        <v>8.120000000000001</v>
      </c>
      <c r="K39" s="6">
        <f t="shared" si="3"/>
        <v>124.12</v>
      </c>
      <c r="L39" s="16">
        <f t="shared" si="2"/>
        <v>432.28000000000003</v>
      </c>
    </row>
    <row r="40" spans="1:12" x14ac:dyDescent="0.4">
      <c r="A40" s="8">
        <v>36</v>
      </c>
      <c r="B40" s="4">
        <v>5930000337</v>
      </c>
      <c r="C40" s="29" t="s">
        <v>1920</v>
      </c>
      <c r="D40" s="64" t="s">
        <v>1921</v>
      </c>
      <c r="E40" s="116">
        <v>1</v>
      </c>
      <c r="F40" s="31">
        <v>55.64</v>
      </c>
      <c r="G40" s="3">
        <v>1</v>
      </c>
      <c r="H40" s="5">
        <v>4</v>
      </c>
      <c r="I40" s="16">
        <f t="shared" si="0"/>
        <v>4</v>
      </c>
      <c r="J40" s="16">
        <f t="shared" si="1"/>
        <v>0.28000000000000003</v>
      </c>
      <c r="K40" s="6">
        <f t="shared" si="3"/>
        <v>4.28</v>
      </c>
      <c r="L40" s="16">
        <f t="shared" si="2"/>
        <v>59.92</v>
      </c>
    </row>
    <row r="41" spans="1:12" x14ac:dyDescent="0.4">
      <c r="A41" s="8">
        <v>37</v>
      </c>
      <c r="B41" s="4">
        <v>5930000338</v>
      </c>
      <c r="C41" s="3" t="s">
        <v>1922</v>
      </c>
      <c r="D41" s="64" t="s">
        <v>1923</v>
      </c>
      <c r="E41" s="116">
        <v>1</v>
      </c>
      <c r="F41" s="33">
        <v>1498</v>
      </c>
      <c r="G41" s="3">
        <v>367</v>
      </c>
      <c r="H41" s="5">
        <v>4</v>
      </c>
      <c r="I41" s="16">
        <f t="shared" si="0"/>
        <v>1468</v>
      </c>
      <c r="J41" s="16">
        <f t="shared" si="1"/>
        <v>102.76</v>
      </c>
      <c r="K41" s="6">
        <f t="shared" si="3"/>
        <v>1570.76</v>
      </c>
      <c r="L41" s="16">
        <f t="shared" si="2"/>
        <v>3068.76</v>
      </c>
    </row>
    <row r="42" spans="1:12" x14ac:dyDescent="0.4">
      <c r="A42" s="8">
        <v>38</v>
      </c>
      <c r="B42" s="4">
        <v>5930000339</v>
      </c>
      <c r="C42" s="29" t="s">
        <v>1924</v>
      </c>
      <c r="D42" s="64" t="s">
        <v>1925</v>
      </c>
      <c r="E42" s="31" t="s">
        <v>1779</v>
      </c>
      <c r="F42" s="31">
        <v>0</v>
      </c>
      <c r="G42" s="3">
        <v>386</v>
      </c>
      <c r="H42" s="5">
        <v>4</v>
      </c>
      <c r="I42" s="16">
        <f t="shared" si="0"/>
        <v>1544</v>
      </c>
      <c r="J42" s="16">
        <f t="shared" si="1"/>
        <v>108.08000000000001</v>
      </c>
      <c r="K42" s="6">
        <f t="shared" si="3"/>
        <v>1652.08</v>
      </c>
      <c r="L42" s="16">
        <f t="shared" si="2"/>
        <v>1652.08</v>
      </c>
    </row>
    <row r="43" spans="1:12" x14ac:dyDescent="0.4">
      <c r="A43" s="8">
        <v>39</v>
      </c>
      <c r="B43" s="4">
        <v>5930000340</v>
      </c>
      <c r="C43" s="3" t="s">
        <v>1926</v>
      </c>
      <c r="D43" s="64" t="s">
        <v>1927</v>
      </c>
      <c r="E43" s="31" t="s">
        <v>1779</v>
      </c>
      <c r="F43" s="33">
        <v>0</v>
      </c>
      <c r="G43" s="3">
        <v>271</v>
      </c>
      <c r="H43" s="5">
        <v>4</v>
      </c>
      <c r="I43" s="16">
        <f t="shared" si="0"/>
        <v>1084</v>
      </c>
      <c r="J43" s="16">
        <f t="shared" si="1"/>
        <v>75.88000000000001</v>
      </c>
      <c r="K43" s="6">
        <f t="shared" si="3"/>
        <v>1159.8800000000001</v>
      </c>
      <c r="L43" s="16">
        <f t="shared" si="2"/>
        <v>1159.8800000000001</v>
      </c>
    </row>
    <row r="44" spans="1:12" x14ac:dyDescent="0.4">
      <c r="A44" s="8">
        <v>40</v>
      </c>
      <c r="B44" s="4">
        <v>5930000341</v>
      </c>
      <c r="C44" s="29" t="s">
        <v>1928</v>
      </c>
      <c r="D44" s="64" t="s">
        <v>1929</v>
      </c>
      <c r="E44" s="116">
        <v>1</v>
      </c>
      <c r="F44" s="31">
        <v>196.88</v>
      </c>
      <c r="G44" s="3">
        <v>39</v>
      </c>
      <c r="H44" s="5">
        <v>4</v>
      </c>
      <c r="I44" s="16">
        <f t="shared" si="0"/>
        <v>156</v>
      </c>
      <c r="J44" s="16">
        <f t="shared" si="1"/>
        <v>10.920000000000002</v>
      </c>
      <c r="K44" s="6">
        <f t="shared" si="3"/>
        <v>166.92000000000002</v>
      </c>
      <c r="L44" s="16">
        <f t="shared" si="2"/>
        <v>363.8</v>
      </c>
    </row>
    <row r="45" spans="1:12" x14ac:dyDescent="0.4">
      <c r="A45" s="8">
        <v>41</v>
      </c>
      <c r="B45" s="4">
        <v>5930000342</v>
      </c>
      <c r="C45" s="3" t="s">
        <v>1930</v>
      </c>
      <c r="D45" s="64" t="s">
        <v>1931</v>
      </c>
      <c r="E45" s="116">
        <v>1</v>
      </c>
      <c r="F45" s="33">
        <v>4066</v>
      </c>
      <c r="G45" s="3">
        <v>1076</v>
      </c>
      <c r="H45" s="5">
        <v>4</v>
      </c>
      <c r="I45" s="16">
        <f t="shared" si="0"/>
        <v>4304</v>
      </c>
      <c r="J45" s="16">
        <f t="shared" si="1"/>
        <v>301.28000000000003</v>
      </c>
      <c r="K45" s="6">
        <f t="shared" si="3"/>
        <v>4605.28</v>
      </c>
      <c r="L45" s="16">
        <f t="shared" si="2"/>
        <v>8671.2799999999988</v>
      </c>
    </row>
    <row r="46" spans="1:12" x14ac:dyDescent="0.4">
      <c r="A46" s="8">
        <v>42</v>
      </c>
      <c r="B46" s="4">
        <v>5930000343</v>
      </c>
      <c r="C46" s="29" t="s">
        <v>1932</v>
      </c>
      <c r="D46" s="64" t="s">
        <v>1933</v>
      </c>
      <c r="E46" s="31" t="s">
        <v>1779</v>
      </c>
      <c r="F46" s="31">
        <v>0</v>
      </c>
      <c r="G46" s="3">
        <v>568</v>
      </c>
      <c r="H46" s="5">
        <v>4</v>
      </c>
      <c r="I46" s="16">
        <f t="shared" si="0"/>
        <v>2272</v>
      </c>
      <c r="J46" s="16">
        <f t="shared" si="1"/>
        <v>159.04000000000002</v>
      </c>
      <c r="K46" s="6">
        <f t="shared" si="3"/>
        <v>2431.04</v>
      </c>
      <c r="L46" s="16">
        <f t="shared" si="2"/>
        <v>2431.04</v>
      </c>
    </row>
    <row r="47" spans="1:12" x14ac:dyDescent="0.4">
      <c r="A47" s="8">
        <v>43</v>
      </c>
      <c r="B47" s="4">
        <v>5930000344</v>
      </c>
      <c r="C47" s="3" t="s">
        <v>1934</v>
      </c>
      <c r="D47" s="64" t="s">
        <v>1935</v>
      </c>
      <c r="E47" s="116">
        <v>1</v>
      </c>
      <c r="F47" s="33">
        <v>119.84</v>
      </c>
      <c r="G47" s="3">
        <v>14</v>
      </c>
      <c r="H47" s="5">
        <v>4</v>
      </c>
      <c r="I47" s="16">
        <f t="shared" si="0"/>
        <v>56</v>
      </c>
      <c r="J47" s="16">
        <f t="shared" si="1"/>
        <v>3.9200000000000004</v>
      </c>
      <c r="K47" s="6">
        <f t="shared" si="3"/>
        <v>59.92</v>
      </c>
      <c r="L47" s="16">
        <f t="shared" si="2"/>
        <v>179.76</v>
      </c>
    </row>
    <row r="48" spans="1:12" x14ac:dyDescent="0.4">
      <c r="A48" s="8">
        <v>44</v>
      </c>
      <c r="B48" s="4">
        <v>5930000345</v>
      </c>
      <c r="C48" s="29" t="s">
        <v>1936</v>
      </c>
      <c r="D48" s="64" t="s">
        <v>1937</v>
      </c>
      <c r="E48" s="116">
        <v>1</v>
      </c>
      <c r="F48" s="31">
        <v>124.12</v>
      </c>
      <c r="G48" s="3">
        <v>22</v>
      </c>
      <c r="H48" s="5">
        <v>4</v>
      </c>
      <c r="I48" s="16">
        <f t="shared" si="0"/>
        <v>88</v>
      </c>
      <c r="J48" s="16">
        <f t="shared" si="1"/>
        <v>6.16</v>
      </c>
      <c r="K48" s="6">
        <f t="shared" si="3"/>
        <v>94.16</v>
      </c>
      <c r="L48" s="16">
        <f t="shared" si="2"/>
        <v>218.28</v>
      </c>
    </row>
    <row r="49" spans="1:12" x14ac:dyDescent="0.4">
      <c r="A49" s="8">
        <v>45</v>
      </c>
      <c r="B49" s="4">
        <v>5930000346</v>
      </c>
      <c r="C49" s="3" t="s">
        <v>1938</v>
      </c>
      <c r="D49" s="64" t="s">
        <v>73</v>
      </c>
      <c r="E49" s="116">
        <v>1</v>
      </c>
      <c r="F49" s="33">
        <v>8.56</v>
      </c>
      <c r="G49" s="3">
        <v>1</v>
      </c>
      <c r="H49" s="5">
        <v>4</v>
      </c>
      <c r="I49" s="16">
        <f t="shared" si="0"/>
        <v>4</v>
      </c>
      <c r="J49" s="16">
        <f t="shared" si="1"/>
        <v>0.28000000000000003</v>
      </c>
      <c r="K49" s="6">
        <f t="shared" si="3"/>
        <v>4.28</v>
      </c>
      <c r="L49" s="16">
        <f t="shared" si="2"/>
        <v>12.84</v>
      </c>
    </row>
    <row r="50" spans="1:12" x14ac:dyDescent="0.4">
      <c r="A50" s="8">
        <v>46</v>
      </c>
      <c r="B50" s="4">
        <v>5930000347</v>
      </c>
      <c r="C50" s="29" t="s">
        <v>1939</v>
      </c>
      <c r="D50" s="64" t="s">
        <v>246</v>
      </c>
      <c r="E50" s="116">
        <v>1</v>
      </c>
      <c r="F50" s="31">
        <v>166.92</v>
      </c>
      <c r="G50" s="3">
        <v>38</v>
      </c>
      <c r="H50" s="5">
        <v>4</v>
      </c>
      <c r="I50" s="16">
        <f t="shared" si="0"/>
        <v>152</v>
      </c>
      <c r="J50" s="16">
        <f t="shared" si="1"/>
        <v>10.64</v>
      </c>
      <c r="K50" s="6">
        <f t="shared" si="3"/>
        <v>162.63999999999999</v>
      </c>
      <c r="L50" s="16">
        <f t="shared" si="2"/>
        <v>329.55999999999995</v>
      </c>
    </row>
    <row r="51" spans="1:12" x14ac:dyDescent="0.4">
      <c r="A51" s="8">
        <v>47</v>
      </c>
      <c r="B51" s="4">
        <v>5930000348</v>
      </c>
      <c r="C51" s="3" t="s">
        <v>1940</v>
      </c>
      <c r="D51" s="64" t="s">
        <v>150</v>
      </c>
      <c r="E51" s="116">
        <v>1</v>
      </c>
      <c r="F51" s="33">
        <v>248.24</v>
      </c>
      <c r="G51" s="3">
        <v>76</v>
      </c>
      <c r="H51" s="5">
        <v>4</v>
      </c>
      <c r="I51" s="16">
        <f t="shared" si="0"/>
        <v>304</v>
      </c>
      <c r="J51" s="16">
        <f t="shared" si="1"/>
        <v>21.28</v>
      </c>
      <c r="K51" s="6">
        <f t="shared" si="3"/>
        <v>325.27999999999997</v>
      </c>
      <c r="L51" s="16">
        <f t="shared" si="2"/>
        <v>573.52</v>
      </c>
    </row>
    <row r="52" spans="1:12" x14ac:dyDescent="0.4">
      <c r="A52" s="8">
        <v>48</v>
      </c>
      <c r="B52" s="4">
        <v>5930000349</v>
      </c>
      <c r="C52" s="29" t="s">
        <v>1941</v>
      </c>
      <c r="D52" s="64" t="s">
        <v>1942</v>
      </c>
      <c r="E52" s="116">
        <v>1</v>
      </c>
      <c r="F52" s="31">
        <v>141.24</v>
      </c>
      <c r="G52" s="3">
        <v>12</v>
      </c>
      <c r="H52" s="5">
        <v>4</v>
      </c>
      <c r="I52" s="16">
        <f t="shared" si="0"/>
        <v>48</v>
      </c>
      <c r="J52" s="16">
        <f t="shared" si="1"/>
        <v>3.3600000000000003</v>
      </c>
      <c r="K52" s="6">
        <f t="shared" si="3"/>
        <v>51.36</v>
      </c>
      <c r="L52" s="16">
        <f t="shared" si="2"/>
        <v>192.60000000000002</v>
      </c>
    </row>
    <row r="53" spans="1:12" x14ac:dyDescent="0.4">
      <c r="A53" s="8">
        <v>49</v>
      </c>
      <c r="B53" s="4">
        <v>5930000350</v>
      </c>
      <c r="C53" s="3" t="s">
        <v>1943</v>
      </c>
      <c r="D53" s="64" t="s">
        <v>1944</v>
      </c>
      <c r="E53" s="116">
        <v>1</v>
      </c>
      <c r="F53" s="33">
        <v>265.36</v>
      </c>
      <c r="G53" s="3">
        <v>61</v>
      </c>
      <c r="H53" s="5">
        <v>4</v>
      </c>
      <c r="I53" s="16">
        <f t="shared" si="0"/>
        <v>244</v>
      </c>
      <c r="J53" s="16">
        <f t="shared" si="1"/>
        <v>17.080000000000002</v>
      </c>
      <c r="K53" s="6">
        <f t="shared" si="3"/>
        <v>261.08</v>
      </c>
      <c r="L53" s="16">
        <f t="shared" si="2"/>
        <v>526.44000000000005</v>
      </c>
    </row>
    <row r="54" spans="1:12" x14ac:dyDescent="0.4">
      <c r="A54" s="8">
        <v>50</v>
      </c>
      <c r="B54" s="4">
        <v>5930000351</v>
      </c>
      <c r="C54" s="29" t="s">
        <v>1945</v>
      </c>
      <c r="D54" s="64" t="s">
        <v>172</v>
      </c>
      <c r="E54" s="116">
        <v>1</v>
      </c>
      <c r="F54" s="31">
        <v>8.56</v>
      </c>
      <c r="G54" s="3">
        <v>3</v>
      </c>
      <c r="H54" s="5">
        <v>4</v>
      </c>
      <c r="I54" s="16">
        <f t="shared" si="0"/>
        <v>12</v>
      </c>
      <c r="J54" s="16">
        <f t="shared" si="1"/>
        <v>0.84000000000000008</v>
      </c>
      <c r="K54" s="6">
        <f t="shared" si="3"/>
        <v>12.84</v>
      </c>
      <c r="L54" s="16">
        <f t="shared" si="2"/>
        <v>21.4</v>
      </c>
    </row>
    <row r="55" spans="1:12" x14ac:dyDescent="0.4">
      <c r="A55" s="8">
        <v>51</v>
      </c>
      <c r="B55" s="4">
        <v>5930000352</v>
      </c>
      <c r="C55" s="3" t="s">
        <v>1946</v>
      </c>
      <c r="D55" s="64" t="s">
        <v>1947</v>
      </c>
      <c r="E55" s="116">
        <v>1</v>
      </c>
      <c r="F55" s="33">
        <v>4588.16</v>
      </c>
      <c r="G55" s="3">
        <v>720</v>
      </c>
      <c r="H55" s="5">
        <v>4</v>
      </c>
      <c r="I55" s="16">
        <f t="shared" si="0"/>
        <v>2880</v>
      </c>
      <c r="J55" s="16">
        <f t="shared" si="1"/>
        <v>201.60000000000002</v>
      </c>
      <c r="K55" s="6">
        <f t="shared" si="3"/>
        <v>3081.6</v>
      </c>
      <c r="L55" s="16">
        <f t="shared" si="2"/>
        <v>7669.76</v>
      </c>
    </row>
    <row r="56" spans="1:12" x14ac:dyDescent="0.4">
      <c r="A56" s="8">
        <v>52</v>
      </c>
      <c r="B56" s="4">
        <v>5930000353</v>
      </c>
      <c r="C56" s="29" t="s">
        <v>1948</v>
      </c>
      <c r="D56" s="64" t="s">
        <v>179</v>
      </c>
      <c r="E56" s="116">
        <v>1</v>
      </c>
      <c r="F56" s="31">
        <v>415.16</v>
      </c>
      <c r="G56" s="3">
        <v>77</v>
      </c>
      <c r="H56" s="5">
        <v>4</v>
      </c>
      <c r="I56" s="16">
        <f t="shared" si="0"/>
        <v>308</v>
      </c>
      <c r="J56" s="16">
        <f t="shared" si="1"/>
        <v>21.560000000000002</v>
      </c>
      <c r="K56" s="6">
        <f t="shared" si="3"/>
        <v>329.56</v>
      </c>
      <c r="L56" s="16">
        <f t="shared" si="2"/>
        <v>744.72</v>
      </c>
    </row>
    <row r="57" spans="1:12" x14ac:dyDescent="0.4">
      <c r="A57" s="8">
        <v>53</v>
      </c>
      <c r="B57" s="4">
        <v>5930000354</v>
      </c>
      <c r="C57" s="3" t="s">
        <v>1949</v>
      </c>
      <c r="D57" s="64" t="s">
        <v>1950</v>
      </c>
      <c r="E57" s="116">
        <v>1</v>
      </c>
      <c r="F57" s="33">
        <v>72.760000000000005</v>
      </c>
      <c r="G57" s="3">
        <v>15</v>
      </c>
      <c r="H57" s="5">
        <v>4</v>
      </c>
      <c r="I57" s="16">
        <f t="shared" si="0"/>
        <v>60</v>
      </c>
      <c r="J57" s="16">
        <f t="shared" si="1"/>
        <v>4.2</v>
      </c>
      <c r="K57" s="6">
        <f t="shared" si="3"/>
        <v>64.2</v>
      </c>
      <c r="L57" s="16">
        <f t="shared" si="2"/>
        <v>136.96</v>
      </c>
    </row>
    <row r="58" spans="1:12" x14ac:dyDescent="0.4">
      <c r="A58" s="8">
        <v>54</v>
      </c>
      <c r="B58" s="4">
        <v>5930000355</v>
      </c>
      <c r="C58" s="29" t="s">
        <v>1951</v>
      </c>
      <c r="D58" s="64" t="s">
        <v>183</v>
      </c>
      <c r="E58" s="116">
        <v>1</v>
      </c>
      <c r="F58" s="31">
        <v>107</v>
      </c>
      <c r="G58" s="3">
        <v>18</v>
      </c>
      <c r="H58" s="5">
        <v>4</v>
      </c>
      <c r="I58" s="16">
        <f t="shared" si="0"/>
        <v>72</v>
      </c>
      <c r="J58" s="16">
        <f t="shared" si="1"/>
        <v>5.0400000000000009</v>
      </c>
      <c r="K58" s="6">
        <f t="shared" si="3"/>
        <v>77.040000000000006</v>
      </c>
      <c r="L58" s="16">
        <f t="shared" si="2"/>
        <v>184.04000000000002</v>
      </c>
    </row>
    <row r="59" spans="1:12" x14ac:dyDescent="0.4">
      <c r="A59" s="8">
        <v>55</v>
      </c>
      <c r="B59" s="4">
        <v>5930000356</v>
      </c>
      <c r="C59" s="3" t="s">
        <v>1952</v>
      </c>
      <c r="D59" s="64" t="s">
        <v>183</v>
      </c>
      <c r="E59" s="116">
        <v>1</v>
      </c>
      <c r="F59" s="33">
        <v>42.8</v>
      </c>
      <c r="G59" s="3">
        <v>7</v>
      </c>
      <c r="H59" s="5">
        <v>4</v>
      </c>
      <c r="I59" s="16">
        <f t="shared" si="0"/>
        <v>28</v>
      </c>
      <c r="J59" s="16">
        <f t="shared" si="1"/>
        <v>1.9600000000000002</v>
      </c>
      <c r="K59" s="6">
        <f t="shared" si="3"/>
        <v>29.96</v>
      </c>
      <c r="L59" s="16">
        <f t="shared" si="2"/>
        <v>72.759999999999991</v>
      </c>
    </row>
    <row r="60" spans="1:12" x14ac:dyDescent="0.4">
      <c r="A60" s="8">
        <v>56</v>
      </c>
      <c r="B60" s="4">
        <v>5930000357</v>
      </c>
      <c r="C60" s="29" t="s">
        <v>1953</v>
      </c>
      <c r="D60" s="64" t="s">
        <v>1954</v>
      </c>
      <c r="E60" s="116">
        <v>1</v>
      </c>
      <c r="F60" s="31">
        <v>8.56</v>
      </c>
      <c r="G60" s="3">
        <v>5</v>
      </c>
      <c r="H60" s="5">
        <v>4</v>
      </c>
      <c r="I60" s="16">
        <f t="shared" si="0"/>
        <v>20</v>
      </c>
      <c r="J60" s="16">
        <f t="shared" si="1"/>
        <v>1.4000000000000001</v>
      </c>
      <c r="K60" s="6">
        <f t="shared" si="3"/>
        <v>21.4</v>
      </c>
      <c r="L60" s="16">
        <f t="shared" si="2"/>
        <v>29.96</v>
      </c>
    </row>
    <row r="61" spans="1:12" x14ac:dyDescent="0.4">
      <c r="A61" s="8">
        <v>57</v>
      </c>
      <c r="B61" s="4">
        <v>5930000358</v>
      </c>
      <c r="C61" s="3" t="s">
        <v>1955</v>
      </c>
      <c r="D61" s="64" t="s">
        <v>1956</v>
      </c>
      <c r="E61" s="116">
        <v>1</v>
      </c>
      <c r="F61" s="33">
        <v>1870.36</v>
      </c>
      <c r="G61" s="3">
        <v>507</v>
      </c>
      <c r="H61" s="5">
        <v>4</v>
      </c>
      <c r="I61" s="16">
        <f t="shared" si="0"/>
        <v>2028</v>
      </c>
      <c r="J61" s="16">
        <f t="shared" si="1"/>
        <v>141.96</v>
      </c>
      <c r="K61" s="6">
        <f t="shared" si="3"/>
        <v>2169.96</v>
      </c>
      <c r="L61" s="16">
        <f t="shared" si="2"/>
        <v>4040.3199999999997</v>
      </c>
    </row>
    <row r="62" spans="1:12" x14ac:dyDescent="0.4">
      <c r="A62" s="8">
        <v>58</v>
      </c>
      <c r="B62" s="4">
        <v>5930000359</v>
      </c>
      <c r="C62" s="29" t="s">
        <v>1957</v>
      </c>
      <c r="D62" s="64" t="s">
        <v>190</v>
      </c>
      <c r="E62" s="116">
        <v>1</v>
      </c>
      <c r="F62" s="31">
        <v>184.04</v>
      </c>
      <c r="G62" s="3">
        <v>24</v>
      </c>
      <c r="H62" s="5">
        <v>4</v>
      </c>
      <c r="I62" s="16">
        <f t="shared" si="0"/>
        <v>96</v>
      </c>
      <c r="J62" s="16">
        <f t="shared" si="1"/>
        <v>6.7200000000000006</v>
      </c>
      <c r="K62" s="6">
        <f t="shared" si="3"/>
        <v>102.72</v>
      </c>
      <c r="L62" s="16">
        <f t="shared" si="2"/>
        <v>286.76</v>
      </c>
    </row>
    <row r="63" spans="1:12" x14ac:dyDescent="0.4">
      <c r="A63" s="8">
        <v>59</v>
      </c>
      <c r="B63" s="4">
        <v>5930000360</v>
      </c>
      <c r="C63" s="3" t="s">
        <v>1958</v>
      </c>
      <c r="D63" s="64" t="s">
        <v>1959</v>
      </c>
      <c r="E63" s="116">
        <v>1</v>
      </c>
      <c r="F63" s="33">
        <v>218.28</v>
      </c>
      <c r="G63" s="3">
        <v>11</v>
      </c>
      <c r="H63" s="5">
        <v>4</v>
      </c>
      <c r="I63" s="16">
        <f t="shared" si="0"/>
        <v>44</v>
      </c>
      <c r="J63" s="16">
        <f t="shared" si="1"/>
        <v>3.08</v>
      </c>
      <c r="K63" s="6">
        <f t="shared" si="3"/>
        <v>47.08</v>
      </c>
      <c r="L63" s="16">
        <f t="shared" si="2"/>
        <v>265.36</v>
      </c>
    </row>
    <row r="64" spans="1:12" x14ac:dyDescent="0.4">
      <c r="A64" s="8">
        <v>60</v>
      </c>
      <c r="B64" s="4">
        <v>5930000361</v>
      </c>
      <c r="C64" s="29" t="s">
        <v>1960</v>
      </c>
      <c r="D64" s="64" t="s">
        <v>1961</v>
      </c>
      <c r="E64" s="116">
        <v>1</v>
      </c>
      <c r="F64" s="31">
        <v>355.24</v>
      </c>
      <c r="G64" s="3">
        <v>43</v>
      </c>
      <c r="H64" s="5">
        <v>4</v>
      </c>
      <c r="I64" s="16">
        <f t="shared" si="0"/>
        <v>172</v>
      </c>
      <c r="J64" s="16">
        <f t="shared" si="1"/>
        <v>12.040000000000001</v>
      </c>
      <c r="K64" s="6">
        <f t="shared" si="3"/>
        <v>184.04</v>
      </c>
      <c r="L64" s="16">
        <f t="shared" si="2"/>
        <v>539.28</v>
      </c>
    </row>
    <row r="65" spans="1:12" x14ac:dyDescent="0.4">
      <c r="A65" s="8">
        <v>61</v>
      </c>
      <c r="B65" s="4">
        <v>5930000362</v>
      </c>
      <c r="C65" s="3" t="s">
        <v>1962</v>
      </c>
      <c r="D65" s="64" t="s">
        <v>1963</v>
      </c>
      <c r="E65" s="116">
        <v>1</v>
      </c>
      <c r="F65" s="33">
        <v>72.760000000000005</v>
      </c>
      <c r="G65" s="3">
        <v>14</v>
      </c>
      <c r="H65" s="5">
        <v>4</v>
      </c>
      <c r="I65" s="16">
        <f t="shared" si="0"/>
        <v>56</v>
      </c>
      <c r="J65" s="16">
        <f t="shared" si="1"/>
        <v>3.9200000000000004</v>
      </c>
      <c r="K65" s="6">
        <f t="shared" si="3"/>
        <v>59.92</v>
      </c>
      <c r="L65" s="16">
        <f t="shared" si="2"/>
        <v>132.68</v>
      </c>
    </row>
    <row r="66" spans="1:12" x14ac:dyDescent="0.4">
      <c r="A66" s="8">
        <v>62</v>
      </c>
      <c r="B66" s="4">
        <v>5930000363</v>
      </c>
      <c r="C66" s="29" t="s">
        <v>1964</v>
      </c>
      <c r="D66" s="64" t="s">
        <v>1965</v>
      </c>
      <c r="E66" s="116">
        <v>1</v>
      </c>
      <c r="F66" s="31">
        <v>205.44</v>
      </c>
      <c r="G66" s="3">
        <v>35</v>
      </c>
      <c r="H66" s="5">
        <v>4</v>
      </c>
      <c r="I66" s="16">
        <f t="shared" si="0"/>
        <v>140</v>
      </c>
      <c r="J66" s="16">
        <f t="shared" si="1"/>
        <v>9.8000000000000007</v>
      </c>
      <c r="K66" s="6">
        <f t="shared" si="3"/>
        <v>149.80000000000001</v>
      </c>
      <c r="L66" s="16">
        <f t="shared" si="2"/>
        <v>355.24</v>
      </c>
    </row>
    <row r="67" spans="1:12" x14ac:dyDescent="0.4">
      <c r="A67" s="8">
        <v>63</v>
      </c>
      <c r="B67" s="4">
        <v>5930000364</v>
      </c>
      <c r="C67" s="3" t="s">
        <v>1966</v>
      </c>
      <c r="D67" s="64" t="s">
        <v>1967</v>
      </c>
      <c r="E67" s="116">
        <v>1</v>
      </c>
      <c r="F67" s="33">
        <v>346.68</v>
      </c>
      <c r="G67" s="3">
        <v>62</v>
      </c>
      <c r="H67" s="5">
        <v>4</v>
      </c>
      <c r="I67" s="16">
        <f t="shared" si="0"/>
        <v>248</v>
      </c>
      <c r="J67" s="16">
        <f t="shared" si="1"/>
        <v>17.360000000000003</v>
      </c>
      <c r="K67" s="6">
        <f t="shared" si="3"/>
        <v>265.36</v>
      </c>
      <c r="L67" s="16">
        <f t="shared" si="2"/>
        <v>612.04</v>
      </c>
    </row>
    <row r="68" spans="1:12" x14ac:dyDescent="0.4">
      <c r="A68" s="8">
        <v>64</v>
      </c>
      <c r="B68" s="4">
        <v>5930000365</v>
      </c>
      <c r="C68" s="29" t="s">
        <v>1968</v>
      </c>
      <c r="D68" s="64" t="s">
        <v>1969</v>
      </c>
      <c r="E68" s="116">
        <v>1</v>
      </c>
      <c r="F68" s="31">
        <v>102.72</v>
      </c>
      <c r="G68" s="3">
        <v>16</v>
      </c>
      <c r="H68" s="5">
        <v>4</v>
      </c>
      <c r="I68" s="16">
        <f t="shared" si="0"/>
        <v>64</v>
      </c>
      <c r="J68" s="16">
        <f t="shared" si="1"/>
        <v>4.4800000000000004</v>
      </c>
      <c r="K68" s="6">
        <f t="shared" si="3"/>
        <v>68.48</v>
      </c>
      <c r="L68" s="16">
        <f t="shared" si="2"/>
        <v>171.2</v>
      </c>
    </row>
    <row r="69" spans="1:12" x14ac:dyDescent="0.4">
      <c r="A69" s="8">
        <v>65</v>
      </c>
      <c r="B69" s="4">
        <v>5930000366</v>
      </c>
      <c r="C69" s="3" t="s">
        <v>1970</v>
      </c>
      <c r="D69" s="64" t="s">
        <v>1971</v>
      </c>
      <c r="E69" s="116">
        <v>1</v>
      </c>
      <c r="F69" s="33">
        <v>196.88</v>
      </c>
      <c r="G69" s="3">
        <v>19</v>
      </c>
      <c r="H69" s="5">
        <v>4</v>
      </c>
      <c r="I69" s="16">
        <f t="shared" si="0"/>
        <v>76</v>
      </c>
      <c r="J69" s="16">
        <f t="shared" si="1"/>
        <v>5.32</v>
      </c>
      <c r="K69" s="6">
        <f t="shared" si="3"/>
        <v>81.319999999999993</v>
      </c>
      <c r="L69" s="16">
        <f t="shared" si="2"/>
        <v>278.2</v>
      </c>
    </row>
    <row r="70" spans="1:12" x14ac:dyDescent="0.4">
      <c r="A70" s="8">
        <v>66</v>
      </c>
      <c r="B70" s="4">
        <v>5930000367</v>
      </c>
      <c r="C70" s="29" t="s">
        <v>1972</v>
      </c>
      <c r="D70" s="64" t="s">
        <v>133</v>
      </c>
      <c r="E70" s="116">
        <v>1</v>
      </c>
      <c r="F70" s="31">
        <v>154.08000000000001</v>
      </c>
      <c r="G70" s="3">
        <v>35</v>
      </c>
      <c r="H70" s="5">
        <v>4</v>
      </c>
      <c r="I70" s="16">
        <f t="shared" ref="I70:I133" si="4">G70*H70</f>
        <v>140</v>
      </c>
      <c r="J70" s="16">
        <f t="shared" ref="J70:J133" si="5">SUM(I70*7%)</f>
        <v>9.8000000000000007</v>
      </c>
      <c r="K70" s="6">
        <f t="shared" ref="K70:K133" si="6">SUM(I70+J70)</f>
        <v>149.80000000000001</v>
      </c>
      <c r="L70" s="16">
        <f t="shared" ref="L70:L133" si="7">K70+F70</f>
        <v>303.88</v>
      </c>
    </row>
    <row r="71" spans="1:12" x14ac:dyDescent="0.4">
      <c r="A71" s="8">
        <v>67</v>
      </c>
      <c r="B71" s="4">
        <v>5930000368</v>
      </c>
      <c r="C71" s="3" t="s">
        <v>1973</v>
      </c>
      <c r="D71" s="64" t="s">
        <v>1974</v>
      </c>
      <c r="E71" s="116">
        <v>1</v>
      </c>
      <c r="F71" s="33">
        <v>128.4</v>
      </c>
      <c r="G71" s="3">
        <v>35</v>
      </c>
      <c r="H71" s="5">
        <v>4</v>
      </c>
      <c r="I71" s="16">
        <f t="shared" si="4"/>
        <v>140</v>
      </c>
      <c r="J71" s="16">
        <f t="shared" si="5"/>
        <v>9.8000000000000007</v>
      </c>
      <c r="K71" s="6">
        <f t="shared" si="6"/>
        <v>149.80000000000001</v>
      </c>
      <c r="L71" s="16">
        <f t="shared" si="7"/>
        <v>278.20000000000005</v>
      </c>
    </row>
    <row r="72" spans="1:12" x14ac:dyDescent="0.4">
      <c r="A72" s="8">
        <v>68</v>
      </c>
      <c r="B72" s="4">
        <v>5930000369</v>
      </c>
      <c r="C72" s="29" t="s">
        <v>1975</v>
      </c>
      <c r="D72" s="64" t="s">
        <v>622</v>
      </c>
      <c r="E72" s="31" t="s">
        <v>1779</v>
      </c>
      <c r="F72" s="31">
        <v>0</v>
      </c>
      <c r="G72" s="3">
        <v>11</v>
      </c>
      <c r="H72" s="5">
        <v>4</v>
      </c>
      <c r="I72" s="16">
        <f t="shared" si="4"/>
        <v>44</v>
      </c>
      <c r="J72" s="16">
        <f t="shared" si="5"/>
        <v>3.08</v>
      </c>
      <c r="K72" s="6">
        <f t="shared" si="6"/>
        <v>47.08</v>
      </c>
      <c r="L72" s="16">
        <f t="shared" si="7"/>
        <v>47.08</v>
      </c>
    </row>
    <row r="73" spans="1:12" x14ac:dyDescent="0.4">
      <c r="A73" s="8">
        <v>69</v>
      </c>
      <c r="B73" s="4">
        <v>5930000370</v>
      </c>
      <c r="C73" s="3" t="s">
        <v>1976</v>
      </c>
      <c r="D73" s="64" t="s">
        <v>1977</v>
      </c>
      <c r="E73" s="116">
        <v>1</v>
      </c>
      <c r="F73" s="33">
        <v>8.56</v>
      </c>
      <c r="G73" s="3">
        <v>2</v>
      </c>
      <c r="H73" s="5">
        <v>4</v>
      </c>
      <c r="I73" s="16">
        <f t="shared" si="4"/>
        <v>8</v>
      </c>
      <c r="J73" s="16">
        <f t="shared" si="5"/>
        <v>0.56000000000000005</v>
      </c>
      <c r="K73" s="6">
        <f t="shared" si="6"/>
        <v>8.56</v>
      </c>
      <c r="L73" s="16">
        <f t="shared" si="7"/>
        <v>17.12</v>
      </c>
    </row>
    <row r="74" spans="1:12" x14ac:dyDescent="0.4">
      <c r="A74" s="8">
        <v>70</v>
      </c>
      <c r="B74" s="4">
        <v>5930000371</v>
      </c>
      <c r="C74" s="29" t="s">
        <v>1978</v>
      </c>
      <c r="D74" s="64" t="s">
        <v>1979</v>
      </c>
      <c r="E74" s="116">
        <v>1</v>
      </c>
      <c r="F74" s="31">
        <v>47.08</v>
      </c>
      <c r="G74" s="3">
        <v>11</v>
      </c>
      <c r="H74" s="5">
        <v>4</v>
      </c>
      <c r="I74" s="16">
        <f t="shared" si="4"/>
        <v>44</v>
      </c>
      <c r="J74" s="16">
        <f t="shared" si="5"/>
        <v>3.08</v>
      </c>
      <c r="K74" s="6">
        <f t="shared" si="6"/>
        <v>47.08</v>
      </c>
      <c r="L74" s="16">
        <f t="shared" si="7"/>
        <v>94.16</v>
      </c>
    </row>
    <row r="75" spans="1:12" x14ac:dyDescent="0.4">
      <c r="A75" s="8">
        <v>71</v>
      </c>
      <c r="B75" s="4">
        <v>5930000372</v>
      </c>
      <c r="C75" s="3" t="s">
        <v>1980</v>
      </c>
      <c r="D75" s="64" t="s">
        <v>1981</v>
      </c>
      <c r="E75" s="116">
        <v>1</v>
      </c>
      <c r="F75" s="33">
        <v>98.44</v>
      </c>
      <c r="G75" s="3">
        <v>30</v>
      </c>
      <c r="H75" s="5">
        <v>4</v>
      </c>
      <c r="I75" s="16">
        <f t="shared" si="4"/>
        <v>120</v>
      </c>
      <c r="J75" s="16">
        <f t="shared" si="5"/>
        <v>8.4</v>
      </c>
      <c r="K75" s="6">
        <f t="shared" si="6"/>
        <v>128.4</v>
      </c>
      <c r="L75" s="16">
        <f t="shared" si="7"/>
        <v>226.84</v>
      </c>
    </row>
    <row r="76" spans="1:12" x14ac:dyDescent="0.4">
      <c r="A76" s="8">
        <v>72</v>
      </c>
      <c r="B76" s="4">
        <v>5930000373</v>
      </c>
      <c r="C76" s="29" t="s">
        <v>1982</v>
      </c>
      <c r="D76" s="64" t="s">
        <v>1983</v>
      </c>
      <c r="E76" s="116">
        <v>1</v>
      </c>
      <c r="F76" s="31">
        <v>338.12</v>
      </c>
      <c r="G76" s="3">
        <v>79</v>
      </c>
      <c r="H76" s="5">
        <v>4</v>
      </c>
      <c r="I76" s="16">
        <f t="shared" si="4"/>
        <v>316</v>
      </c>
      <c r="J76" s="16">
        <f t="shared" si="5"/>
        <v>22.12</v>
      </c>
      <c r="K76" s="6">
        <f t="shared" si="6"/>
        <v>338.12</v>
      </c>
      <c r="L76" s="16">
        <f t="shared" si="7"/>
        <v>676.24</v>
      </c>
    </row>
    <row r="77" spans="1:12" x14ac:dyDescent="0.4">
      <c r="A77" s="8">
        <v>73</v>
      </c>
      <c r="B77" s="4">
        <v>5930000374</v>
      </c>
      <c r="C77" s="3" t="s">
        <v>1984</v>
      </c>
      <c r="D77" s="64" t="s">
        <v>566</v>
      </c>
      <c r="E77" s="31" t="s">
        <v>1779</v>
      </c>
      <c r="F77" s="33">
        <v>0</v>
      </c>
      <c r="G77" s="3">
        <v>11</v>
      </c>
      <c r="H77" s="5">
        <v>4</v>
      </c>
      <c r="I77" s="16">
        <f t="shared" si="4"/>
        <v>44</v>
      </c>
      <c r="J77" s="16">
        <f t="shared" si="5"/>
        <v>3.08</v>
      </c>
      <c r="K77" s="6">
        <f t="shared" si="6"/>
        <v>47.08</v>
      </c>
      <c r="L77" s="16">
        <f t="shared" si="7"/>
        <v>47.08</v>
      </c>
    </row>
    <row r="78" spans="1:12" x14ac:dyDescent="0.4">
      <c r="A78" s="8">
        <v>74</v>
      </c>
      <c r="B78" s="4">
        <v>5930000375</v>
      </c>
      <c r="C78" s="29" t="s">
        <v>1985</v>
      </c>
      <c r="D78" s="64" t="s">
        <v>1986</v>
      </c>
      <c r="E78" s="31" t="s">
        <v>1779</v>
      </c>
      <c r="F78" s="31">
        <v>0</v>
      </c>
      <c r="G78" s="3">
        <v>39</v>
      </c>
      <c r="H78" s="5">
        <v>4</v>
      </c>
      <c r="I78" s="16">
        <f t="shared" si="4"/>
        <v>156</v>
      </c>
      <c r="J78" s="16">
        <f t="shared" si="5"/>
        <v>10.920000000000002</v>
      </c>
      <c r="K78" s="6">
        <f t="shared" si="6"/>
        <v>166.92000000000002</v>
      </c>
      <c r="L78" s="16">
        <f t="shared" si="7"/>
        <v>166.92000000000002</v>
      </c>
    </row>
    <row r="79" spans="1:12" x14ac:dyDescent="0.4">
      <c r="A79" s="8">
        <v>75</v>
      </c>
      <c r="B79" s="4">
        <v>5930000376</v>
      </c>
      <c r="C79" s="3" t="s">
        <v>1987</v>
      </c>
      <c r="D79" s="64" t="s">
        <v>1988</v>
      </c>
      <c r="E79" s="31" t="s">
        <v>1779</v>
      </c>
      <c r="F79" s="33">
        <v>0</v>
      </c>
      <c r="G79" s="3">
        <v>33</v>
      </c>
      <c r="H79" s="5">
        <v>4</v>
      </c>
      <c r="I79" s="16">
        <f t="shared" si="4"/>
        <v>132</v>
      </c>
      <c r="J79" s="16">
        <f t="shared" si="5"/>
        <v>9.24</v>
      </c>
      <c r="K79" s="6">
        <f t="shared" si="6"/>
        <v>141.24</v>
      </c>
      <c r="L79" s="16">
        <f t="shared" si="7"/>
        <v>141.24</v>
      </c>
    </row>
    <row r="80" spans="1:12" x14ac:dyDescent="0.4">
      <c r="A80" s="8">
        <v>76</v>
      </c>
      <c r="B80" s="4">
        <v>5930000377</v>
      </c>
      <c r="C80" s="29" t="s">
        <v>1989</v>
      </c>
      <c r="D80" s="64" t="s">
        <v>1990</v>
      </c>
      <c r="E80" s="31" t="s">
        <v>1779</v>
      </c>
      <c r="F80" s="31">
        <v>0</v>
      </c>
      <c r="G80" s="3">
        <v>14</v>
      </c>
      <c r="H80" s="5">
        <v>4</v>
      </c>
      <c r="I80" s="16">
        <f t="shared" si="4"/>
        <v>56</v>
      </c>
      <c r="J80" s="16">
        <f t="shared" si="5"/>
        <v>3.9200000000000004</v>
      </c>
      <c r="K80" s="6">
        <f t="shared" si="6"/>
        <v>59.92</v>
      </c>
      <c r="L80" s="16">
        <f t="shared" si="7"/>
        <v>59.92</v>
      </c>
    </row>
    <row r="81" spans="1:12" x14ac:dyDescent="0.4">
      <c r="A81" s="8">
        <v>77</v>
      </c>
      <c r="B81" s="4">
        <v>5930000378</v>
      </c>
      <c r="C81" s="3" t="s">
        <v>1991</v>
      </c>
      <c r="D81" s="64" t="s">
        <v>1992</v>
      </c>
      <c r="E81" s="31" t="s">
        <v>1779</v>
      </c>
      <c r="F81" s="33">
        <v>0</v>
      </c>
      <c r="G81" s="3">
        <v>52</v>
      </c>
      <c r="H81" s="5">
        <v>4</v>
      </c>
      <c r="I81" s="16">
        <f t="shared" si="4"/>
        <v>208</v>
      </c>
      <c r="J81" s="16">
        <f t="shared" si="5"/>
        <v>14.560000000000002</v>
      </c>
      <c r="K81" s="6">
        <f t="shared" si="6"/>
        <v>222.56</v>
      </c>
      <c r="L81" s="16">
        <f t="shared" si="7"/>
        <v>222.56</v>
      </c>
    </row>
    <row r="82" spans="1:12" x14ac:dyDescent="0.4">
      <c r="A82" s="8">
        <v>78</v>
      </c>
      <c r="B82" s="4">
        <v>5930000379</v>
      </c>
      <c r="C82" s="29" t="s">
        <v>1993</v>
      </c>
      <c r="D82" s="64" t="s">
        <v>1994</v>
      </c>
      <c r="E82" s="116">
        <v>1</v>
      </c>
      <c r="F82" s="31">
        <v>415.16</v>
      </c>
      <c r="G82" s="3">
        <v>115</v>
      </c>
      <c r="H82" s="5">
        <v>4</v>
      </c>
      <c r="I82" s="16">
        <f t="shared" si="4"/>
        <v>460</v>
      </c>
      <c r="J82" s="16">
        <f t="shared" si="5"/>
        <v>32.200000000000003</v>
      </c>
      <c r="K82" s="6">
        <f t="shared" si="6"/>
        <v>492.2</v>
      </c>
      <c r="L82" s="16">
        <f t="shared" si="7"/>
        <v>907.36</v>
      </c>
    </row>
    <row r="83" spans="1:12" x14ac:dyDescent="0.4">
      <c r="A83" s="8">
        <v>79</v>
      </c>
      <c r="B83" s="4">
        <v>5930000380</v>
      </c>
      <c r="C83" s="3" t="s">
        <v>1995</v>
      </c>
      <c r="D83" s="64" t="s">
        <v>1996</v>
      </c>
      <c r="E83" s="31" t="s">
        <v>1779</v>
      </c>
      <c r="F83" s="33">
        <v>0</v>
      </c>
      <c r="G83" s="3">
        <v>3</v>
      </c>
      <c r="H83" s="5">
        <v>4</v>
      </c>
      <c r="I83" s="16">
        <f t="shared" si="4"/>
        <v>12</v>
      </c>
      <c r="J83" s="16">
        <f t="shared" si="5"/>
        <v>0.84000000000000008</v>
      </c>
      <c r="K83" s="6">
        <f t="shared" si="6"/>
        <v>12.84</v>
      </c>
      <c r="L83" s="16">
        <f t="shared" si="7"/>
        <v>12.84</v>
      </c>
    </row>
    <row r="84" spans="1:12" x14ac:dyDescent="0.4">
      <c r="A84" s="8">
        <v>80</v>
      </c>
      <c r="B84" s="4">
        <v>5930000381</v>
      </c>
      <c r="C84" s="29" t="s">
        <v>1997</v>
      </c>
      <c r="D84" s="64" t="s">
        <v>1998</v>
      </c>
      <c r="E84" s="116">
        <v>1</v>
      </c>
      <c r="F84" s="31">
        <v>77.040000000000006</v>
      </c>
      <c r="G84" s="3">
        <v>14</v>
      </c>
      <c r="H84" s="5">
        <v>4</v>
      </c>
      <c r="I84" s="16">
        <f t="shared" si="4"/>
        <v>56</v>
      </c>
      <c r="J84" s="16">
        <f t="shared" si="5"/>
        <v>3.9200000000000004</v>
      </c>
      <c r="K84" s="6">
        <f t="shared" si="6"/>
        <v>59.92</v>
      </c>
      <c r="L84" s="16">
        <f t="shared" si="7"/>
        <v>136.96</v>
      </c>
    </row>
    <row r="85" spans="1:12" x14ac:dyDescent="0.4">
      <c r="A85" s="8">
        <v>81</v>
      </c>
      <c r="B85" s="4">
        <v>5930000382</v>
      </c>
      <c r="C85" s="3" t="s">
        <v>1999</v>
      </c>
      <c r="D85" s="64" t="s">
        <v>2000</v>
      </c>
      <c r="E85" s="31" t="s">
        <v>1779</v>
      </c>
      <c r="F85" s="33">
        <v>0</v>
      </c>
      <c r="G85" s="3">
        <v>34</v>
      </c>
      <c r="H85" s="5">
        <v>4</v>
      </c>
      <c r="I85" s="16">
        <f t="shared" si="4"/>
        <v>136</v>
      </c>
      <c r="J85" s="16">
        <f t="shared" si="5"/>
        <v>9.5200000000000014</v>
      </c>
      <c r="K85" s="6">
        <f t="shared" si="6"/>
        <v>145.52000000000001</v>
      </c>
      <c r="L85" s="16">
        <f t="shared" si="7"/>
        <v>145.52000000000001</v>
      </c>
    </row>
    <row r="86" spans="1:12" x14ac:dyDescent="0.4">
      <c r="A86" s="8">
        <v>82</v>
      </c>
      <c r="B86" s="4">
        <v>5930000383</v>
      </c>
      <c r="C86" s="29" t="s">
        <v>2001</v>
      </c>
      <c r="D86" s="64" t="s">
        <v>2002</v>
      </c>
      <c r="E86" s="116">
        <v>1</v>
      </c>
      <c r="F86" s="31">
        <v>128.4</v>
      </c>
      <c r="G86" s="3">
        <v>38</v>
      </c>
      <c r="H86" s="5">
        <v>4</v>
      </c>
      <c r="I86" s="16">
        <f t="shared" si="4"/>
        <v>152</v>
      </c>
      <c r="J86" s="16">
        <f t="shared" si="5"/>
        <v>10.64</v>
      </c>
      <c r="K86" s="6">
        <f t="shared" si="6"/>
        <v>162.63999999999999</v>
      </c>
      <c r="L86" s="16">
        <f t="shared" si="7"/>
        <v>291.03999999999996</v>
      </c>
    </row>
    <row r="87" spans="1:12" x14ac:dyDescent="0.4">
      <c r="A87" s="8">
        <v>83</v>
      </c>
      <c r="B87" s="4">
        <v>5930000384</v>
      </c>
      <c r="C87" s="3" t="s">
        <v>2003</v>
      </c>
      <c r="D87" s="64" t="s">
        <v>2004</v>
      </c>
      <c r="E87" s="31" t="s">
        <v>1779</v>
      </c>
      <c r="F87" s="33">
        <v>0</v>
      </c>
      <c r="G87" s="3">
        <v>65</v>
      </c>
      <c r="H87" s="5">
        <v>4</v>
      </c>
      <c r="I87" s="16">
        <f t="shared" si="4"/>
        <v>260</v>
      </c>
      <c r="J87" s="16">
        <f t="shared" si="5"/>
        <v>18.200000000000003</v>
      </c>
      <c r="K87" s="6">
        <f t="shared" si="6"/>
        <v>278.2</v>
      </c>
      <c r="L87" s="16">
        <f t="shared" si="7"/>
        <v>278.2</v>
      </c>
    </row>
    <row r="88" spans="1:12" x14ac:dyDescent="0.4">
      <c r="A88" s="8">
        <v>84</v>
      </c>
      <c r="B88" s="4">
        <v>5930000385</v>
      </c>
      <c r="C88" s="29" t="s">
        <v>2005</v>
      </c>
      <c r="D88" s="64" t="s">
        <v>2006</v>
      </c>
      <c r="E88" s="116">
        <v>1</v>
      </c>
      <c r="F88" s="31">
        <v>218.28</v>
      </c>
      <c r="G88" s="3">
        <v>6</v>
      </c>
      <c r="H88" s="5">
        <v>4</v>
      </c>
      <c r="I88" s="16">
        <f t="shared" si="4"/>
        <v>24</v>
      </c>
      <c r="J88" s="16">
        <f t="shared" si="5"/>
        <v>1.6800000000000002</v>
      </c>
      <c r="K88" s="6">
        <f t="shared" si="6"/>
        <v>25.68</v>
      </c>
      <c r="L88" s="16">
        <f t="shared" si="7"/>
        <v>243.96</v>
      </c>
    </row>
    <row r="89" spans="1:12" x14ac:dyDescent="0.4">
      <c r="A89" s="8">
        <v>85</v>
      </c>
      <c r="B89" s="4">
        <v>5930000386</v>
      </c>
      <c r="C89" s="3" t="s">
        <v>2007</v>
      </c>
      <c r="D89" s="64" t="s">
        <v>2008</v>
      </c>
      <c r="E89" s="116">
        <v>1</v>
      </c>
      <c r="F89" s="33">
        <v>368.08</v>
      </c>
      <c r="G89" s="3">
        <v>57</v>
      </c>
      <c r="H89" s="5">
        <v>4</v>
      </c>
      <c r="I89" s="16">
        <f t="shared" si="4"/>
        <v>228</v>
      </c>
      <c r="J89" s="16">
        <f t="shared" si="5"/>
        <v>15.96</v>
      </c>
      <c r="K89" s="6">
        <f t="shared" si="6"/>
        <v>243.96</v>
      </c>
      <c r="L89" s="16">
        <f t="shared" si="7"/>
        <v>612.04</v>
      </c>
    </row>
    <row r="90" spans="1:12" x14ac:dyDescent="0.4">
      <c r="A90" s="8">
        <v>86</v>
      </c>
      <c r="B90" s="4">
        <v>5930000387</v>
      </c>
      <c r="C90" s="29" t="s">
        <v>2009</v>
      </c>
      <c r="D90" s="64" t="s">
        <v>2010</v>
      </c>
      <c r="E90" s="116">
        <v>1</v>
      </c>
      <c r="F90" s="31">
        <v>77.040000000000006</v>
      </c>
      <c r="G90" s="3">
        <v>14</v>
      </c>
      <c r="H90" s="5">
        <v>4</v>
      </c>
      <c r="I90" s="16">
        <f t="shared" si="4"/>
        <v>56</v>
      </c>
      <c r="J90" s="16">
        <f t="shared" si="5"/>
        <v>3.9200000000000004</v>
      </c>
      <c r="K90" s="6">
        <f t="shared" si="6"/>
        <v>59.92</v>
      </c>
      <c r="L90" s="16">
        <f t="shared" si="7"/>
        <v>136.96</v>
      </c>
    </row>
    <row r="91" spans="1:12" x14ac:dyDescent="0.4">
      <c r="A91" s="8">
        <v>87</v>
      </c>
      <c r="B91" s="4">
        <v>5930000388</v>
      </c>
      <c r="C91" s="3" t="s">
        <v>2011</v>
      </c>
      <c r="D91" s="64" t="s">
        <v>2012</v>
      </c>
      <c r="E91" s="116">
        <v>1</v>
      </c>
      <c r="F91" s="33">
        <v>128.4</v>
      </c>
      <c r="G91" s="3">
        <v>28</v>
      </c>
      <c r="H91" s="5">
        <v>4</v>
      </c>
      <c r="I91" s="16">
        <f t="shared" si="4"/>
        <v>112</v>
      </c>
      <c r="J91" s="16">
        <f t="shared" si="5"/>
        <v>7.8400000000000007</v>
      </c>
      <c r="K91" s="6">
        <f t="shared" si="6"/>
        <v>119.84</v>
      </c>
      <c r="L91" s="16">
        <f t="shared" si="7"/>
        <v>248.24</v>
      </c>
    </row>
    <row r="92" spans="1:12" x14ac:dyDescent="0.4">
      <c r="A92" s="8">
        <v>88</v>
      </c>
      <c r="B92" s="4">
        <v>5930000389</v>
      </c>
      <c r="C92" s="29" t="s">
        <v>2013</v>
      </c>
      <c r="D92" s="64" t="s">
        <v>2014</v>
      </c>
      <c r="E92" s="116">
        <v>1</v>
      </c>
      <c r="F92" s="31">
        <v>599.20000000000005</v>
      </c>
      <c r="G92" s="3">
        <v>125</v>
      </c>
      <c r="H92" s="5">
        <v>4</v>
      </c>
      <c r="I92" s="16">
        <f t="shared" si="4"/>
        <v>500</v>
      </c>
      <c r="J92" s="16">
        <f t="shared" si="5"/>
        <v>35</v>
      </c>
      <c r="K92" s="6">
        <f t="shared" si="6"/>
        <v>535</v>
      </c>
      <c r="L92" s="16">
        <f t="shared" si="7"/>
        <v>1134.2</v>
      </c>
    </row>
    <row r="93" spans="1:12" x14ac:dyDescent="0.4">
      <c r="A93" s="8">
        <v>89</v>
      </c>
      <c r="B93" s="4">
        <v>5930000390</v>
      </c>
      <c r="C93" s="3" t="s">
        <v>2015</v>
      </c>
      <c r="D93" s="64" t="s">
        <v>2014</v>
      </c>
      <c r="E93" s="116">
        <v>1</v>
      </c>
      <c r="F93" s="33">
        <v>992.96</v>
      </c>
      <c r="G93" s="3">
        <v>179</v>
      </c>
      <c r="H93" s="5">
        <v>4</v>
      </c>
      <c r="I93" s="16">
        <f t="shared" si="4"/>
        <v>716</v>
      </c>
      <c r="J93" s="16">
        <f t="shared" si="5"/>
        <v>50.120000000000005</v>
      </c>
      <c r="K93" s="6">
        <f t="shared" si="6"/>
        <v>766.12</v>
      </c>
      <c r="L93" s="16">
        <f t="shared" si="7"/>
        <v>1759.08</v>
      </c>
    </row>
    <row r="94" spans="1:12" x14ac:dyDescent="0.4">
      <c r="A94" s="8">
        <v>90</v>
      </c>
      <c r="B94" s="4">
        <v>5930000391</v>
      </c>
      <c r="C94" s="29" t="s">
        <v>2016</v>
      </c>
      <c r="D94" s="64" t="s">
        <v>2017</v>
      </c>
      <c r="E94" s="116">
        <v>1</v>
      </c>
      <c r="F94" s="31">
        <v>402.32</v>
      </c>
      <c r="G94" s="3">
        <v>84</v>
      </c>
      <c r="H94" s="5">
        <v>4</v>
      </c>
      <c r="I94" s="16">
        <f t="shared" si="4"/>
        <v>336</v>
      </c>
      <c r="J94" s="16">
        <f t="shared" si="5"/>
        <v>23.520000000000003</v>
      </c>
      <c r="K94" s="6">
        <f t="shared" si="6"/>
        <v>359.52</v>
      </c>
      <c r="L94" s="16">
        <f t="shared" si="7"/>
        <v>761.83999999999992</v>
      </c>
    </row>
    <row r="95" spans="1:12" x14ac:dyDescent="0.4">
      <c r="A95" s="8">
        <v>91</v>
      </c>
      <c r="B95" s="4">
        <v>5930000392</v>
      </c>
      <c r="C95" s="3" t="s">
        <v>2018</v>
      </c>
      <c r="D95" s="64" t="s">
        <v>2019</v>
      </c>
      <c r="E95" s="116">
        <v>1</v>
      </c>
      <c r="F95" s="33">
        <v>136.96</v>
      </c>
      <c r="G95" s="3">
        <v>50</v>
      </c>
      <c r="H95" s="5">
        <v>4</v>
      </c>
      <c r="I95" s="16">
        <f t="shared" si="4"/>
        <v>200</v>
      </c>
      <c r="J95" s="16">
        <f t="shared" si="5"/>
        <v>14.000000000000002</v>
      </c>
      <c r="K95" s="6">
        <f t="shared" si="6"/>
        <v>214</v>
      </c>
      <c r="L95" s="16">
        <f t="shared" si="7"/>
        <v>350.96000000000004</v>
      </c>
    </row>
    <row r="96" spans="1:12" x14ac:dyDescent="0.4">
      <c r="A96" s="8">
        <v>92</v>
      </c>
      <c r="B96" s="4">
        <v>5930000393</v>
      </c>
      <c r="C96" s="29" t="s">
        <v>2020</v>
      </c>
      <c r="D96" s="64" t="s">
        <v>2021</v>
      </c>
      <c r="E96" s="31" t="s">
        <v>1779</v>
      </c>
      <c r="F96" s="31">
        <v>0</v>
      </c>
      <c r="G96" s="3">
        <v>27</v>
      </c>
      <c r="H96" s="5">
        <v>4</v>
      </c>
      <c r="I96" s="16">
        <f t="shared" si="4"/>
        <v>108</v>
      </c>
      <c r="J96" s="16">
        <f t="shared" si="5"/>
        <v>7.5600000000000005</v>
      </c>
      <c r="K96" s="6">
        <f t="shared" si="6"/>
        <v>115.56</v>
      </c>
      <c r="L96" s="16">
        <f t="shared" si="7"/>
        <v>115.56</v>
      </c>
    </row>
    <row r="97" spans="1:12" x14ac:dyDescent="0.4">
      <c r="A97" s="8">
        <v>93</v>
      </c>
      <c r="B97" s="4">
        <v>5930000394</v>
      </c>
      <c r="C97" s="3" t="s">
        <v>2022</v>
      </c>
      <c r="D97" s="64" t="s">
        <v>462</v>
      </c>
      <c r="E97" s="116">
        <v>1</v>
      </c>
      <c r="F97" s="33">
        <v>184.04</v>
      </c>
      <c r="G97" s="3">
        <v>28</v>
      </c>
      <c r="H97" s="5">
        <v>4</v>
      </c>
      <c r="I97" s="16">
        <f t="shared" si="4"/>
        <v>112</v>
      </c>
      <c r="J97" s="16">
        <f t="shared" si="5"/>
        <v>7.8400000000000007</v>
      </c>
      <c r="K97" s="6">
        <f t="shared" si="6"/>
        <v>119.84</v>
      </c>
      <c r="L97" s="16">
        <f t="shared" si="7"/>
        <v>303.88</v>
      </c>
    </row>
    <row r="98" spans="1:12" x14ac:dyDescent="0.4">
      <c r="A98" s="8">
        <v>94</v>
      </c>
      <c r="B98" s="4">
        <v>5930000395</v>
      </c>
      <c r="C98" s="29" t="s">
        <v>2023</v>
      </c>
      <c r="D98" s="64" t="s">
        <v>2421</v>
      </c>
      <c r="E98" s="31" t="s">
        <v>1779</v>
      </c>
      <c r="F98" s="31">
        <v>0</v>
      </c>
      <c r="G98" s="3">
        <v>4</v>
      </c>
      <c r="H98" s="5">
        <v>4</v>
      </c>
      <c r="I98" s="16">
        <f t="shared" si="4"/>
        <v>16</v>
      </c>
      <c r="J98" s="16">
        <f t="shared" si="5"/>
        <v>1.1200000000000001</v>
      </c>
      <c r="K98" s="6">
        <f t="shared" si="6"/>
        <v>17.12</v>
      </c>
      <c r="L98" s="16">
        <f t="shared" si="7"/>
        <v>17.12</v>
      </c>
    </row>
    <row r="99" spans="1:12" x14ac:dyDescent="0.4">
      <c r="A99" s="8">
        <v>95</v>
      </c>
      <c r="B99" s="4">
        <v>5930000396</v>
      </c>
      <c r="C99" s="3" t="s">
        <v>2024</v>
      </c>
      <c r="D99" s="64" t="s">
        <v>430</v>
      </c>
      <c r="E99" s="116">
        <v>1</v>
      </c>
      <c r="F99" s="33">
        <v>111.28</v>
      </c>
      <c r="G99" s="3">
        <v>19</v>
      </c>
      <c r="H99" s="5">
        <v>4</v>
      </c>
      <c r="I99" s="16">
        <f t="shared" si="4"/>
        <v>76</v>
      </c>
      <c r="J99" s="16">
        <f t="shared" si="5"/>
        <v>5.32</v>
      </c>
      <c r="K99" s="6">
        <f t="shared" si="6"/>
        <v>81.319999999999993</v>
      </c>
      <c r="L99" s="16">
        <f t="shared" si="7"/>
        <v>192.6</v>
      </c>
    </row>
    <row r="100" spans="1:12" x14ac:dyDescent="0.4">
      <c r="A100" s="8">
        <v>96</v>
      </c>
      <c r="B100" s="4">
        <v>5930000397</v>
      </c>
      <c r="C100" s="29" t="s">
        <v>2025</v>
      </c>
      <c r="D100" s="64" t="s">
        <v>2026</v>
      </c>
      <c r="E100" s="116">
        <v>1</v>
      </c>
      <c r="F100" s="31">
        <v>265.36</v>
      </c>
      <c r="G100" s="3">
        <v>64</v>
      </c>
      <c r="H100" s="5">
        <v>4</v>
      </c>
      <c r="I100" s="16">
        <f t="shared" si="4"/>
        <v>256</v>
      </c>
      <c r="J100" s="16">
        <f t="shared" si="5"/>
        <v>17.920000000000002</v>
      </c>
      <c r="K100" s="6">
        <f t="shared" si="6"/>
        <v>273.92</v>
      </c>
      <c r="L100" s="16">
        <f t="shared" si="7"/>
        <v>539.28</v>
      </c>
    </row>
    <row r="101" spans="1:12" x14ac:dyDescent="0.4">
      <c r="A101" s="8">
        <v>97</v>
      </c>
      <c r="B101" s="4">
        <v>5930000398</v>
      </c>
      <c r="C101" s="3" t="s">
        <v>2027</v>
      </c>
      <c r="D101" s="64" t="s">
        <v>2028</v>
      </c>
      <c r="E101" s="116">
        <v>1</v>
      </c>
      <c r="F101" s="33">
        <v>5833.64</v>
      </c>
      <c r="G101" s="3">
        <v>779</v>
      </c>
      <c r="H101" s="5">
        <v>4</v>
      </c>
      <c r="I101" s="16">
        <f t="shared" si="4"/>
        <v>3116</v>
      </c>
      <c r="J101" s="16">
        <f t="shared" si="5"/>
        <v>218.12000000000003</v>
      </c>
      <c r="K101" s="6">
        <f t="shared" si="6"/>
        <v>3334.12</v>
      </c>
      <c r="L101" s="16">
        <f t="shared" si="7"/>
        <v>9167.76</v>
      </c>
    </row>
    <row r="102" spans="1:12" x14ac:dyDescent="0.4">
      <c r="A102" s="8">
        <v>98</v>
      </c>
      <c r="B102" s="4">
        <v>5930000399</v>
      </c>
      <c r="C102" s="29" t="s">
        <v>2029</v>
      </c>
      <c r="D102" s="64" t="s">
        <v>1861</v>
      </c>
      <c r="E102" s="31" t="s">
        <v>1779</v>
      </c>
      <c r="F102" s="31">
        <v>0</v>
      </c>
      <c r="G102" s="3">
        <v>22</v>
      </c>
      <c r="H102" s="5">
        <v>4</v>
      </c>
      <c r="I102" s="16">
        <f t="shared" si="4"/>
        <v>88</v>
      </c>
      <c r="J102" s="16">
        <f t="shared" si="5"/>
        <v>6.16</v>
      </c>
      <c r="K102" s="6">
        <f t="shared" si="6"/>
        <v>94.16</v>
      </c>
      <c r="L102" s="16">
        <f t="shared" si="7"/>
        <v>94.16</v>
      </c>
    </row>
    <row r="103" spans="1:12" x14ac:dyDescent="0.4">
      <c r="A103" s="8">
        <v>99</v>
      </c>
      <c r="B103" s="4">
        <v>5930000400</v>
      </c>
      <c r="C103" s="3" t="s">
        <v>2030</v>
      </c>
      <c r="D103" s="64" t="s">
        <v>491</v>
      </c>
      <c r="E103" s="116" t="s">
        <v>1779</v>
      </c>
      <c r="F103" s="33">
        <v>0</v>
      </c>
      <c r="G103" s="3">
        <v>2</v>
      </c>
      <c r="H103" s="5">
        <v>4</v>
      </c>
      <c r="I103" s="16">
        <f t="shared" si="4"/>
        <v>8</v>
      </c>
      <c r="J103" s="16">
        <f t="shared" si="5"/>
        <v>0.56000000000000005</v>
      </c>
      <c r="K103" s="6">
        <f t="shared" si="6"/>
        <v>8.56</v>
      </c>
      <c r="L103" s="16">
        <f t="shared" si="7"/>
        <v>8.56</v>
      </c>
    </row>
    <row r="104" spans="1:12" x14ac:dyDescent="0.4">
      <c r="A104" s="8">
        <v>100</v>
      </c>
      <c r="B104" s="4">
        <v>5930000401</v>
      </c>
      <c r="C104" s="29" t="s">
        <v>2031</v>
      </c>
      <c r="D104" s="64" t="s">
        <v>2032</v>
      </c>
      <c r="E104" s="116">
        <v>1</v>
      </c>
      <c r="F104" s="31">
        <v>47.08</v>
      </c>
      <c r="G104" s="3">
        <v>12</v>
      </c>
      <c r="H104" s="5">
        <v>4</v>
      </c>
      <c r="I104" s="16">
        <f t="shared" si="4"/>
        <v>48</v>
      </c>
      <c r="J104" s="16">
        <f t="shared" si="5"/>
        <v>3.3600000000000003</v>
      </c>
      <c r="K104" s="6">
        <f t="shared" si="6"/>
        <v>51.36</v>
      </c>
      <c r="L104" s="16">
        <f t="shared" si="7"/>
        <v>98.44</v>
      </c>
    </row>
    <row r="105" spans="1:12" x14ac:dyDescent="0.4">
      <c r="A105" s="8">
        <v>101</v>
      </c>
      <c r="B105" s="4">
        <v>5930000402</v>
      </c>
      <c r="C105" s="3" t="s">
        <v>2033</v>
      </c>
      <c r="D105" s="64" t="s">
        <v>2034</v>
      </c>
      <c r="E105" s="116">
        <v>1</v>
      </c>
      <c r="F105" s="33">
        <v>81.319999999999993</v>
      </c>
      <c r="G105" s="3">
        <v>26</v>
      </c>
      <c r="H105" s="5">
        <v>4</v>
      </c>
      <c r="I105" s="16">
        <f t="shared" si="4"/>
        <v>104</v>
      </c>
      <c r="J105" s="16">
        <f t="shared" si="5"/>
        <v>7.2800000000000011</v>
      </c>
      <c r="K105" s="6">
        <f t="shared" si="6"/>
        <v>111.28</v>
      </c>
      <c r="L105" s="16">
        <f t="shared" si="7"/>
        <v>192.6</v>
      </c>
    </row>
    <row r="106" spans="1:12" x14ac:dyDescent="0.4">
      <c r="A106" s="8">
        <v>102</v>
      </c>
      <c r="B106" s="4">
        <v>5930000403</v>
      </c>
      <c r="C106" s="29" t="s">
        <v>2035</v>
      </c>
      <c r="D106" s="64" t="s">
        <v>2036</v>
      </c>
      <c r="E106" s="116">
        <v>1</v>
      </c>
      <c r="F106" s="31">
        <v>128.4</v>
      </c>
      <c r="G106" s="3">
        <v>28</v>
      </c>
      <c r="H106" s="5">
        <v>4</v>
      </c>
      <c r="I106" s="16">
        <f t="shared" si="4"/>
        <v>112</v>
      </c>
      <c r="J106" s="16">
        <f t="shared" si="5"/>
        <v>7.8400000000000007</v>
      </c>
      <c r="K106" s="6">
        <f t="shared" si="6"/>
        <v>119.84</v>
      </c>
      <c r="L106" s="16">
        <f t="shared" si="7"/>
        <v>248.24</v>
      </c>
    </row>
    <row r="107" spans="1:12" x14ac:dyDescent="0.4">
      <c r="A107" s="8">
        <v>103</v>
      </c>
      <c r="B107" s="4">
        <v>5930000404</v>
      </c>
      <c r="C107" s="3" t="s">
        <v>2037</v>
      </c>
      <c r="D107" s="64" t="s">
        <v>2038</v>
      </c>
      <c r="E107" s="116">
        <v>1</v>
      </c>
      <c r="F107" s="33">
        <v>201.16</v>
      </c>
      <c r="G107" s="3">
        <v>27</v>
      </c>
      <c r="H107" s="5">
        <v>4</v>
      </c>
      <c r="I107" s="16">
        <f t="shared" si="4"/>
        <v>108</v>
      </c>
      <c r="J107" s="16">
        <f t="shared" si="5"/>
        <v>7.5600000000000005</v>
      </c>
      <c r="K107" s="6">
        <f t="shared" si="6"/>
        <v>115.56</v>
      </c>
      <c r="L107" s="16">
        <f t="shared" si="7"/>
        <v>316.72000000000003</v>
      </c>
    </row>
    <row r="108" spans="1:12" x14ac:dyDescent="0.4">
      <c r="A108" s="8">
        <v>104</v>
      </c>
      <c r="B108" s="4">
        <v>5930000405</v>
      </c>
      <c r="C108" s="29" t="s">
        <v>2039</v>
      </c>
      <c r="D108" s="64" t="s">
        <v>2040</v>
      </c>
      <c r="E108" s="116">
        <v>1</v>
      </c>
      <c r="F108" s="31">
        <v>89.88</v>
      </c>
      <c r="G108" s="3">
        <v>39</v>
      </c>
      <c r="H108" s="5">
        <v>4</v>
      </c>
      <c r="I108" s="16">
        <f t="shared" si="4"/>
        <v>156</v>
      </c>
      <c r="J108" s="16">
        <f t="shared" si="5"/>
        <v>10.920000000000002</v>
      </c>
      <c r="K108" s="6">
        <f t="shared" si="6"/>
        <v>166.92000000000002</v>
      </c>
      <c r="L108" s="16">
        <f t="shared" si="7"/>
        <v>256.8</v>
      </c>
    </row>
    <row r="109" spans="1:12" x14ac:dyDescent="0.4">
      <c r="A109" s="8">
        <v>105</v>
      </c>
      <c r="B109" s="4">
        <v>5930000406</v>
      </c>
      <c r="C109" s="3" t="s">
        <v>2041</v>
      </c>
      <c r="D109" s="64" t="s">
        <v>264</v>
      </c>
      <c r="E109" s="116">
        <v>1</v>
      </c>
      <c r="F109" s="33">
        <v>487.92</v>
      </c>
      <c r="G109" s="3">
        <v>74</v>
      </c>
      <c r="H109" s="5">
        <v>4</v>
      </c>
      <c r="I109" s="16">
        <f t="shared" si="4"/>
        <v>296</v>
      </c>
      <c r="J109" s="16">
        <f t="shared" si="5"/>
        <v>20.720000000000002</v>
      </c>
      <c r="K109" s="6">
        <f t="shared" si="6"/>
        <v>316.72000000000003</v>
      </c>
      <c r="L109" s="16">
        <f t="shared" si="7"/>
        <v>804.6400000000001</v>
      </c>
    </row>
    <row r="110" spans="1:12" x14ac:dyDescent="0.4">
      <c r="A110" s="8">
        <v>106</v>
      </c>
      <c r="B110" s="4">
        <v>5930000407</v>
      </c>
      <c r="C110" s="29" t="s">
        <v>2042</v>
      </c>
      <c r="D110" s="64" t="s">
        <v>279</v>
      </c>
      <c r="E110" s="116">
        <v>1</v>
      </c>
      <c r="F110" s="31">
        <v>111.28</v>
      </c>
      <c r="G110" s="3">
        <v>31</v>
      </c>
      <c r="H110" s="5">
        <v>4</v>
      </c>
      <c r="I110" s="16">
        <f t="shared" si="4"/>
        <v>124</v>
      </c>
      <c r="J110" s="16">
        <f t="shared" si="5"/>
        <v>8.6800000000000015</v>
      </c>
      <c r="K110" s="6">
        <f t="shared" si="6"/>
        <v>132.68</v>
      </c>
      <c r="L110" s="16">
        <f t="shared" si="7"/>
        <v>243.96</v>
      </c>
    </row>
    <row r="111" spans="1:12" x14ac:dyDescent="0.4">
      <c r="A111" s="8">
        <v>107</v>
      </c>
      <c r="B111" s="4">
        <v>5930000408</v>
      </c>
      <c r="C111" s="3" t="s">
        <v>2043</v>
      </c>
      <c r="D111" s="64" t="s">
        <v>2044</v>
      </c>
      <c r="E111" s="116">
        <v>1</v>
      </c>
      <c r="F111" s="33">
        <v>475.08</v>
      </c>
      <c r="G111" s="3">
        <v>107</v>
      </c>
      <c r="H111" s="5">
        <v>4</v>
      </c>
      <c r="I111" s="16">
        <f t="shared" si="4"/>
        <v>428</v>
      </c>
      <c r="J111" s="16">
        <f t="shared" si="5"/>
        <v>29.960000000000004</v>
      </c>
      <c r="K111" s="6">
        <f t="shared" si="6"/>
        <v>457.96</v>
      </c>
      <c r="L111" s="16">
        <f t="shared" si="7"/>
        <v>933.04</v>
      </c>
    </row>
    <row r="112" spans="1:12" x14ac:dyDescent="0.4">
      <c r="A112" s="8">
        <v>108</v>
      </c>
      <c r="B112" s="4">
        <v>5930000409</v>
      </c>
      <c r="C112" s="29" t="s">
        <v>2045</v>
      </c>
      <c r="D112" s="64" t="s">
        <v>272</v>
      </c>
      <c r="E112" s="116">
        <v>1</v>
      </c>
      <c r="F112" s="31">
        <v>607.76</v>
      </c>
      <c r="G112" s="3">
        <v>150</v>
      </c>
      <c r="H112" s="5">
        <v>4</v>
      </c>
      <c r="I112" s="16">
        <f t="shared" si="4"/>
        <v>600</v>
      </c>
      <c r="J112" s="16">
        <f t="shared" si="5"/>
        <v>42.000000000000007</v>
      </c>
      <c r="K112" s="6">
        <f t="shared" si="6"/>
        <v>642</v>
      </c>
      <c r="L112" s="16">
        <f t="shared" si="7"/>
        <v>1249.76</v>
      </c>
    </row>
    <row r="113" spans="1:12" x14ac:dyDescent="0.4">
      <c r="A113" s="8">
        <v>109</v>
      </c>
      <c r="B113" s="4">
        <v>5930000410</v>
      </c>
      <c r="C113" s="3" t="s">
        <v>2046</v>
      </c>
      <c r="D113" s="64" t="s">
        <v>2047</v>
      </c>
      <c r="E113" s="116">
        <v>1</v>
      </c>
      <c r="F113" s="33">
        <v>25.68</v>
      </c>
      <c r="G113" s="3">
        <v>22</v>
      </c>
      <c r="H113" s="5">
        <v>4</v>
      </c>
      <c r="I113" s="16">
        <f t="shared" si="4"/>
        <v>88</v>
      </c>
      <c r="J113" s="16">
        <f t="shared" si="5"/>
        <v>6.16</v>
      </c>
      <c r="K113" s="6">
        <f t="shared" si="6"/>
        <v>94.16</v>
      </c>
      <c r="L113" s="16">
        <f t="shared" si="7"/>
        <v>119.84</v>
      </c>
    </row>
    <row r="114" spans="1:12" x14ac:dyDescent="0.4">
      <c r="A114" s="8">
        <v>110</v>
      </c>
      <c r="B114" s="4">
        <v>5930000411</v>
      </c>
      <c r="C114" s="29" t="s">
        <v>2048</v>
      </c>
      <c r="D114" s="64" t="s">
        <v>2049</v>
      </c>
      <c r="E114" s="116">
        <v>1</v>
      </c>
      <c r="F114" s="31">
        <v>38.520000000000003</v>
      </c>
      <c r="G114" s="3">
        <v>14</v>
      </c>
      <c r="H114" s="5">
        <v>4</v>
      </c>
      <c r="I114" s="16">
        <f t="shared" si="4"/>
        <v>56</v>
      </c>
      <c r="J114" s="16">
        <f t="shared" si="5"/>
        <v>3.9200000000000004</v>
      </c>
      <c r="K114" s="6">
        <f t="shared" si="6"/>
        <v>59.92</v>
      </c>
      <c r="L114" s="16">
        <f t="shared" si="7"/>
        <v>98.44</v>
      </c>
    </row>
    <row r="115" spans="1:12" x14ac:dyDescent="0.4">
      <c r="A115" s="8">
        <v>111</v>
      </c>
      <c r="B115" s="4">
        <v>5930000412</v>
      </c>
      <c r="C115" s="3" t="s">
        <v>2050</v>
      </c>
      <c r="D115" s="64" t="s">
        <v>287</v>
      </c>
      <c r="E115" s="116">
        <v>1</v>
      </c>
      <c r="F115" s="33">
        <v>513.6</v>
      </c>
      <c r="G115" s="3">
        <v>126</v>
      </c>
      <c r="H115" s="5">
        <v>4</v>
      </c>
      <c r="I115" s="16">
        <f t="shared" si="4"/>
        <v>504</v>
      </c>
      <c r="J115" s="16">
        <f t="shared" si="5"/>
        <v>35.28</v>
      </c>
      <c r="K115" s="6">
        <f t="shared" si="6"/>
        <v>539.28</v>
      </c>
      <c r="L115" s="16">
        <f t="shared" si="7"/>
        <v>1052.8800000000001</v>
      </c>
    </row>
    <row r="116" spans="1:12" x14ac:dyDescent="0.4">
      <c r="A116" s="8">
        <v>112</v>
      </c>
      <c r="B116" s="4">
        <v>5930000413</v>
      </c>
      <c r="C116" s="29" t="s">
        <v>2051</v>
      </c>
      <c r="D116" s="64" t="s">
        <v>2052</v>
      </c>
      <c r="E116" s="116">
        <v>1</v>
      </c>
      <c r="F116" s="31">
        <v>222.56</v>
      </c>
      <c r="G116" s="3">
        <v>35</v>
      </c>
      <c r="H116" s="5">
        <v>4</v>
      </c>
      <c r="I116" s="16">
        <f t="shared" si="4"/>
        <v>140</v>
      </c>
      <c r="J116" s="16">
        <f t="shared" si="5"/>
        <v>9.8000000000000007</v>
      </c>
      <c r="K116" s="6">
        <f t="shared" si="6"/>
        <v>149.80000000000001</v>
      </c>
      <c r="L116" s="16">
        <f t="shared" si="7"/>
        <v>372.36</v>
      </c>
    </row>
    <row r="117" spans="1:12" x14ac:dyDescent="0.4">
      <c r="A117" s="8">
        <v>113</v>
      </c>
      <c r="B117" s="4">
        <v>5930000414</v>
      </c>
      <c r="C117" s="3" t="s">
        <v>2053</v>
      </c>
      <c r="D117" s="64" t="s">
        <v>1931</v>
      </c>
      <c r="E117" s="116">
        <v>1</v>
      </c>
      <c r="F117" s="33">
        <v>17.12</v>
      </c>
      <c r="G117" s="3">
        <v>8</v>
      </c>
      <c r="H117" s="5">
        <v>4</v>
      </c>
      <c r="I117" s="16">
        <f t="shared" si="4"/>
        <v>32</v>
      </c>
      <c r="J117" s="16">
        <f t="shared" si="5"/>
        <v>2.2400000000000002</v>
      </c>
      <c r="K117" s="6">
        <f t="shared" si="6"/>
        <v>34.24</v>
      </c>
      <c r="L117" s="16">
        <f t="shared" si="7"/>
        <v>51.36</v>
      </c>
    </row>
    <row r="118" spans="1:12" x14ac:dyDescent="0.4">
      <c r="A118" s="8">
        <v>114</v>
      </c>
      <c r="B118" s="4">
        <v>5930000415</v>
      </c>
      <c r="C118" s="29" t="s">
        <v>2054</v>
      </c>
      <c r="D118" s="64" t="s">
        <v>292</v>
      </c>
      <c r="E118" s="116">
        <v>1</v>
      </c>
      <c r="F118" s="31">
        <v>85.6</v>
      </c>
      <c r="G118" s="3">
        <v>20</v>
      </c>
      <c r="H118" s="5">
        <v>4</v>
      </c>
      <c r="I118" s="16">
        <f t="shared" si="4"/>
        <v>80</v>
      </c>
      <c r="J118" s="16">
        <f t="shared" si="5"/>
        <v>5.6000000000000005</v>
      </c>
      <c r="K118" s="6">
        <f t="shared" si="6"/>
        <v>85.6</v>
      </c>
      <c r="L118" s="16">
        <f t="shared" si="7"/>
        <v>171.2</v>
      </c>
    </row>
    <row r="119" spans="1:12" x14ac:dyDescent="0.4">
      <c r="A119" s="8">
        <v>115</v>
      </c>
      <c r="B119" s="4">
        <v>5930000416</v>
      </c>
      <c r="C119" s="3" t="s">
        <v>2055</v>
      </c>
      <c r="D119" s="64" t="s">
        <v>2056</v>
      </c>
      <c r="E119" s="116">
        <v>1</v>
      </c>
      <c r="F119" s="33">
        <v>107</v>
      </c>
      <c r="G119" s="3">
        <v>27</v>
      </c>
      <c r="H119" s="5">
        <v>4</v>
      </c>
      <c r="I119" s="16">
        <f t="shared" si="4"/>
        <v>108</v>
      </c>
      <c r="J119" s="16">
        <f t="shared" si="5"/>
        <v>7.5600000000000005</v>
      </c>
      <c r="K119" s="6">
        <f t="shared" si="6"/>
        <v>115.56</v>
      </c>
      <c r="L119" s="16">
        <f t="shared" si="7"/>
        <v>222.56</v>
      </c>
    </row>
    <row r="120" spans="1:12" x14ac:dyDescent="0.4">
      <c r="A120" s="8">
        <v>116</v>
      </c>
      <c r="B120" s="4">
        <v>5930000417</v>
      </c>
      <c r="C120" s="29" t="s">
        <v>2057</v>
      </c>
      <c r="D120" s="64" t="s">
        <v>2058</v>
      </c>
      <c r="E120" s="116">
        <v>1</v>
      </c>
      <c r="F120" s="31">
        <v>21.4</v>
      </c>
      <c r="G120" s="3">
        <v>4</v>
      </c>
      <c r="H120" s="5">
        <v>4</v>
      </c>
      <c r="I120" s="16">
        <f t="shared" si="4"/>
        <v>16</v>
      </c>
      <c r="J120" s="16">
        <f t="shared" si="5"/>
        <v>1.1200000000000001</v>
      </c>
      <c r="K120" s="6">
        <f t="shared" si="6"/>
        <v>17.12</v>
      </c>
      <c r="L120" s="16">
        <f t="shared" si="7"/>
        <v>38.519999999999996</v>
      </c>
    </row>
    <row r="121" spans="1:12" x14ac:dyDescent="0.4">
      <c r="A121" s="8">
        <v>117</v>
      </c>
      <c r="B121" s="4">
        <v>5930000418</v>
      </c>
      <c r="C121" s="3" t="s">
        <v>2059</v>
      </c>
      <c r="D121" s="64" t="s">
        <v>2503</v>
      </c>
      <c r="E121" s="116" t="s">
        <v>1779</v>
      </c>
      <c r="F121" s="33">
        <v>0</v>
      </c>
      <c r="G121" s="3">
        <v>2</v>
      </c>
      <c r="H121" s="5">
        <v>4</v>
      </c>
      <c r="I121" s="16">
        <f t="shared" si="4"/>
        <v>8</v>
      </c>
      <c r="J121" s="16">
        <f t="shared" si="5"/>
        <v>0.56000000000000005</v>
      </c>
      <c r="K121" s="6">
        <f t="shared" si="6"/>
        <v>8.56</v>
      </c>
      <c r="L121" s="16">
        <f t="shared" si="7"/>
        <v>8.56</v>
      </c>
    </row>
    <row r="122" spans="1:12" x14ac:dyDescent="0.4">
      <c r="A122" s="8">
        <v>118</v>
      </c>
      <c r="B122" s="4">
        <v>5930000419</v>
      </c>
      <c r="C122" s="29" t="s">
        <v>2060</v>
      </c>
      <c r="D122" s="64" t="s">
        <v>2061</v>
      </c>
      <c r="E122" s="116">
        <v>1</v>
      </c>
      <c r="F122" s="31">
        <v>149.80000000000001</v>
      </c>
      <c r="G122" s="3">
        <v>38</v>
      </c>
      <c r="H122" s="5">
        <v>4</v>
      </c>
      <c r="I122" s="16">
        <f t="shared" si="4"/>
        <v>152</v>
      </c>
      <c r="J122" s="16">
        <f t="shared" si="5"/>
        <v>10.64</v>
      </c>
      <c r="K122" s="6">
        <f t="shared" si="6"/>
        <v>162.63999999999999</v>
      </c>
      <c r="L122" s="16">
        <f t="shared" si="7"/>
        <v>312.44</v>
      </c>
    </row>
    <row r="123" spans="1:12" x14ac:dyDescent="0.4">
      <c r="A123" s="8">
        <v>119</v>
      </c>
      <c r="B123" s="4">
        <v>5930000420</v>
      </c>
      <c r="C123" s="3" t="s">
        <v>2062</v>
      </c>
      <c r="D123" s="64" t="s">
        <v>2063</v>
      </c>
      <c r="E123" s="116" t="s">
        <v>1779</v>
      </c>
      <c r="F123" s="33">
        <v>0</v>
      </c>
      <c r="G123" s="3">
        <v>23</v>
      </c>
      <c r="H123" s="5">
        <v>4</v>
      </c>
      <c r="I123" s="16">
        <f t="shared" si="4"/>
        <v>92</v>
      </c>
      <c r="J123" s="16">
        <f t="shared" si="5"/>
        <v>6.44</v>
      </c>
      <c r="K123" s="6">
        <f t="shared" si="6"/>
        <v>98.44</v>
      </c>
      <c r="L123" s="16">
        <f t="shared" si="7"/>
        <v>98.44</v>
      </c>
    </row>
    <row r="124" spans="1:12" x14ac:dyDescent="0.4">
      <c r="A124" s="8">
        <v>120</v>
      </c>
      <c r="B124" s="4">
        <v>5930000421</v>
      </c>
      <c r="C124" s="29" t="s">
        <v>2064</v>
      </c>
      <c r="D124" s="64" t="s">
        <v>2065</v>
      </c>
      <c r="E124" s="116">
        <v>1</v>
      </c>
      <c r="F124" s="31">
        <v>85.6</v>
      </c>
      <c r="G124" s="3">
        <v>21</v>
      </c>
      <c r="H124" s="5">
        <v>4</v>
      </c>
      <c r="I124" s="16">
        <f t="shared" si="4"/>
        <v>84</v>
      </c>
      <c r="J124" s="16">
        <f t="shared" si="5"/>
        <v>5.8800000000000008</v>
      </c>
      <c r="K124" s="6">
        <f t="shared" si="6"/>
        <v>89.88</v>
      </c>
      <c r="L124" s="16">
        <f t="shared" si="7"/>
        <v>175.48</v>
      </c>
    </row>
    <row r="125" spans="1:12" x14ac:dyDescent="0.4">
      <c r="A125" s="8">
        <v>121</v>
      </c>
      <c r="B125" s="4">
        <v>5930000422</v>
      </c>
      <c r="C125" s="3" t="s">
        <v>2066</v>
      </c>
      <c r="D125" s="64" t="s">
        <v>2067</v>
      </c>
      <c r="E125" s="116" t="s">
        <v>1779</v>
      </c>
      <c r="F125" s="33">
        <v>0</v>
      </c>
      <c r="G125" s="3">
        <v>11</v>
      </c>
      <c r="H125" s="5">
        <v>4</v>
      </c>
      <c r="I125" s="16">
        <f t="shared" si="4"/>
        <v>44</v>
      </c>
      <c r="J125" s="16">
        <f t="shared" si="5"/>
        <v>3.08</v>
      </c>
      <c r="K125" s="6">
        <f t="shared" si="6"/>
        <v>47.08</v>
      </c>
      <c r="L125" s="16">
        <f t="shared" si="7"/>
        <v>47.08</v>
      </c>
    </row>
    <row r="126" spans="1:12" x14ac:dyDescent="0.4">
      <c r="A126" s="8">
        <v>122</v>
      </c>
      <c r="B126" s="4">
        <v>5930000423</v>
      </c>
      <c r="C126" s="29" t="s">
        <v>2068</v>
      </c>
      <c r="D126" s="64" t="s">
        <v>2069</v>
      </c>
      <c r="E126" s="116">
        <v>1</v>
      </c>
      <c r="F126" s="31">
        <v>132.68</v>
      </c>
      <c r="G126" s="3">
        <v>28</v>
      </c>
      <c r="H126" s="5">
        <v>4</v>
      </c>
      <c r="I126" s="16">
        <f t="shared" si="4"/>
        <v>112</v>
      </c>
      <c r="J126" s="16">
        <f t="shared" si="5"/>
        <v>7.8400000000000007</v>
      </c>
      <c r="K126" s="6">
        <f t="shared" si="6"/>
        <v>119.84</v>
      </c>
      <c r="L126" s="16">
        <f t="shared" si="7"/>
        <v>252.52</v>
      </c>
    </row>
    <row r="127" spans="1:12" x14ac:dyDescent="0.4">
      <c r="A127" s="8">
        <v>123</v>
      </c>
      <c r="B127" s="4">
        <v>5930000424</v>
      </c>
      <c r="C127" s="3" t="s">
        <v>2070</v>
      </c>
      <c r="D127" s="64" t="s">
        <v>2071</v>
      </c>
      <c r="E127" s="116">
        <v>1</v>
      </c>
      <c r="F127" s="33">
        <v>145.52000000000001</v>
      </c>
      <c r="G127" s="3">
        <v>30</v>
      </c>
      <c r="H127" s="5">
        <v>4</v>
      </c>
      <c r="I127" s="16">
        <f t="shared" si="4"/>
        <v>120</v>
      </c>
      <c r="J127" s="16">
        <f t="shared" si="5"/>
        <v>8.4</v>
      </c>
      <c r="K127" s="6">
        <f t="shared" si="6"/>
        <v>128.4</v>
      </c>
      <c r="L127" s="16">
        <f t="shared" si="7"/>
        <v>273.92</v>
      </c>
    </row>
    <row r="128" spans="1:12" x14ac:dyDescent="0.4">
      <c r="A128" s="8">
        <v>124</v>
      </c>
      <c r="B128" s="4">
        <v>5930000425</v>
      </c>
      <c r="C128" s="29" t="s">
        <v>2072</v>
      </c>
      <c r="D128" s="64" t="s">
        <v>341</v>
      </c>
      <c r="E128" s="31" t="s">
        <v>1779</v>
      </c>
      <c r="F128" s="31">
        <v>0</v>
      </c>
      <c r="G128" s="3">
        <v>24</v>
      </c>
      <c r="H128" s="5">
        <v>4</v>
      </c>
      <c r="I128" s="16">
        <f t="shared" si="4"/>
        <v>96</v>
      </c>
      <c r="J128" s="16">
        <f t="shared" si="5"/>
        <v>6.7200000000000006</v>
      </c>
      <c r="K128" s="6">
        <f t="shared" si="6"/>
        <v>102.72</v>
      </c>
      <c r="L128" s="16">
        <f t="shared" si="7"/>
        <v>102.72</v>
      </c>
    </row>
    <row r="129" spans="1:12" x14ac:dyDescent="0.4">
      <c r="A129" s="8">
        <v>125</v>
      </c>
      <c r="B129" s="4">
        <v>5930000426</v>
      </c>
      <c r="C129" s="3" t="s">
        <v>2073</v>
      </c>
      <c r="D129" s="64" t="s">
        <v>2074</v>
      </c>
      <c r="E129" s="116">
        <v>1</v>
      </c>
      <c r="F129" s="33">
        <v>179.76</v>
      </c>
      <c r="G129" s="3">
        <v>37</v>
      </c>
      <c r="H129" s="5">
        <v>4</v>
      </c>
      <c r="I129" s="16">
        <f t="shared" si="4"/>
        <v>148</v>
      </c>
      <c r="J129" s="16">
        <f t="shared" si="5"/>
        <v>10.360000000000001</v>
      </c>
      <c r="K129" s="6">
        <f t="shared" si="6"/>
        <v>158.36000000000001</v>
      </c>
      <c r="L129" s="16">
        <f t="shared" si="7"/>
        <v>338.12</v>
      </c>
    </row>
    <row r="130" spans="1:12" x14ac:dyDescent="0.4">
      <c r="A130" s="8">
        <v>126</v>
      </c>
      <c r="B130" s="4">
        <v>5930000427</v>
      </c>
      <c r="C130" s="29" t="s">
        <v>2075</v>
      </c>
      <c r="D130" s="64" t="s">
        <v>346</v>
      </c>
      <c r="E130" s="31" t="s">
        <v>1779</v>
      </c>
      <c r="F130" s="31">
        <v>0</v>
      </c>
      <c r="G130" s="3">
        <v>7</v>
      </c>
      <c r="H130" s="5">
        <v>4</v>
      </c>
      <c r="I130" s="16">
        <f t="shared" si="4"/>
        <v>28</v>
      </c>
      <c r="J130" s="16">
        <f t="shared" si="5"/>
        <v>1.9600000000000002</v>
      </c>
      <c r="K130" s="6">
        <f t="shared" si="6"/>
        <v>29.96</v>
      </c>
      <c r="L130" s="16">
        <f t="shared" si="7"/>
        <v>29.96</v>
      </c>
    </row>
    <row r="131" spans="1:12" x14ac:dyDescent="0.4">
      <c r="A131" s="8">
        <v>127</v>
      </c>
      <c r="B131" s="4">
        <v>5930000428</v>
      </c>
      <c r="C131" s="3" t="s">
        <v>2076</v>
      </c>
      <c r="D131" s="64" t="s">
        <v>2077</v>
      </c>
      <c r="E131" s="116" t="s">
        <v>1779</v>
      </c>
      <c r="F131" s="33">
        <v>0</v>
      </c>
      <c r="G131" s="3">
        <v>9</v>
      </c>
      <c r="H131" s="5">
        <v>4</v>
      </c>
      <c r="I131" s="16">
        <f t="shared" si="4"/>
        <v>36</v>
      </c>
      <c r="J131" s="16">
        <f t="shared" si="5"/>
        <v>2.5200000000000005</v>
      </c>
      <c r="K131" s="6">
        <f t="shared" si="6"/>
        <v>38.520000000000003</v>
      </c>
      <c r="L131" s="16">
        <f t="shared" si="7"/>
        <v>38.520000000000003</v>
      </c>
    </row>
    <row r="132" spans="1:12" x14ac:dyDescent="0.4">
      <c r="A132" s="8">
        <v>128</v>
      </c>
      <c r="B132" s="4">
        <v>5930000429</v>
      </c>
      <c r="C132" s="29" t="s">
        <v>2078</v>
      </c>
      <c r="D132" s="64" t="s">
        <v>2079</v>
      </c>
      <c r="E132" s="31" t="s">
        <v>1779</v>
      </c>
      <c r="F132" s="31">
        <v>0</v>
      </c>
      <c r="G132" s="3">
        <v>14</v>
      </c>
      <c r="H132" s="5">
        <v>4</v>
      </c>
      <c r="I132" s="16">
        <f t="shared" si="4"/>
        <v>56</v>
      </c>
      <c r="J132" s="16">
        <f t="shared" si="5"/>
        <v>3.9200000000000004</v>
      </c>
      <c r="K132" s="6">
        <f t="shared" si="6"/>
        <v>59.92</v>
      </c>
      <c r="L132" s="16">
        <f t="shared" si="7"/>
        <v>59.92</v>
      </c>
    </row>
    <row r="133" spans="1:12" x14ac:dyDescent="0.4">
      <c r="A133" s="8">
        <v>129</v>
      </c>
      <c r="B133" s="4">
        <v>5930000430</v>
      </c>
      <c r="C133" s="3" t="s">
        <v>2080</v>
      </c>
      <c r="D133" s="64" t="s">
        <v>320</v>
      </c>
      <c r="E133" s="116">
        <v>1</v>
      </c>
      <c r="F133" s="33">
        <v>205.44</v>
      </c>
      <c r="G133" s="3">
        <v>33</v>
      </c>
      <c r="H133" s="5">
        <v>4</v>
      </c>
      <c r="I133" s="16">
        <f t="shared" si="4"/>
        <v>132</v>
      </c>
      <c r="J133" s="16">
        <f t="shared" si="5"/>
        <v>9.24</v>
      </c>
      <c r="K133" s="6">
        <f t="shared" si="6"/>
        <v>141.24</v>
      </c>
      <c r="L133" s="16">
        <f t="shared" si="7"/>
        <v>346.68</v>
      </c>
    </row>
    <row r="134" spans="1:12" x14ac:dyDescent="0.4">
      <c r="A134" s="8">
        <v>130</v>
      </c>
      <c r="B134" s="4">
        <v>5930000431</v>
      </c>
      <c r="C134" s="29" t="s">
        <v>2081</v>
      </c>
      <c r="D134" s="64" t="s">
        <v>2082</v>
      </c>
      <c r="E134" s="31" t="s">
        <v>1779</v>
      </c>
      <c r="F134" s="31">
        <v>0</v>
      </c>
      <c r="G134" s="3">
        <v>5</v>
      </c>
      <c r="H134" s="5">
        <v>4</v>
      </c>
      <c r="I134" s="16">
        <f t="shared" ref="I134:I197" si="8">G134*H134</f>
        <v>20</v>
      </c>
      <c r="J134" s="16">
        <f t="shared" ref="J134:J197" si="9">SUM(I134*7%)</f>
        <v>1.4000000000000001</v>
      </c>
      <c r="K134" s="6">
        <f t="shared" ref="K134:K197" si="10">SUM(I134+J134)</f>
        <v>21.4</v>
      </c>
      <c r="L134" s="16">
        <f t="shared" ref="L134:L197" si="11">K134+F134</f>
        <v>21.4</v>
      </c>
    </row>
    <row r="135" spans="1:12" x14ac:dyDescent="0.4">
      <c r="A135" s="8">
        <v>131</v>
      </c>
      <c r="B135" s="4">
        <v>5930000432</v>
      </c>
      <c r="C135" s="3" t="s">
        <v>2083</v>
      </c>
      <c r="D135" s="64" t="s">
        <v>2084</v>
      </c>
      <c r="E135" s="31" t="s">
        <v>1779</v>
      </c>
      <c r="F135" s="33">
        <v>0</v>
      </c>
      <c r="G135" s="3">
        <v>32</v>
      </c>
      <c r="H135" s="5">
        <v>4</v>
      </c>
      <c r="I135" s="16">
        <f t="shared" si="8"/>
        <v>128</v>
      </c>
      <c r="J135" s="16">
        <f t="shared" si="9"/>
        <v>8.9600000000000009</v>
      </c>
      <c r="K135" s="6">
        <f t="shared" si="10"/>
        <v>136.96</v>
      </c>
      <c r="L135" s="16">
        <f t="shared" si="11"/>
        <v>136.96</v>
      </c>
    </row>
    <row r="136" spans="1:12" x14ac:dyDescent="0.4">
      <c r="A136" s="8">
        <v>132</v>
      </c>
      <c r="B136" s="4">
        <v>5930000433</v>
      </c>
      <c r="C136" s="29" t="s">
        <v>2085</v>
      </c>
      <c r="D136" s="64" t="s">
        <v>2086</v>
      </c>
      <c r="E136" s="31" t="s">
        <v>1779</v>
      </c>
      <c r="F136" s="31">
        <v>0</v>
      </c>
      <c r="G136" s="3">
        <v>22</v>
      </c>
      <c r="H136" s="5">
        <v>4</v>
      </c>
      <c r="I136" s="16">
        <f t="shared" si="8"/>
        <v>88</v>
      </c>
      <c r="J136" s="16">
        <f t="shared" si="9"/>
        <v>6.16</v>
      </c>
      <c r="K136" s="6">
        <f t="shared" si="10"/>
        <v>94.16</v>
      </c>
      <c r="L136" s="16">
        <f t="shared" si="11"/>
        <v>94.16</v>
      </c>
    </row>
    <row r="137" spans="1:12" x14ac:dyDescent="0.4">
      <c r="A137" s="8">
        <v>133</v>
      </c>
      <c r="B137" s="4">
        <v>5930000434</v>
      </c>
      <c r="C137" s="3" t="s">
        <v>2087</v>
      </c>
      <c r="D137" s="64" t="s">
        <v>2088</v>
      </c>
      <c r="E137" s="31" t="s">
        <v>1779</v>
      </c>
      <c r="F137" s="33">
        <v>0</v>
      </c>
      <c r="G137" s="3">
        <v>4</v>
      </c>
      <c r="H137" s="5">
        <v>4</v>
      </c>
      <c r="I137" s="16">
        <f t="shared" si="8"/>
        <v>16</v>
      </c>
      <c r="J137" s="16">
        <f t="shared" si="9"/>
        <v>1.1200000000000001</v>
      </c>
      <c r="K137" s="6">
        <f t="shared" si="10"/>
        <v>17.12</v>
      </c>
      <c r="L137" s="16">
        <f t="shared" si="11"/>
        <v>17.12</v>
      </c>
    </row>
    <row r="138" spans="1:12" x14ac:dyDescent="0.4">
      <c r="A138" s="8">
        <v>134</v>
      </c>
      <c r="B138" s="4">
        <v>5930000435</v>
      </c>
      <c r="C138" s="29" t="s">
        <v>2089</v>
      </c>
      <c r="D138" s="64" t="s">
        <v>2090</v>
      </c>
      <c r="E138" s="31" t="s">
        <v>1779</v>
      </c>
      <c r="F138" s="31">
        <v>0</v>
      </c>
      <c r="G138" s="3">
        <v>18</v>
      </c>
      <c r="H138" s="5">
        <v>4</v>
      </c>
      <c r="I138" s="16">
        <f t="shared" si="8"/>
        <v>72</v>
      </c>
      <c r="J138" s="16">
        <f t="shared" si="9"/>
        <v>5.0400000000000009</v>
      </c>
      <c r="K138" s="6">
        <f t="shared" si="10"/>
        <v>77.040000000000006</v>
      </c>
      <c r="L138" s="16">
        <f t="shared" si="11"/>
        <v>77.040000000000006</v>
      </c>
    </row>
    <row r="139" spans="1:12" x14ac:dyDescent="0.4">
      <c r="A139" s="8">
        <v>135</v>
      </c>
      <c r="B139" s="4">
        <v>5930000436</v>
      </c>
      <c r="C139" s="3" t="s">
        <v>2091</v>
      </c>
      <c r="D139" s="64" t="s">
        <v>2092</v>
      </c>
      <c r="E139" s="31" t="s">
        <v>1779</v>
      </c>
      <c r="F139" s="33">
        <v>0</v>
      </c>
      <c r="G139" s="3">
        <v>4</v>
      </c>
      <c r="H139" s="5">
        <v>4</v>
      </c>
      <c r="I139" s="16">
        <f t="shared" si="8"/>
        <v>16</v>
      </c>
      <c r="J139" s="16">
        <f t="shared" si="9"/>
        <v>1.1200000000000001</v>
      </c>
      <c r="K139" s="6">
        <f t="shared" si="10"/>
        <v>17.12</v>
      </c>
      <c r="L139" s="16">
        <f t="shared" si="11"/>
        <v>17.12</v>
      </c>
    </row>
    <row r="140" spans="1:12" x14ac:dyDescent="0.4">
      <c r="A140" s="8">
        <v>136</v>
      </c>
      <c r="B140" s="4">
        <v>5930000437</v>
      </c>
      <c r="C140" s="29" t="s">
        <v>2093</v>
      </c>
      <c r="D140" s="64" t="s">
        <v>2092</v>
      </c>
      <c r="E140" s="31" t="s">
        <v>1779</v>
      </c>
      <c r="F140" s="31">
        <v>0</v>
      </c>
      <c r="G140" s="3">
        <v>17</v>
      </c>
      <c r="H140" s="5">
        <v>4</v>
      </c>
      <c r="I140" s="16">
        <f t="shared" si="8"/>
        <v>68</v>
      </c>
      <c r="J140" s="16">
        <f t="shared" si="9"/>
        <v>4.7600000000000007</v>
      </c>
      <c r="K140" s="6">
        <f t="shared" si="10"/>
        <v>72.760000000000005</v>
      </c>
      <c r="L140" s="16">
        <f t="shared" si="11"/>
        <v>72.760000000000005</v>
      </c>
    </row>
    <row r="141" spans="1:12" x14ac:dyDescent="0.4">
      <c r="A141" s="8">
        <v>137</v>
      </c>
      <c r="B141" s="4">
        <v>5930000438</v>
      </c>
      <c r="C141" s="3" t="s">
        <v>2094</v>
      </c>
      <c r="D141" s="64" t="s">
        <v>2092</v>
      </c>
      <c r="E141" s="31" t="s">
        <v>1779</v>
      </c>
      <c r="F141" s="33">
        <v>0</v>
      </c>
      <c r="G141" s="3">
        <v>4</v>
      </c>
      <c r="H141" s="5">
        <v>4</v>
      </c>
      <c r="I141" s="16">
        <f t="shared" si="8"/>
        <v>16</v>
      </c>
      <c r="J141" s="16">
        <f t="shared" si="9"/>
        <v>1.1200000000000001</v>
      </c>
      <c r="K141" s="6">
        <f t="shared" si="10"/>
        <v>17.12</v>
      </c>
      <c r="L141" s="16">
        <f t="shared" si="11"/>
        <v>17.12</v>
      </c>
    </row>
    <row r="142" spans="1:12" x14ac:dyDescent="0.4">
      <c r="A142" s="8">
        <v>138</v>
      </c>
      <c r="B142" s="4">
        <v>5930000439</v>
      </c>
      <c r="C142" s="29" t="s">
        <v>2095</v>
      </c>
      <c r="D142" s="64" t="s">
        <v>2096</v>
      </c>
      <c r="E142" s="31" t="s">
        <v>1779</v>
      </c>
      <c r="F142" s="31">
        <v>0</v>
      </c>
      <c r="G142" s="3">
        <v>10</v>
      </c>
      <c r="H142" s="5">
        <v>4</v>
      </c>
      <c r="I142" s="16">
        <f t="shared" si="8"/>
        <v>40</v>
      </c>
      <c r="J142" s="16">
        <f t="shared" si="9"/>
        <v>2.8000000000000003</v>
      </c>
      <c r="K142" s="6">
        <f t="shared" si="10"/>
        <v>42.8</v>
      </c>
      <c r="L142" s="16">
        <f t="shared" si="11"/>
        <v>42.8</v>
      </c>
    </row>
    <row r="143" spans="1:12" x14ac:dyDescent="0.4">
      <c r="A143" s="8">
        <v>139</v>
      </c>
      <c r="B143" s="4">
        <v>5930000440</v>
      </c>
      <c r="C143" s="3" t="s">
        <v>2097</v>
      </c>
      <c r="D143" s="64" t="s">
        <v>337</v>
      </c>
      <c r="E143" s="31" t="s">
        <v>1779</v>
      </c>
      <c r="F143" s="33">
        <v>0</v>
      </c>
      <c r="G143" s="3">
        <v>12</v>
      </c>
      <c r="H143" s="5">
        <v>4</v>
      </c>
      <c r="I143" s="16">
        <f t="shared" si="8"/>
        <v>48</v>
      </c>
      <c r="J143" s="16">
        <f t="shared" si="9"/>
        <v>3.3600000000000003</v>
      </c>
      <c r="K143" s="6">
        <f t="shared" si="10"/>
        <v>51.36</v>
      </c>
      <c r="L143" s="16">
        <f t="shared" si="11"/>
        <v>51.36</v>
      </c>
    </row>
    <row r="144" spans="1:12" x14ac:dyDescent="0.4">
      <c r="A144" s="8">
        <v>140</v>
      </c>
      <c r="B144" s="4">
        <v>5930000441</v>
      </c>
      <c r="C144" s="29" t="s">
        <v>2098</v>
      </c>
      <c r="D144" s="64" t="s">
        <v>158</v>
      </c>
      <c r="E144" s="31" t="s">
        <v>1779</v>
      </c>
      <c r="F144" s="31">
        <v>0</v>
      </c>
      <c r="G144" s="3">
        <v>55</v>
      </c>
      <c r="H144" s="5">
        <v>4</v>
      </c>
      <c r="I144" s="16">
        <f t="shared" si="8"/>
        <v>220</v>
      </c>
      <c r="J144" s="16">
        <f t="shared" si="9"/>
        <v>15.400000000000002</v>
      </c>
      <c r="K144" s="6">
        <f t="shared" si="10"/>
        <v>235.4</v>
      </c>
      <c r="L144" s="16">
        <f t="shared" si="11"/>
        <v>235.4</v>
      </c>
    </row>
    <row r="145" spans="1:12" x14ac:dyDescent="0.4">
      <c r="A145" s="8">
        <v>141</v>
      </c>
      <c r="B145" s="4">
        <v>5930000442</v>
      </c>
      <c r="C145" s="3" t="s">
        <v>2099</v>
      </c>
      <c r="D145" s="64" t="s">
        <v>2100</v>
      </c>
      <c r="E145" s="116">
        <v>1</v>
      </c>
      <c r="F145" s="33">
        <v>68.48</v>
      </c>
      <c r="G145" s="3">
        <v>22</v>
      </c>
      <c r="H145" s="5">
        <v>4</v>
      </c>
      <c r="I145" s="16">
        <f t="shared" si="8"/>
        <v>88</v>
      </c>
      <c r="J145" s="16">
        <f t="shared" si="9"/>
        <v>6.16</v>
      </c>
      <c r="K145" s="6">
        <f t="shared" si="10"/>
        <v>94.16</v>
      </c>
      <c r="L145" s="16">
        <f t="shared" si="11"/>
        <v>162.63999999999999</v>
      </c>
    </row>
    <row r="146" spans="1:12" x14ac:dyDescent="0.4">
      <c r="A146" s="8">
        <v>142</v>
      </c>
      <c r="B146" s="4">
        <v>5930000443</v>
      </c>
      <c r="C146" s="29" t="s">
        <v>2101</v>
      </c>
      <c r="D146" s="64" t="s">
        <v>2102</v>
      </c>
      <c r="E146" s="116">
        <v>1</v>
      </c>
      <c r="F146" s="31">
        <v>312.44</v>
      </c>
      <c r="G146" s="3">
        <v>124</v>
      </c>
      <c r="H146" s="5">
        <v>4</v>
      </c>
      <c r="I146" s="16">
        <f t="shared" si="8"/>
        <v>496</v>
      </c>
      <c r="J146" s="16">
        <f t="shared" si="9"/>
        <v>34.720000000000006</v>
      </c>
      <c r="K146" s="6">
        <f t="shared" si="10"/>
        <v>530.72</v>
      </c>
      <c r="L146" s="16">
        <f t="shared" si="11"/>
        <v>843.16000000000008</v>
      </c>
    </row>
    <row r="147" spans="1:12" x14ac:dyDescent="0.4">
      <c r="A147" s="8">
        <v>143</v>
      </c>
      <c r="B147" s="4">
        <v>5930000444</v>
      </c>
      <c r="C147" s="3" t="s">
        <v>2103</v>
      </c>
      <c r="D147" s="64" t="s">
        <v>2104</v>
      </c>
      <c r="E147" s="116" t="s">
        <v>1779</v>
      </c>
      <c r="F147" s="33">
        <v>0</v>
      </c>
      <c r="G147" s="3">
        <v>1</v>
      </c>
      <c r="H147" s="5">
        <v>4</v>
      </c>
      <c r="I147" s="16">
        <f t="shared" si="8"/>
        <v>4</v>
      </c>
      <c r="J147" s="16">
        <f t="shared" si="9"/>
        <v>0.28000000000000003</v>
      </c>
      <c r="K147" s="6">
        <f t="shared" si="10"/>
        <v>4.28</v>
      </c>
      <c r="L147" s="16">
        <f t="shared" si="11"/>
        <v>4.28</v>
      </c>
    </row>
    <row r="148" spans="1:12" x14ac:dyDescent="0.4">
      <c r="A148" s="8">
        <v>144</v>
      </c>
      <c r="B148" s="4">
        <v>5930000445</v>
      </c>
      <c r="C148" s="29" t="s">
        <v>2105</v>
      </c>
      <c r="D148" s="64" t="s">
        <v>2106</v>
      </c>
      <c r="E148" s="31" t="s">
        <v>1779</v>
      </c>
      <c r="F148" s="31">
        <v>0</v>
      </c>
      <c r="G148" s="3">
        <v>160</v>
      </c>
      <c r="H148" s="5">
        <v>4</v>
      </c>
      <c r="I148" s="16">
        <f t="shared" si="8"/>
        <v>640</v>
      </c>
      <c r="J148" s="16">
        <f t="shared" si="9"/>
        <v>44.800000000000004</v>
      </c>
      <c r="K148" s="6">
        <f t="shared" si="10"/>
        <v>684.8</v>
      </c>
      <c r="L148" s="16">
        <f t="shared" si="11"/>
        <v>684.8</v>
      </c>
    </row>
    <row r="149" spans="1:12" x14ac:dyDescent="0.4">
      <c r="A149" s="8">
        <v>145</v>
      </c>
      <c r="B149" s="4">
        <v>5930000446</v>
      </c>
      <c r="C149" s="3" t="s">
        <v>2107</v>
      </c>
      <c r="D149" s="64" t="s">
        <v>2108</v>
      </c>
      <c r="E149" s="116">
        <v>1</v>
      </c>
      <c r="F149" s="33">
        <v>209.72</v>
      </c>
      <c r="G149" s="3">
        <v>38</v>
      </c>
      <c r="H149" s="5">
        <v>4</v>
      </c>
      <c r="I149" s="16">
        <f t="shared" si="8"/>
        <v>152</v>
      </c>
      <c r="J149" s="16">
        <f t="shared" si="9"/>
        <v>10.64</v>
      </c>
      <c r="K149" s="6">
        <f t="shared" si="10"/>
        <v>162.63999999999999</v>
      </c>
      <c r="L149" s="16">
        <f t="shared" si="11"/>
        <v>372.36</v>
      </c>
    </row>
    <row r="150" spans="1:12" x14ac:dyDescent="0.4">
      <c r="A150" s="8">
        <v>146</v>
      </c>
      <c r="B150" s="4">
        <v>5930000447</v>
      </c>
      <c r="C150" s="29" t="s">
        <v>2109</v>
      </c>
      <c r="D150" s="64" t="s">
        <v>227</v>
      </c>
      <c r="E150" s="116">
        <v>1</v>
      </c>
      <c r="F150" s="31">
        <v>72.760000000000005</v>
      </c>
      <c r="G150" s="3">
        <v>18</v>
      </c>
      <c r="H150" s="5">
        <v>4</v>
      </c>
      <c r="I150" s="16">
        <f t="shared" si="8"/>
        <v>72</v>
      </c>
      <c r="J150" s="16">
        <f t="shared" si="9"/>
        <v>5.0400000000000009</v>
      </c>
      <c r="K150" s="6">
        <f t="shared" si="10"/>
        <v>77.040000000000006</v>
      </c>
      <c r="L150" s="16">
        <f t="shared" si="11"/>
        <v>149.80000000000001</v>
      </c>
    </row>
    <row r="151" spans="1:12" x14ac:dyDescent="0.4">
      <c r="A151" s="8">
        <v>147</v>
      </c>
      <c r="B151" s="4">
        <v>5930000448</v>
      </c>
      <c r="C151" s="3" t="s">
        <v>2110</v>
      </c>
      <c r="D151" s="64" t="s">
        <v>2111</v>
      </c>
      <c r="E151" s="116" t="s">
        <v>1779</v>
      </c>
      <c r="F151" s="33">
        <v>0</v>
      </c>
      <c r="G151" s="3">
        <v>27</v>
      </c>
      <c r="H151" s="5">
        <v>4</v>
      </c>
      <c r="I151" s="16">
        <f t="shared" si="8"/>
        <v>108</v>
      </c>
      <c r="J151" s="16">
        <f t="shared" si="9"/>
        <v>7.5600000000000005</v>
      </c>
      <c r="K151" s="6">
        <f t="shared" si="10"/>
        <v>115.56</v>
      </c>
      <c r="L151" s="16">
        <f t="shared" si="11"/>
        <v>115.56</v>
      </c>
    </row>
    <row r="152" spans="1:12" x14ac:dyDescent="0.4">
      <c r="A152" s="8">
        <v>148</v>
      </c>
      <c r="B152" s="4">
        <v>5930000449</v>
      </c>
      <c r="C152" s="29" t="s">
        <v>2112</v>
      </c>
      <c r="D152" s="64" t="s">
        <v>2113</v>
      </c>
      <c r="E152" s="116">
        <v>1</v>
      </c>
      <c r="F152" s="31">
        <v>222.56</v>
      </c>
      <c r="G152" s="3">
        <v>50</v>
      </c>
      <c r="H152" s="5">
        <v>4</v>
      </c>
      <c r="I152" s="16">
        <f t="shared" si="8"/>
        <v>200</v>
      </c>
      <c r="J152" s="16">
        <f t="shared" si="9"/>
        <v>14.000000000000002</v>
      </c>
      <c r="K152" s="6">
        <f t="shared" si="10"/>
        <v>214</v>
      </c>
      <c r="L152" s="16">
        <f t="shared" si="11"/>
        <v>436.56</v>
      </c>
    </row>
    <row r="153" spans="1:12" x14ac:dyDescent="0.4">
      <c r="A153" s="8">
        <v>149</v>
      </c>
      <c r="B153" s="4">
        <v>5930000450</v>
      </c>
      <c r="C153" s="3" t="s">
        <v>2114</v>
      </c>
      <c r="D153" s="64" t="s">
        <v>2115</v>
      </c>
      <c r="E153" s="116" t="s">
        <v>1779</v>
      </c>
      <c r="F153" s="33">
        <v>0</v>
      </c>
      <c r="G153" s="3">
        <v>17</v>
      </c>
      <c r="H153" s="5">
        <v>4</v>
      </c>
      <c r="I153" s="16">
        <f t="shared" si="8"/>
        <v>68</v>
      </c>
      <c r="J153" s="16">
        <f t="shared" si="9"/>
        <v>4.7600000000000007</v>
      </c>
      <c r="K153" s="6">
        <f t="shared" si="10"/>
        <v>72.760000000000005</v>
      </c>
      <c r="L153" s="16">
        <f t="shared" si="11"/>
        <v>72.760000000000005</v>
      </c>
    </row>
    <row r="154" spans="1:12" x14ac:dyDescent="0.4">
      <c r="A154" s="8">
        <v>150</v>
      </c>
      <c r="B154" s="4">
        <v>5930000451</v>
      </c>
      <c r="C154" s="29" t="s">
        <v>2116</v>
      </c>
      <c r="D154" s="64" t="s">
        <v>2117</v>
      </c>
      <c r="E154" s="116">
        <v>1</v>
      </c>
      <c r="F154" s="31">
        <v>299.60000000000002</v>
      </c>
      <c r="G154" s="3">
        <v>61</v>
      </c>
      <c r="H154" s="5">
        <v>4</v>
      </c>
      <c r="I154" s="16">
        <f t="shared" si="8"/>
        <v>244</v>
      </c>
      <c r="J154" s="16">
        <f t="shared" si="9"/>
        <v>17.080000000000002</v>
      </c>
      <c r="K154" s="6">
        <f t="shared" si="10"/>
        <v>261.08</v>
      </c>
      <c r="L154" s="16">
        <f t="shared" si="11"/>
        <v>560.68000000000006</v>
      </c>
    </row>
    <row r="155" spans="1:12" x14ac:dyDescent="0.4">
      <c r="A155" s="8">
        <v>151</v>
      </c>
      <c r="B155" s="4">
        <v>5930000452</v>
      </c>
      <c r="C155" s="3" t="s">
        <v>2118</v>
      </c>
      <c r="D155" s="64" t="s">
        <v>2119</v>
      </c>
      <c r="E155" s="116">
        <v>1</v>
      </c>
      <c r="F155" s="33">
        <v>286.76</v>
      </c>
      <c r="G155" s="3">
        <v>65</v>
      </c>
      <c r="H155" s="5">
        <v>4</v>
      </c>
      <c r="I155" s="16">
        <f t="shared" si="8"/>
        <v>260</v>
      </c>
      <c r="J155" s="16">
        <f t="shared" si="9"/>
        <v>18.200000000000003</v>
      </c>
      <c r="K155" s="6">
        <f t="shared" si="10"/>
        <v>278.2</v>
      </c>
      <c r="L155" s="16">
        <f t="shared" si="11"/>
        <v>564.96</v>
      </c>
    </row>
    <row r="156" spans="1:12" x14ac:dyDescent="0.4">
      <c r="A156" s="8">
        <v>152</v>
      </c>
      <c r="B156" s="4">
        <v>5930000453</v>
      </c>
      <c r="C156" s="29" t="s">
        <v>2120</v>
      </c>
      <c r="D156" s="64" t="s">
        <v>2121</v>
      </c>
      <c r="E156" s="116">
        <v>1</v>
      </c>
      <c r="F156" s="31">
        <v>359.52</v>
      </c>
      <c r="G156" s="3">
        <v>162</v>
      </c>
      <c r="H156" s="5">
        <v>4</v>
      </c>
      <c r="I156" s="16">
        <f t="shared" si="8"/>
        <v>648</v>
      </c>
      <c r="J156" s="16">
        <f t="shared" si="9"/>
        <v>45.360000000000007</v>
      </c>
      <c r="K156" s="6">
        <f t="shared" si="10"/>
        <v>693.36</v>
      </c>
      <c r="L156" s="16">
        <f t="shared" si="11"/>
        <v>1052.8800000000001</v>
      </c>
    </row>
    <row r="157" spans="1:12" x14ac:dyDescent="0.4">
      <c r="A157" s="8">
        <v>153</v>
      </c>
      <c r="B157" s="4">
        <v>5930000454</v>
      </c>
      <c r="C157" s="3" t="s">
        <v>2122</v>
      </c>
      <c r="D157" s="64" t="s">
        <v>2123</v>
      </c>
      <c r="E157" s="116">
        <v>1</v>
      </c>
      <c r="F157" s="33">
        <v>77.040000000000006</v>
      </c>
      <c r="G157" s="3">
        <v>47</v>
      </c>
      <c r="H157" s="5">
        <v>4</v>
      </c>
      <c r="I157" s="16">
        <f t="shared" si="8"/>
        <v>188</v>
      </c>
      <c r="J157" s="16">
        <f t="shared" si="9"/>
        <v>13.160000000000002</v>
      </c>
      <c r="K157" s="6">
        <f t="shared" si="10"/>
        <v>201.16</v>
      </c>
      <c r="L157" s="16">
        <f t="shared" si="11"/>
        <v>278.2</v>
      </c>
    </row>
    <row r="158" spans="1:12" x14ac:dyDescent="0.4">
      <c r="A158" s="8">
        <v>154</v>
      </c>
      <c r="B158" s="4">
        <v>5930000455</v>
      </c>
      <c r="C158" s="29" t="s">
        <v>2124</v>
      </c>
      <c r="D158" s="64" t="s">
        <v>2125</v>
      </c>
      <c r="E158" s="116">
        <v>1</v>
      </c>
      <c r="F158" s="31">
        <v>162.63999999999999</v>
      </c>
      <c r="G158" s="3">
        <v>41</v>
      </c>
      <c r="H158" s="5">
        <v>4</v>
      </c>
      <c r="I158" s="16">
        <f t="shared" si="8"/>
        <v>164</v>
      </c>
      <c r="J158" s="16">
        <f t="shared" si="9"/>
        <v>11.48</v>
      </c>
      <c r="K158" s="6">
        <f t="shared" si="10"/>
        <v>175.48</v>
      </c>
      <c r="L158" s="16">
        <f t="shared" si="11"/>
        <v>338.12</v>
      </c>
    </row>
    <row r="159" spans="1:12" x14ac:dyDescent="0.4">
      <c r="A159" s="8">
        <v>155</v>
      </c>
      <c r="B159" s="4">
        <v>5930000456</v>
      </c>
      <c r="C159" s="3" t="s">
        <v>2126</v>
      </c>
      <c r="D159" s="64" t="s">
        <v>2127</v>
      </c>
      <c r="E159" s="116">
        <v>1</v>
      </c>
      <c r="F159" s="33">
        <v>81.319999999999993</v>
      </c>
      <c r="G159" s="3">
        <v>21</v>
      </c>
      <c r="H159" s="5">
        <v>4</v>
      </c>
      <c r="I159" s="16">
        <f t="shared" si="8"/>
        <v>84</v>
      </c>
      <c r="J159" s="16">
        <f t="shared" si="9"/>
        <v>5.8800000000000008</v>
      </c>
      <c r="K159" s="6">
        <f t="shared" si="10"/>
        <v>89.88</v>
      </c>
      <c r="L159" s="16">
        <f t="shared" si="11"/>
        <v>171.2</v>
      </c>
    </row>
    <row r="160" spans="1:12" x14ac:dyDescent="0.4">
      <c r="A160" s="8">
        <v>156</v>
      </c>
      <c r="B160" s="4">
        <v>5930000457</v>
      </c>
      <c r="C160" s="29" t="s">
        <v>2128</v>
      </c>
      <c r="D160" s="64" t="s">
        <v>2129</v>
      </c>
      <c r="E160" s="116">
        <v>1</v>
      </c>
      <c r="F160" s="31">
        <v>132.68</v>
      </c>
      <c r="G160" s="3">
        <v>33</v>
      </c>
      <c r="H160" s="5">
        <v>4</v>
      </c>
      <c r="I160" s="16">
        <f t="shared" si="8"/>
        <v>132</v>
      </c>
      <c r="J160" s="16">
        <f t="shared" si="9"/>
        <v>9.24</v>
      </c>
      <c r="K160" s="6">
        <f t="shared" si="10"/>
        <v>141.24</v>
      </c>
      <c r="L160" s="16">
        <f t="shared" si="11"/>
        <v>273.92</v>
      </c>
    </row>
    <row r="161" spans="1:12" x14ac:dyDescent="0.4">
      <c r="A161" s="8">
        <v>157</v>
      </c>
      <c r="B161" s="4">
        <v>5930000458</v>
      </c>
      <c r="C161" s="3" t="s">
        <v>2130</v>
      </c>
      <c r="D161" s="64" t="s">
        <v>2131</v>
      </c>
      <c r="E161" s="116" t="s">
        <v>1779</v>
      </c>
      <c r="F161" s="33">
        <v>0</v>
      </c>
      <c r="G161" s="3">
        <v>4</v>
      </c>
      <c r="H161" s="5">
        <v>4</v>
      </c>
      <c r="I161" s="16">
        <f t="shared" si="8"/>
        <v>16</v>
      </c>
      <c r="J161" s="16">
        <f t="shared" si="9"/>
        <v>1.1200000000000001</v>
      </c>
      <c r="K161" s="6">
        <f t="shared" si="10"/>
        <v>17.12</v>
      </c>
      <c r="L161" s="16">
        <f t="shared" si="11"/>
        <v>17.12</v>
      </c>
    </row>
    <row r="162" spans="1:12" x14ac:dyDescent="0.4">
      <c r="A162" s="8">
        <v>158</v>
      </c>
      <c r="B162" s="4">
        <v>5930000459</v>
      </c>
      <c r="C162" s="29" t="s">
        <v>2132</v>
      </c>
      <c r="D162" s="64" t="s">
        <v>2133</v>
      </c>
      <c r="E162" s="116">
        <v>1</v>
      </c>
      <c r="F162" s="31">
        <v>47.08</v>
      </c>
      <c r="G162" s="3">
        <v>10</v>
      </c>
      <c r="H162" s="5">
        <v>4</v>
      </c>
      <c r="I162" s="16">
        <f t="shared" si="8"/>
        <v>40</v>
      </c>
      <c r="J162" s="16">
        <f t="shared" si="9"/>
        <v>2.8000000000000003</v>
      </c>
      <c r="K162" s="6">
        <f t="shared" si="10"/>
        <v>42.8</v>
      </c>
      <c r="L162" s="16">
        <f t="shared" si="11"/>
        <v>89.88</v>
      </c>
    </row>
    <row r="163" spans="1:12" x14ac:dyDescent="0.4">
      <c r="A163" s="8">
        <v>159</v>
      </c>
      <c r="B163" s="4">
        <v>5930000460</v>
      </c>
      <c r="C163" s="3" t="s">
        <v>2134</v>
      </c>
      <c r="D163" s="64" t="s">
        <v>2135</v>
      </c>
      <c r="E163" s="116" t="s">
        <v>1779</v>
      </c>
      <c r="F163" s="33">
        <v>0</v>
      </c>
      <c r="G163" s="3">
        <v>52</v>
      </c>
      <c r="H163" s="5">
        <v>4</v>
      </c>
      <c r="I163" s="16">
        <f t="shared" si="8"/>
        <v>208</v>
      </c>
      <c r="J163" s="16">
        <f t="shared" si="9"/>
        <v>14.560000000000002</v>
      </c>
      <c r="K163" s="6">
        <f t="shared" si="10"/>
        <v>222.56</v>
      </c>
      <c r="L163" s="16">
        <f t="shared" si="11"/>
        <v>222.56</v>
      </c>
    </row>
    <row r="164" spans="1:12" x14ac:dyDescent="0.4">
      <c r="A164" s="8">
        <v>160</v>
      </c>
      <c r="B164" s="4">
        <v>5930000461</v>
      </c>
      <c r="C164" s="29" t="s">
        <v>2136</v>
      </c>
      <c r="D164" s="64" t="s">
        <v>2137</v>
      </c>
      <c r="E164" s="31" t="s">
        <v>1779</v>
      </c>
      <c r="F164" s="31">
        <v>0</v>
      </c>
      <c r="G164" s="3">
        <v>36</v>
      </c>
      <c r="H164" s="5">
        <v>4</v>
      </c>
      <c r="I164" s="16">
        <f t="shared" si="8"/>
        <v>144</v>
      </c>
      <c r="J164" s="16">
        <f t="shared" si="9"/>
        <v>10.080000000000002</v>
      </c>
      <c r="K164" s="6">
        <f t="shared" si="10"/>
        <v>154.08000000000001</v>
      </c>
      <c r="L164" s="16">
        <f t="shared" si="11"/>
        <v>154.08000000000001</v>
      </c>
    </row>
    <row r="165" spans="1:12" x14ac:dyDescent="0.4">
      <c r="A165" s="8">
        <v>161</v>
      </c>
      <c r="B165" s="4">
        <v>5930000462</v>
      </c>
      <c r="C165" s="3" t="s">
        <v>2138</v>
      </c>
      <c r="D165" s="64" t="s">
        <v>2139</v>
      </c>
      <c r="E165" s="116" t="s">
        <v>1779</v>
      </c>
      <c r="F165" s="33">
        <v>0</v>
      </c>
      <c r="G165" s="3">
        <v>4</v>
      </c>
      <c r="H165" s="5">
        <v>4</v>
      </c>
      <c r="I165" s="16">
        <f t="shared" si="8"/>
        <v>16</v>
      </c>
      <c r="J165" s="16">
        <f t="shared" si="9"/>
        <v>1.1200000000000001</v>
      </c>
      <c r="K165" s="6">
        <f t="shared" si="10"/>
        <v>17.12</v>
      </c>
      <c r="L165" s="16">
        <f t="shared" si="11"/>
        <v>17.12</v>
      </c>
    </row>
    <row r="166" spans="1:12" x14ac:dyDescent="0.4">
      <c r="A166" s="8">
        <v>162</v>
      </c>
      <c r="B166" s="4">
        <v>5930000463</v>
      </c>
      <c r="C166" s="29" t="s">
        <v>2140</v>
      </c>
      <c r="D166" s="64" t="s">
        <v>2141</v>
      </c>
      <c r="E166" s="31" t="s">
        <v>1779</v>
      </c>
      <c r="F166" s="31">
        <v>0</v>
      </c>
      <c r="G166" s="3">
        <v>42</v>
      </c>
      <c r="H166" s="5">
        <v>4</v>
      </c>
      <c r="I166" s="16">
        <f t="shared" si="8"/>
        <v>168</v>
      </c>
      <c r="J166" s="16">
        <f t="shared" si="9"/>
        <v>11.760000000000002</v>
      </c>
      <c r="K166" s="6">
        <f t="shared" si="10"/>
        <v>179.76</v>
      </c>
      <c r="L166" s="16">
        <f t="shared" si="11"/>
        <v>179.76</v>
      </c>
    </row>
    <row r="167" spans="1:12" x14ac:dyDescent="0.4">
      <c r="A167" s="8">
        <v>163</v>
      </c>
      <c r="B167" s="4">
        <v>5930000464</v>
      </c>
      <c r="C167" s="3" t="s">
        <v>2142</v>
      </c>
      <c r="D167" s="64" t="s">
        <v>2143</v>
      </c>
      <c r="E167" s="116">
        <v>1</v>
      </c>
      <c r="F167" s="33">
        <v>6770.96</v>
      </c>
      <c r="G167" s="3">
        <v>1544</v>
      </c>
      <c r="H167" s="5">
        <v>4</v>
      </c>
      <c r="I167" s="16">
        <f t="shared" si="8"/>
        <v>6176</v>
      </c>
      <c r="J167" s="16">
        <f t="shared" si="9"/>
        <v>432.32000000000005</v>
      </c>
      <c r="K167" s="6">
        <f t="shared" si="10"/>
        <v>6608.32</v>
      </c>
      <c r="L167" s="16">
        <f t="shared" si="11"/>
        <v>13379.279999999999</v>
      </c>
    </row>
    <row r="168" spans="1:12" x14ac:dyDescent="0.4">
      <c r="A168" s="8">
        <v>164</v>
      </c>
      <c r="B168" s="4">
        <v>5930000465</v>
      </c>
      <c r="C168" s="29" t="s">
        <v>2144</v>
      </c>
      <c r="D168" s="64" t="s">
        <v>2145</v>
      </c>
      <c r="E168" s="31" t="s">
        <v>1779</v>
      </c>
      <c r="F168" s="31">
        <v>0</v>
      </c>
      <c r="G168" s="3">
        <v>12</v>
      </c>
      <c r="H168" s="5">
        <v>4</v>
      </c>
      <c r="I168" s="16">
        <f t="shared" si="8"/>
        <v>48</v>
      </c>
      <c r="J168" s="16">
        <f t="shared" si="9"/>
        <v>3.3600000000000003</v>
      </c>
      <c r="K168" s="6">
        <f t="shared" si="10"/>
        <v>51.36</v>
      </c>
      <c r="L168" s="16">
        <f t="shared" si="11"/>
        <v>51.36</v>
      </c>
    </row>
    <row r="169" spans="1:12" x14ac:dyDescent="0.4">
      <c r="A169" s="8">
        <v>165</v>
      </c>
      <c r="B169" s="4">
        <v>5930000466</v>
      </c>
      <c r="C169" s="3" t="s">
        <v>2146</v>
      </c>
      <c r="D169" s="64" t="s">
        <v>320</v>
      </c>
      <c r="E169" s="116" t="s">
        <v>1779</v>
      </c>
      <c r="F169" s="33">
        <v>0</v>
      </c>
      <c r="G169" s="3">
        <v>26</v>
      </c>
      <c r="H169" s="5">
        <v>4</v>
      </c>
      <c r="I169" s="16">
        <f t="shared" si="8"/>
        <v>104</v>
      </c>
      <c r="J169" s="16">
        <f t="shared" si="9"/>
        <v>7.2800000000000011</v>
      </c>
      <c r="K169" s="6">
        <f t="shared" si="10"/>
        <v>111.28</v>
      </c>
      <c r="L169" s="16">
        <f t="shared" si="11"/>
        <v>111.28</v>
      </c>
    </row>
    <row r="170" spans="1:12" x14ac:dyDescent="0.4">
      <c r="A170" s="8">
        <v>166</v>
      </c>
      <c r="B170" s="4">
        <v>5930000467</v>
      </c>
      <c r="C170" s="29" t="s">
        <v>2147</v>
      </c>
      <c r="D170" s="64" t="s">
        <v>342</v>
      </c>
      <c r="E170" s="31" t="s">
        <v>1779</v>
      </c>
      <c r="F170" s="31">
        <v>0</v>
      </c>
      <c r="G170" s="3">
        <v>52</v>
      </c>
      <c r="H170" s="5">
        <v>4</v>
      </c>
      <c r="I170" s="16">
        <f t="shared" si="8"/>
        <v>208</v>
      </c>
      <c r="J170" s="16">
        <f t="shared" si="9"/>
        <v>14.560000000000002</v>
      </c>
      <c r="K170" s="6">
        <f t="shared" si="10"/>
        <v>222.56</v>
      </c>
      <c r="L170" s="16">
        <f t="shared" si="11"/>
        <v>222.56</v>
      </c>
    </row>
    <row r="171" spans="1:12" x14ac:dyDescent="0.4">
      <c r="A171" s="8">
        <v>167</v>
      </c>
      <c r="B171" s="4">
        <v>5930000468</v>
      </c>
      <c r="C171" s="3" t="s">
        <v>2148</v>
      </c>
      <c r="D171" s="64" t="s">
        <v>320</v>
      </c>
      <c r="E171" s="116" t="s">
        <v>1779</v>
      </c>
      <c r="F171" s="33">
        <v>0</v>
      </c>
      <c r="G171" s="3">
        <v>9</v>
      </c>
      <c r="H171" s="5">
        <v>4</v>
      </c>
      <c r="I171" s="16">
        <f t="shared" si="8"/>
        <v>36</v>
      </c>
      <c r="J171" s="16">
        <f t="shared" si="9"/>
        <v>2.5200000000000005</v>
      </c>
      <c r="K171" s="6">
        <f t="shared" si="10"/>
        <v>38.520000000000003</v>
      </c>
      <c r="L171" s="16">
        <f t="shared" si="11"/>
        <v>38.520000000000003</v>
      </c>
    </row>
    <row r="172" spans="1:12" x14ac:dyDescent="0.4">
      <c r="A172" s="8">
        <v>168</v>
      </c>
      <c r="B172" s="4">
        <v>5930000469</v>
      </c>
      <c r="C172" s="29" t="s">
        <v>2149</v>
      </c>
      <c r="D172" s="64" t="s">
        <v>2150</v>
      </c>
      <c r="E172" s="31" t="s">
        <v>1779</v>
      </c>
      <c r="F172" s="31">
        <v>0</v>
      </c>
      <c r="G172" s="3">
        <v>30</v>
      </c>
      <c r="H172" s="5">
        <v>4</v>
      </c>
      <c r="I172" s="16">
        <f t="shared" si="8"/>
        <v>120</v>
      </c>
      <c r="J172" s="16">
        <f t="shared" si="9"/>
        <v>8.4</v>
      </c>
      <c r="K172" s="6">
        <f t="shared" si="10"/>
        <v>128.4</v>
      </c>
      <c r="L172" s="16">
        <f t="shared" si="11"/>
        <v>128.4</v>
      </c>
    </row>
    <row r="173" spans="1:12" x14ac:dyDescent="0.4">
      <c r="A173" s="8">
        <v>169</v>
      </c>
      <c r="B173" s="4">
        <v>5930000470</v>
      </c>
      <c r="C173" s="3" t="s">
        <v>2151</v>
      </c>
      <c r="D173" s="64" t="s">
        <v>2152</v>
      </c>
      <c r="E173" s="116">
        <v>1</v>
      </c>
      <c r="F173" s="33">
        <v>218.28</v>
      </c>
      <c r="G173" s="3">
        <v>33</v>
      </c>
      <c r="H173" s="5">
        <v>4</v>
      </c>
      <c r="I173" s="16">
        <f t="shared" si="8"/>
        <v>132</v>
      </c>
      <c r="J173" s="16">
        <f t="shared" si="9"/>
        <v>9.24</v>
      </c>
      <c r="K173" s="6">
        <f t="shared" si="10"/>
        <v>141.24</v>
      </c>
      <c r="L173" s="16">
        <f t="shared" si="11"/>
        <v>359.52</v>
      </c>
    </row>
    <row r="174" spans="1:12" x14ac:dyDescent="0.4">
      <c r="A174" s="8">
        <v>170</v>
      </c>
      <c r="B174" s="4">
        <v>5930000471</v>
      </c>
      <c r="C174" s="29" t="s">
        <v>2153</v>
      </c>
      <c r="D174" s="64" t="s">
        <v>2154</v>
      </c>
      <c r="E174" s="116">
        <v>1</v>
      </c>
      <c r="F174" s="31">
        <v>21.4</v>
      </c>
      <c r="G174" s="3">
        <v>8</v>
      </c>
      <c r="H174" s="5">
        <v>4</v>
      </c>
      <c r="I174" s="16">
        <f t="shared" si="8"/>
        <v>32</v>
      </c>
      <c r="J174" s="16">
        <f t="shared" si="9"/>
        <v>2.2400000000000002</v>
      </c>
      <c r="K174" s="6">
        <f t="shared" si="10"/>
        <v>34.24</v>
      </c>
      <c r="L174" s="16">
        <f t="shared" si="11"/>
        <v>55.64</v>
      </c>
    </row>
    <row r="175" spans="1:12" x14ac:dyDescent="0.4">
      <c r="A175" s="8">
        <v>171</v>
      </c>
      <c r="B175" s="4">
        <v>5930000472</v>
      </c>
      <c r="C175" s="3" t="s">
        <v>2155</v>
      </c>
      <c r="D175" s="64" t="s">
        <v>2156</v>
      </c>
      <c r="E175" s="116">
        <v>1</v>
      </c>
      <c r="F175" s="33">
        <v>924.48</v>
      </c>
      <c r="G175" s="3">
        <v>239</v>
      </c>
      <c r="H175" s="5">
        <v>4</v>
      </c>
      <c r="I175" s="16">
        <f t="shared" si="8"/>
        <v>956</v>
      </c>
      <c r="J175" s="16">
        <f t="shared" si="9"/>
        <v>66.92</v>
      </c>
      <c r="K175" s="6">
        <f t="shared" si="10"/>
        <v>1022.92</v>
      </c>
      <c r="L175" s="16">
        <f t="shared" si="11"/>
        <v>1947.4</v>
      </c>
    </row>
    <row r="176" spans="1:12" x14ac:dyDescent="0.4">
      <c r="A176" s="8">
        <v>172</v>
      </c>
      <c r="B176" s="4">
        <v>5930000473</v>
      </c>
      <c r="C176" s="29" t="s">
        <v>2157</v>
      </c>
      <c r="D176" s="64" t="s">
        <v>2158</v>
      </c>
      <c r="E176" s="116">
        <v>1</v>
      </c>
      <c r="F176" s="31">
        <v>72.760000000000005</v>
      </c>
      <c r="G176" s="3">
        <v>11</v>
      </c>
      <c r="H176" s="5">
        <v>4</v>
      </c>
      <c r="I176" s="16">
        <f t="shared" si="8"/>
        <v>44</v>
      </c>
      <c r="J176" s="16">
        <f t="shared" si="9"/>
        <v>3.08</v>
      </c>
      <c r="K176" s="6">
        <f t="shared" si="10"/>
        <v>47.08</v>
      </c>
      <c r="L176" s="16">
        <f t="shared" si="11"/>
        <v>119.84</v>
      </c>
    </row>
    <row r="177" spans="1:12" x14ac:dyDescent="0.4">
      <c r="A177" s="8">
        <v>173</v>
      </c>
      <c r="B177" s="4">
        <v>5930000474</v>
      </c>
      <c r="C177" s="64" t="s">
        <v>2159</v>
      </c>
      <c r="D177" s="64" t="s">
        <v>2160</v>
      </c>
      <c r="E177" s="116" t="s">
        <v>1779</v>
      </c>
      <c r="F177" s="33">
        <v>0</v>
      </c>
      <c r="G177" s="3">
        <v>118</v>
      </c>
      <c r="H177" s="5">
        <v>4</v>
      </c>
      <c r="I177" s="16">
        <f t="shared" si="8"/>
        <v>472</v>
      </c>
      <c r="J177" s="16">
        <f t="shared" si="9"/>
        <v>33.040000000000006</v>
      </c>
      <c r="K177" s="6">
        <f t="shared" si="10"/>
        <v>505.04</v>
      </c>
      <c r="L177" s="16">
        <f t="shared" si="11"/>
        <v>505.04</v>
      </c>
    </row>
    <row r="178" spans="1:12" x14ac:dyDescent="0.4">
      <c r="A178" s="8">
        <v>174</v>
      </c>
      <c r="B178" s="4">
        <v>5930000475</v>
      </c>
      <c r="C178" s="29" t="s">
        <v>2161</v>
      </c>
      <c r="D178" s="64" t="s">
        <v>591</v>
      </c>
      <c r="E178" s="116">
        <v>1</v>
      </c>
      <c r="F178" s="31">
        <v>316.72000000000003</v>
      </c>
      <c r="G178" s="3">
        <v>55</v>
      </c>
      <c r="H178" s="5">
        <v>4</v>
      </c>
      <c r="I178" s="16">
        <f t="shared" si="8"/>
        <v>220</v>
      </c>
      <c r="J178" s="16">
        <f t="shared" si="9"/>
        <v>15.400000000000002</v>
      </c>
      <c r="K178" s="6">
        <f t="shared" si="10"/>
        <v>235.4</v>
      </c>
      <c r="L178" s="16">
        <f t="shared" si="11"/>
        <v>552.12</v>
      </c>
    </row>
    <row r="179" spans="1:12" x14ac:dyDescent="0.4">
      <c r="A179" s="8">
        <v>175</v>
      </c>
      <c r="B179" s="4">
        <v>5930000476</v>
      </c>
      <c r="C179" s="3" t="s">
        <v>2162</v>
      </c>
      <c r="D179" s="64" t="s">
        <v>2163</v>
      </c>
      <c r="E179" s="116">
        <v>1</v>
      </c>
      <c r="F179" s="33">
        <v>175.48</v>
      </c>
      <c r="G179" s="3">
        <v>22</v>
      </c>
      <c r="H179" s="5">
        <v>4</v>
      </c>
      <c r="I179" s="16">
        <f t="shared" si="8"/>
        <v>88</v>
      </c>
      <c r="J179" s="16">
        <f t="shared" si="9"/>
        <v>6.16</v>
      </c>
      <c r="K179" s="6">
        <f t="shared" si="10"/>
        <v>94.16</v>
      </c>
      <c r="L179" s="16">
        <f t="shared" si="11"/>
        <v>269.64</v>
      </c>
    </row>
    <row r="180" spans="1:12" x14ac:dyDescent="0.4">
      <c r="A180" s="8">
        <v>176</v>
      </c>
      <c r="B180" s="4">
        <v>5930000477</v>
      </c>
      <c r="C180" s="29" t="s">
        <v>2164</v>
      </c>
      <c r="D180" s="64" t="s">
        <v>2165</v>
      </c>
      <c r="E180" s="116">
        <v>1</v>
      </c>
      <c r="F180" s="31">
        <v>744.72</v>
      </c>
      <c r="G180" s="3">
        <v>191</v>
      </c>
      <c r="H180" s="5">
        <v>4</v>
      </c>
      <c r="I180" s="16">
        <f t="shared" si="8"/>
        <v>764</v>
      </c>
      <c r="J180" s="16">
        <f t="shared" si="9"/>
        <v>53.480000000000004</v>
      </c>
      <c r="K180" s="6">
        <f t="shared" si="10"/>
        <v>817.48</v>
      </c>
      <c r="L180" s="16">
        <f t="shared" si="11"/>
        <v>1562.2</v>
      </c>
    </row>
    <row r="181" spans="1:12" x14ac:dyDescent="0.4">
      <c r="A181" s="8">
        <v>177</v>
      </c>
      <c r="B181" s="4">
        <v>5930000478</v>
      </c>
      <c r="C181" s="3" t="s">
        <v>2166</v>
      </c>
      <c r="D181" s="64" t="s">
        <v>2167</v>
      </c>
      <c r="E181" s="116">
        <v>1</v>
      </c>
      <c r="F181" s="33">
        <v>419.44</v>
      </c>
      <c r="G181" s="3">
        <v>94</v>
      </c>
      <c r="H181" s="5">
        <v>4</v>
      </c>
      <c r="I181" s="16">
        <f t="shared" si="8"/>
        <v>376</v>
      </c>
      <c r="J181" s="16">
        <f t="shared" si="9"/>
        <v>26.320000000000004</v>
      </c>
      <c r="K181" s="6">
        <f t="shared" si="10"/>
        <v>402.32</v>
      </c>
      <c r="L181" s="16">
        <f t="shared" si="11"/>
        <v>821.76</v>
      </c>
    </row>
    <row r="182" spans="1:12" x14ac:dyDescent="0.4">
      <c r="A182" s="8">
        <v>178</v>
      </c>
      <c r="B182" s="4">
        <v>5930000479</v>
      </c>
      <c r="C182" s="29" t="s">
        <v>2168</v>
      </c>
      <c r="D182" s="64" t="s">
        <v>2169</v>
      </c>
      <c r="E182" s="116">
        <v>1</v>
      </c>
      <c r="F182" s="31">
        <v>577.79999999999995</v>
      </c>
      <c r="G182" s="3">
        <v>120</v>
      </c>
      <c r="H182" s="5">
        <v>4</v>
      </c>
      <c r="I182" s="16">
        <f t="shared" si="8"/>
        <v>480</v>
      </c>
      <c r="J182" s="16">
        <f t="shared" si="9"/>
        <v>33.6</v>
      </c>
      <c r="K182" s="6">
        <f t="shared" si="10"/>
        <v>513.6</v>
      </c>
      <c r="L182" s="16">
        <f t="shared" si="11"/>
        <v>1091.4000000000001</v>
      </c>
    </row>
    <row r="183" spans="1:12" x14ac:dyDescent="0.4">
      <c r="A183" s="8">
        <v>179</v>
      </c>
      <c r="B183" s="4">
        <v>5930000480</v>
      </c>
      <c r="C183" s="3" t="s">
        <v>2170</v>
      </c>
      <c r="D183" s="64" t="s">
        <v>2171</v>
      </c>
      <c r="E183" s="116">
        <v>1</v>
      </c>
      <c r="F183" s="33">
        <v>34.24</v>
      </c>
      <c r="G183" s="3">
        <v>52</v>
      </c>
      <c r="H183" s="5">
        <v>4</v>
      </c>
      <c r="I183" s="16">
        <f t="shared" si="8"/>
        <v>208</v>
      </c>
      <c r="J183" s="16">
        <f t="shared" si="9"/>
        <v>14.560000000000002</v>
      </c>
      <c r="K183" s="6">
        <f t="shared" si="10"/>
        <v>222.56</v>
      </c>
      <c r="L183" s="16">
        <f t="shared" si="11"/>
        <v>256.8</v>
      </c>
    </row>
    <row r="184" spans="1:12" x14ac:dyDescent="0.4">
      <c r="A184" s="8">
        <v>180</v>
      </c>
      <c r="B184" s="4">
        <v>5930000481</v>
      </c>
      <c r="C184" s="29" t="s">
        <v>2172</v>
      </c>
      <c r="D184" s="64" t="s">
        <v>2010</v>
      </c>
      <c r="E184" s="116">
        <v>1</v>
      </c>
      <c r="F184" s="31">
        <v>552.12</v>
      </c>
      <c r="G184" s="3">
        <v>100</v>
      </c>
      <c r="H184" s="5">
        <v>4</v>
      </c>
      <c r="I184" s="16">
        <f t="shared" si="8"/>
        <v>400</v>
      </c>
      <c r="J184" s="16">
        <f t="shared" si="9"/>
        <v>28.000000000000004</v>
      </c>
      <c r="K184" s="6">
        <f t="shared" si="10"/>
        <v>428</v>
      </c>
      <c r="L184" s="16">
        <f t="shared" si="11"/>
        <v>980.12</v>
      </c>
    </row>
    <row r="185" spans="1:12" x14ac:dyDescent="0.4">
      <c r="A185" s="8">
        <v>181</v>
      </c>
      <c r="B185" s="4">
        <v>5930000482</v>
      </c>
      <c r="C185" s="3" t="s">
        <v>2173</v>
      </c>
      <c r="D185" s="64" t="s">
        <v>2174</v>
      </c>
      <c r="E185" s="116">
        <v>1</v>
      </c>
      <c r="F185" s="33">
        <v>389.48</v>
      </c>
      <c r="G185" s="3">
        <v>64</v>
      </c>
      <c r="H185" s="5">
        <v>4</v>
      </c>
      <c r="I185" s="16">
        <f t="shared" si="8"/>
        <v>256</v>
      </c>
      <c r="J185" s="16">
        <f t="shared" si="9"/>
        <v>17.920000000000002</v>
      </c>
      <c r="K185" s="6">
        <f t="shared" si="10"/>
        <v>273.92</v>
      </c>
      <c r="L185" s="16">
        <f t="shared" si="11"/>
        <v>663.40000000000009</v>
      </c>
    </row>
    <row r="186" spans="1:12" x14ac:dyDescent="0.4">
      <c r="A186" s="8">
        <v>182</v>
      </c>
      <c r="B186" s="4">
        <v>5930000483</v>
      </c>
      <c r="C186" s="29" t="s">
        <v>2175</v>
      </c>
      <c r="D186" s="64" t="s">
        <v>2176</v>
      </c>
      <c r="E186" s="31" t="s">
        <v>1779</v>
      </c>
      <c r="F186" s="31">
        <v>0</v>
      </c>
      <c r="G186" s="3">
        <v>68</v>
      </c>
      <c r="H186" s="5">
        <v>4</v>
      </c>
      <c r="I186" s="16">
        <f t="shared" si="8"/>
        <v>272</v>
      </c>
      <c r="J186" s="16">
        <f t="shared" si="9"/>
        <v>19.040000000000003</v>
      </c>
      <c r="K186" s="6">
        <f t="shared" si="10"/>
        <v>291.04000000000002</v>
      </c>
      <c r="L186" s="16">
        <f t="shared" si="11"/>
        <v>291.04000000000002</v>
      </c>
    </row>
    <row r="187" spans="1:12" x14ac:dyDescent="0.4">
      <c r="A187" s="8">
        <v>183</v>
      </c>
      <c r="B187" s="4">
        <v>5930000484</v>
      </c>
      <c r="C187" s="3" t="s">
        <v>2177</v>
      </c>
      <c r="D187" s="64" t="s">
        <v>422</v>
      </c>
      <c r="E187" s="116">
        <v>1</v>
      </c>
      <c r="F187" s="33">
        <v>128.4</v>
      </c>
      <c r="G187" s="3">
        <v>33</v>
      </c>
      <c r="H187" s="5">
        <v>4</v>
      </c>
      <c r="I187" s="16">
        <f t="shared" si="8"/>
        <v>132</v>
      </c>
      <c r="J187" s="16">
        <f t="shared" si="9"/>
        <v>9.24</v>
      </c>
      <c r="K187" s="6">
        <f t="shared" si="10"/>
        <v>141.24</v>
      </c>
      <c r="L187" s="16">
        <f t="shared" si="11"/>
        <v>269.64</v>
      </c>
    </row>
    <row r="188" spans="1:12" x14ac:dyDescent="0.4">
      <c r="A188" s="8">
        <v>184</v>
      </c>
      <c r="B188" s="4">
        <v>5930000485</v>
      </c>
      <c r="C188" s="29" t="s">
        <v>2178</v>
      </c>
      <c r="D188" s="64" t="s">
        <v>425</v>
      </c>
      <c r="E188" s="116">
        <v>1</v>
      </c>
      <c r="F188" s="31">
        <v>8.56</v>
      </c>
      <c r="G188" s="3">
        <v>3</v>
      </c>
      <c r="H188" s="5">
        <v>4</v>
      </c>
      <c r="I188" s="16">
        <f t="shared" si="8"/>
        <v>12</v>
      </c>
      <c r="J188" s="16">
        <f t="shared" si="9"/>
        <v>0.84000000000000008</v>
      </c>
      <c r="K188" s="6">
        <f t="shared" si="10"/>
        <v>12.84</v>
      </c>
      <c r="L188" s="16">
        <f t="shared" si="11"/>
        <v>21.4</v>
      </c>
    </row>
    <row r="189" spans="1:12" x14ac:dyDescent="0.4">
      <c r="A189" s="8">
        <v>185</v>
      </c>
      <c r="B189" s="4">
        <v>5930000486</v>
      </c>
      <c r="C189" s="3" t="s">
        <v>2179</v>
      </c>
      <c r="D189" s="64" t="s">
        <v>2180</v>
      </c>
      <c r="E189" s="116" t="s">
        <v>1779</v>
      </c>
      <c r="F189" s="33">
        <v>0</v>
      </c>
      <c r="G189" s="3">
        <v>14</v>
      </c>
      <c r="H189" s="5">
        <v>4</v>
      </c>
      <c r="I189" s="16">
        <f t="shared" si="8"/>
        <v>56</v>
      </c>
      <c r="J189" s="16">
        <f t="shared" si="9"/>
        <v>3.9200000000000004</v>
      </c>
      <c r="K189" s="6">
        <f t="shared" si="10"/>
        <v>59.92</v>
      </c>
      <c r="L189" s="16">
        <f t="shared" si="11"/>
        <v>59.92</v>
      </c>
    </row>
    <row r="190" spans="1:12" x14ac:dyDescent="0.4">
      <c r="A190" s="8">
        <v>186</v>
      </c>
      <c r="B190" s="4">
        <v>5930000487</v>
      </c>
      <c r="C190" s="29" t="s">
        <v>2181</v>
      </c>
      <c r="D190" s="64" t="s">
        <v>427</v>
      </c>
      <c r="E190" s="31" t="s">
        <v>1779</v>
      </c>
      <c r="F190" s="31">
        <v>0</v>
      </c>
      <c r="G190" s="3">
        <v>17</v>
      </c>
      <c r="H190" s="5">
        <v>4</v>
      </c>
      <c r="I190" s="16">
        <f t="shared" si="8"/>
        <v>68</v>
      </c>
      <c r="J190" s="16">
        <f t="shared" si="9"/>
        <v>4.7600000000000007</v>
      </c>
      <c r="K190" s="6">
        <f t="shared" si="10"/>
        <v>72.760000000000005</v>
      </c>
      <c r="L190" s="16">
        <f t="shared" si="11"/>
        <v>72.760000000000005</v>
      </c>
    </row>
    <row r="191" spans="1:12" x14ac:dyDescent="0.4">
      <c r="A191" s="8">
        <v>187</v>
      </c>
      <c r="B191" s="4">
        <v>5930000488</v>
      </c>
      <c r="C191" s="3" t="s">
        <v>2182</v>
      </c>
      <c r="D191" s="64" t="s">
        <v>430</v>
      </c>
      <c r="E191" s="116">
        <v>1</v>
      </c>
      <c r="F191" s="33">
        <v>17.12</v>
      </c>
      <c r="G191" s="3">
        <v>4</v>
      </c>
      <c r="H191" s="5">
        <v>4</v>
      </c>
      <c r="I191" s="16">
        <f t="shared" si="8"/>
        <v>16</v>
      </c>
      <c r="J191" s="16">
        <f t="shared" si="9"/>
        <v>1.1200000000000001</v>
      </c>
      <c r="K191" s="6">
        <f t="shared" si="10"/>
        <v>17.12</v>
      </c>
      <c r="L191" s="16">
        <f t="shared" si="11"/>
        <v>34.24</v>
      </c>
    </row>
    <row r="192" spans="1:12" x14ac:dyDescent="0.4">
      <c r="A192" s="8">
        <v>188</v>
      </c>
      <c r="B192" s="4">
        <v>5930000489</v>
      </c>
      <c r="C192" s="29" t="s">
        <v>2183</v>
      </c>
      <c r="D192" s="64" t="s">
        <v>2184</v>
      </c>
      <c r="E192" s="31" t="s">
        <v>1779</v>
      </c>
      <c r="F192" s="31">
        <v>0</v>
      </c>
      <c r="G192" s="3">
        <v>6</v>
      </c>
      <c r="H192" s="5">
        <v>4</v>
      </c>
      <c r="I192" s="16">
        <f t="shared" si="8"/>
        <v>24</v>
      </c>
      <c r="J192" s="16">
        <f t="shared" si="9"/>
        <v>1.6800000000000002</v>
      </c>
      <c r="K192" s="6">
        <f t="shared" si="10"/>
        <v>25.68</v>
      </c>
      <c r="L192" s="16">
        <f t="shared" si="11"/>
        <v>25.68</v>
      </c>
    </row>
    <row r="193" spans="1:12" x14ac:dyDescent="0.4">
      <c r="A193" s="8">
        <v>189</v>
      </c>
      <c r="B193" s="4">
        <v>5930000490</v>
      </c>
      <c r="C193" s="3" t="s">
        <v>2185</v>
      </c>
      <c r="D193" s="64" t="s">
        <v>2186</v>
      </c>
      <c r="E193" s="116">
        <v>1</v>
      </c>
      <c r="F193" s="33">
        <v>436.56</v>
      </c>
      <c r="G193" s="3">
        <v>39</v>
      </c>
      <c r="H193" s="5">
        <v>4</v>
      </c>
      <c r="I193" s="16">
        <f t="shared" si="8"/>
        <v>156</v>
      </c>
      <c r="J193" s="16">
        <f t="shared" si="9"/>
        <v>10.920000000000002</v>
      </c>
      <c r="K193" s="6">
        <f t="shared" si="10"/>
        <v>166.92000000000002</v>
      </c>
      <c r="L193" s="16">
        <f t="shared" si="11"/>
        <v>603.48</v>
      </c>
    </row>
    <row r="194" spans="1:12" x14ac:dyDescent="0.4">
      <c r="A194" s="8">
        <v>190</v>
      </c>
      <c r="B194" s="4">
        <v>5930000491</v>
      </c>
      <c r="C194" s="29" t="s">
        <v>2187</v>
      </c>
      <c r="D194" s="64" t="s">
        <v>2186</v>
      </c>
      <c r="E194" s="116">
        <v>1</v>
      </c>
      <c r="F194" s="31">
        <v>188.32</v>
      </c>
      <c r="G194" s="3">
        <v>44</v>
      </c>
      <c r="H194" s="5">
        <v>4</v>
      </c>
      <c r="I194" s="16">
        <f t="shared" si="8"/>
        <v>176</v>
      </c>
      <c r="J194" s="16">
        <f t="shared" si="9"/>
        <v>12.32</v>
      </c>
      <c r="K194" s="6">
        <f t="shared" si="10"/>
        <v>188.32</v>
      </c>
      <c r="L194" s="16">
        <f t="shared" si="11"/>
        <v>376.64</v>
      </c>
    </row>
    <row r="195" spans="1:12" x14ac:dyDescent="0.4">
      <c r="A195" s="8">
        <v>191</v>
      </c>
      <c r="B195" s="4">
        <v>5930000492</v>
      </c>
      <c r="C195" s="3" t="s">
        <v>2188</v>
      </c>
      <c r="D195" s="64" t="s">
        <v>2189</v>
      </c>
      <c r="E195" s="116">
        <v>1</v>
      </c>
      <c r="F195" s="33">
        <v>419.44</v>
      </c>
      <c r="G195" s="3">
        <v>90</v>
      </c>
      <c r="H195" s="5">
        <v>4</v>
      </c>
      <c r="I195" s="16">
        <f t="shared" si="8"/>
        <v>360</v>
      </c>
      <c r="J195" s="16">
        <f t="shared" si="9"/>
        <v>25.200000000000003</v>
      </c>
      <c r="K195" s="6">
        <f t="shared" si="10"/>
        <v>385.2</v>
      </c>
      <c r="L195" s="16">
        <f t="shared" si="11"/>
        <v>804.64</v>
      </c>
    </row>
    <row r="196" spans="1:12" x14ac:dyDescent="0.4">
      <c r="A196" s="8">
        <v>192</v>
      </c>
      <c r="B196" s="4">
        <v>5930000493</v>
      </c>
      <c r="C196" s="29" t="s">
        <v>2190</v>
      </c>
      <c r="D196" s="64" t="s">
        <v>2191</v>
      </c>
      <c r="E196" s="31" t="s">
        <v>1779</v>
      </c>
      <c r="F196" s="31">
        <v>0</v>
      </c>
      <c r="G196" s="3">
        <v>187</v>
      </c>
      <c r="H196" s="5">
        <v>4</v>
      </c>
      <c r="I196" s="16">
        <f t="shared" si="8"/>
        <v>748</v>
      </c>
      <c r="J196" s="16">
        <f t="shared" si="9"/>
        <v>52.360000000000007</v>
      </c>
      <c r="K196" s="6">
        <f t="shared" si="10"/>
        <v>800.36</v>
      </c>
      <c r="L196" s="16">
        <f t="shared" si="11"/>
        <v>800.36</v>
      </c>
    </row>
    <row r="197" spans="1:12" x14ac:dyDescent="0.4">
      <c r="A197" s="8">
        <v>193</v>
      </c>
      <c r="B197" s="4">
        <v>5930000494</v>
      </c>
      <c r="C197" s="3" t="s">
        <v>2192</v>
      </c>
      <c r="D197" s="64" t="s">
        <v>2191</v>
      </c>
      <c r="E197" s="116" t="s">
        <v>1779</v>
      </c>
      <c r="F197" s="33">
        <v>0</v>
      </c>
      <c r="G197" s="3">
        <v>21</v>
      </c>
      <c r="H197" s="5">
        <v>4</v>
      </c>
      <c r="I197" s="16">
        <f t="shared" si="8"/>
        <v>84</v>
      </c>
      <c r="J197" s="16">
        <f t="shared" si="9"/>
        <v>5.8800000000000008</v>
      </c>
      <c r="K197" s="6">
        <f t="shared" si="10"/>
        <v>89.88</v>
      </c>
      <c r="L197" s="16">
        <f t="shared" si="11"/>
        <v>89.88</v>
      </c>
    </row>
    <row r="198" spans="1:12" x14ac:dyDescent="0.4">
      <c r="A198" s="8">
        <v>194</v>
      </c>
      <c r="B198" s="4">
        <v>5930000495</v>
      </c>
      <c r="C198" s="29" t="s">
        <v>2193</v>
      </c>
      <c r="D198" s="64" t="s">
        <v>695</v>
      </c>
      <c r="E198" s="116">
        <v>1</v>
      </c>
      <c r="F198" s="31">
        <v>363.8</v>
      </c>
      <c r="G198" s="3">
        <v>94</v>
      </c>
      <c r="H198" s="5">
        <v>4</v>
      </c>
      <c r="I198" s="16">
        <f t="shared" ref="I198:I261" si="12">G198*H198</f>
        <v>376</v>
      </c>
      <c r="J198" s="16">
        <f t="shared" ref="J198:J261" si="13">SUM(I198*7%)</f>
        <v>26.320000000000004</v>
      </c>
      <c r="K198" s="6">
        <f t="shared" ref="K198:K261" si="14">SUM(I198+J198)</f>
        <v>402.32</v>
      </c>
      <c r="L198" s="16">
        <f t="shared" ref="L198:L261" si="15">K198+F198</f>
        <v>766.12</v>
      </c>
    </row>
    <row r="199" spans="1:12" x14ac:dyDescent="0.4">
      <c r="A199" s="8">
        <v>195</v>
      </c>
      <c r="B199" s="4">
        <v>5930000496</v>
      </c>
      <c r="C199" s="3" t="s">
        <v>2194</v>
      </c>
      <c r="D199" s="64" t="s">
        <v>437</v>
      </c>
      <c r="E199" s="116">
        <v>1</v>
      </c>
      <c r="F199" s="33">
        <v>410.88</v>
      </c>
      <c r="G199" s="3">
        <v>80</v>
      </c>
      <c r="H199" s="5">
        <v>4</v>
      </c>
      <c r="I199" s="16">
        <f t="shared" si="12"/>
        <v>320</v>
      </c>
      <c r="J199" s="16">
        <f t="shared" si="13"/>
        <v>22.400000000000002</v>
      </c>
      <c r="K199" s="6">
        <f t="shared" si="14"/>
        <v>342.4</v>
      </c>
      <c r="L199" s="16">
        <f t="shared" si="15"/>
        <v>753.28</v>
      </c>
    </row>
    <row r="200" spans="1:12" x14ac:dyDescent="0.4">
      <c r="A200" s="8">
        <v>196</v>
      </c>
      <c r="B200" s="4">
        <v>5930000497</v>
      </c>
      <c r="C200" s="29" t="s">
        <v>2195</v>
      </c>
      <c r="D200" s="64" t="s">
        <v>2196</v>
      </c>
      <c r="E200" s="31" t="s">
        <v>1779</v>
      </c>
      <c r="F200" s="31">
        <v>0</v>
      </c>
      <c r="G200" s="3">
        <v>33</v>
      </c>
      <c r="H200" s="5">
        <v>4</v>
      </c>
      <c r="I200" s="16">
        <f t="shared" si="12"/>
        <v>132</v>
      </c>
      <c r="J200" s="16">
        <f t="shared" si="13"/>
        <v>9.24</v>
      </c>
      <c r="K200" s="6">
        <f t="shared" si="14"/>
        <v>141.24</v>
      </c>
      <c r="L200" s="16">
        <f t="shared" si="15"/>
        <v>141.24</v>
      </c>
    </row>
    <row r="201" spans="1:12" x14ac:dyDescent="0.4">
      <c r="A201" s="8">
        <v>197</v>
      </c>
      <c r="B201" s="4">
        <v>5930000498</v>
      </c>
      <c r="C201" s="3" t="s">
        <v>2197</v>
      </c>
      <c r="D201" s="64" t="s">
        <v>2198</v>
      </c>
      <c r="E201" s="116" t="s">
        <v>1779</v>
      </c>
      <c r="F201" s="33">
        <v>0</v>
      </c>
      <c r="G201" s="3">
        <v>24</v>
      </c>
      <c r="H201" s="5">
        <v>4</v>
      </c>
      <c r="I201" s="16">
        <f t="shared" si="12"/>
        <v>96</v>
      </c>
      <c r="J201" s="16">
        <f t="shared" si="13"/>
        <v>6.7200000000000006</v>
      </c>
      <c r="K201" s="6">
        <f t="shared" si="14"/>
        <v>102.72</v>
      </c>
      <c r="L201" s="16">
        <f t="shared" si="15"/>
        <v>102.72</v>
      </c>
    </row>
    <row r="202" spans="1:12" x14ac:dyDescent="0.4">
      <c r="A202" s="8">
        <v>198</v>
      </c>
      <c r="B202" s="4">
        <v>5930000499</v>
      </c>
      <c r="C202" s="29" t="s">
        <v>2199</v>
      </c>
      <c r="D202" s="64" t="s">
        <v>2200</v>
      </c>
      <c r="E202" s="31" t="s">
        <v>1779</v>
      </c>
      <c r="F202" s="31">
        <v>0</v>
      </c>
      <c r="G202" s="3">
        <v>24</v>
      </c>
      <c r="H202" s="5">
        <v>4</v>
      </c>
      <c r="I202" s="16">
        <f t="shared" si="12"/>
        <v>96</v>
      </c>
      <c r="J202" s="16">
        <f t="shared" si="13"/>
        <v>6.7200000000000006</v>
      </c>
      <c r="K202" s="6">
        <f t="shared" si="14"/>
        <v>102.72</v>
      </c>
      <c r="L202" s="16">
        <f t="shared" si="15"/>
        <v>102.72</v>
      </c>
    </row>
    <row r="203" spans="1:12" x14ac:dyDescent="0.4">
      <c r="A203" s="8">
        <v>199</v>
      </c>
      <c r="B203" s="4">
        <v>5930000500</v>
      </c>
      <c r="C203" s="3" t="s">
        <v>2201</v>
      </c>
      <c r="D203" s="64" t="s">
        <v>2202</v>
      </c>
      <c r="E203" s="116">
        <v>1</v>
      </c>
      <c r="F203" s="33">
        <v>338.12</v>
      </c>
      <c r="G203" s="3">
        <v>71</v>
      </c>
      <c r="H203" s="5">
        <v>4</v>
      </c>
      <c r="I203" s="16">
        <f t="shared" si="12"/>
        <v>284</v>
      </c>
      <c r="J203" s="16">
        <f t="shared" si="13"/>
        <v>19.880000000000003</v>
      </c>
      <c r="K203" s="6">
        <f t="shared" si="14"/>
        <v>303.88</v>
      </c>
      <c r="L203" s="16">
        <f t="shared" si="15"/>
        <v>642</v>
      </c>
    </row>
    <row r="204" spans="1:12" x14ac:dyDescent="0.4">
      <c r="A204" s="8">
        <v>200</v>
      </c>
      <c r="B204" s="4">
        <v>5930000501</v>
      </c>
      <c r="C204" s="29" t="s">
        <v>2203</v>
      </c>
      <c r="D204" s="64" t="s">
        <v>2204</v>
      </c>
      <c r="E204" s="116">
        <v>1</v>
      </c>
      <c r="F204" s="31">
        <v>42.8</v>
      </c>
      <c r="G204" s="3">
        <v>11</v>
      </c>
      <c r="H204" s="5">
        <v>4</v>
      </c>
      <c r="I204" s="16">
        <f t="shared" si="12"/>
        <v>44</v>
      </c>
      <c r="J204" s="16">
        <f t="shared" si="13"/>
        <v>3.08</v>
      </c>
      <c r="K204" s="6">
        <f t="shared" si="14"/>
        <v>47.08</v>
      </c>
      <c r="L204" s="16">
        <f t="shared" si="15"/>
        <v>89.88</v>
      </c>
    </row>
    <row r="205" spans="1:12" x14ac:dyDescent="0.4">
      <c r="A205" s="8">
        <v>201</v>
      </c>
      <c r="B205" s="4">
        <v>5930000502</v>
      </c>
      <c r="C205" s="3" t="s">
        <v>2205</v>
      </c>
      <c r="D205" s="64" t="s">
        <v>2206</v>
      </c>
      <c r="E205" s="116">
        <v>1</v>
      </c>
      <c r="F205" s="33">
        <v>141.24</v>
      </c>
      <c r="G205" s="3">
        <v>22</v>
      </c>
      <c r="H205" s="5">
        <v>4</v>
      </c>
      <c r="I205" s="16">
        <f t="shared" si="12"/>
        <v>88</v>
      </c>
      <c r="J205" s="16">
        <f t="shared" si="13"/>
        <v>6.16</v>
      </c>
      <c r="K205" s="6">
        <f t="shared" si="14"/>
        <v>94.16</v>
      </c>
      <c r="L205" s="16">
        <f t="shared" si="15"/>
        <v>235.4</v>
      </c>
    </row>
    <row r="206" spans="1:12" x14ac:dyDescent="0.4">
      <c r="A206" s="8">
        <v>202</v>
      </c>
      <c r="B206" s="4">
        <v>5930000503</v>
      </c>
      <c r="C206" s="29" t="s">
        <v>2207</v>
      </c>
      <c r="D206" s="64" t="s">
        <v>2208</v>
      </c>
      <c r="E206" s="116">
        <v>1</v>
      </c>
      <c r="F206" s="31">
        <v>201.16</v>
      </c>
      <c r="G206" s="3">
        <v>32</v>
      </c>
      <c r="H206" s="5">
        <v>4</v>
      </c>
      <c r="I206" s="16">
        <f t="shared" si="12"/>
        <v>128</v>
      </c>
      <c r="J206" s="16">
        <f t="shared" si="13"/>
        <v>8.9600000000000009</v>
      </c>
      <c r="K206" s="6">
        <f t="shared" si="14"/>
        <v>136.96</v>
      </c>
      <c r="L206" s="16">
        <f t="shared" si="15"/>
        <v>338.12</v>
      </c>
    </row>
    <row r="207" spans="1:12" x14ac:dyDescent="0.4">
      <c r="A207" s="8">
        <v>203</v>
      </c>
      <c r="B207" s="4">
        <v>5930000504</v>
      </c>
      <c r="C207" s="3" t="s">
        <v>2209</v>
      </c>
      <c r="D207" s="64" t="s">
        <v>2210</v>
      </c>
      <c r="E207" s="116">
        <v>1</v>
      </c>
      <c r="F207" s="33">
        <v>2058.6799999999998</v>
      </c>
      <c r="G207" s="3">
        <v>423</v>
      </c>
      <c r="H207" s="5">
        <v>4</v>
      </c>
      <c r="I207" s="16">
        <f t="shared" si="12"/>
        <v>1692</v>
      </c>
      <c r="J207" s="16">
        <f t="shared" si="13"/>
        <v>118.44000000000001</v>
      </c>
      <c r="K207" s="6">
        <f t="shared" si="14"/>
        <v>1810.44</v>
      </c>
      <c r="L207" s="16">
        <f t="shared" si="15"/>
        <v>3869.12</v>
      </c>
    </row>
    <row r="208" spans="1:12" x14ac:dyDescent="0.4">
      <c r="A208" s="8">
        <v>204</v>
      </c>
      <c r="B208" s="4">
        <v>5930000505</v>
      </c>
      <c r="C208" s="29" t="s">
        <v>2211</v>
      </c>
      <c r="D208" s="64" t="s">
        <v>2212</v>
      </c>
      <c r="E208" s="116">
        <v>1</v>
      </c>
      <c r="F208" s="31">
        <v>303.88</v>
      </c>
      <c r="G208" s="3">
        <v>64</v>
      </c>
      <c r="H208" s="5">
        <v>4</v>
      </c>
      <c r="I208" s="16">
        <f t="shared" si="12"/>
        <v>256</v>
      </c>
      <c r="J208" s="16">
        <f t="shared" si="13"/>
        <v>17.920000000000002</v>
      </c>
      <c r="K208" s="6">
        <f t="shared" si="14"/>
        <v>273.92</v>
      </c>
      <c r="L208" s="16">
        <f t="shared" si="15"/>
        <v>577.79999999999995</v>
      </c>
    </row>
    <row r="209" spans="1:12" x14ac:dyDescent="0.4">
      <c r="A209" s="8">
        <v>205</v>
      </c>
      <c r="B209" s="4">
        <v>5930000506</v>
      </c>
      <c r="C209" s="3" t="s">
        <v>2213</v>
      </c>
      <c r="D209" s="64" t="s">
        <v>2214</v>
      </c>
      <c r="E209" s="116">
        <v>1</v>
      </c>
      <c r="F209" s="33">
        <v>17.12</v>
      </c>
      <c r="G209" s="3">
        <v>3</v>
      </c>
      <c r="H209" s="5">
        <v>4</v>
      </c>
      <c r="I209" s="16">
        <f t="shared" si="12"/>
        <v>12</v>
      </c>
      <c r="J209" s="16">
        <f t="shared" si="13"/>
        <v>0.84000000000000008</v>
      </c>
      <c r="K209" s="6">
        <f t="shared" si="14"/>
        <v>12.84</v>
      </c>
      <c r="L209" s="16">
        <f t="shared" si="15"/>
        <v>29.96</v>
      </c>
    </row>
    <row r="210" spans="1:12" x14ac:dyDescent="0.4">
      <c r="A210" s="8">
        <v>206</v>
      </c>
      <c r="B210" s="4">
        <v>5930000507</v>
      </c>
      <c r="C210" s="29" t="s">
        <v>2215</v>
      </c>
      <c r="D210" s="64" t="s">
        <v>423</v>
      </c>
      <c r="E210" s="116">
        <v>1</v>
      </c>
      <c r="F210" s="31">
        <v>4.28</v>
      </c>
      <c r="G210" s="3">
        <v>5</v>
      </c>
      <c r="H210" s="5">
        <v>4</v>
      </c>
      <c r="I210" s="16">
        <f t="shared" si="12"/>
        <v>20</v>
      </c>
      <c r="J210" s="16">
        <f t="shared" si="13"/>
        <v>1.4000000000000001</v>
      </c>
      <c r="K210" s="6">
        <f t="shared" si="14"/>
        <v>21.4</v>
      </c>
      <c r="L210" s="16">
        <f t="shared" si="15"/>
        <v>25.68</v>
      </c>
    </row>
    <row r="211" spans="1:12" x14ac:dyDescent="0.4">
      <c r="A211" s="8">
        <v>207</v>
      </c>
      <c r="B211" s="4">
        <v>5930000508</v>
      </c>
      <c r="C211" s="3" t="s">
        <v>2216</v>
      </c>
      <c r="D211" s="64" t="s">
        <v>2217</v>
      </c>
      <c r="E211" s="116">
        <v>1</v>
      </c>
      <c r="F211" s="33">
        <v>29.96</v>
      </c>
      <c r="G211" s="3">
        <v>20</v>
      </c>
      <c r="H211" s="5">
        <v>4</v>
      </c>
      <c r="I211" s="16">
        <f t="shared" si="12"/>
        <v>80</v>
      </c>
      <c r="J211" s="16">
        <f t="shared" si="13"/>
        <v>5.6000000000000005</v>
      </c>
      <c r="K211" s="6">
        <f t="shared" si="14"/>
        <v>85.6</v>
      </c>
      <c r="L211" s="16">
        <f t="shared" si="15"/>
        <v>115.56</v>
      </c>
    </row>
    <row r="212" spans="1:12" x14ac:dyDescent="0.4">
      <c r="A212" s="8">
        <v>208</v>
      </c>
      <c r="B212" s="4">
        <v>5930000509</v>
      </c>
      <c r="C212" s="29" t="s">
        <v>2218</v>
      </c>
      <c r="D212" s="64" t="s">
        <v>2219</v>
      </c>
      <c r="E212" s="116">
        <v>1</v>
      </c>
      <c r="F212" s="31">
        <v>1356.76</v>
      </c>
      <c r="G212" s="3">
        <v>382</v>
      </c>
      <c r="H212" s="5">
        <v>4</v>
      </c>
      <c r="I212" s="16">
        <f t="shared" si="12"/>
        <v>1528</v>
      </c>
      <c r="J212" s="16">
        <f t="shared" si="13"/>
        <v>106.96000000000001</v>
      </c>
      <c r="K212" s="6">
        <f t="shared" si="14"/>
        <v>1634.96</v>
      </c>
      <c r="L212" s="16">
        <f t="shared" si="15"/>
        <v>2991.7200000000003</v>
      </c>
    </row>
    <row r="213" spans="1:12" x14ac:dyDescent="0.4">
      <c r="A213" s="8">
        <v>209</v>
      </c>
      <c r="B213" s="4">
        <v>5930000510</v>
      </c>
      <c r="C213" s="3" t="s">
        <v>2220</v>
      </c>
      <c r="D213" s="64" t="s">
        <v>469</v>
      </c>
      <c r="E213" s="116">
        <v>1</v>
      </c>
      <c r="F213" s="33">
        <v>166.92</v>
      </c>
      <c r="G213" s="3">
        <v>1</v>
      </c>
      <c r="H213" s="5">
        <v>4</v>
      </c>
      <c r="I213" s="16">
        <f t="shared" si="12"/>
        <v>4</v>
      </c>
      <c r="J213" s="16">
        <f t="shared" si="13"/>
        <v>0.28000000000000003</v>
      </c>
      <c r="K213" s="6">
        <f t="shared" si="14"/>
        <v>4.28</v>
      </c>
      <c r="L213" s="16">
        <f t="shared" si="15"/>
        <v>171.2</v>
      </c>
    </row>
    <row r="214" spans="1:12" x14ac:dyDescent="0.4">
      <c r="A214" s="8">
        <v>210</v>
      </c>
      <c r="B214" s="4">
        <v>5930000511</v>
      </c>
      <c r="C214" s="29" t="s">
        <v>2221</v>
      </c>
      <c r="D214" s="64" t="s">
        <v>2222</v>
      </c>
      <c r="E214" s="116">
        <v>1</v>
      </c>
      <c r="F214" s="31">
        <v>282.48</v>
      </c>
      <c r="G214" s="3">
        <v>46</v>
      </c>
      <c r="H214" s="5">
        <v>4</v>
      </c>
      <c r="I214" s="16">
        <f t="shared" si="12"/>
        <v>184</v>
      </c>
      <c r="J214" s="16">
        <f t="shared" si="13"/>
        <v>12.88</v>
      </c>
      <c r="K214" s="6">
        <f t="shared" si="14"/>
        <v>196.88</v>
      </c>
      <c r="L214" s="16">
        <f t="shared" si="15"/>
        <v>479.36</v>
      </c>
    </row>
    <row r="215" spans="1:12" x14ac:dyDescent="0.4">
      <c r="A215" s="8">
        <v>211</v>
      </c>
      <c r="B215" s="4">
        <v>5930000512</v>
      </c>
      <c r="C215" s="3" t="s">
        <v>2223</v>
      </c>
      <c r="D215" s="64" t="s">
        <v>361</v>
      </c>
      <c r="E215" s="116">
        <v>1</v>
      </c>
      <c r="F215" s="33">
        <v>184.04</v>
      </c>
      <c r="G215" s="3">
        <v>76</v>
      </c>
      <c r="H215" s="5">
        <v>4</v>
      </c>
      <c r="I215" s="16">
        <f t="shared" si="12"/>
        <v>304</v>
      </c>
      <c r="J215" s="16">
        <f t="shared" si="13"/>
        <v>21.28</v>
      </c>
      <c r="K215" s="6">
        <f t="shared" si="14"/>
        <v>325.27999999999997</v>
      </c>
      <c r="L215" s="16">
        <f t="shared" si="15"/>
        <v>509.31999999999994</v>
      </c>
    </row>
    <row r="216" spans="1:12" x14ac:dyDescent="0.4">
      <c r="A216" s="8">
        <v>212</v>
      </c>
      <c r="B216" s="4">
        <v>5930000513</v>
      </c>
      <c r="C216" s="29" t="s">
        <v>2224</v>
      </c>
      <c r="D216" s="64" t="s">
        <v>2225</v>
      </c>
      <c r="E216" s="116">
        <v>1</v>
      </c>
      <c r="F216" s="31">
        <v>51.36</v>
      </c>
      <c r="G216" s="3">
        <v>6</v>
      </c>
      <c r="H216" s="5">
        <v>4</v>
      </c>
      <c r="I216" s="16">
        <f t="shared" si="12"/>
        <v>24</v>
      </c>
      <c r="J216" s="16">
        <f t="shared" si="13"/>
        <v>1.6800000000000002</v>
      </c>
      <c r="K216" s="6">
        <f t="shared" si="14"/>
        <v>25.68</v>
      </c>
      <c r="L216" s="16">
        <f t="shared" si="15"/>
        <v>77.039999999999992</v>
      </c>
    </row>
    <row r="217" spans="1:12" x14ac:dyDescent="0.4">
      <c r="A217" s="8">
        <v>213</v>
      </c>
      <c r="B217" s="4">
        <v>5930000514</v>
      </c>
      <c r="C217" s="3" t="s">
        <v>2226</v>
      </c>
      <c r="D217" s="64" t="s">
        <v>2227</v>
      </c>
      <c r="E217" s="116">
        <v>1</v>
      </c>
      <c r="F217" s="33">
        <v>162.63999999999999</v>
      </c>
      <c r="G217" s="3">
        <v>34</v>
      </c>
      <c r="H217" s="5">
        <v>4</v>
      </c>
      <c r="I217" s="16">
        <f t="shared" si="12"/>
        <v>136</v>
      </c>
      <c r="J217" s="16">
        <f t="shared" si="13"/>
        <v>9.5200000000000014</v>
      </c>
      <c r="K217" s="6">
        <f t="shared" si="14"/>
        <v>145.52000000000001</v>
      </c>
      <c r="L217" s="16">
        <f t="shared" si="15"/>
        <v>308.15999999999997</v>
      </c>
    </row>
    <row r="218" spans="1:12" x14ac:dyDescent="0.4">
      <c r="A218" s="8">
        <v>214</v>
      </c>
      <c r="B218" s="4">
        <v>5930000515</v>
      </c>
      <c r="C218" s="29" t="s">
        <v>2228</v>
      </c>
      <c r="D218" s="64" t="s">
        <v>2229</v>
      </c>
      <c r="E218" s="116">
        <v>1</v>
      </c>
      <c r="F218" s="31">
        <v>188.32</v>
      </c>
      <c r="G218" s="3">
        <v>36</v>
      </c>
      <c r="H218" s="5">
        <v>4</v>
      </c>
      <c r="I218" s="16">
        <f t="shared" si="12"/>
        <v>144</v>
      </c>
      <c r="J218" s="16">
        <f t="shared" si="13"/>
        <v>10.080000000000002</v>
      </c>
      <c r="K218" s="6">
        <f t="shared" si="14"/>
        <v>154.08000000000001</v>
      </c>
      <c r="L218" s="16">
        <f t="shared" si="15"/>
        <v>342.4</v>
      </c>
    </row>
    <row r="219" spans="1:12" x14ac:dyDescent="0.4">
      <c r="A219" s="8">
        <v>215</v>
      </c>
      <c r="B219" s="4">
        <v>5930000516</v>
      </c>
      <c r="C219" s="3" t="s">
        <v>2230</v>
      </c>
      <c r="D219" s="64" t="s">
        <v>2231</v>
      </c>
      <c r="E219" s="116" t="s">
        <v>1779</v>
      </c>
      <c r="F219" s="33">
        <v>0</v>
      </c>
      <c r="G219" s="3">
        <v>67</v>
      </c>
      <c r="H219" s="5">
        <v>4</v>
      </c>
      <c r="I219" s="16">
        <f t="shared" si="12"/>
        <v>268</v>
      </c>
      <c r="J219" s="16">
        <f t="shared" si="13"/>
        <v>18.760000000000002</v>
      </c>
      <c r="K219" s="6">
        <f t="shared" si="14"/>
        <v>286.76</v>
      </c>
      <c r="L219" s="16">
        <f t="shared" si="15"/>
        <v>286.76</v>
      </c>
    </row>
    <row r="220" spans="1:12" x14ac:dyDescent="0.4">
      <c r="A220" s="8">
        <v>216</v>
      </c>
      <c r="B220" s="4">
        <v>5930000517</v>
      </c>
      <c r="C220" s="29" t="s">
        <v>2232</v>
      </c>
      <c r="D220" s="64" t="s">
        <v>2233</v>
      </c>
      <c r="E220" s="116">
        <v>1</v>
      </c>
      <c r="F220" s="31">
        <v>158.36000000000001</v>
      </c>
      <c r="G220" s="3">
        <v>22</v>
      </c>
      <c r="H220" s="5">
        <v>4</v>
      </c>
      <c r="I220" s="16">
        <f t="shared" si="12"/>
        <v>88</v>
      </c>
      <c r="J220" s="16">
        <f t="shared" si="13"/>
        <v>6.16</v>
      </c>
      <c r="K220" s="6">
        <f t="shared" si="14"/>
        <v>94.16</v>
      </c>
      <c r="L220" s="16">
        <f t="shared" si="15"/>
        <v>252.52</v>
      </c>
    </row>
    <row r="221" spans="1:12" x14ac:dyDescent="0.4">
      <c r="A221" s="8">
        <v>217</v>
      </c>
      <c r="B221" s="4">
        <v>5930000518</v>
      </c>
      <c r="C221" s="3" t="s">
        <v>2234</v>
      </c>
      <c r="D221" s="64" t="s">
        <v>2235</v>
      </c>
      <c r="E221" s="116">
        <v>1</v>
      </c>
      <c r="F221" s="33">
        <v>111.28</v>
      </c>
      <c r="G221" s="3">
        <v>19</v>
      </c>
      <c r="H221" s="5">
        <v>4</v>
      </c>
      <c r="I221" s="16">
        <f t="shared" si="12"/>
        <v>76</v>
      </c>
      <c r="J221" s="16">
        <f t="shared" si="13"/>
        <v>5.32</v>
      </c>
      <c r="K221" s="6">
        <f t="shared" si="14"/>
        <v>81.319999999999993</v>
      </c>
      <c r="L221" s="16">
        <f t="shared" si="15"/>
        <v>192.6</v>
      </c>
    </row>
    <row r="222" spans="1:12" x14ac:dyDescent="0.4">
      <c r="A222" s="8">
        <v>218</v>
      </c>
      <c r="B222" s="4">
        <v>5930000519</v>
      </c>
      <c r="C222" s="29" t="s">
        <v>2236</v>
      </c>
      <c r="D222" s="64" t="s">
        <v>2237</v>
      </c>
      <c r="E222" s="116">
        <v>1</v>
      </c>
      <c r="F222" s="31">
        <v>55.64</v>
      </c>
      <c r="G222" s="3">
        <v>9</v>
      </c>
      <c r="H222" s="5">
        <v>4</v>
      </c>
      <c r="I222" s="16">
        <f t="shared" si="12"/>
        <v>36</v>
      </c>
      <c r="J222" s="16">
        <f t="shared" si="13"/>
        <v>2.5200000000000005</v>
      </c>
      <c r="K222" s="6">
        <f t="shared" si="14"/>
        <v>38.520000000000003</v>
      </c>
      <c r="L222" s="16">
        <f t="shared" si="15"/>
        <v>94.16</v>
      </c>
    </row>
    <row r="223" spans="1:12" x14ac:dyDescent="0.4">
      <c r="A223" s="8">
        <v>219</v>
      </c>
      <c r="B223" s="4">
        <v>5930000520</v>
      </c>
      <c r="C223" s="3" t="s">
        <v>2238</v>
      </c>
      <c r="D223" s="64" t="s">
        <v>2239</v>
      </c>
      <c r="E223" s="116">
        <v>1</v>
      </c>
      <c r="F223" s="33">
        <v>239.68</v>
      </c>
      <c r="G223" s="3">
        <v>42</v>
      </c>
      <c r="H223" s="5">
        <v>4</v>
      </c>
      <c r="I223" s="16">
        <f t="shared" si="12"/>
        <v>168</v>
      </c>
      <c r="J223" s="16">
        <f t="shared" si="13"/>
        <v>11.760000000000002</v>
      </c>
      <c r="K223" s="6">
        <f t="shared" si="14"/>
        <v>179.76</v>
      </c>
      <c r="L223" s="16">
        <f t="shared" si="15"/>
        <v>419.44</v>
      </c>
    </row>
    <row r="224" spans="1:12" x14ac:dyDescent="0.4">
      <c r="A224" s="8">
        <v>220</v>
      </c>
      <c r="B224" s="4">
        <v>5930000521</v>
      </c>
      <c r="C224" s="29" t="s">
        <v>2240</v>
      </c>
      <c r="D224" s="64" t="s">
        <v>2241</v>
      </c>
      <c r="E224" s="116">
        <v>1</v>
      </c>
      <c r="F224" s="31">
        <v>111.28</v>
      </c>
      <c r="G224" s="3">
        <v>14</v>
      </c>
      <c r="H224" s="5">
        <v>4</v>
      </c>
      <c r="I224" s="16">
        <f t="shared" si="12"/>
        <v>56</v>
      </c>
      <c r="J224" s="16">
        <f t="shared" si="13"/>
        <v>3.9200000000000004</v>
      </c>
      <c r="K224" s="6">
        <f t="shared" si="14"/>
        <v>59.92</v>
      </c>
      <c r="L224" s="16">
        <f t="shared" si="15"/>
        <v>171.2</v>
      </c>
    </row>
    <row r="225" spans="1:12" x14ac:dyDescent="0.4">
      <c r="A225" s="8">
        <v>221</v>
      </c>
      <c r="B225" s="4">
        <v>5930000522</v>
      </c>
      <c r="C225" s="3" t="s">
        <v>2242</v>
      </c>
      <c r="D225" s="64" t="s">
        <v>2243</v>
      </c>
      <c r="E225" s="116">
        <v>1</v>
      </c>
      <c r="F225" s="33">
        <v>162.63999999999999</v>
      </c>
      <c r="G225" s="3">
        <v>83</v>
      </c>
      <c r="H225" s="5">
        <v>4</v>
      </c>
      <c r="I225" s="16">
        <f t="shared" si="12"/>
        <v>332</v>
      </c>
      <c r="J225" s="16">
        <f t="shared" si="13"/>
        <v>23.240000000000002</v>
      </c>
      <c r="K225" s="6">
        <f t="shared" si="14"/>
        <v>355.24</v>
      </c>
      <c r="L225" s="16">
        <f t="shared" si="15"/>
        <v>517.88</v>
      </c>
    </row>
    <row r="226" spans="1:12" x14ac:dyDescent="0.4">
      <c r="A226" s="8">
        <v>222</v>
      </c>
      <c r="B226" s="4">
        <v>5930000523</v>
      </c>
      <c r="C226" s="29" t="s">
        <v>2244</v>
      </c>
      <c r="D226" s="64" t="s">
        <v>2245</v>
      </c>
      <c r="E226" s="116">
        <v>1</v>
      </c>
      <c r="F226" s="31">
        <v>102.72</v>
      </c>
      <c r="G226" s="3">
        <v>28</v>
      </c>
      <c r="H226" s="5">
        <v>4</v>
      </c>
      <c r="I226" s="16">
        <f t="shared" si="12"/>
        <v>112</v>
      </c>
      <c r="J226" s="16">
        <f t="shared" si="13"/>
        <v>7.8400000000000007</v>
      </c>
      <c r="K226" s="6">
        <f t="shared" si="14"/>
        <v>119.84</v>
      </c>
      <c r="L226" s="16">
        <f t="shared" si="15"/>
        <v>222.56</v>
      </c>
    </row>
    <row r="227" spans="1:12" x14ac:dyDescent="0.4">
      <c r="A227" s="8">
        <v>223</v>
      </c>
      <c r="B227" s="4">
        <v>5930000524</v>
      </c>
      <c r="C227" s="3" t="s">
        <v>2246</v>
      </c>
      <c r="D227" s="64" t="s">
        <v>2247</v>
      </c>
      <c r="E227" s="116">
        <v>1</v>
      </c>
      <c r="F227" s="33">
        <v>445.12</v>
      </c>
      <c r="G227" s="3">
        <v>95</v>
      </c>
      <c r="H227" s="5">
        <v>4</v>
      </c>
      <c r="I227" s="16">
        <f t="shared" si="12"/>
        <v>380</v>
      </c>
      <c r="J227" s="16">
        <f t="shared" si="13"/>
        <v>26.6</v>
      </c>
      <c r="K227" s="6">
        <f t="shared" si="14"/>
        <v>406.6</v>
      </c>
      <c r="L227" s="16">
        <f t="shared" si="15"/>
        <v>851.72</v>
      </c>
    </row>
    <row r="228" spans="1:12" x14ac:dyDescent="0.4">
      <c r="A228" s="8">
        <v>224</v>
      </c>
      <c r="B228" s="4">
        <v>5930000525</v>
      </c>
      <c r="C228" s="29" t="s">
        <v>2248</v>
      </c>
      <c r="D228" s="64" t="s">
        <v>2249</v>
      </c>
      <c r="E228" s="116">
        <v>1</v>
      </c>
      <c r="F228" s="31">
        <v>111.28</v>
      </c>
      <c r="G228" s="3">
        <v>28</v>
      </c>
      <c r="H228" s="5">
        <v>4</v>
      </c>
      <c r="I228" s="16">
        <f t="shared" si="12"/>
        <v>112</v>
      </c>
      <c r="J228" s="16">
        <f t="shared" si="13"/>
        <v>7.8400000000000007</v>
      </c>
      <c r="K228" s="6">
        <f t="shared" si="14"/>
        <v>119.84</v>
      </c>
      <c r="L228" s="16">
        <f t="shared" si="15"/>
        <v>231.12</v>
      </c>
    </row>
    <row r="229" spans="1:12" x14ac:dyDescent="0.4">
      <c r="A229" s="8">
        <v>225</v>
      </c>
      <c r="B229" s="4">
        <v>5930000526</v>
      </c>
      <c r="C229" s="3" t="s">
        <v>2250</v>
      </c>
      <c r="D229" s="64" t="s">
        <v>2251</v>
      </c>
      <c r="E229" s="116">
        <v>1</v>
      </c>
      <c r="F229" s="33">
        <v>4.28</v>
      </c>
      <c r="G229" s="3">
        <v>2</v>
      </c>
      <c r="H229" s="5">
        <v>4</v>
      </c>
      <c r="I229" s="16">
        <f t="shared" si="12"/>
        <v>8</v>
      </c>
      <c r="J229" s="16">
        <f t="shared" si="13"/>
        <v>0.56000000000000005</v>
      </c>
      <c r="K229" s="6">
        <f t="shared" si="14"/>
        <v>8.56</v>
      </c>
      <c r="L229" s="16">
        <f t="shared" si="15"/>
        <v>12.84</v>
      </c>
    </row>
    <row r="230" spans="1:12" x14ac:dyDescent="0.4">
      <c r="A230" s="8">
        <v>226</v>
      </c>
      <c r="B230" s="4">
        <v>5930000527</v>
      </c>
      <c r="C230" s="29" t="s">
        <v>2252</v>
      </c>
      <c r="D230" s="64" t="s">
        <v>2253</v>
      </c>
      <c r="E230" s="116">
        <v>1</v>
      </c>
      <c r="F230" s="31">
        <v>111.28</v>
      </c>
      <c r="G230" s="3">
        <v>24</v>
      </c>
      <c r="H230" s="5">
        <v>4</v>
      </c>
      <c r="I230" s="16">
        <f t="shared" si="12"/>
        <v>96</v>
      </c>
      <c r="J230" s="16">
        <f t="shared" si="13"/>
        <v>6.7200000000000006</v>
      </c>
      <c r="K230" s="6">
        <f t="shared" si="14"/>
        <v>102.72</v>
      </c>
      <c r="L230" s="16">
        <f t="shared" si="15"/>
        <v>214</v>
      </c>
    </row>
    <row r="231" spans="1:12" x14ac:dyDescent="0.4">
      <c r="A231" s="8">
        <v>227</v>
      </c>
      <c r="B231" s="4">
        <v>5930000528</v>
      </c>
      <c r="C231" s="3" t="s">
        <v>2254</v>
      </c>
      <c r="D231" s="64" t="s">
        <v>2255</v>
      </c>
      <c r="E231" s="116">
        <v>1</v>
      </c>
      <c r="F231" s="33">
        <v>278.2</v>
      </c>
      <c r="G231" s="3">
        <v>49</v>
      </c>
      <c r="H231" s="5">
        <v>4</v>
      </c>
      <c r="I231" s="16">
        <f t="shared" si="12"/>
        <v>196</v>
      </c>
      <c r="J231" s="16">
        <f t="shared" si="13"/>
        <v>13.72</v>
      </c>
      <c r="K231" s="6">
        <f t="shared" si="14"/>
        <v>209.72</v>
      </c>
      <c r="L231" s="16">
        <f t="shared" si="15"/>
        <v>487.91999999999996</v>
      </c>
    </row>
    <row r="232" spans="1:12" x14ac:dyDescent="0.4">
      <c r="A232" s="8">
        <v>228</v>
      </c>
      <c r="B232" s="4">
        <v>5930000529</v>
      </c>
      <c r="C232" s="29" t="s">
        <v>2256</v>
      </c>
      <c r="D232" s="64" t="s">
        <v>2257</v>
      </c>
      <c r="E232" s="116">
        <v>1</v>
      </c>
      <c r="F232" s="31">
        <v>214</v>
      </c>
      <c r="G232" s="3">
        <v>36</v>
      </c>
      <c r="H232" s="5">
        <v>4</v>
      </c>
      <c r="I232" s="16">
        <f t="shared" si="12"/>
        <v>144</v>
      </c>
      <c r="J232" s="16">
        <f t="shared" si="13"/>
        <v>10.080000000000002</v>
      </c>
      <c r="K232" s="6">
        <f t="shared" si="14"/>
        <v>154.08000000000001</v>
      </c>
      <c r="L232" s="16">
        <f t="shared" si="15"/>
        <v>368.08000000000004</v>
      </c>
    </row>
    <row r="233" spans="1:12" x14ac:dyDescent="0.4">
      <c r="A233" s="8">
        <v>229</v>
      </c>
      <c r="B233" s="4">
        <v>5930000530</v>
      </c>
      <c r="C233" s="3" t="s">
        <v>2258</v>
      </c>
      <c r="D233" s="64" t="s">
        <v>2259</v>
      </c>
      <c r="E233" s="116">
        <v>1</v>
      </c>
      <c r="F233" s="33">
        <v>261.08</v>
      </c>
      <c r="G233" s="3">
        <v>46</v>
      </c>
      <c r="H233" s="5">
        <v>4</v>
      </c>
      <c r="I233" s="16">
        <f t="shared" si="12"/>
        <v>184</v>
      </c>
      <c r="J233" s="16">
        <f t="shared" si="13"/>
        <v>12.88</v>
      </c>
      <c r="K233" s="6">
        <f t="shared" si="14"/>
        <v>196.88</v>
      </c>
      <c r="L233" s="16">
        <f t="shared" si="15"/>
        <v>457.96</v>
      </c>
    </row>
    <row r="234" spans="1:12" x14ac:dyDescent="0.4">
      <c r="A234" s="8">
        <v>230</v>
      </c>
      <c r="B234" s="4">
        <v>5930000531</v>
      </c>
      <c r="C234" s="29" t="s">
        <v>2260</v>
      </c>
      <c r="D234" s="64" t="s">
        <v>2261</v>
      </c>
      <c r="E234" s="116">
        <v>1</v>
      </c>
      <c r="F234" s="31">
        <v>333.84</v>
      </c>
      <c r="G234" s="3">
        <v>39</v>
      </c>
      <c r="H234" s="5">
        <v>4</v>
      </c>
      <c r="I234" s="16">
        <f t="shared" si="12"/>
        <v>156</v>
      </c>
      <c r="J234" s="16">
        <f t="shared" si="13"/>
        <v>10.920000000000002</v>
      </c>
      <c r="K234" s="6">
        <f t="shared" si="14"/>
        <v>166.92000000000002</v>
      </c>
      <c r="L234" s="16">
        <f t="shared" si="15"/>
        <v>500.76</v>
      </c>
    </row>
    <row r="235" spans="1:12" x14ac:dyDescent="0.4">
      <c r="A235" s="8">
        <v>231</v>
      </c>
      <c r="B235" s="4">
        <v>5930000532</v>
      </c>
      <c r="C235" s="3" t="s">
        <v>2262</v>
      </c>
      <c r="D235" s="64" t="s">
        <v>2263</v>
      </c>
      <c r="E235" s="116">
        <v>1</v>
      </c>
      <c r="F235" s="33">
        <v>141.24</v>
      </c>
      <c r="G235" s="3">
        <v>24</v>
      </c>
      <c r="H235" s="5">
        <v>4</v>
      </c>
      <c r="I235" s="16">
        <f t="shared" si="12"/>
        <v>96</v>
      </c>
      <c r="J235" s="16">
        <f t="shared" si="13"/>
        <v>6.7200000000000006</v>
      </c>
      <c r="K235" s="6">
        <f t="shared" si="14"/>
        <v>102.72</v>
      </c>
      <c r="L235" s="16">
        <f t="shared" si="15"/>
        <v>243.96</v>
      </c>
    </row>
    <row r="236" spans="1:12" x14ac:dyDescent="0.4">
      <c r="A236" s="8">
        <v>232</v>
      </c>
      <c r="B236" s="4">
        <v>5930000533</v>
      </c>
      <c r="C236" s="29" t="s">
        <v>2264</v>
      </c>
      <c r="D236" s="64" t="s">
        <v>2265</v>
      </c>
      <c r="E236" s="116">
        <v>1</v>
      </c>
      <c r="F236" s="31">
        <v>184.04</v>
      </c>
      <c r="G236" s="3">
        <v>37</v>
      </c>
      <c r="H236" s="5">
        <v>4</v>
      </c>
      <c r="I236" s="16">
        <f t="shared" si="12"/>
        <v>148</v>
      </c>
      <c r="J236" s="16">
        <f t="shared" si="13"/>
        <v>10.360000000000001</v>
      </c>
      <c r="K236" s="6">
        <f t="shared" si="14"/>
        <v>158.36000000000001</v>
      </c>
      <c r="L236" s="16">
        <f t="shared" si="15"/>
        <v>342.4</v>
      </c>
    </row>
    <row r="237" spans="1:12" x14ac:dyDescent="0.4">
      <c r="A237" s="8">
        <v>233</v>
      </c>
      <c r="B237" s="4">
        <v>5930000534</v>
      </c>
      <c r="C237" s="3" t="s">
        <v>2266</v>
      </c>
      <c r="D237" s="64" t="s">
        <v>2267</v>
      </c>
      <c r="E237" s="116">
        <v>1</v>
      </c>
      <c r="F237" s="33">
        <v>77.040000000000006</v>
      </c>
      <c r="G237" s="3">
        <v>16</v>
      </c>
      <c r="H237" s="5">
        <v>4</v>
      </c>
      <c r="I237" s="16">
        <f t="shared" si="12"/>
        <v>64</v>
      </c>
      <c r="J237" s="16">
        <f t="shared" si="13"/>
        <v>4.4800000000000004</v>
      </c>
      <c r="K237" s="6">
        <f t="shared" si="14"/>
        <v>68.48</v>
      </c>
      <c r="L237" s="16">
        <f t="shared" si="15"/>
        <v>145.52000000000001</v>
      </c>
    </row>
    <row r="238" spans="1:12" x14ac:dyDescent="0.4">
      <c r="A238" s="8">
        <v>234</v>
      </c>
      <c r="B238" s="4">
        <v>5930000535</v>
      </c>
      <c r="C238" s="29" t="s">
        <v>2268</v>
      </c>
      <c r="D238" s="64" t="s">
        <v>2269</v>
      </c>
      <c r="E238" s="116">
        <v>1</v>
      </c>
      <c r="F238" s="31">
        <v>81.319999999999993</v>
      </c>
      <c r="G238" s="3">
        <v>12</v>
      </c>
      <c r="H238" s="5">
        <v>4</v>
      </c>
      <c r="I238" s="16">
        <f t="shared" si="12"/>
        <v>48</v>
      </c>
      <c r="J238" s="16">
        <f t="shared" si="13"/>
        <v>3.3600000000000003</v>
      </c>
      <c r="K238" s="6">
        <f t="shared" si="14"/>
        <v>51.36</v>
      </c>
      <c r="L238" s="16">
        <f t="shared" si="15"/>
        <v>132.68</v>
      </c>
    </row>
    <row r="239" spans="1:12" x14ac:dyDescent="0.4">
      <c r="A239" s="8">
        <v>235</v>
      </c>
      <c r="B239" s="4">
        <v>5930000536</v>
      </c>
      <c r="C239" s="3" t="s">
        <v>2270</v>
      </c>
      <c r="D239" s="64" t="s">
        <v>514</v>
      </c>
      <c r="E239" s="116">
        <v>1</v>
      </c>
      <c r="F239" s="33">
        <v>89.88</v>
      </c>
      <c r="G239" s="3">
        <v>21</v>
      </c>
      <c r="H239" s="5">
        <v>4</v>
      </c>
      <c r="I239" s="16">
        <f t="shared" si="12"/>
        <v>84</v>
      </c>
      <c r="J239" s="16">
        <f t="shared" si="13"/>
        <v>5.8800000000000008</v>
      </c>
      <c r="K239" s="6">
        <f t="shared" si="14"/>
        <v>89.88</v>
      </c>
      <c r="L239" s="16">
        <f t="shared" si="15"/>
        <v>179.76</v>
      </c>
    </row>
    <row r="240" spans="1:12" x14ac:dyDescent="0.4">
      <c r="A240" s="8">
        <v>236</v>
      </c>
      <c r="B240" s="4">
        <v>5930000537</v>
      </c>
      <c r="C240" s="29" t="s">
        <v>1860</v>
      </c>
      <c r="D240" s="64" t="s">
        <v>1861</v>
      </c>
      <c r="E240" s="116">
        <v>1</v>
      </c>
      <c r="F240" s="31">
        <v>102.72</v>
      </c>
      <c r="G240" s="3">
        <v>31</v>
      </c>
      <c r="H240" s="5">
        <v>4</v>
      </c>
      <c r="I240" s="16">
        <f t="shared" si="12"/>
        <v>124</v>
      </c>
      <c r="J240" s="16">
        <f t="shared" si="13"/>
        <v>8.6800000000000015</v>
      </c>
      <c r="K240" s="6">
        <f t="shared" si="14"/>
        <v>132.68</v>
      </c>
      <c r="L240" s="16">
        <f t="shared" si="15"/>
        <v>235.4</v>
      </c>
    </row>
    <row r="241" spans="1:12" x14ac:dyDescent="0.4">
      <c r="A241" s="8">
        <v>237</v>
      </c>
      <c r="B241" s="4">
        <v>5930000538</v>
      </c>
      <c r="C241" s="3" t="s">
        <v>1858</v>
      </c>
      <c r="D241" s="64" t="s">
        <v>1859</v>
      </c>
      <c r="E241" s="116">
        <v>1</v>
      </c>
      <c r="F241" s="33">
        <v>17.12</v>
      </c>
      <c r="G241" s="3">
        <v>10</v>
      </c>
      <c r="H241" s="5">
        <v>4</v>
      </c>
      <c r="I241" s="16">
        <f t="shared" si="12"/>
        <v>40</v>
      </c>
      <c r="J241" s="16">
        <f t="shared" si="13"/>
        <v>2.8000000000000003</v>
      </c>
      <c r="K241" s="6">
        <f t="shared" si="14"/>
        <v>42.8</v>
      </c>
      <c r="L241" s="16">
        <f t="shared" si="15"/>
        <v>59.92</v>
      </c>
    </row>
    <row r="242" spans="1:12" x14ac:dyDescent="0.4">
      <c r="A242" s="8">
        <v>238</v>
      </c>
      <c r="B242" s="4">
        <v>5930000539</v>
      </c>
      <c r="C242" s="29" t="s">
        <v>2271</v>
      </c>
      <c r="D242" s="64" t="s">
        <v>2272</v>
      </c>
      <c r="E242" s="116">
        <v>1</v>
      </c>
      <c r="F242" s="31">
        <v>410.88</v>
      </c>
      <c r="G242" s="3">
        <v>69</v>
      </c>
      <c r="H242" s="5">
        <v>4</v>
      </c>
      <c r="I242" s="16">
        <f t="shared" si="12"/>
        <v>276</v>
      </c>
      <c r="J242" s="16">
        <f t="shared" si="13"/>
        <v>19.32</v>
      </c>
      <c r="K242" s="6">
        <f t="shared" si="14"/>
        <v>295.32</v>
      </c>
      <c r="L242" s="16">
        <f t="shared" si="15"/>
        <v>706.2</v>
      </c>
    </row>
    <row r="243" spans="1:12" x14ac:dyDescent="0.4">
      <c r="A243" s="8">
        <v>239</v>
      </c>
      <c r="B243" s="4">
        <v>5930000540</v>
      </c>
      <c r="C243" s="3" t="s">
        <v>2273</v>
      </c>
      <c r="D243" s="64" t="s">
        <v>2274</v>
      </c>
      <c r="E243" s="116">
        <v>1</v>
      </c>
      <c r="F243" s="33">
        <v>64.2</v>
      </c>
      <c r="G243" s="3">
        <v>29</v>
      </c>
      <c r="H243" s="5">
        <v>4</v>
      </c>
      <c r="I243" s="16">
        <f t="shared" si="12"/>
        <v>116</v>
      </c>
      <c r="J243" s="16">
        <f t="shared" si="13"/>
        <v>8.120000000000001</v>
      </c>
      <c r="K243" s="6">
        <f t="shared" si="14"/>
        <v>124.12</v>
      </c>
      <c r="L243" s="16">
        <f t="shared" si="15"/>
        <v>188.32</v>
      </c>
    </row>
    <row r="244" spans="1:12" x14ac:dyDescent="0.4">
      <c r="A244" s="8">
        <v>240</v>
      </c>
      <c r="B244" s="4">
        <v>5930000541</v>
      </c>
      <c r="C244" s="29" t="s">
        <v>2275</v>
      </c>
      <c r="D244" s="64" t="s">
        <v>2276</v>
      </c>
      <c r="E244" s="116">
        <v>1</v>
      </c>
      <c r="F244" s="31">
        <v>85.6</v>
      </c>
      <c r="G244" s="3">
        <v>13</v>
      </c>
      <c r="H244" s="5">
        <v>4</v>
      </c>
      <c r="I244" s="16">
        <f t="shared" si="12"/>
        <v>52</v>
      </c>
      <c r="J244" s="16">
        <f t="shared" si="13"/>
        <v>3.6400000000000006</v>
      </c>
      <c r="K244" s="6">
        <f t="shared" si="14"/>
        <v>55.64</v>
      </c>
      <c r="L244" s="16">
        <f t="shared" si="15"/>
        <v>141.24</v>
      </c>
    </row>
    <row r="245" spans="1:12" x14ac:dyDescent="0.4">
      <c r="A245" s="8">
        <v>241</v>
      </c>
      <c r="B245" s="4">
        <v>5930000542</v>
      </c>
      <c r="C245" s="3" t="s">
        <v>2277</v>
      </c>
      <c r="D245" s="64" t="s">
        <v>731</v>
      </c>
      <c r="E245" s="116">
        <v>1</v>
      </c>
      <c r="F245" s="33">
        <v>149.80000000000001</v>
      </c>
      <c r="G245" s="3">
        <v>34</v>
      </c>
      <c r="H245" s="5">
        <v>4</v>
      </c>
      <c r="I245" s="16">
        <f t="shared" si="12"/>
        <v>136</v>
      </c>
      <c r="J245" s="16">
        <f t="shared" si="13"/>
        <v>9.5200000000000014</v>
      </c>
      <c r="K245" s="6">
        <f t="shared" si="14"/>
        <v>145.52000000000001</v>
      </c>
      <c r="L245" s="16">
        <f t="shared" si="15"/>
        <v>295.32000000000005</v>
      </c>
    </row>
    <row r="246" spans="1:12" x14ac:dyDescent="0.4">
      <c r="A246" s="8">
        <v>242</v>
      </c>
      <c r="B246" s="4">
        <v>5930000543</v>
      </c>
      <c r="C246" s="29" t="s">
        <v>2278</v>
      </c>
      <c r="D246" s="64" t="s">
        <v>2279</v>
      </c>
      <c r="E246" s="116">
        <v>1</v>
      </c>
      <c r="F246" s="31">
        <v>350.96</v>
      </c>
      <c r="G246" s="3">
        <v>58</v>
      </c>
      <c r="H246" s="5">
        <v>4</v>
      </c>
      <c r="I246" s="16">
        <f t="shared" si="12"/>
        <v>232</v>
      </c>
      <c r="J246" s="16">
        <f t="shared" si="13"/>
        <v>16.240000000000002</v>
      </c>
      <c r="K246" s="6">
        <f t="shared" si="14"/>
        <v>248.24</v>
      </c>
      <c r="L246" s="16">
        <f t="shared" si="15"/>
        <v>599.20000000000005</v>
      </c>
    </row>
    <row r="247" spans="1:12" x14ac:dyDescent="0.4">
      <c r="A247" s="8">
        <v>243</v>
      </c>
      <c r="B247" s="4">
        <v>5930000544</v>
      </c>
      <c r="C247" s="3" t="s">
        <v>2280</v>
      </c>
      <c r="D247" s="64" t="s">
        <v>2281</v>
      </c>
      <c r="E247" s="116">
        <v>1</v>
      </c>
      <c r="F247" s="33">
        <v>64.2</v>
      </c>
      <c r="G247" s="3">
        <v>14</v>
      </c>
      <c r="H247" s="5">
        <v>4</v>
      </c>
      <c r="I247" s="16">
        <f t="shared" si="12"/>
        <v>56</v>
      </c>
      <c r="J247" s="16">
        <f t="shared" si="13"/>
        <v>3.9200000000000004</v>
      </c>
      <c r="K247" s="6">
        <f t="shared" si="14"/>
        <v>59.92</v>
      </c>
      <c r="L247" s="16">
        <f t="shared" si="15"/>
        <v>124.12</v>
      </c>
    </row>
    <row r="248" spans="1:12" x14ac:dyDescent="0.4">
      <c r="A248" s="8">
        <v>244</v>
      </c>
      <c r="B248" s="4">
        <v>5930000545</v>
      </c>
      <c r="C248" s="29" t="s">
        <v>2282</v>
      </c>
      <c r="D248" s="64" t="s">
        <v>2281</v>
      </c>
      <c r="E248" s="116">
        <v>1</v>
      </c>
      <c r="F248" s="31">
        <v>265.36</v>
      </c>
      <c r="G248" s="3">
        <v>49</v>
      </c>
      <c r="H248" s="5">
        <v>4</v>
      </c>
      <c r="I248" s="16">
        <f t="shared" si="12"/>
        <v>196</v>
      </c>
      <c r="J248" s="16">
        <f t="shared" si="13"/>
        <v>13.72</v>
      </c>
      <c r="K248" s="6">
        <f t="shared" si="14"/>
        <v>209.72</v>
      </c>
      <c r="L248" s="16">
        <f t="shared" si="15"/>
        <v>475.08000000000004</v>
      </c>
    </row>
    <row r="249" spans="1:12" x14ac:dyDescent="0.4">
      <c r="A249" s="8">
        <v>245</v>
      </c>
      <c r="B249" s="4">
        <v>5930000546</v>
      </c>
      <c r="C249" s="3" t="s">
        <v>2283</v>
      </c>
      <c r="D249" s="64" t="s">
        <v>2284</v>
      </c>
      <c r="E249" s="116">
        <v>1</v>
      </c>
      <c r="F249" s="33">
        <v>864.56</v>
      </c>
      <c r="G249" s="3">
        <v>214</v>
      </c>
      <c r="H249" s="5">
        <v>4</v>
      </c>
      <c r="I249" s="16">
        <f t="shared" si="12"/>
        <v>856</v>
      </c>
      <c r="J249" s="16">
        <f t="shared" si="13"/>
        <v>59.920000000000009</v>
      </c>
      <c r="K249" s="6">
        <f t="shared" si="14"/>
        <v>915.92</v>
      </c>
      <c r="L249" s="16">
        <f t="shared" si="15"/>
        <v>1780.48</v>
      </c>
    </row>
    <row r="250" spans="1:12" x14ac:dyDescent="0.4">
      <c r="A250" s="8">
        <v>246</v>
      </c>
      <c r="B250" s="4">
        <v>5930000547</v>
      </c>
      <c r="C250" s="29" t="s">
        <v>2285</v>
      </c>
      <c r="D250" s="64" t="s">
        <v>2286</v>
      </c>
      <c r="E250" s="116">
        <v>1</v>
      </c>
      <c r="F250" s="31">
        <v>81.319999999999993</v>
      </c>
      <c r="G250" s="3">
        <v>13</v>
      </c>
      <c r="H250" s="5">
        <v>4</v>
      </c>
      <c r="I250" s="16">
        <f t="shared" si="12"/>
        <v>52</v>
      </c>
      <c r="J250" s="16">
        <f t="shared" si="13"/>
        <v>3.6400000000000006</v>
      </c>
      <c r="K250" s="6">
        <f t="shared" si="14"/>
        <v>55.64</v>
      </c>
      <c r="L250" s="16">
        <f t="shared" si="15"/>
        <v>136.95999999999998</v>
      </c>
    </row>
    <row r="251" spans="1:12" x14ac:dyDescent="0.4">
      <c r="A251" s="8">
        <v>247</v>
      </c>
      <c r="B251" s="4">
        <v>5930000548</v>
      </c>
      <c r="C251" s="3" t="s">
        <v>2287</v>
      </c>
      <c r="D251" s="64" t="s">
        <v>2288</v>
      </c>
      <c r="E251" s="116">
        <v>1</v>
      </c>
      <c r="F251" s="33">
        <v>17.12</v>
      </c>
      <c r="G251" s="3">
        <v>7</v>
      </c>
      <c r="H251" s="5">
        <v>4</v>
      </c>
      <c r="I251" s="16">
        <f t="shared" si="12"/>
        <v>28</v>
      </c>
      <c r="J251" s="16">
        <f t="shared" si="13"/>
        <v>1.9600000000000002</v>
      </c>
      <c r="K251" s="6">
        <f t="shared" si="14"/>
        <v>29.96</v>
      </c>
      <c r="L251" s="16">
        <f t="shared" si="15"/>
        <v>47.08</v>
      </c>
    </row>
    <row r="252" spans="1:12" x14ac:dyDescent="0.4">
      <c r="A252" s="8">
        <v>248</v>
      </c>
      <c r="B252" s="4">
        <v>5930000549</v>
      </c>
      <c r="C252" s="29" t="s">
        <v>2289</v>
      </c>
      <c r="D252" s="64" t="s">
        <v>568</v>
      </c>
      <c r="E252" s="116">
        <v>1</v>
      </c>
      <c r="F252" s="31">
        <v>38.520000000000003</v>
      </c>
      <c r="G252" s="3">
        <v>6</v>
      </c>
      <c r="H252" s="5">
        <v>4</v>
      </c>
      <c r="I252" s="16">
        <f t="shared" si="12"/>
        <v>24</v>
      </c>
      <c r="J252" s="16">
        <f t="shared" si="13"/>
        <v>1.6800000000000002</v>
      </c>
      <c r="K252" s="6">
        <f t="shared" si="14"/>
        <v>25.68</v>
      </c>
      <c r="L252" s="16">
        <f t="shared" si="15"/>
        <v>64.2</v>
      </c>
    </row>
    <row r="253" spans="1:12" x14ac:dyDescent="0.4">
      <c r="A253" s="8">
        <v>249</v>
      </c>
      <c r="B253" s="4">
        <v>5930000550</v>
      </c>
      <c r="C253" s="3" t="s">
        <v>2290</v>
      </c>
      <c r="D253" s="64" t="s">
        <v>2291</v>
      </c>
      <c r="E253" s="116">
        <v>1</v>
      </c>
      <c r="F253" s="33">
        <v>4.28</v>
      </c>
      <c r="G253" s="3">
        <v>1</v>
      </c>
      <c r="H253" s="5">
        <v>4</v>
      </c>
      <c r="I253" s="16">
        <f t="shared" si="12"/>
        <v>4</v>
      </c>
      <c r="J253" s="16">
        <f t="shared" si="13"/>
        <v>0.28000000000000003</v>
      </c>
      <c r="K253" s="6">
        <f t="shared" si="14"/>
        <v>4.28</v>
      </c>
      <c r="L253" s="16">
        <f t="shared" si="15"/>
        <v>8.56</v>
      </c>
    </row>
    <row r="254" spans="1:12" x14ac:dyDescent="0.4">
      <c r="A254" s="8">
        <v>250</v>
      </c>
      <c r="B254" s="4">
        <v>5930000551</v>
      </c>
      <c r="C254" s="29" t="s">
        <v>2292</v>
      </c>
      <c r="D254" s="64" t="s">
        <v>2293</v>
      </c>
      <c r="E254" s="116">
        <v>1</v>
      </c>
      <c r="F254" s="31">
        <v>342.4</v>
      </c>
      <c r="G254" s="3">
        <v>53</v>
      </c>
      <c r="H254" s="5">
        <v>4</v>
      </c>
      <c r="I254" s="16">
        <f t="shared" si="12"/>
        <v>212</v>
      </c>
      <c r="J254" s="16">
        <f t="shared" si="13"/>
        <v>14.840000000000002</v>
      </c>
      <c r="K254" s="6">
        <f t="shared" si="14"/>
        <v>226.84</v>
      </c>
      <c r="L254" s="16">
        <f t="shared" si="15"/>
        <v>569.24</v>
      </c>
    </row>
    <row r="255" spans="1:12" x14ac:dyDescent="0.4">
      <c r="A255" s="8">
        <v>251</v>
      </c>
      <c r="B255" s="4">
        <v>5930000552</v>
      </c>
      <c r="C255" s="3" t="s">
        <v>2294</v>
      </c>
      <c r="D255" s="64" t="s">
        <v>2295</v>
      </c>
      <c r="E255" s="116">
        <v>1</v>
      </c>
      <c r="F255" s="33">
        <v>34.24</v>
      </c>
      <c r="G255" s="3">
        <v>8</v>
      </c>
      <c r="H255" s="5">
        <v>4</v>
      </c>
      <c r="I255" s="16">
        <f t="shared" si="12"/>
        <v>32</v>
      </c>
      <c r="J255" s="16">
        <f t="shared" si="13"/>
        <v>2.2400000000000002</v>
      </c>
      <c r="K255" s="6">
        <f t="shared" si="14"/>
        <v>34.24</v>
      </c>
      <c r="L255" s="16">
        <f t="shared" si="15"/>
        <v>68.48</v>
      </c>
    </row>
    <row r="256" spans="1:12" x14ac:dyDescent="0.4">
      <c r="A256" s="8">
        <v>252</v>
      </c>
      <c r="B256" s="4">
        <v>5930000553</v>
      </c>
      <c r="C256" s="29" t="s">
        <v>2296</v>
      </c>
      <c r="D256" s="64" t="s">
        <v>2297</v>
      </c>
      <c r="E256" s="116">
        <v>1</v>
      </c>
      <c r="F256" s="31">
        <v>132.68</v>
      </c>
      <c r="G256" s="3">
        <v>26</v>
      </c>
      <c r="H256" s="5">
        <v>4</v>
      </c>
      <c r="I256" s="16">
        <f t="shared" si="12"/>
        <v>104</v>
      </c>
      <c r="J256" s="16">
        <f t="shared" si="13"/>
        <v>7.2800000000000011</v>
      </c>
      <c r="K256" s="6">
        <f t="shared" si="14"/>
        <v>111.28</v>
      </c>
      <c r="L256" s="16">
        <f t="shared" si="15"/>
        <v>243.96</v>
      </c>
    </row>
    <row r="257" spans="1:12" x14ac:dyDescent="0.4">
      <c r="A257" s="8">
        <v>253</v>
      </c>
      <c r="B257" s="4">
        <v>5930000554</v>
      </c>
      <c r="C257" s="3" t="s">
        <v>2298</v>
      </c>
      <c r="D257" s="64" t="s">
        <v>571</v>
      </c>
      <c r="E257" s="116">
        <v>1</v>
      </c>
      <c r="F257" s="33">
        <v>1022.92</v>
      </c>
      <c r="G257" s="3">
        <v>106</v>
      </c>
      <c r="H257" s="5">
        <v>4</v>
      </c>
      <c r="I257" s="16">
        <f t="shared" si="12"/>
        <v>424</v>
      </c>
      <c r="J257" s="16">
        <f t="shared" si="13"/>
        <v>29.680000000000003</v>
      </c>
      <c r="K257" s="6">
        <f t="shared" si="14"/>
        <v>453.68</v>
      </c>
      <c r="L257" s="16">
        <f t="shared" si="15"/>
        <v>1476.6</v>
      </c>
    </row>
    <row r="258" spans="1:12" x14ac:dyDescent="0.4">
      <c r="A258" s="8">
        <v>254</v>
      </c>
      <c r="B258" s="4">
        <v>5930000555</v>
      </c>
      <c r="C258" s="29" t="s">
        <v>2299</v>
      </c>
      <c r="D258" s="64" t="s">
        <v>574</v>
      </c>
      <c r="E258" s="116">
        <v>1</v>
      </c>
      <c r="F258" s="31">
        <v>243.96</v>
      </c>
      <c r="G258" s="3">
        <v>2</v>
      </c>
      <c r="H258" s="5">
        <v>4</v>
      </c>
      <c r="I258" s="16">
        <f t="shared" si="12"/>
        <v>8</v>
      </c>
      <c r="J258" s="16">
        <f t="shared" si="13"/>
        <v>0.56000000000000005</v>
      </c>
      <c r="K258" s="6">
        <f t="shared" si="14"/>
        <v>8.56</v>
      </c>
      <c r="L258" s="16">
        <f t="shared" si="15"/>
        <v>252.52</v>
      </c>
    </row>
    <row r="259" spans="1:12" x14ac:dyDescent="0.4">
      <c r="A259" s="8">
        <v>255</v>
      </c>
      <c r="B259" s="4">
        <v>5930000556</v>
      </c>
      <c r="C259" s="3" t="s">
        <v>2300</v>
      </c>
      <c r="D259" s="64" t="s">
        <v>576</v>
      </c>
      <c r="E259" s="116">
        <v>1</v>
      </c>
      <c r="F259" s="33">
        <v>94.16</v>
      </c>
      <c r="G259" s="3">
        <v>52</v>
      </c>
      <c r="H259" s="5">
        <v>4</v>
      </c>
      <c r="I259" s="16">
        <f t="shared" si="12"/>
        <v>208</v>
      </c>
      <c r="J259" s="16">
        <f t="shared" si="13"/>
        <v>14.560000000000002</v>
      </c>
      <c r="K259" s="6">
        <f t="shared" si="14"/>
        <v>222.56</v>
      </c>
      <c r="L259" s="16">
        <f t="shared" si="15"/>
        <v>316.72000000000003</v>
      </c>
    </row>
    <row r="260" spans="1:12" x14ac:dyDescent="0.4">
      <c r="A260" s="8">
        <v>256</v>
      </c>
      <c r="B260" s="4">
        <v>5930000557</v>
      </c>
      <c r="C260" s="29" t="s">
        <v>2301</v>
      </c>
      <c r="D260" s="64" t="s">
        <v>576</v>
      </c>
      <c r="E260" s="116">
        <v>1</v>
      </c>
      <c r="F260" s="31">
        <v>149.80000000000001</v>
      </c>
      <c r="G260" s="3">
        <v>56</v>
      </c>
      <c r="H260" s="5">
        <v>4</v>
      </c>
      <c r="I260" s="16">
        <f t="shared" si="12"/>
        <v>224</v>
      </c>
      <c r="J260" s="16">
        <f t="shared" si="13"/>
        <v>15.680000000000001</v>
      </c>
      <c r="K260" s="6">
        <f t="shared" si="14"/>
        <v>239.68</v>
      </c>
      <c r="L260" s="16">
        <f t="shared" si="15"/>
        <v>389.48</v>
      </c>
    </row>
    <row r="261" spans="1:12" x14ac:dyDescent="0.4">
      <c r="A261" s="8">
        <v>257</v>
      </c>
      <c r="B261" s="4">
        <v>5930000558</v>
      </c>
      <c r="C261" s="3" t="s">
        <v>2302</v>
      </c>
      <c r="D261" s="64" t="s">
        <v>576</v>
      </c>
      <c r="E261" s="116">
        <v>1</v>
      </c>
      <c r="F261" s="33">
        <v>111.28</v>
      </c>
      <c r="G261" s="3">
        <v>3</v>
      </c>
      <c r="H261" s="5">
        <v>4</v>
      </c>
      <c r="I261" s="16">
        <f t="shared" si="12"/>
        <v>12</v>
      </c>
      <c r="J261" s="16">
        <f t="shared" si="13"/>
        <v>0.84000000000000008</v>
      </c>
      <c r="K261" s="6">
        <f t="shared" si="14"/>
        <v>12.84</v>
      </c>
      <c r="L261" s="16">
        <f t="shared" si="15"/>
        <v>124.12</v>
      </c>
    </row>
    <row r="262" spans="1:12" x14ac:dyDescent="0.4">
      <c r="A262" s="8">
        <v>258</v>
      </c>
      <c r="B262" s="4">
        <v>5930000559</v>
      </c>
      <c r="C262" s="29" t="s">
        <v>2303</v>
      </c>
      <c r="D262" s="64" t="s">
        <v>2304</v>
      </c>
      <c r="E262" s="116">
        <v>1</v>
      </c>
      <c r="F262" s="31">
        <v>1022.92</v>
      </c>
      <c r="G262" s="3">
        <v>239</v>
      </c>
      <c r="H262" s="5">
        <v>4</v>
      </c>
      <c r="I262" s="16">
        <f t="shared" ref="I262:I307" si="16">G262*H262</f>
        <v>956</v>
      </c>
      <c r="J262" s="16">
        <f t="shared" ref="J262:J306" si="17">SUM(I262*7%)</f>
        <v>66.92</v>
      </c>
      <c r="K262" s="6">
        <f t="shared" ref="K262:K307" si="18">SUM(I262+J262)</f>
        <v>1022.92</v>
      </c>
      <c r="L262" s="16">
        <f t="shared" ref="L262:L307" si="19">K262+F262</f>
        <v>2045.84</v>
      </c>
    </row>
    <row r="263" spans="1:12" x14ac:dyDescent="0.4">
      <c r="A263" s="8">
        <v>259</v>
      </c>
      <c r="B263" s="4">
        <v>5930000560</v>
      </c>
      <c r="C263" s="3" t="s">
        <v>2305</v>
      </c>
      <c r="D263" s="64" t="s">
        <v>2306</v>
      </c>
      <c r="E263" s="116">
        <v>1</v>
      </c>
      <c r="F263" s="33">
        <v>372.36</v>
      </c>
      <c r="G263" s="3">
        <v>47</v>
      </c>
      <c r="H263" s="5">
        <v>4</v>
      </c>
      <c r="I263" s="16">
        <f t="shared" si="16"/>
        <v>188</v>
      </c>
      <c r="J263" s="16">
        <f t="shared" si="17"/>
        <v>13.160000000000002</v>
      </c>
      <c r="K263" s="6">
        <f t="shared" si="18"/>
        <v>201.16</v>
      </c>
      <c r="L263" s="16">
        <f t="shared" si="19"/>
        <v>573.52</v>
      </c>
    </row>
    <row r="264" spans="1:12" x14ac:dyDescent="0.4">
      <c r="A264" s="8">
        <v>260</v>
      </c>
      <c r="B264" s="4">
        <v>5930000561</v>
      </c>
      <c r="C264" s="29" t="s">
        <v>2307</v>
      </c>
      <c r="D264" s="64" t="s">
        <v>586</v>
      </c>
      <c r="E264" s="116">
        <v>1</v>
      </c>
      <c r="F264" s="31">
        <v>166.92</v>
      </c>
      <c r="G264" s="3">
        <v>27</v>
      </c>
      <c r="H264" s="5">
        <v>4</v>
      </c>
      <c r="I264" s="16">
        <f t="shared" si="16"/>
        <v>108</v>
      </c>
      <c r="J264" s="16">
        <f t="shared" si="17"/>
        <v>7.5600000000000005</v>
      </c>
      <c r="K264" s="6">
        <f t="shared" si="18"/>
        <v>115.56</v>
      </c>
      <c r="L264" s="16">
        <f t="shared" si="19"/>
        <v>282.48</v>
      </c>
    </row>
    <row r="265" spans="1:12" x14ac:dyDescent="0.4">
      <c r="A265" s="8">
        <v>261</v>
      </c>
      <c r="B265" s="4">
        <v>5930000562</v>
      </c>
      <c r="C265" s="3" t="s">
        <v>2308</v>
      </c>
      <c r="D265" s="64" t="s">
        <v>2309</v>
      </c>
      <c r="E265" s="116">
        <v>1</v>
      </c>
      <c r="F265" s="33">
        <v>68.48</v>
      </c>
      <c r="G265" s="3">
        <v>16</v>
      </c>
      <c r="H265" s="5">
        <v>4</v>
      </c>
      <c r="I265" s="16">
        <f t="shared" si="16"/>
        <v>64</v>
      </c>
      <c r="J265" s="16">
        <f t="shared" si="17"/>
        <v>4.4800000000000004</v>
      </c>
      <c r="K265" s="6">
        <f t="shared" si="18"/>
        <v>68.48</v>
      </c>
      <c r="L265" s="16">
        <f t="shared" si="19"/>
        <v>136.96</v>
      </c>
    </row>
    <row r="266" spans="1:12" x14ac:dyDescent="0.4">
      <c r="A266" s="8">
        <v>262</v>
      </c>
      <c r="B266" s="4">
        <v>5930000563</v>
      </c>
      <c r="C266" s="29" t="s">
        <v>2310</v>
      </c>
      <c r="D266" s="64" t="s">
        <v>586</v>
      </c>
      <c r="E266" s="116">
        <v>1</v>
      </c>
      <c r="F266" s="31">
        <v>107</v>
      </c>
      <c r="G266" s="3">
        <v>20</v>
      </c>
      <c r="H266" s="5">
        <v>4</v>
      </c>
      <c r="I266" s="16">
        <f t="shared" si="16"/>
        <v>80</v>
      </c>
      <c r="J266" s="16">
        <f t="shared" si="17"/>
        <v>5.6000000000000005</v>
      </c>
      <c r="K266" s="6">
        <f t="shared" si="18"/>
        <v>85.6</v>
      </c>
      <c r="L266" s="16">
        <f t="shared" si="19"/>
        <v>192.6</v>
      </c>
    </row>
    <row r="267" spans="1:12" x14ac:dyDescent="0.4">
      <c r="A267" s="8">
        <v>263</v>
      </c>
      <c r="B267" s="4">
        <v>5930000564</v>
      </c>
      <c r="C267" s="3" t="s">
        <v>2311</v>
      </c>
      <c r="D267" s="64" t="s">
        <v>2312</v>
      </c>
      <c r="E267" s="116">
        <v>1</v>
      </c>
      <c r="F267" s="33">
        <v>338.12</v>
      </c>
      <c r="G267" s="3">
        <v>50</v>
      </c>
      <c r="H267" s="5">
        <v>4</v>
      </c>
      <c r="I267" s="16">
        <f t="shared" si="16"/>
        <v>200</v>
      </c>
      <c r="J267" s="16">
        <f t="shared" si="17"/>
        <v>14.000000000000002</v>
      </c>
      <c r="K267" s="6">
        <f t="shared" si="18"/>
        <v>214</v>
      </c>
      <c r="L267" s="16">
        <f t="shared" si="19"/>
        <v>552.12</v>
      </c>
    </row>
    <row r="268" spans="1:12" x14ac:dyDescent="0.4">
      <c r="A268" s="8">
        <v>264</v>
      </c>
      <c r="B268" s="4">
        <v>5930000565</v>
      </c>
      <c r="C268" s="29" t="s">
        <v>2313</v>
      </c>
      <c r="D268" s="64" t="s">
        <v>2314</v>
      </c>
      <c r="E268" s="116">
        <v>1</v>
      </c>
      <c r="F268" s="31">
        <v>128.4</v>
      </c>
      <c r="G268" s="3">
        <v>41</v>
      </c>
      <c r="H268" s="5">
        <v>4</v>
      </c>
      <c r="I268" s="16">
        <f t="shared" si="16"/>
        <v>164</v>
      </c>
      <c r="J268" s="16">
        <f t="shared" si="17"/>
        <v>11.48</v>
      </c>
      <c r="K268" s="6">
        <f t="shared" si="18"/>
        <v>175.48</v>
      </c>
      <c r="L268" s="16">
        <f t="shared" si="19"/>
        <v>303.88</v>
      </c>
    </row>
    <row r="269" spans="1:12" x14ac:dyDescent="0.4">
      <c r="A269" s="8">
        <v>265</v>
      </c>
      <c r="B269" s="4">
        <v>5930000566</v>
      </c>
      <c r="C269" s="3" t="s">
        <v>2315</v>
      </c>
      <c r="D269" s="64" t="s">
        <v>586</v>
      </c>
      <c r="E269" s="116">
        <v>1</v>
      </c>
      <c r="F269" s="33">
        <v>107</v>
      </c>
      <c r="G269" s="3">
        <v>37</v>
      </c>
      <c r="H269" s="5">
        <v>4</v>
      </c>
      <c r="I269" s="16">
        <f t="shared" si="16"/>
        <v>148</v>
      </c>
      <c r="J269" s="16">
        <f t="shared" si="17"/>
        <v>10.360000000000001</v>
      </c>
      <c r="K269" s="6">
        <f t="shared" si="18"/>
        <v>158.36000000000001</v>
      </c>
      <c r="L269" s="16">
        <f t="shared" si="19"/>
        <v>265.36</v>
      </c>
    </row>
    <row r="270" spans="1:12" x14ac:dyDescent="0.4">
      <c r="A270" s="8">
        <v>266</v>
      </c>
      <c r="B270" s="4">
        <v>5930000567</v>
      </c>
      <c r="C270" s="29" t="s">
        <v>2316</v>
      </c>
      <c r="D270" s="64" t="s">
        <v>2317</v>
      </c>
      <c r="E270" s="116">
        <v>1</v>
      </c>
      <c r="F270" s="31">
        <v>55.64</v>
      </c>
      <c r="G270" s="3">
        <v>9</v>
      </c>
      <c r="H270" s="5">
        <v>4</v>
      </c>
      <c r="I270" s="16">
        <f t="shared" si="16"/>
        <v>36</v>
      </c>
      <c r="J270" s="16">
        <f t="shared" si="17"/>
        <v>2.5200000000000005</v>
      </c>
      <c r="K270" s="6">
        <f t="shared" si="18"/>
        <v>38.520000000000003</v>
      </c>
      <c r="L270" s="16">
        <f t="shared" si="19"/>
        <v>94.16</v>
      </c>
    </row>
    <row r="271" spans="1:12" x14ac:dyDescent="0.4">
      <c r="A271" s="8">
        <v>267</v>
      </c>
      <c r="B271" s="4">
        <v>5930000568</v>
      </c>
      <c r="C271" s="3" t="s">
        <v>2318</v>
      </c>
      <c r="D271" s="64" t="s">
        <v>2319</v>
      </c>
      <c r="E271" s="116">
        <v>1</v>
      </c>
      <c r="F271" s="33">
        <v>94.16</v>
      </c>
      <c r="G271" s="3">
        <v>25</v>
      </c>
      <c r="H271" s="5">
        <v>4</v>
      </c>
      <c r="I271" s="16">
        <f t="shared" si="16"/>
        <v>100</v>
      </c>
      <c r="J271" s="16">
        <f t="shared" si="17"/>
        <v>7.0000000000000009</v>
      </c>
      <c r="K271" s="6">
        <f t="shared" si="18"/>
        <v>107</v>
      </c>
      <c r="L271" s="16">
        <f t="shared" si="19"/>
        <v>201.16</v>
      </c>
    </row>
    <row r="272" spans="1:12" x14ac:dyDescent="0.4">
      <c r="A272" s="8">
        <v>268</v>
      </c>
      <c r="B272" s="4">
        <v>5930000569</v>
      </c>
      <c r="C272" s="29" t="s">
        <v>2320</v>
      </c>
      <c r="D272" s="64" t="s">
        <v>2319</v>
      </c>
      <c r="E272" s="116">
        <v>1</v>
      </c>
      <c r="F272" s="31">
        <v>85.6</v>
      </c>
      <c r="G272" s="3">
        <v>20</v>
      </c>
      <c r="H272" s="5">
        <v>4</v>
      </c>
      <c r="I272" s="16">
        <f t="shared" si="16"/>
        <v>80</v>
      </c>
      <c r="J272" s="16">
        <f t="shared" si="17"/>
        <v>5.6000000000000005</v>
      </c>
      <c r="K272" s="6">
        <f t="shared" si="18"/>
        <v>85.6</v>
      </c>
      <c r="L272" s="16">
        <f t="shared" si="19"/>
        <v>171.2</v>
      </c>
    </row>
    <row r="273" spans="1:12" x14ac:dyDescent="0.4">
      <c r="A273" s="8">
        <v>269</v>
      </c>
      <c r="B273" s="4">
        <v>5930000570</v>
      </c>
      <c r="C273" s="3" t="s">
        <v>2321</v>
      </c>
      <c r="D273" s="64" t="s">
        <v>2322</v>
      </c>
      <c r="E273" s="116">
        <v>1</v>
      </c>
      <c r="F273" s="33">
        <v>89.88</v>
      </c>
      <c r="G273" s="3">
        <v>30</v>
      </c>
      <c r="H273" s="5">
        <v>4</v>
      </c>
      <c r="I273" s="16">
        <f t="shared" si="16"/>
        <v>120</v>
      </c>
      <c r="J273" s="16">
        <f t="shared" si="17"/>
        <v>8.4</v>
      </c>
      <c r="K273" s="6">
        <f t="shared" si="18"/>
        <v>128.4</v>
      </c>
      <c r="L273" s="16">
        <f t="shared" si="19"/>
        <v>218.28</v>
      </c>
    </row>
    <row r="274" spans="1:12" x14ac:dyDescent="0.4">
      <c r="A274" s="8">
        <v>270</v>
      </c>
      <c r="B274" s="4">
        <v>5930000571</v>
      </c>
      <c r="C274" s="29" t="s">
        <v>2323</v>
      </c>
      <c r="D274" s="64" t="s">
        <v>2324</v>
      </c>
      <c r="E274" s="116">
        <v>1</v>
      </c>
      <c r="F274" s="31">
        <v>34.24</v>
      </c>
      <c r="G274" s="3">
        <v>18</v>
      </c>
      <c r="H274" s="5">
        <v>4</v>
      </c>
      <c r="I274" s="16">
        <f t="shared" si="16"/>
        <v>72</v>
      </c>
      <c r="J274" s="16">
        <f t="shared" si="17"/>
        <v>5.0400000000000009</v>
      </c>
      <c r="K274" s="6">
        <f t="shared" si="18"/>
        <v>77.040000000000006</v>
      </c>
      <c r="L274" s="16">
        <f t="shared" si="19"/>
        <v>111.28</v>
      </c>
    </row>
    <row r="275" spans="1:12" x14ac:dyDescent="0.4">
      <c r="A275" s="8">
        <v>271</v>
      </c>
      <c r="B275" s="4">
        <v>5930000572</v>
      </c>
      <c r="C275" s="3" t="s">
        <v>2325</v>
      </c>
      <c r="D275" s="64" t="s">
        <v>2326</v>
      </c>
      <c r="E275" s="116">
        <v>1</v>
      </c>
      <c r="F275" s="33">
        <v>166.92</v>
      </c>
      <c r="G275" s="3">
        <v>34</v>
      </c>
      <c r="H275" s="5">
        <v>4</v>
      </c>
      <c r="I275" s="16">
        <f t="shared" si="16"/>
        <v>136</v>
      </c>
      <c r="J275" s="16">
        <f t="shared" si="17"/>
        <v>9.5200000000000014</v>
      </c>
      <c r="K275" s="6">
        <f t="shared" si="18"/>
        <v>145.52000000000001</v>
      </c>
      <c r="L275" s="16">
        <f t="shared" si="19"/>
        <v>312.44</v>
      </c>
    </row>
    <row r="276" spans="1:12" x14ac:dyDescent="0.4">
      <c r="A276" s="8">
        <v>272</v>
      </c>
      <c r="B276" s="4">
        <v>5930000573</v>
      </c>
      <c r="C276" s="29" t="s">
        <v>2327</v>
      </c>
      <c r="D276" s="64" t="s">
        <v>2328</v>
      </c>
      <c r="E276" s="116">
        <v>1</v>
      </c>
      <c r="F276" s="31">
        <v>141.24</v>
      </c>
      <c r="G276" s="3">
        <v>24</v>
      </c>
      <c r="H276" s="5">
        <v>4</v>
      </c>
      <c r="I276" s="16">
        <f t="shared" si="16"/>
        <v>96</v>
      </c>
      <c r="J276" s="16">
        <f t="shared" si="17"/>
        <v>6.7200000000000006</v>
      </c>
      <c r="K276" s="6">
        <f t="shared" si="18"/>
        <v>102.72</v>
      </c>
      <c r="L276" s="16">
        <f t="shared" si="19"/>
        <v>243.96</v>
      </c>
    </row>
    <row r="277" spans="1:12" x14ac:dyDescent="0.4">
      <c r="A277" s="8">
        <v>273</v>
      </c>
      <c r="B277" s="4">
        <v>5930000574</v>
      </c>
      <c r="C277" s="3" t="s">
        <v>2329</v>
      </c>
      <c r="D277" s="64" t="s">
        <v>2330</v>
      </c>
      <c r="E277" s="116">
        <v>1</v>
      </c>
      <c r="F277" s="33">
        <v>145.52000000000001</v>
      </c>
      <c r="G277" s="3">
        <v>36</v>
      </c>
      <c r="H277" s="5">
        <v>4</v>
      </c>
      <c r="I277" s="16">
        <f t="shared" si="16"/>
        <v>144</v>
      </c>
      <c r="J277" s="16">
        <f t="shared" si="17"/>
        <v>10.080000000000002</v>
      </c>
      <c r="K277" s="6">
        <f t="shared" si="18"/>
        <v>154.08000000000001</v>
      </c>
      <c r="L277" s="16">
        <f t="shared" si="19"/>
        <v>299.60000000000002</v>
      </c>
    </row>
    <row r="278" spans="1:12" x14ac:dyDescent="0.4">
      <c r="A278" s="8">
        <v>274</v>
      </c>
      <c r="B278" s="4">
        <v>5930000575</v>
      </c>
      <c r="C278" s="29" t="s">
        <v>2331</v>
      </c>
      <c r="D278" s="64" t="s">
        <v>2332</v>
      </c>
      <c r="E278" s="116">
        <v>1</v>
      </c>
      <c r="F278" s="31">
        <v>175.48</v>
      </c>
      <c r="G278" s="3">
        <v>47</v>
      </c>
      <c r="H278" s="5">
        <v>4</v>
      </c>
      <c r="I278" s="16">
        <f t="shared" si="16"/>
        <v>188</v>
      </c>
      <c r="J278" s="16">
        <f t="shared" si="17"/>
        <v>13.160000000000002</v>
      </c>
      <c r="K278" s="6">
        <f t="shared" si="18"/>
        <v>201.16</v>
      </c>
      <c r="L278" s="16">
        <f t="shared" si="19"/>
        <v>376.64</v>
      </c>
    </row>
    <row r="279" spans="1:12" x14ac:dyDescent="0.4">
      <c r="A279" s="8">
        <v>275</v>
      </c>
      <c r="B279" s="4">
        <v>5930000576</v>
      </c>
      <c r="C279" s="3" t="s">
        <v>2333</v>
      </c>
      <c r="D279" s="64" t="s">
        <v>2334</v>
      </c>
      <c r="E279" s="116" t="s">
        <v>1779</v>
      </c>
      <c r="F279" s="33">
        <v>0</v>
      </c>
      <c r="G279" s="3">
        <v>3</v>
      </c>
      <c r="H279" s="5">
        <v>4</v>
      </c>
      <c r="I279" s="16">
        <f t="shared" si="16"/>
        <v>12</v>
      </c>
      <c r="J279" s="16">
        <f t="shared" si="17"/>
        <v>0.84000000000000008</v>
      </c>
      <c r="K279" s="6">
        <f t="shared" si="18"/>
        <v>12.84</v>
      </c>
      <c r="L279" s="16">
        <f t="shared" si="19"/>
        <v>12.84</v>
      </c>
    </row>
    <row r="280" spans="1:12" x14ac:dyDescent="0.4">
      <c r="A280" s="8">
        <v>276</v>
      </c>
      <c r="B280" s="4">
        <v>5930000577</v>
      </c>
      <c r="C280" s="29" t="s">
        <v>2335</v>
      </c>
      <c r="D280" s="64" t="s">
        <v>2336</v>
      </c>
      <c r="E280" s="116">
        <v>1</v>
      </c>
      <c r="F280" s="31">
        <v>710.48</v>
      </c>
      <c r="G280" s="3">
        <v>190</v>
      </c>
      <c r="H280" s="5">
        <v>4</v>
      </c>
      <c r="I280" s="16">
        <f t="shared" si="16"/>
        <v>760</v>
      </c>
      <c r="J280" s="16">
        <f t="shared" si="17"/>
        <v>53.2</v>
      </c>
      <c r="K280" s="6">
        <f t="shared" si="18"/>
        <v>813.2</v>
      </c>
      <c r="L280" s="16">
        <f t="shared" si="19"/>
        <v>1523.68</v>
      </c>
    </row>
    <row r="281" spans="1:12" x14ac:dyDescent="0.4">
      <c r="A281" s="8">
        <v>277</v>
      </c>
      <c r="B281" s="4">
        <v>5930000578</v>
      </c>
      <c r="C281" s="3" t="s">
        <v>2337</v>
      </c>
      <c r="D281" s="64" t="s">
        <v>2338</v>
      </c>
      <c r="E281" s="116">
        <v>1</v>
      </c>
      <c r="F281" s="33">
        <v>1070</v>
      </c>
      <c r="G281" s="3">
        <v>140</v>
      </c>
      <c r="H281" s="5">
        <v>4</v>
      </c>
      <c r="I281" s="16">
        <f t="shared" si="16"/>
        <v>560</v>
      </c>
      <c r="J281" s="16">
        <f t="shared" si="17"/>
        <v>39.200000000000003</v>
      </c>
      <c r="K281" s="6">
        <f t="shared" si="18"/>
        <v>599.20000000000005</v>
      </c>
      <c r="L281" s="16">
        <f t="shared" si="19"/>
        <v>1669.2</v>
      </c>
    </row>
    <row r="282" spans="1:12" x14ac:dyDescent="0.4">
      <c r="A282" s="8">
        <v>278</v>
      </c>
      <c r="B282" s="4">
        <v>5930000579</v>
      </c>
      <c r="C282" s="29" t="s">
        <v>2339</v>
      </c>
      <c r="D282" s="64" t="s">
        <v>2340</v>
      </c>
      <c r="E282" s="31" t="s">
        <v>1779</v>
      </c>
      <c r="F282" s="31">
        <v>0</v>
      </c>
      <c r="G282" s="3">
        <v>18</v>
      </c>
      <c r="H282" s="5">
        <v>4</v>
      </c>
      <c r="I282" s="16">
        <f t="shared" si="16"/>
        <v>72</v>
      </c>
      <c r="J282" s="16">
        <f t="shared" si="17"/>
        <v>5.0400000000000009</v>
      </c>
      <c r="K282" s="6">
        <f t="shared" si="18"/>
        <v>77.040000000000006</v>
      </c>
      <c r="L282" s="16">
        <f t="shared" si="19"/>
        <v>77.040000000000006</v>
      </c>
    </row>
    <row r="283" spans="1:12" x14ac:dyDescent="0.4">
      <c r="A283" s="8">
        <v>279</v>
      </c>
      <c r="B283" s="4">
        <v>5930000580</v>
      </c>
      <c r="C283" s="3" t="s">
        <v>2341</v>
      </c>
      <c r="D283" s="64" t="s">
        <v>2342</v>
      </c>
      <c r="E283" s="116">
        <v>1</v>
      </c>
      <c r="F283" s="33">
        <v>21.4</v>
      </c>
      <c r="G283" s="3">
        <v>4</v>
      </c>
      <c r="H283" s="5">
        <v>4</v>
      </c>
      <c r="I283" s="16">
        <f t="shared" si="16"/>
        <v>16</v>
      </c>
      <c r="J283" s="16">
        <f t="shared" si="17"/>
        <v>1.1200000000000001</v>
      </c>
      <c r="K283" s="6">
        <f t="shared" si="18"/>
        <v>17.12</v>
      </c>
      <c r="L283" s="16">
        <f t="shared" si="19"/>
        <v>38.519999999999996</v>
      </c>
    </row>
    <row r="284" spans="1:12" x14ac:dyDescent="0.4">
      <c r="A284" s="8">
        <v>280</v>
      </c>
      <c r="B284" s="4">
        <v>5930000581</v>
      </c>
      <c r="C284" s="29" t="s">
        <v>2343</v>
      </c>
      <c r="D284" s="64" t="s">
        <v>2344</v>
      </c>
      <c r="E284" s="116">
        <v>1</v>
      </c>
      <c r="F284" s="31">
        <v>98.44</v>
      </c>
      <c r="G284" s="3">
        <v>9</v>
      </c>
      <c r="H284" s="5">
        <v>4</v>
      </c>
      <c r="I284" s="16">
        <f t="shared" si="16"/>
        <v>36</v>
      </c>
      <c r="J284" s="16">
        <f t="shared" si="17"/>
        <v>2.5200000000000005</v>
      </c>
      <c r="K284" s="6">
        <f t="shared" si="18"/>
        <v>38.520000000000003</v>
      </c>
      <c r="L284" s="16">
        <f t="shared" si="19"/>
        <v>136.96</v>
      </c>
    </row>
    <row r="285" spans="1:12" x14ac:dyDescent="0.4">
      <c r="A285" s="8">
        <v>281</v>
      </c>
      <c r="B285" s="4">
        <v>5930000582</v>
      </c>
      <c r="C285" s="3" t="s">
        <v>2345</v>
      </c>
      <c r="D285" s="64" t="s">
        <v>2346</v>
      </c>
      <c r="E285" s="116">
        <v>1</v>
      </c>
      <c r="F285" s="33">
        <v>124.12</v>
      </c>
      <c r="G285" s="3">
        <v>30</v>
      </c>
      <c r="H285" s="5">
        <v>4</v>
      </c>
      <c r="I285" s="16">
        <f t="shared" si="16"/>
        <v>120</v>
      </c>
      <c r="J285" s="16">
        <f t="shared" si="17"/>
        <v>8.4</v>
      </c>
      <c r="K285" s="6">
        <f t="shared" si="18"/>
        <v>128.4</v>
      </c>
      <c r="L285" s="16">
        <f t="shared" si="19"/>
        <v>252.52</v>
      </c>
    </row>
    <row r="286" spans="1:12" x14ac:dyDescent="0.4">
      <c r="A286" s="8">
        <v>282</v>
      </c>
      <c r="B286" s="4">
        <v>5930000583</v>
      </c>
      <c r="C286" s="29" t="s">
        <v>2347</v>
      </c>
      <c r="D286" s="64" t="s">
        <v>2348</v>
      </c>
      <c r="E286" s="116">
        <v>1</v>
      </c>
      <c r="F286" s="31">
        <v>47.08</v>
      </c>
      <c r="G286" s="3">
        <v>9</v>
      </c>
      <c r="H286" s="5">
        <v>4</v>
      </c>
      <c r="I286" s="16">
        <f t="shared" si="16"/>
        <v>36</v>
      </c>
      <c r="J286" s="16">
        <f t="shared" si="17"/>
        <v>2.5200000000000005</v>
      </c>
      <c r="K286" s="6">
        <f t="shared" si="18"/>
        <v>38.520000000000003</v>
      </c>
      <c r="L286" s="16">
        <f t="shared" si="19"/>
        <v>85.6</v>
      </c>
    </row>
    <row r="287" spans="1:12" x14ac:dyDescent="0.4">
      <c r="A287" s="8">
        <v>283</v>
      </c>
      <c r="B287" s="4">
        <v>5930000584</v>
      </c>
      <c r="C287" s="3" t="s">
        <v>2349</v>
      </c>
      <c r="D287" s="64" t="s">
        <v>2350</v>
      </c>
      <c r="E287" s="116">
        <v>1</v>
      </c>
      <c r="F287" s="33">
        <v>124.12</v>
      </c>
      <c r="G287" s="3">
        <v>38</v>
      </c>
      <c r="H287" s="5">
        <v>4</v>
      </c>
      <c r="I287" s="16">
        <f t="shared" si="16"/>
        <v>152</v>
      </c>
      <c r="J287" s="16">
        <f t="shared" si="17"/>
        <v>10.64</v>
      </c>
      <c r="K287" s="6">
        <f t="shared" si="18"/>
        <v>162.63999999999999</v>
      </c>
      <c r="L287" s="16">
        <f t="shared" si="19"/>
        <v>286.76</v>
      </c>
    </row>
    <row r="288" spans="1:12" x14ac:dyDescent="0.4">
      <c r="A288" s="8">
        <v>284</v>
      </c>
      <c r="B288" s="4">
        <v>5930000585</v>
      </c>
      <c r="C288" s="29" t="s">
        <v>2351</v>
      </c>
      <c r="D288" s="64" t="s">
        <v>2352</v>
      </c>
      <c r="E288" s="116">
        <v>1</v>
      </c>
      <c r="F288" s="31">
        <v>1343.92</v>
      </c>
      <c r="G288" s="3">
        <v>241</v>
      </c>
      <c r="H288" s="5">
        <v>4</v>
      </c>
      <c r="I288" s="16">
        <f t="shared" si="16"/>
        <v>964</v>
      </c>
      <c r="J288" s="16">
        <f t="shared" si="17"/>
        <v>67.48</v>
      </c>
      <c r="K288" s="6">
        <f t="shared" si="18"/>
        <v>1031.48</v>
      </c>
      <c r="L288" s="16">
        <f t="shared" si="19"/>
        <v>2375.4</v>
      </c>
    </row>
    <row r="289" spans="1:12" x14ac:dyDescent="0.4">
      <c r="A289" s="8">
        <v>285</v>
      </c>
      <c r="B289" s="4">
        <v>5930000586</v>
      </c>
      <c r="C289" s="117" t="s">
        <v>2353</v>
      </c>
      <c r="D289" s="121" t="s">
        <v>2354</v>
      </c>
      <c r="E289" s="116">
        <v>1</v>
      </c>
      <c r="F289" s="118">
        <v>55.64</v>
      </c>
      <c r="G289" s="117">
        <v>24</v>
      </c>
      <c r="H289" s="5">
        <v>4</v>
      </c>
      <c r="I289" s="16">
        <f t="shared" si="16"/>
        <v>96</v>
      </c>
      <c r="J289" s="16">
        <f t="shared" si="17"/>
        <v>6.7200000000000006</v>
      </c>
      <c r="K289" s="6">
        <f t="shared" si="18"/>
        <v>102.72</v>
      </c>
      <c r="L289" s="16">
        <f t="shared" si="19"/>
        <v>158.36000000000001</v>
      </c>
    </row>
    <row r="290" spans="1:12" x14ac:dyDescent="0.4">
      <c r="A290" s="8">
        <v>286</v>
      </c>
      <c r="B290" s="4">
        <v>5930000587</v>
      </c>
      <c r="C290" s="29" t="s">
        <v>2355</v>
      </c>
      <c r="D290" s="121" t="s">
        <v>2356</v>
      </c>
      <c r="E290" s="116">
        <v>1</v>
      </c>
      <c r="F290" s="119">
        <v>312.44</v>
      </c>
      <c r="G290" s="117">
        <v>58</v>
      </c>
      <c r="H290" s="5">
        <v>4</v>
      </c>
      <c r="I290" s="16">
        <f t="shared" si="16"/>
        <v>232</v>
      </c>
      <c r="J290" s="16">
        <f t="shared" si="17"/>
        <v>16.240000000000002</v>
      </c>
      <c r="K290" s="6">
        <f t="shared" si="18"/>
        <v>248.24</v>
      </c>
      <c r="L290" s="16">
        <f t="shared" si="19"/>
        <v>560.68000000000006</v>
      </c>
    </row>
    <row r="291" spans="1:12" x14ac:dyDescent="0.4">
      <c r="A291" s="8">
        <v>287</v>
      </c>
      <c r="B291" s="4">
        <v>5930000588</v>
      </c>
      <c r="C291" s="120" t="s">
        <v>2357</v>
      </c>
      <c r="D291" s="64" t="s">
        <v>2358</v>
      </c>
      <c r="E291" s="116" t="s">
        <v>1779</v>
      </c>
      <c r="F291" s="33">
        <v>0</v>
      </c>
      <c r="G291" s="3">
        <v>0</v>
      </c>
      <c r="H291" s="5">
        <v>4</v>
      </c>
      <c r="I291" s="16">
        <f t="shared" si="16"/>
        <v>0</v>
      </c>
      <c r="J291" s="16">
        <f t="shared" si="17"/>
        <v>0</v>
      </c>
      <c r="K291" s="6">
        <f t="shared" si="18"/>
        <v>0</v>
      </c>
      <c r="L291" s="16">
        <f t="shared" si="19"/>
        <v>0</v>
      </c>
    </row>
    <row r="292" spans="1:12" x14ac:dyDescent="0.4">
      <c r="A292" s="8">
        <v>288</v>
      </c>
      <c r="B292" s="4">
        <v>5930000589</v>
      </c>
      <c r="C292" s="120" t="s">
        <v>2359</v>
      </c>
      <c r="D292" s="64" t="s">
        <v>2360</v>
      </c>
      <c r="E292" s="113" t="s">
        <v>1779</v>
      </c>
      <c r="F292" s="31">
        <v>0</v>
      </c>
      <c r="G292" s="3">
        <v>0</v>
      </c>
      <c r="H292" s="5">
        <v>4</v>
      </c>
      <c r="I292" s="16">
        <f t="shared" si="16"/>
        <v>0</v>
      </c>
      <c r="J292" s="16">
        <f t="shared" si="17"/>
        <v>0</v>
      </c>
      <c r="K292" s="6">
        <f t="shared" si="18"/>
        <v>0</v>
      </c>
      <c r="L292" s="16">
        <f t="shared" si="19"/>
        <v>0</v>
      </c>
    </row>
    <row r="293" spans="1:12" x14ac:dyDescent="0.4">
      <c r="A293" s="8">
        <v>289</v>
      </c>
      <c r="B293" s="4">
        <v>5930000590</v>
      </c>
      <c r="C293" s="120" t="s">
        <v>2361</v>
      </c>
      <c r="D293" s="64" t="s">
        <v>36</v>
      </c>
      <c r="E293" s="116">
        <v>1</v>
      </c>
      <c r="F293" s="33">
        <v>218.28</v>
      </c>
      <c r="G293" s="3">
        <v>0</v>
      </c>
      <c r="H293" s="5">
        <v>4</v>
      </c>
      <c r="I293" s="16">
        <f t="shared" si="16"/>
        <v>0</v>
      </c>
      <c r="J293" s="16">
        <f t="shared" si="17"/>
        <v>0</v>
      </c>
      <c r="K293" s="6">
        <f t="shared" si="18"/>
        <v>0</v>
      </c>
      <c r="L293" s="16">
        <f t="shared" si="19"/>
        <v>218.28</v>
      </c>
    </row>
    <row r="294" spans="1:12" x14ac:dyDescent="0.4">
      <c r="A294" s="8">
        <v>290</v>
      </c>
      <c r="B294" s="4">
        <v>5930000591</v>
      </c>
      <c r="C294" s="120" t="s">
        <v>2362</v>
      </c>
      <c r="D294" s="64" t="s">
        <v>148</v>
      </c>
      <c r="E294" s="113" t="s">
        <v>1779</v>
      </c>
      <c r="F294" s="31">
        <v>0</v>
      </c>
      <c r="G294" s="3">
        <v>0</v>
      </c>
      <c r="H294" s="5">
        <v>4</v>
      </c>
      <c r="I294" s="16">
        <f t="shared" si="16"/>
        <v>0</v>
      </c>
      <c r="J294" s="16">
        <f t="shared" si="17"/>
        <v>0</v>
      </c>
      <c r="K294" s="6">
        <f t="shared" si="18"/>
        <v>0</v>
      </c>
      <c r="L294" s="16">
        <f t="shared" si="19"/>
        <v>0</v>
      </c>
    </row>
    <row r="295" spans="1:12" x14ac:dyDescent="0.4">
      <c r="A295" s="8">
        <v>291</v>
      </c>
      <c r="B295" s="4">
        <v>5930000592</v>
      </c>
      <c r="C295" s="120" t="s">
        <v>2363</v>
      </c>
      <c r="D295" s="64" t="s">
        <v>148</v>
      </c>
      <c r="E295" s="116" t="s">
        <v>1779</v>
      </c>
      <c r="F295" s="33">
        <v>0</v>
      </c>
      <c r="G295" s="3">
        <v>0</v>
      </c>
      <c r="H295" s="5">
        <v>4</v>
      </c>
      <c r="I295" s="16">
        <f t="shared" si="16"/>
        <v>0</v>
      </c>
      <c r="J295" s="16">
        <f t="shared" si="17"/>
        <v>0</v>
      </c>
      <c r="K295" s="6">
        <f t="shared" si="18"/>
        <v>0</v>
      </c>
      <c r="L295" s="16">
        <f t="shared" si="19"/>
        <v>0</v>
      </c>
    </row>
    <row r="296" spans="1:12" x14ac:dyDescent="0.4">
      <c r="A296" s="8">
        <v>292</v>
      </c>
      <c r="B296" s="4">
        <v>5930000593</v>
      </c>
      <c r="C296" s="120" t="s">
        <v>2364</v>
      </c>
      <c r="D296" s="64" t="s">
        <v>2365</v>
      </c>
      <c r="E296" s="113" t="s">
        <v>1779</v>
      </c>
      <c r="F296" s="31">
        <v>0</v>
      </c>
      <c r="G296" s="3">
        <v>0</v>
      </c>
      <c r="H296" s="5">
        <v>4</v>
      </c>
      <c r="I296" s="16">
        <f t="shared" si="16"/>
        <v>0</v>
      </c>
      <c r="J296" s="16">
        <f t="shared" si="17"/>
        <v>0</v>
      </c>
      <c r="K296" s="6">
        <f t="shared" si="18"/>
        <v>0</v>
      </c>
      <c r="L296" s="16">
        <f t="shared" si="19"/>
        <v>0</v>
      </c>
    </row>
    <row r="297" spans="1:12" x14ac:dyDescent="0.4">
      <c r="A297" s="8">
        <v>293</v>
      </c>
      <c r="B297" s="4">
        <v>5930000594</v>
      </c>
      <c r="C297" s="120" t="s">
        <v>2366</v>
      </c>
      <c r="D297" s="64" t="s">
        <v>190</v>
      </c>
      <c r="E297" s="116" t="s">
        <v>1779</v>
      </c>
      <c r="F297" s="33">
        <v>0</v>
      </c>
      <c r="G297" s="3">
        <v>0</v>
      </c>
      <c r="H297" s="5">
        <v>4</v>
      </c>
      <c r="I297" s="16">
        <f t="shared" si="16"/>
        <v>0</v>
      </c>
      <c r="J297" s="16">
        <f t="shared" si="17"/>
        <v>0</v>
      </c>
      <c r="K297" s="6">
        <f t="shared" si="18"/>
        <v>0</v>
      </c>
      <c r="L297" s="16">
        <f t="shared" si="19"/>
        <v>0</v>
      </c>
    </row>
    <row r="298" spans="1:12" x14ac:dyDescent="0.4">
      <c r="A298" s="8">
        <v>294</v>
      </c>
      <c r="B298" s="4">
        <v>5930000595</v>
      </c>
      <c r="C298" s="120" t="s">
        <v>2367</v>
      </c>
      <c r="D298" s="64" t="s">
        <v>2368</v>
      </c>
      <c r="E298" s="116">
        <v>1</v>
      </c>
      <c r="F298" s="31">
        <v>8.56</v>
      </c>
      <c r="G298" s="3">
        <v>0</v>
      </c>
      <c r="H298" s="5">
        <v>4</v>
      </c>
      <c r="I298" s="16">
        <f t="shared" si="16"/>
        <v>0</v>
      </c>
      <c r="J298" s="16">
        <f t="shared" si="17"/>
        <v>0</v>
      </c>
      <c r="K298" s="6">
        <f t="shared" si="18"/>
        <v>0</v>
      </c>
      <c r="L298" s="16">
        <f t="shared" si="19"/>
        <v>8.56</v>
      </c>
    </row>
    <row r="299" spans="1:12" x14ac:dyDescent="0.4">
      <c r="A299" s="8">
        <v>295</v>
      </c>
      <c r="B299" s="4">
        <v>5930000596</v>
      </c>
      <c r="C299" s="120" t="s">
        <v>2369</v>
      </c>
      <c r="D299" s="64" t="s">
        <v>2370</v>
      </c>
      <c r="E299" s="116" t="s">
        <v>1779</v>
      </c>
      <c r="F299" s="33">
        <v>0</v>
      </c>
      <c r="G299" s="3">
        <v>0</v>
      </c>
      <c r="H299" s="5">
        <v>4</v>
      </c>
      <c r="I299" s="16">
        <f t="shared" si="16"/>
        <v>0</v>
      </c>
      <c r="J299" s="16">
        <f t="shared" si="17"/>
        <v>0</v>
      </c>
      <c r="K299" s="6">
        <f t="shared" si="18"/>
        <v>0</v>
      </c>
      <c r="L299" s="16">
        <f t="shared" si="19"/>
        <v>0</v>
      </c>
    </row>
    <row r="300" spans="1:12" x14ac:dyDescent="0.4">
      <c r="A300" s="8">
        <v>296</v>
      </c>
      <c r="B300" s="4">
        <v>5930000597</v>
      </c>
      <c r="C300" s="120" t="s">
        <v>2371</v>
      </c>
      <c r="D300" s="64" t="s">
        <v>2372</v>
      </c>
      <c r="E300" s="113" t="s">
        <v>1779</v>
      </c>
      <c r="F300" s="31">
        <v>0</v>
      </c>
      <c r="G300" s="3">
        <v>0</v>
      </c>
      <c r="H300" s="5">
        <v>4</v>
      </c>
      <c r="I300" s="16">
        <f t="shared" si="16"/>
        <v>0</v>
      </c>
      <c r="J300" s="16">
        <f t="shared" si="17"/>
        <v>0</v>
      </c>
      <c r="K300" s="6">
        <f t="shared" si="18"/>
        <v>0</v>
      </c>
      <c r="L300" s="16">
        <f t="shared" si="19"/>
        <v>0</v>
      </c>
    </row>
    <row r="301" spans="1:12" x14ac:dyDescent="0.4">
      <c r="A301" s="8">
        <v>297</v>
      </c>
      <c r="B301" s="4">
        <v>5930000598</v>
      </c>
      <c r="C301" s="120" t="s">
        <v>2373</v>
      </c>
      <c r="D301" s="64" t="s">
        <v>2096</v>
      </c>
      <c r="E301" s="116">
        <v>1</v>
      </c>
      <c r="F301" s="33">
        <v>0</v>
      </c>
      <c r="G301" s="3">
        <v>1</v>
      </c>
      <c r="H301" s="5">
        <v>4</v>
      </c>
      <c r="I301" s="16">
        <f t="shared" si="16"/>
        <v>4</v>
      </c>
      <c r="J301" s="16">
        <f t="shared" si="17"/>
        <v>0.28000000000000003</v>
      </c>
      <c r="K301" s="6">
        <f t="shared" si="18"/>
        <v>4.28</v>
      </c>
      <c r="L301" s="16">
        <f t="shared" si="19"/>
        <v>4.28</v>
      </c>
    </row>
    <row r="302" spans="1:12" x14ac:dyDescent="0.4">
      <c r="A302" s="8">
        <v>298</v>
      </c>
      <c r="B302" s="4">
        <v>5930000599</v>
      </c>
      <c r="C302" s="120" t="s">
        <v>2374</v>
      </c>
      <c r="D302" s="64" t="s">
        <v>2375</v>
      </c>
      <c r="E302" s="116">
        <v>1</v>
      </c>
      <c r="F302" s="31">
        <v>102.72</v>
      </c>
      <c r="G302" s="3">
        <v>0</v>
      </c>
      <c r="H302" s="5">
        <v>4</v>
      </c>
      <c r="I302" s="16">
        <f t="shared" si="16"/>
        <v>0</v>
      </c>
      <c r="J302" s="16">
        <f t="shared" si="17"/>
        <v>0</v>
      </c>
      <c r="K302" s="6">
        <f t="shared" si="18"/>
        <v>0</v>
      </c>
      <c r="L302" s="16">
        <f t="shared" si="19"/>
        <v>102.72</v>
      </c>
    </row>
    <row r="303" spans="1:12" x14ac:dyDescent="0.4">
      <c r="A303" s="8">
        <v>299</v>
      </c>
      <c r="B303" s="4">
        <v>5930000600</v>
      </c>
      <c r="C303" s="120" t="s">
        <v>2376</v>
      </c>
      <c r="D303" s="64" t="s">
        <v>2377</v>
      </c>
      <c r="E303" s="116">
        <v>1</v>
      </c>
      <c r="F303" s="33">
        <v>81.319999999999993</v>
      </c>
      <c r="G303" s="3">
        <v>0</v>
      </c>
      <c r="H303" s="5">
        <v>4</v>
      </c>
      <c r="I303" s="16">
        <f t="shared" si="16"/>
        <v>0</v>
      </c>
      <c r="J303" s="16">
        <f t="shared" si="17"/>
        <v>0</v>
      </c>
      <c r="K303" s="6">
        <f t="shared" si="18"/>
        <v>0</v>
      </c>
      <c r="L303" s="16">
        <f t="shared" si="19"/>
        <v>81.319999999999993</v>
      </c>
    </row>
    <row r="304" spans="1:12" x14ac:dyDescent="0.4">
      <c r="A304" s="8">
        <v>300</v>
      </c>
      <c r="B304" s="4">
        <v>5930000601</v>
      </c>
      <c r="C304" s="120" t="s">
        <v>2378</v>
      </c>
      <c r="D304" s="64" t="s">
        <v>2379</v>
      </c>
      <c r="E304" s="116">
        <v>1</v>
      </c>
      <c r="F304" s="31">
        <v>235.4</v>
      </c>
      <c r="G304" s="3">
        <v>0</v>
      </c>
      <c r="H304" s="5">
        <v>4</v>
      </c>
      <c r="I304" s="16">
        <f t="shared" si="16"/>
        <v>0</v>
      </c>
      <c r="J304" s="16">
        <f t="shared" si="17"/>
        <v>0</v>
      </c>
      <c r="K304" s="6">
        <f t="shared" si="18"/>
        <v>0</v>
      </c>
      <c r="L304" s="16">
        <f t="shared" si="19"/>
        <v>235.4</v>
      </c>
    </row>
    <row r="305" spans="1:12" x14ac:dyDescent="0.4">
      <c r="A305" s="8">
        <v>301</v>
      </c>
      <c r="B305" s="4">
        <v>5930000602</v>
      </c>
      <c r="C305" s="120" t="s">
        <v>2380</v>
      </c>
      <c r="D305" s="64" t="s">
        <v>2381</v>
      </c>
      <c r="E305" s="116">
        <v>1</v>
      </c>
      <c r="F305" s="33">
        <v>4.28</v>
      </c>
      <c r="G305" s="3">
        <v>0</v>
      </c>
      <c r="H305" s="5">
        <v>4</v>
      </c>
      <c r="I305" s="16">
        <f t="shared" si="16"/>
        <v>0</v>
      </c>
      <c r="J305" s="16">
        <f t="shared" si="17"/>
        <v>0</v>
      </c>
      <c r="K305" s="6">
        <f t="shared" si="18"/>
        <v>0</v>
      </c>
      <c r="L305" s="16">
        <f t="shared" si="19"/>
        <v>4.28</v>
      </c>
    </row>
    <row r="306" spans="1:12" x14ac:dyDescent="0.4">
      <c r="A306" s="8">
        <v>302</v>
      </c>
      <c r="B306" s="4">
        <v>5930000603</v>
      </c>
      <c r="C306" s="120" t="s">
        <v>2382</v>
      </c>
      <c r="D306" s="64" t="s">
        <v>2383</v>
      </c>
      <c r="E306" s="113" t="s">
        <v>1779</v>
      </c>
      <c r="F306" s="31">
        <v>0</v>
      </c>
      <c r="G306" s="3">
        <v>0</v>
      </c>
      <c r="H306" s="5">
        <v>4</v>
      </c>
      <c r="I306" s="16">
        <f t="shared" si="16"/>
        <v>0</v>
      </c>
      <c r="J306" s="16">
        <f t="shared" si="17"/>
        <v>0</v>
      </c>
      <c r="K306" s="6">
        <f t="shared" si="18"/>
        <v>0</v>
      </c>
      <c r="L306" s="16">
        <f t="shared" si="19"/>
        <v>0</v>
      </c>
    </row>
    <row r="307" spans="1:12" x14ac:dyDescent="0.4">
      <c r="A307" s="8">
        <v>303</v>
      </c>
      <c r="B307" s="4">
        <v>5930000604</v>
      </c>
      <c r="C307" s="120" t="s">
        <v>2384</v>
      </c>
      <c r="D307" s="64" t="s">
        <v>574</v>
      </c>
      <c r="E307" s="116">
        <v>1</v>
      </c>
      <c r="F307" s="33">
        <v>4.28</v>
      </c>
      <c r="G307" s="3">
        <v>0</v>
      </c>
      <c r="H307" s="5">
        <v>4</v>
      </c>
      <c r="I307" s="16">
        <f t="shared" si="16"/>
        <v>0</v>
      </c>
      <c r="J307" s="16">
        <f>SUM(I307*7%)</f>
        <v>0</v>
      </c>
      <c r="K307" s="6">
        <f t="shared" si="18"/>
        <v>0</v>
      </c>
      <c r="L307" s="16">
        <f t="shared" si="19"/>
        <v>4.28</v>
      </c>
    </row>
    <row r="308" spans="1:12" ht="25" thickBot="1" x14ac:dyDescent="0.45">
      <c r="E308" s="10" t="s">
        <v>1761</v>
      </c>
      <c r="F308" s="103">
        <f>SUM(F5:F307)</f>
        <v>82098.960000000036</v>
      </c>
      <c r="G308" s="103">
        <f>SUM(G5:G307)</f>
        <v>20512</v>
      </c>
      <c r="H308" s="104"/>
      <c r="I308" s="104">
        <f>SUM(I5:I307)</f>
        <v>82048</v>
      </c>
      <c r="J308" s="104">
        <f>SUM(J5:J307)</f>
        <v>5743.3600000000024</v>
      </c>
      <c r="K308" s="104">
        <f>SUM(K5:K307)</f>
        <v>87791.360000000015</v>
      </c>
      <c r="L308" s="104">
        <f>SUM(L5:L307)</f>
        <v>169890.31999999986</v>
      </c>
    </row>
    <row r="309" spans="1:12" ht="25" thickTop="1" x14ac:dyDescent="0.4">
      <c r="J309" s="187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0"/>
  <sheetViews>
    <sheetView topLeftCell="B1" zoomScale="70" zoomScaleNormal="70" workbookViewId="0">
      <selection activeCell="F4" sqref="A4:IV4"/>
    </sheetView>
  </sheetViews>
  <sheetFormatPr baseColWidth="10" defaultColWidth="9" defaultRowHeight="24" x14ac:dyDescent="0.4"/>
  <cols>
    <col min="1" max="1" width="8.6640625" style="10" customWidth="1"/>
    <col min="2" max="2" width="14.6640625" style="10" customWidth="1"/>
    <col min="3" max="3" width="11.1640625" style="172" customWidth="1"/>
    <col min="4" max="4" width="39.6640625" style="1" customWidth="1"/>
    <col min="5" max="5" width="39" style="93" customWidth="1"/>
    <col min="6" max="6" width="16.6640625" style="10" customWidth="1"/>
    <col min="7" max="7" width="18.33203125" style="2" customWidth="1"/>
    <col min="8" max="8" width="9.83203125" style="2" hidden="1" customWidth="1"/>
    <col min="9" max="9" width="15.33203125" style="13" customWidth="1"/>
    <col min="10" max="10" width="13.1640625" style="2" customWidth="1"/>
    <col min="11" max="11" width="13.1640625" style="1" customWidth="1"/>
    <col min="12" max="12" width="10.33203125" style="1" customWidth="1"/>
    <col min="13" max="13" width="19" style="1" customWidth="1"/>
    <col min="14" max="14" width="23.6640625" style="1" customWidth="1"/>
    <col min="15" max="16384" width="9" style="1"/>
  </cols>
  <sheetData>
    <row r="1" spans="1:14" x14ac:dyDescent="0.4">
      <c r="A1" s="206" t="s">
        <v>2580</v>
      </c>
      <c r="B1" s="206"/>
      <c r="C1" s="207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4" x14ac:dyDescent="0.4">
      <c r="A2" s="80"/>
      <c r="B2" s="80"/>
      <c r="C2" s="173"/>
      <c r="D2" s="80"/>
      <c r="E2" s="163"/>
      <c r="F2" s="80"/>
      <c r="G2" s="80"/>
      <c r="H2" s="80"/>
      <c r="I2" s="80"/>
      <c r="J2" s="80"/>
      <c r="K2" s="80"/>
      <c r="L2" s="80"/>
      <c r="M2" s="80"/>
      <c r="N2" s="80" t="s">
        <v>1762</v>
      </c>
    </row>
    <row r="3" spans="1:14" x14ac:dyDescent="0.4">
      <c r="A3" s="212" t="s">
        <v>1</v>
      </c>
      <c r="B3" s="212" t="s">
        <v>2</v>
      </c>
      <c r="C3" s="216" t="s">
        <v>0</v>
      </c>
      <c r="D3" s="212" t="s">
        <v>3</v>
      </c>
      <c r="E3" s="208" t="s">
        <v>2581</v>
      </c>
      <c r="F3" s="174" t="s">
        <v>4</v>
      </c>
      <c r="G3" s="156" t="s">
        <v>6</v>
      </c>
      <c r="H3" s="210" t="s">
        <v>1768</v>
      </c>
      <c r="I3" s="175" t="s">
        <v>1764</v>
      </c>
      <c r="J3" s="156" t="s">
        <v>1767</v>
      </c>
      <c r="K3" s="212" t="s">
        <v>5</v>
      </c>
      <c r="L3" s="212" t="s">
        <v>1768</v>
      </c>
      <c r="M3" s="139" t="s">
        <v>1769</v>
      </c>
      <c r="N3" s="214" t="s">
        <v>1771</v>
      </c>
    </row>
    <row r="4" spans="1:14" x14ac:dyDescent="0.4">
      <c r="A4" s="213"/>
      <c r="B4" s="213"/>
      <c r="C4" s="217"/>
      <c r="D4" s="213"/>
      <c r="E4" s="209"/>
      <c r="F4" s="176" t="s">
        <v>1763</v>
      </c>
      <c r="G4" s="157" t="s">
        <v>2582</v>
      </c>
      <c r="H4" s="211"/>
      <c r="I4" s="177" t="s">
        <v>1765</v>
      </c>
      <c r="J4" s="157" t="s">
        <v>1766</v>
      </c>
      <c r="K4" s="213"/>
      <c r="L4" s="213"/>
      <c r="M4" s="140" t="s">
        <v>1770</v>
      </c>
      <c r="N4" s="215"/>
    </row>
    <row r="5" spans="1:14" ht="24" customHeight="1" x14ac:dyDescent="0.4">
      <c r="A5" s="8">
        <v>1</v>
      </c>
      <c r="B5" s="4">
        <v>5930000605</v>
      </c>
      <c r="C5" s="164">
        <v>1054394</v>
      </c>
      <c r="D5" s="160" t="s">
        <v>2358</v>
      </c>
      <c r="E5" s="3" t="s">
        <v>2583</v>
      </c>
      <c r="F5" s="116" t="s">
        <v>1779</v>
      </c>
      <c r="G5" s="33">
        <v>0</v>
      </c>
      <c r="H5" s="165"/>
      <c r="I5" s="3">
        <v>0</v>
      </c>
      <c r="J5" s="5">
        <v>4</v>
      </c>
      <c r="K5" s="6">
        <f>I5*J5</f>
        <v>0</v>
      </c>
      <c r="L5" s="6">
        <f>K5*7%</f>
        <v>0</v>
      </c>
      <c r="M5" s="6">
        <f>K5+L5</f>
        <v>0</v>
      </c>
      <c r="N5" s="6">
        <f>M5+G5</f>
        <v>0</v>
      </c>
    </row>
    <row r="6" spans="1:14" ht="24" customHeight="1" x14ac:dyDescent="0.4">
      <c r="A6" s="8">
        <v>2</v>
      </c>
      <c r="B6" s="4">
        <v>5930000606</v>
      </c>
      <c r="C6" s="164" t="s">
        <v>2359</v>
      </c>
      <c r="D6" s="160" t="s">
        <v>2360</v>
      </c>
      <c r="E6" s="3" t="s">
        <v>2749</v>
      </c>
      <c r="F6" s="116" t="s">
        <v>1779</v>
      </c>
      <c r="G6" s="33">
        <v>0</v>
      </c>
      <c r="H6" s="165"/>
      <c r="I6" s="3">
        <v>0</v>
      </c>
      <c r="J6" s="5">
        <v>4</v>
      </c>
      <c r="K6" s="6">
        <f t="shared" ref="K6:K69" si="0">I6*J6</f>
        <v>0</v>
      </c>
      <c r="L6" s="6">
        <f t="shared" ref="L6:L69" si="1">K6*7%</f>
        <v>0</v>
      </c>
      <c r="M6" s="6">
        <f t="shared" ref="M6:M69" si="2">K6+L6</f>
        <v>0</v>
      </c>
      <c r="N6" s="6">
        <f t="shared" ref="N6:N69" si="3">M6+G6</f>
        <v>0</v>
      </c>
    </row>
    <row r="7" spans="1:14" ht="24" customHeight="1" x14ac:dyDescent="0.4">
      <c r="A7" s="8">
        <v>3</v>
      </c>
      <c r="B7" s="4">
        <v>5930000607</v>
      </c>
      <c r="C7" s="166" t="s">
        <v>1876</v>
      </c>
      <c r="D7" s="167" t="s">
        <v>1877</v>
      </c>
      <c r="E7" s="3" t="s">
        <v>2584</v>
      </c>
      <c r="F7" s="116" t="s">
        <v>2585</v>
      </c>
      <c r="G7" s="33">
        <v>552.12</v>
      </c>
      <c r="H7" s="165"/>
      <c r="I7" s="3">
        <v>102</v>
      </c>
      <c r="J7" s="5">
        <v>4</v>
      </c>
      <c r="K7" s="6">
        <f>I7*J7</f>
        <v>408</v>
      </c>
      <c r="L7" s="6">
        <f t="shared" si="1"/>
        <v>28.560000000000002</v>
      </c>
      <c r="M7" s="6">
        <f>K7+L7</f>
        <v>436.56</v>
      </c>
      <c r="N7" s="6">
        <f>M7+G7</f>
        <v>988.68000000000006</v>
      </c>
    </row>
    <row r="8" spans="1:14" ht="24" customHeight="1" x14ac:dyDescent="0.4">
      <c r="A8" s="8">
        <v>4</v>
      </c>
      <c r="B8" s="4">
        <v>5930000608</v>
      </c>
      <c r="C8" s="168" t="s">
        <v>1878</v>
      </c>
      <c r="D8" s="3" t="s">
        <v>15</v>
      </c>
      <c r="E8" s="3" t="s">
        <v>2750</v>
      </c>
      <c r="F8" s="116" t="s">
        <v>2586</v>
      </c>
      <c r="G8" s="33">
        <v>389.48</v>
      </c>
      <c r="H8" s="165"/>
      <c r="I8" s="3">
        <v>26</v>
      </c>
      <c r="J8" s="5">
        <v>4</v>
      </c>
      <c r="K8" s="6">
        <f t="shared" si="0"/>
        <v>104</v>
      </c>
      <c r="L8" s="6">
        <f t="shared" si="1"/>
        <v>7.2800000000000011</v>
      </c>
      <c r="M8" s="6">
        <f>K8+L8</f>
        <v>111.28</v>
      </c>
      <c r="N8" s="6">
        <f t="shared" si="3"/>
        <v>500.76</v>
      </c>
    </row>
    <row r="9" spans="1:14" ht="24" customHeight="1" x14ac:dyDescent="0.4">
      <c r="A9" s="8">
        <v>5</v>
      </c>
      <c r="B9" s="4">
        <v>5930000609</v>
      </c>
      <c r="C9" s="166" t="s">
        <v>1875</v>
      </c>
      <c r="D9" s="167" t="s">
        <v>28</v>
      </c>
      <c r="E9" s="3" t="s">
        <v>2587</v>
      </c>
      <c r="F9" s="116" t="s">
        <v>2585</v>
      </c>
      <c r="G9" s="33">
        <v>1540.8</v>
      </c>
      <c r="H9" s="165"/>
      <c r="I9" s="3">
        <v>279</v>
      </c>
      <c r="J9" s="5">
        <v>4</v>
      </c>
      <c r="K9" s="6">
        <f t="shared" si="0"/>
        <v>1116</v>
      </c>
      <c r="L9" s="6">
        <f t="shared" si="1"/>
        <v>78.12</v>
      </c>
      <c r="M9" s="6">
        <f>K9+L9</f>
        <v>1194.1199999999999</v>
      </c>
      <c r="N9" s="6">
        <f t="shared" si="3"/>
        <v>2734.92</v>
      </c>
    </row>
    <row r="10" spans="1:14" ht="24" customHeight="1" x14ac:dyDescent="0.4">
      <c r="A10" s="8">
        <v>6</v>
      </c>
      <c r="B10" s="4">
        <v>5930000610</v>
      </c>
      <c r="C10" s="168" t="s">
        <v>1864</v>
      </c>
      <c r="D10" s="3" t="s">
        <v>244</v>
      </c>
      <c r="E10" s="3" t="s">
        <v>2751</v>
      </c>
      <c r="F10" s="116" t="s">
        <v>2586</v>
      </c>
      <c r="G10" s="33">
        <f>2422.48+924.48</f>
        <v>3346.96</v>
      </c>
      <c r="H10" s="165">
        <f>158.48+60.48</f>
        <v>218.95999999999998</v>
      </c>
      <c r="I10" s="3">
        <v>20</v>
      </c>
      <c r="J10" s="5">
        <v>4</v>
      </c>
      <c r="K10" s="6">
        <f t="shared" si="0"/>
        <v>80</v>
      </c>
      <c r="L10" s="6">
        <f t="shared" si="1"/>
        <v>5.6000000000000005</v>
      </c>
      <c r="M10" s="6">
        <f t="shared" si="2"/>
        <v>85.6</v>
      </c>
      <c r="N10" s="6">
        <f t="shared" si="3"/>
        <v>3432.56</v>
      </c>
    </row>
    <row r="11" spans="1:14" ht="24" customHeight="1" x14ac:dyDescent="0.4">
      <c r="A11" s="8">
        <v>7</v>
      </c>
      <c r="B11" s="4">
        <v>5930000611</v>
      </c>
      <c r="C11" s="168" t="s">
        <v>1865</v>
      </c>
      <c r="D11" s="3" t="s">
        <v>1866</v>
      </c>
      <c r="E11" s="3" t="s">
        <v>2588</v>
      </c>
      <c r="F11" s="116" t="s">
        <v>2586</v>
      </c>
      <c r="G11" s="33">
        <v>543.55999999999995</v>
      </c>
      <c r="H11" s="165"/>
      <c r="I11" s="3">
        <v>45</v>
      </c>
      <c r="J11" s="5">
        <v>4</v>
      </c>
      <c r="K11" s="6">
        <f t="shared" si="0"/>
        <v>180</v>
      </c>
      <c r="L11" s="6">
        <f t="shared" si="1"/>
        <v>12.600000000000001</v>
      </c>
      <c r="M11" s="6">
        <f t="shared" si="2"/>
        <v>192.6</v>
      </c>
      <c r="N11" s="6">
        <f t="shared" si="3"/>
        <v>736.16</v>
      </c>
    </row>
    <row r="12" spans="1:14" ht="24" customHeight="1" x14ac:dyDescent="0.4">
      <c r="A12" s="8">
        <v>8</v>
      </c>
      <c r="B12" s="4">
        <v>5930000612</v>
      </c>
      <c r="C12" s="168" t="s">
        <v>1867</v>
      </c>
      <c r="D12" s="3" t="s">
        <v>1868</v>
      </c>
      <c r="E12" s="3" t="s">
        <v>2752</v>
      </c>
      <c r="F12" s="116" t="s">
        <v>2586</v>
      </c>
      <c r="G12" s="33">
        <v>209.72</v>
      </c>
      <c r="H12" s="165"/>
      <c r="I12" s="3">
        <v>27</v>
      </c>
      <c r="J12" s="5">
        <v>4</v>
      </c>
      <c r="K12" s="6">
        <f t="shared" si="0"/>
        <v>108</v>
      </c>
      <c r="L12" s="6">
        <f t="shared" si="1"/>
        <v>7.5600000000000005</v>
      </c>
      <c r="M12" s="6">
        <f t="shared" si="2"/>
        <v>115.56</v>
      </c>
      <c r="N12" s="6">
        <f t="shared" si="3"/>
        <v>325.27999999999997</v>
      </c>
    </row>
    <row r="13" spans="1:14" ht="24" customHeight="1" x14ac:dyDescent="0.4">
      <c r="A13" s="8">
        <v>9</v>
      </c>
      <c r="B13" s="4">
        <v>5930000613</v>
      </c>
      <c r="C13" s="168" t="s">
        <v>1869</v>
      </c>
      <c r="D13" s="3" t="s">
        <v>1870</v>
      </c>
      <c r="E13" s="3" t="s">
        <v>2589</v>
      </c>
      <c r="F13" s="116" t="s">
        <v>2586</v>
      </c>
      <c r="G13" s="33">
        <v>154.08000000000001</v>
      </c>
      <c r="H13" s="165"/>
      <c r="I13" s="3">
        <v>16</v>
      </c>
      <c r="J13" s="5">
        <v>4</v>
      </c>
      <c r="K13" s="6">
        <f t="shared" si="0"/>
        <v>64</v>
      </c>
      <c r="L13" s="6">
        <f t="shared" si="1"/>
        <v>4.4800000000000004</v>
      </c>
      <c r="M13" s="6">
        <f t="shared" si="2"/>
        <v>68.48</v>
      </c>
      <c r="N13" s="6">
        <f t="shared" si="3"/>
        <v>222.56</v>
      </c>
    </row>
    <row r="14" spans="1:14" ht="24" customHeight="1" x14ac:dyDescent="0.4">
      <c r="A14" s="8">
        <v>10</v>
      </c>
      <c r="B14" s="4">
        <v>5930000614</v>
      </c>
      <c r="C14" s="168" t="s">
        <v>1871</v>
      </c>
      <c r="D14" s="3" t="s">
        <v>1872</v>
      </c>
      <c r="E14" s="3" t="s">
        <v>2753</v>
      </c>
      <c r="F14" s="116" t="s">
        <v>2586</v>
      </c>
      <c r="G14" s="33">
        <v>389.48</v>
      </c>
      <c r="H14" s="165"/>
      <c r="I14" s="3">
        <v>0</v>
      </c>
      <c r="J14" s="5">
        <v>4</v>
      </c>
      <c r="K14" s="6">
        <f t="shared" si="0"/>
        <v>0</v>
      </c>
      <c r="L14" s="6">
        <f t="shared" si="1"/>
        <v>0</v>
      </c>
      <c r="M14" s="6">
        <f t="shared" si="2"/>
        <v>0</v>
      </c>
      <c r="N14" s="6">
        <f t="shared" si="3"/>
        <v>389.48</v>
      </c>
    </row>
    <row r="15" spans="1:14" ht="24" customHeight="1" x14ac:dyDescent="0.4">
      <c r="A15" s="8">
        <v>11</v>
      </c>
      <c r="B15" s="4">
        <v>5930000615</v>
      </c>
      <c r="C15" s="166" t="s">
        <v>1873</v>
      </c>
      <c r="D15" s="167" t="s">
        <v>1874</v>
      </c>
      <c r="E15" s="3" t="s">
        <v>2590</v>
      </c>
      <c r="F15" s="116" t="s">
        <v>2585</v>
      </c>
      <c r="G15" s="33">
        <v>154.08000000000001</v>
      </c>
      <c r="H15" s="165"/>
      <c r="I15" s="3">
        <v>47</v>
      </c>
      <c r="J15" s="5">
        <v>4</v>
      </c>
      <c r="K15" s="6">
        <f t="shared" si="0"/>
        <v>188</v>
      </c>
      <c r="L15" s="6">
        <f t="shared" si="1"/>
        <v>13.160000000000002</v>
      </c>
      <c r="M15" s="6">
        <f t="shared" si="2"/>
        <v>201.16</v>
      </c>
      <c r="N15" s="6">
        <f t="shared" si="3"/>
        <v>355.24</v>
      </c>
    </row>
    <row r="16" spans="1:14" ht="24" customHeight="1" x14ac:dyDescent="0.4">
      <c r="A16" s="8">
        <v>12</v>
      </c>
      <c r="B16" s="4">
        <v>5930000616</v>
      </c>
      <c r="C16" s="168" t="s">
        <v>1879</v>
      </c>
      <c r="D16" s="3" t="s">
        <v>33</v>
      </c>
      <c r="E16" s="3" t="s">
        <v>2754</v>
      </c>
      <c r="F16" s="116" t="s">
        <v>2586</v>
      </c>
      <c r="G16" s="33">
        <v>119.84</v>
      </c>
      <c r="H16" s="165"/>
      <c r="I16" s="3">
        <v>13</v>
      </c>
      <c r="J16" s="5">
        <v>4</v>
      </c>
      <c r="K16" s="6">
        <f t="shared" si="0"/>
        <v>52</v>
      </c>
      <c r="L16" s="6">
        <f t="shared" si="1"/>
        <v>3.6400000000000006</v>
      </c>
      <c r="M16" s="6">
        <f t="shared" si="2"/>
        <v>55.64</v>
      </c>
      <c r="N16" s="6">
        <f t="shared" si="3"/>
        <v>175.48000000000002</v>
      </c>
    </row>
    <row r="17" spans="1:14" ht="24" customHeight="1" x14ac:dyDescent="0.4">
      <c r="A17" s="8">
        <v>13</v>
      </c>
      <c r="B17" s="4">
        <v>5930000617</v>
      </c>
      <c r="C17" s="164">
        <v>1067008</v>
      </c>
      <c r="D17" s="160" t="s">
        <v>2591</v>
      </c>
      <c r="E17" s="3" t="s">
        <v>2592</v>
      </c>
      <c r="F17" s="116" t="s">
        <v>1779</v>
      </c>
      <c r="G17" s="33">
        <v>0</v>
      </c>
      <c r="H17" s="165"/>
      <c r="I17" s="3">
        <v>0</v>
      </c>
      <c r="J17" s="5">
        <v>4</v>
      </c>
      <c r="K17" s="6">
        <f t="shared" si="0"/>
        <v>0</v>
      </c>
      <c r="L17" s="6">
        <f t="shared" si="1"/>
        <v>0</v>
      </c>
      <c r="M17" s="6">
        <f t="shared" si="2"/>
        <v>0</v>
      </c>
      <c r="N17" s="6">
        <f t="shared" si="3"/>
        <v>0</v>
      </c>
    </row>
    <row r="18" spans="1:14" ht="24" customHeight="1" x14ac:dyDescent="0.4">
      <c r="A18" s="8">
        <v>14</v>
      </c>
      <c r="B18" s="4">
        <v>5930000618</v>
      </c>
      <c r="C18" s="164">
        <v>1067330</v>
      </c>
      <c r="D18" s="160" t="s">
        <v>2591</v>
      </c>
      <c r="E18" s="3" t="s">
        <v>2755</v>
      </c>
      <c r="F18" s="116" t="s">
        <v>1779</v>
      </c>
      <c r="G18" s="33">
        <v>0</v>
      </c>
      <c r="H18" s="165"/>
      <c r="I18" s="3">
        <v>32</v>
      </c>
      <c r="J18" s="5">
        <v>4</v>
      </c>
      <c r="K18" s="6">
        <f t="shared" si="0"/>
        <v>128</v>
      </c>
      <c r="L18" s="6">
        <f t="shared" si="1"/>
        <v>8.9600000000000009</v>
      </c>
      <c r="M18" s="6">
        <f t="shared" si="2"/>
        <v>136.96</v>
      </c>
      <c r="N18" s="6">
        <f t="shared" si="3"/>
        <v>136.96</v>
      </c>
    </row>
    <row r="19" spans="1:14" ht="24" customHeight="1" x14ac:dyDescent="0.4">
      <c r="A19" s="8">
        <v>15</v>
      </c>
      <c r="B19" s="4">
        <v>5930000619</v>
      </c>
      <c r="C19" s="168" t="s">
        <v>1882</v>
      </c>
      <c r="D19" s="3" t="s">
        <v>31</v>
      </c>
      <c r="E19" s="3" t="s">
        <v>2593</v>
      </c>
      <c r="F19" s="116" t="s">
        <v>2586</v>
      </c>
      <c r="G19" s="33">
        <v>1348.2</v>
      </c>
      <c r="H19" s="165"/>
      <c r="I19" s="3">
        <v>64</v>
      </c>
      <c r="J19" s="5">
        <v>4</v>
      </c>
      <c r="K19" s="6">
        <f t="shared" si="0"/>
        <v>256</v>
      </c>
      <c r="L19" s="6">
        <f t="shared" si="1"/>
        <v>17.920000000000002</v>
      </c>
      <c r="M19" s="6">
        <f t="shared" si="2"/>
        <v>273.92</v>
      </c>
      <c r="N19" s="6">
        <f t="shared" si="3"/>
        <v>1622.1200000000001</v>
      </c>
    </row>
    <row r="20" spans="1:14" ht="24" customHeight="1" x14ac:dyDescent="0.4">
      <c r="A20" s="8">
        <v>16</v>
      </c>
      <c r="B20" s="4">
        <v>5930000620</v>
      </c>
      <c r="C20" s="164">
        <v>1537839</v>
      </c>
      <c r="D20" s="160" t="s">
        <v>670</v>
      </c>
      <c r="E20" s="3" t="s">
        <v>2756</v>
      </c>
      <c r="F20" s="116" t="s">
        <v>1779</v>
      </c>
      <c r="G20" s="33">
        <v>0</v>
      </c>
      <c r="H20" s="165"/>
      <c r="I20" s="3">
        <v>47</v>
      </c>
      <c r="J20" s="5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201.16</v>
      </c>
    </row>
    <row r="21" spans="1:14" ht="24" customHeight="1" x14ac:dyDescent="0.4">
      <c r="A21" s="8">
        <v>17</v>
      </c>
      <c r="B21" s="4">
        <v>5930000621</v>
      </c>
      <c r="C21" s="164" t="s">
        <v>2361</v>
      </c>
      <c r="D21" s="160" t="s">
        <v>36</v>
      </c>
      <c r="E21" s="3" t="s">
        <v>2594</v>
      </c>
      <c r="F21" s="116" t="s">
        <v>1779</v>
      </c>
      <c r="G21" s="33">
        <v>0</v>
      </c>
      <c r="H21" s="165"/>
      <c r="I21" s="3">
        <v>0</v>
      </c>
      <c r="J21" s="5">
        <v>4</v>
      </c>
      <c r="K21" s="6">
        <f t="shared" si="0"/>
        <v>0</v>
      </c>
      <c r="L21" s="6">
        <f t="shared" si="1"/>
        <v>0</v>
      </c>
      <c r="M21" s="6">
        <f t="shared" si="2"/>
        <v>0</v>
      </c>
      <c r="N21" s="6">
        <f t="shared" si="3"/>
        <v>0</v>
      </c>
    </row>
    <row r="22" spans="1:14" ht="24" customHeight="1" x14ac:dyDescent="0.4">
      <c r="A22" s="8">
        <v>18</v>
      </c>
      <c r="B22" s="4">
        <v>5930000622</v>
      </c>
      <c r="C22" s="168" t="s">
        <v>1883</v>
      </c>
      <c r="D22" s="160" t="s">
        <v>36</v>
      </c>
      <c r="E22" s="3" t="s">
        <v>2757</v>
      </c>
      <c r="F22" s="116" t="s">
        <v>1779</v>
      </c>
      <c r="G22" s="33">
        <v>0</v>
      </c>
      <c r="H22" s="165"/>
      <c r="I22" s="3">
        <v>14</v>
      </c>
      <c r="J22" s="5">
        <v>4</v>
      </c>
      <c r="K22" s="6">
        <f t="shared" si="0"/>
        <v>56</v>
      </c>
      <c r="L22" s="6">
        <f t="shared" si="1"/>
        <v>3.9200000000000004</v>
      </c>
      <c r="M22" s="6">
        <f t="shared" si="2"/>
        <v>59.92</v>
      </c>
      <c r="N22" s="6">
        <f t="shared" si="3"/>
        <v>59.92</v>
      </c>
    </row>
    <row r="23" spans="1:14" ht="24" customHeight="1" x14ac:dyDescent="0.4">
      <c r="A23" s="8">
        <v>19</v>
      </c>
      <c r="B23" s="4">
        <v>5930000623</v>
      </c>
      <c r="C23" s="164" t="s">
        <v>1884</v>
      </c>
      <c r="D23" s="160" t="s">
        <v>36</v>
      </c>
      <c r="E23" s="3" t="s">
        <v>2595</v>
      </c>
      <c r="F23" s="116" t="s">
        <v>1779</v>
      </c>
      <c r="G23" s="33">
        <v>0</v>
      </c>
      <c r="H23" s="165"/>
      <c r="I23" s="3">
        <v>53</v>
      </c>
      <c r="J23" s="5">
        <v>4</v>
      </c>
      <c r="K23" s="6">
        <f t="shared" si="0"/>
        <v>212</v>
      </c>
      <c r="L23" s="6">
        <f t="shared" si="1"/>
        <v>14.840000000000002</v>
      </c>
      <c r="M23" s="6">
        <f t="shared" si="2"/>
        <v>226.84</v>
      </c>
      <c r="N23" s="6">
        <f t="shared" si="3"/>
        <v>226.84</v>
      </c>
    </row>
    <row r="24" spans="1:14" ht="24" customHeight="1" x14ac:dyDescent="0.4">
      <c r="A24" s="8">
        <v>20</v>
      </c>
      <c r="B24" s="4">
        <v>5930000624</v>
      </c>
      <c r="C24" s="168" t="s">
        <v>1885</v>
      </c>
      <c r="D24" s="3" t="s">
        <v>1886</v>
      </c>
      <c r="E24" s="3" t="s">
        <v>2758</v>
      </c>
      <c r="F24" s="116" t="s">
        <v>2586</v>
      </c>
      <c r="G24" s="33">
        <v>1819</v>
      </c>
      <c r="H24" s="165"/>
      <c r="I24" s="3">
        <v>193</v>
      </c>
      <c r="J24" s="5">
        <v>4</v>
      </c>
      <c r="K24" s="6">
        <f t="shared" si="0"/>
        <v>772</v>
      </c>
      <c r="L24" s="6">
        <f t="shared" si="1"/>
        <v>54.040000000000006</v>
      </c>
      <c r="M24" s="6">
        <f t="shared" si="2"/>
        <v>826.04</v>
      </c>
      <c r="N24" s="6">
        <f t="shared" si="3"/>
        <v>2645.04</v>
      </c>
    </row>
    <row r="25" spans="1:14" ht="24" customHeight="1" x14ac:dyDescent="0.4">
      <c r="A25" s="8">
        <v>21</v>
      </c>
      <c r="B25" s="4">
        <v>5930000625</v>
      </c>
      <c r="C25" s="168" t="s">
        <v>1887</v>
      </c>
      <c r="D25" s="3" t="s">
        <v>1888</v>
      </c>
      <c r="E25" s="3" t="s">
        <v>2596</v>
      </c>
      <c r="F25" s="116" t="s">
        <v>2586</v>
      </c>
      <c r="G25" s="33">
        <v>2020.16</v>
      </c>
      <c r="H25" s="165"/>
      <c r="I25" s="3">
        <v>207</v>
      </c>
      <c r="J25" s="5">
        <v>4</v>
      </c>
      <c r="K25" s="6">
        <f t="shared" si="0"/>
        <v>828</v>
      </c>
      <c r="L25" s="6">
        <f t="shared" si="1"/>
        <v>57.960000000000008</v>
      </c>
      <c r="M25" s="6">
        <f t="shared" si="2"/>
        <v>885.96</v>
      </c>
      <c r="N25" s="6">
        <f t="shared" si="3"/>
        <v>2906.12</v>
      </c>
    </row>
    <row r="26" spans="1:14" ht="24" customHeight="1" x14ac:dyDescent="0.4">
      <c r="A26" s="8">
        <v>22</v>
      </c>
      <c r="B26" s="4">
        <v>5930000626</v>
      </c>
      <c r="C26" s="168" t="s">
        <v>1889</v>
      </c>
      <c r="D26" s="3" t="s">
        <v>1890</v>
      </c>
      <c r="E26" s="3" t="s">
        <v>2759</v>
      </c>
      <c r="F26" s="116" t="s">
        <v>2586</v>
      </c>
      <c r="G26" s="33">
        <v>385.2</v>
      </c>
      <c r="H26" s="165"/>
      <c r="I26" s="3">
        <v>41</v>
      </c>
      <c r="J26" s="5">
        <v>4</v>
      </c>
      <c r="K26" s="6">
        <f t="shared" si="0"/>
        <v>164</v>
      </c>
      <c r="L26" s="6">
        <f t="shared" si="1"/>
        <v>11.48</v>
      </c>
      <c r="M26" s="6">
        <f t="shared" si="2"/>
        <v>175.48</v>
      </c>
      <c r="N26" s="6">
        <f t="shared" si="3"/>
        <v>560.67999999999995</v>
      </c>
    </row>
    <row r="27" spans="1:14" ht="24" customHeight="1" x14ac:dyDescent="0.4">
      <c r="A27" s="8">
        <v>23</v>
      </c>
      <c r="B27" s="4">
        <v>5930000627</v>
      </c>
      <c r="C27" s="168" t="s">
        <v>1891</v>
      </c>
      <c r="D27" s="3" t="s">
        <v>1892</v>
      </c>
      <c r="E27" s="3" t="s">
        <v>2597</v>
      </c>
      <c r="F27" s="116" t="s">
        <v>2586</v>
      </c>
      <c r="G27" s="33">
        <v>1450.92</v>
      </c>
      <c r="H27" s="165"/>
      <c r="I27" s="3">
        <v>152</v>
      </c>
      <c r="J27" s="5">
        <v>4</v>
      </c>
      <c r="K27" s="6">
        <f t="shared" si="0"/>
        <v>608</v>
      </c>
      <c r="L27" s="6">
        <f t="shared" si="1"/>
        <v>42.56</v>
      </c>
      <c r="M27" s="6">
        <f t="shared" si="2"/>
        <v>650.55999999999995</v>
      </c>
      <c r="N27" s="6">
        <f t="shared" si="3"/>
        <v>2101.48</v>
      </c>
    </row>
    <row r="28" spans="1:14" ht="24" customHeight="1" x14ac:dyDescent="0.4">
      <c r="A28" s="8">
        <v>24</v>
      </c>
      <c r="B28" s="4">
        <v>5930000628</v>
      </c>
      <c r="C28" s="168" t="s">
        <v>1893</v>
      </c>
      <c r="D28" s="3" t="s">
        <v>1894</v>
      </c>
      <c r="E28" s="3" t="s">
        <v>2760</v>
      </c>
      <c r="F28" s="116" t="s">
        <v>2586</v>
      </c>
      <c r="G28" s="33">
        <v>1172.72</v>
      </c>
      <c r="H28" s="165"/>
      <c r="I28" s="3">
        <v>127</v>
      </c>
      <c r="J28" s="5">
        <v>4</v>
      </c>
      <c r="K28" s="6">
        <f t="shared" si="0"/>
        <v>508</v>
      </c>
      <c r="L28" s="6">
        <f t="shared" si="1"/>
        <v>35.56</v>
      </c>
      <c r="M28" s="6">
        <f t="shared" si="2"/>
        <v>543.55999999999995</v>
      </c>
      <c r="N28" s="6">
        <f t="shared" si="3"/>
        <v>1716.28</v>
      </c>
    </row>
    <row r="29" spans="1:14" ht="24" customHeight="1" x14ac:dyDescent="0.4">
      <c r="A29" s="8">
        <v>25</v>
      </c>
      <c r="B29" s="4">
        <v>5930000629</v>
      </c>
      <c r="C29" s="168" t="s">
        <v>1895</v>
      </c>
      <c r="D29" s="3" t="s">
        <v>1896</v>
      </c>
      <c r="E29" s="3" t="s">
        <v>2598</v>
      </c>
      <c r="F29" s="116" t="s">
        <v>2586</v>
      </c>
      <c r="G29" s="33">
        <v>911.64</v>
      </c>
      <c r="H29" s="165"/>
      <c r="I29" s="3">
        <v>128</v>
      </c>
      <c r="J29" s="5">
        <v>4</v>
      </c>
      <c r="K29" s="6">
        <f t="shared" si="0"/>
        <v>512</v>
      </c>
      <c r="L29" s="6">
        <f t="shared" si="1"/>
        <v>35.840000000000003</v>
      </c>
      <c r="M29" s="6">
        <f t="shared" si="2"/>
        <v>547.84</v>
      </c>
      <c r="N29" s="6">
        <f t="shared" si="3"/>
        <v>1459.48</v>
      </c>
    </row>
    <row r="30" spans="1:14" ht="24" customHeight="1" x14ac:dyDescent="0.4">
      <c r="A30" s="8">
        <v>26</v>
      </c>
      <c r="B30" s="4">
        <v>5930000630</v>
      </c>
      <c r="C30" s="168" t="s">
        <v>1897</v>
      </c>
      <c r="D30" s="3" t="s">
        <v>40</v>
      </c>
      <c r="E30" s="3" t="s">
        <v>2761</v>
      </c>
      <c r="F30" s="116" t="s">
        <v>2586</v>
      </c>
      <c r="G30" s="33">
        <v>1724.84</v>
      </c>
      <c r="H30" s="165"/>
      <c r="I30" s="3">
        <v>153</v>
      </c>
      <c r="J30" s="5">
        <v>4</v>
      </c>
      <c r="K30" s="6">
        <f t="shared" si="0"/>
        <v>612</v>
      </c>
      <c r="L30" s="6">
        <f t="shared" si="1"/>
        <v>42.84</v>
      </c>
      <c r="M30" s="6">
        <f t="shared" si="2"/>
        <v>654.84</v>
      </c>
      <c r="N30" s="6">
        <f t="shared" si="3"/>
        <v>2379.6799999999998</v>
      </c>
    </row>
    <row r="31" spans="1:14" ht="24" customHeight="1" x14ac:dyDescent="0.4">
      <c r="A31" s="8">
        <v>27</v>
      </c>
      <c r="B31" s="4">
        <v>5930000631</v>
      </c>
      <c r="C31" s="168" t="s">
        <v>1898</v>
      </c>
      <c r="D31" s="3" t="s">
        <v>1899</v>
      </c>
      <c r="E31" s="3" t="s">
        <v>2599</v>
      </c>
      <c r="F31" s="116" t="s">
        <v>2586</v>
      </c>
      <c r="G31" s="33">
        <v>500.76</v>
      </c>
      <c r="H31" s="165"/>
      <c r="I31" s="3">
        <v>35</v>
      </c>
      <c r="J31" s="5">
        <v>4</v>
      </c>
      <c r="K31" s="6">
        <f t="shared" si="0"/>
        <v>140</v>
      </c>
      <c r="L31" s="6">
        <f t="shared" si="1"/>
        <v>9.8000000000000007</v>
      </c>
      <c r="M31" s="6">
        <f t="shared" si="2"/>
        <v>149.80000000000001</v>
      </c>
      <c r="N31" s="6">
        <f t="shared" si="3"/>
        <v>650.55999999999995</v>
      </c>
    </row>
    <row r="32" spans="1:14" ht="24" customHeight="1" x14ac:dyDescent="0.4">
      <c r="A32" s="8">
        <v>28</v>
      </c>
      <c r="B32" s="4">
        <v>5930000632</v>
      </c>
      <c r="C32" s="168" t="s">
        <v>1901</v>
      </c>
      <c r="D32" s="3" t="s">
        <v>1861</v>
      </c>
      <c r="E32" s="3" t="s">
        <v>2762</v>
      </c>
      <c r="F32" s="116" t="s">
        <v>2586</v>
      </c>
      <c r="G32" s="33">
        <v>505.04</v>
      </c>
      <c r="H32" s="165"/>
      <c r="I32" s="3">
        <v>66</v>
      </c>
      <c r="J32" s="5">
        <v>4</v>
      </c>
      <c r="K32" s="6">
        <f t="shared" si="0"/>
        <v>264</v>
      </c>
      <c r="L32" s="6">
        <f t="shared" si="1"/>
        <v>18.48</v>
      </c>
      <c r="M32" s="6">
        <f t="shared" si="2"/>
        <v>282.48</v>
      </c>
      <c r="N32" s="6">
        <f t="shared" si="3"/>
        <v>787.52</v>
      </c>
    </row>
    <row r="33" spans="1:14" ht="24" customHeight="1" x14ac:dyDescent="0.4">
      <c r="A33" s="8">
        <v>29</v>
      </c>
      <c r="B33" s="4">
        <v>5930000633</v>
      </c>
      <c r="C33" s="168" t="s">
        <v>1902</v>
      </c>
      <c r="D33" s="3" t="s">
        <v>65</v>
      </c>
      <c r="E33" s="3" t="s">
        <v>2600</v>
      </c>
      <c r="F33" s="116" t="s">
        <v>2586</v>
      </c>
      <c r="G33" s="33">
        <v>2011.6</v>
      </c>
      <c r="H33" s="165"/>
      <c r="I33" s="3">
        <v>214</v>
      </c>
      <c r="J33" s="5">
        <v>4</v>
      </c>
      <c r="K33" s="6">
        <f t="shared" si="0"/>
        <v>856</v>
      </c>
      <c r="L33" s="6">
        <f t="shared" si="1"/>
        <v>59.920000000000009</v>
      </c>
      <c r="M33" s="6">
        <f t="shared" si="2"/>
        <v>915.92</v>
      </c>
      <c r="N33" s="6">
        <f t="shared" si="3"/>
        <v>2927.52</v>
      </c>
    </row>
    <row r="34" spans="1:14" ht="24" customHeight="1" x14ac:dyDescent="0.4">
      <c r="A34" s="8">
        <v>30</v>
      </c>
      <c r="B34" s="4">
        <v>5930000634</v>
      </c>
      <c r="C34" s="166" t="s">
        <v>1907</v>
      </c>
      <c r="D34" s="167" t="s">
        <v>1832</v>
      </c>
      <c r="E34" s="3" t="s">
        <v>2763</v>
      </c>
      <c r="F34" s="116" t="s">
        <v>2585</v>
      </c>
      <c r="G34" s="33">
        <v>3578.08</v>
      </c>
      <c r="H34" s="165"/>
      <c r="I34" s="3">
        <v>507</v>
      </c>
      <c r="J34" s="5">
        <v>4</v>
      </c>
      <c r="K34" s="6">
        <f t="shared" si="0"/>
        <v>2028</v>
      </c>
      <c r="L34" s="6">
        <f t="shared" si="1"/>
        <v>141.96</v>
      </c>
      <c r="M34" s="6">
        <f t="shared" si="2"/>
        <v>2169.96</v>
      </c>
      <c r="N34" s="6">
        <f t="shared" si="3"/>
        <v>5748.04</v>
      </c>
    </row>
    <row r="35" spans="1:14" ht="24" customHeight="1" x14ac:dyDescent="0.4">
      <c r="A35" s="8">
        <v>31</v>
      </c>
      <c r="B35" s="4">
        <v>5930000635</v>
      </c>
      <c r="C35" s="168" t="s">
        <v>1903</v>
      </c>
      <c r="D35" s="3" t="s">
        <v>1904</v>
      </c>
      <c r="E35" s="3" t="s">
        <v>2601</v>
      </c>
      <c r="F35" s="116" t="s">
        <v>2586</v>
      </c>
      <c r="G35" s="33">
        <v>235.4</v>
      </c>
      <c r="H35" s="165"/>
      <c r="I35" s="3">
        <v>40</v>
      </c>
      <c r="J35" s="5">
        <v>4</v>
      </c>
      <c r="K35" s="6">
        <f t="shared" si="0"/>
        <v>160</v>
      </c>
      <c r="L35" s="6">
        <f t="shared" si="1"/>
        <v>11.200000000000001</v>
      </c>
      <c r="M35" s="6">
        <f t="shared" si="2"/>
        <v>171.2</v>
      </c>
      <c r="N35" s="6">
        <f t="shared" si="3"/>
        <v>406.6</v>
      </c>
    </row>
    <row r="36" spans="1:14" ht="24" customHeight="1" x14ac:dyDescent="0.4">
      <c r="A36" s="8">
        <v>32</v>
      </c>
      <c r="B36" s="4">
        <v>5930000636</v>
      </c>
      <c r="C36" s="168" t="s">
        <v>1905</v>
      </c>
      <c r="D36" s="3" t="s">
        <v>1906</v>
      </c>
      <c r="E36" s="3" t="s">
        <v>2764</v>
      </c>
      <c r="F36" s="116" t="s">
        <v>2586</v>
      </c>
      <c r="G36" s="33">
        <v>124.12</v>
      </c>
      <c r="H36" s="165"/>
      <c r="I36" s="3">
        <v>2</v>
      </c>
      <c r="J36" s="5">
        <v>4</v>
      </c>
      <c r="K36" s="6">
        <f t="shared" si="0"/>
        <v>8</v>
      </c>
      <c r="L36" s="6">
        <f t="shared" si="1"/>
        <v>0.56000000000000005</v>
      </c>
      <c r="M36" s="6">
        <f t="shared" si="2"/>
        <v>8.56</v>
      </c>
      <c r="N36" s="6">
        <f t="shared" si="3"/>
        <v>132.68</v>
      </c>
    </row>
    <row r="37" spans="1:14" ht="24" customHeight="1" x14ac:dyDescent="0.4">
      <c r="A37" s="8">
        <v>33</v>
      </c>
      <c r="B37" s="4">
        <v>5930000637</v>
      </c>
      <c r="C37" s="168" t="s">
        <v>1908</v>
      </c>
      <c r="D37" s="3" t="s">
        <v>1909</v>
      </c>
      <c r="E37" s="3" t="s">
        <v>2602</v>
      </c>
      <c r="F37" s="116" t="s">
        <v>2586</v>
      </c>
      <c r="G37" s="33">
        <v>196.88</v>
      </c>
      <c r="H37" s="165"/>
      <c r="I37" s="3">
        <v>64</v>
      </c>
      <c r="J37" s="5">
        <v>4</v>
      </c>
      <c r="K37" s="6">
        <f t="shared" si="0"/>
        <v>256</v>
      </c>
      <c r="L37" s="6">
        <f t="shared" si="1"/>
        <v>17.920000000000002</v>
      </c>
      <c r="M37" s="6">
        <f t="shared" si="2"/>
        <v>273.92</v>
      </c>
      <c r="N37" s="6">
        <f t="shared" si="3"/>
        <v>470.8</v>
      </c>
    </row>
    <row r="38" spans="1:14" ht="24" customHeight="1" x14ac:dyDescent="0.4">
      <c r="A38" s="8">
        <v>34</v>
      </c>
      <c r="B38" s="4">
        <v>5930000638</v>
      </c>
      <c r="C38" s="168" t="s">
        <v>1910</v>
      </c>
      <c r="D38" s="3" t="s">
        <v>1911</v>
      </c>
      <c r="E38" s="3" t="s">
        <v>2765</v>
      </c>
      <c r="F38" s="116" t="s">
        <v>2586</v>
      </c>
      <c r="G38" s="33">
        <v>1566.48</v>
      </c>
      <c r="H38" s="165"/>
      <c r="I38" s="3">
        <v>102</v>
      </c>
      <c r="J38" s="5">
        <v>4</v>
      </c>
      <c r="K38" s="6">
        <f t="shared" si="0"/>
        <v>408</v>
      </c>
      <c r="L38" s="6">
        <f t="shared" si="1"/>
        <v>28.560000000000002</v>
      </c>
      <c r="M38" s="6">
        <f t="shared" si="2"/>
        <v>436.56</v>
      </c>
      <c r="N38" s="6">
        <f t="shared" si="3"/>
        <v>2003.04</v>
      </c>
    </row>
    <row r="39" spans="1:14" ht="24" customHeight="1" x14ac:dyDescent="0.4">
      <c r="A39" s="8">
        <v>35</v>
      </c>
      <c r="B39" s="4">
        <v>5930000639</v>
      </c>
      <c r="C39" s="168" t="s">
        <v>1912</v>
      </c>
      <c r="D39" s="3" t="s">
        <v>1913</v>
      </c>
      <c r="E39" s="3" t="s">
        <v>2603</v>
      </c>
      <c r="F39" s="116" t="s">
        <v>2586</v>
      </c>
      <c r="G39" s="33">
        <v>941.6</v>
      </c>
      <c r="H39" s="165"/>
      <c r="I39" s="3">
        <v>110</v>
      </c>
      <c r="J39" s="5">
        <v>4</v>
      </c>
      <c r="K39" s="6">
        <f t="shared" si="0"/>
        <v>440</v>
      </c>
      <c r="L39" s="6">
        <f t="shared" si="1"/>
        <v>30.800000000000004</v>
      </c>
      <c r="M39" s="6">
        <f t="shared" si="2"/>
        <v>470.8</v>
      </c>
      <c r="N39" s="6">
        <f t="shared" si="3"/>
        <v>1412.4</v>
      </c>
    </row>
    <row r="40" spans="1:14" ht="24" customHeight="1" x14ac:dyDescent="0.4">
      <c r="A40" s="8">
        <v>36</v>
      </c>
      <c r="B40" s="4">
        <v>5930000640</v>
      </c>
      <c r="C40" s="168" t="s">
        <v>1914</v>
      </c>
      <c r="D40" s="3" t="s">
        <v>1915</v>
      </c>
      <c r="E40" s="3" t="s">
        <v>2766</v>
      </c>
      <c r="F40" s="116" t="s">
        <v>2586</v>
      </c>
      <c r="G40" s="33">
        <v>851.72</v>
      </c>
      <c r="H40" s="165"/>
      <c r="I40" s="3">
        <v>131</v>
      </c>
      <c r="J40" s="5">
        <v>4</v>
      </c>
      <c r="K40" s="6">
        <f t="shared" si="0"/>
        <v>524</v>
      </c>
      <c r="L40" s="6">
        <f t="shared" si="1"/>
        <v>36.680000000000007</v>
      </c>
      <c r="M40" s="6">
        <f t="shared" si="2"/>
        <v>560.68000000000006</v>
      </c>
      <c r="N40" s="6">
        <f t="shared" si="3"/>
        <v>1412.4</v>
      </c>
    </row>
    <row r="41" spans="1:14" ht="24" customHeight="1" x14ac:dyDescent="0.4">
      <c r="A41" s="8">
        <v>37</v>
      </c>
      <c r="B41" s="4">
        <v>5930000641</v>
      </c>
      <c r="C41" s="168" t="s">
        <v>1916</v>
      </c>
      <c r="D41" s="3" t="s">
        <v>1917</v>
      </c>
      <c r="E41" s="3" t="s">
        <v>2604</v>
      </c>
      <c r="F41" s="116" t="s">
        <v>2586</v>
      </c>
      <c r="G41" s="33">
        <v>149.80000000000001</v>
      </c>
      <c r="H41" s="165"/>
      <c r="I41" s="3">
        <v>24</v>
      </c>
      <c r="J41" s="5">
        <v>4</v>
      </c>
      <c r="K41" s="6">
        <f t="shared" si="0"/>
        <v>96</v>
      </c>
      <c r="L41" s="6">
        <f t="shared" si="1"/>
        <v>6.7200000000000006</v>
      </c>
      <c r="M41" s="6">
        <f t="shared" si="2"/>
        <v>102.72</v>
      </c>
      <c r="N41" s="6">
        <f t="shared" si="3"/>
        <v>252.52</v>
      </c>
    </row>
    <row r="42" spans="1:14" ht="24" customHeight="1" x14ac:dyDescent="0.4">
      <c r="A42" s="8">
        <v>38</v>
      </c>
      <c r="B42" s="4">
        <v>5930000642</v>
      </c>
      <c r="C42" s="168" t="s">
        <v>1918</v>
      </c>
      <c r="D42" s="3" t="s">
        <v>1919</v>
      </c>
      <c r="E42" s="3" t="s">
        <v>2767</v>
      </c>
      <c r="F42" s="116" t="s">
        <v>2586</v>
      </c>
      <c r="G42" s="33">
        <v>432.28</v>
      </c>
      <c r="H42" s="165"/>
      <c r="I42" s="3">
        <v>67</v>
      </c>
      <c r="J42" s="5">
        <v>4</v>
      </c>
      <c r="K42" s="6">
        <f t="shared" si="0"/>
        <v>268</v>
      </c>
      <c r="L42" s="6">
        <f t="shared" si="1"/>
        <v>18.760000000000002</v>
      </c>
      <c r="M42" s="6">
        <f t="shared" si="2"/>
        <v>286.76</v>
      </c>
      <c r="N42" s="6">
        <f t="shared" si="3"/>
        <v>719.04</v>
      </c>
    </row>
    <row r="43" spans="1:14" ht="24" customHeight="1" x14ac:dyDescent="0.4">
      <c r="A43" s="8">
        <v>39</v>
      </c>
      <c r="B43" s="4">
        <v>5930000643</v>
      </c>
      <c r="C43" s="168" t="s">
        <v>1920</v>
      </c>
      <c r="D43" s="3" t="s">
        <v>1921</v>
      </c>
      <c r="E43" s="3" t="s">
        <v>2605</v>
      </c>
      <c r="F43" s="116" t="s">
        <v>2586</v>
      </c>
      <c r="G43" s="33">
        <v>59.92</v>
      </c>
      <c r="H43" s="165"/>
      <c r="I43" s="3">
        <v>30</v>
      </c>
      <c r="J43" s="5">
        <v>4</v>
      </c>
      <c r="K43" s="6">
        <f t="shared" si="0"/>
        <v>120</v>
      </c>
      <c r="L43" s="6">
        <f t="shared" si="1"/>
        <v>8.4</v>
      </c>
      <c r="M43" s="6">
        <f t="shared" si="2"/>
        <v>128.4</v>
      </c>
      <c r="N43" s="6">
        <f t="shared" si="3"/>
        <v>188.32</v>
      </c>
    </row>
    <row r="44" spans="1:14" ht="24" customHeight="1" x14ac:dyDescent="0.4">
      <c r="A44" s="8">
        <v>40</v>
      </c>
      <c r="B44" s="4">
        <v>5930000644</v>
      </c>
      <c r="C44" s="164" t="s">
        <v>2362</v>
      </c>
      <c r="D44" s="160" t="s">
        <v>148</v>
      </c>
      <c r="E44" s="169" t="s">
        <v>2606</v>
      </c>
      <c r="F44" s="116" t="s">
        <v>1779</v>
      </c>
      <c r="G44" s="33">
        <v>0</v>
      </c>
      <c r="H44" s="165"/>
      <c r="I44" s="3">
        <v>0</v>
      </c>
      <c r="J44" s="5">
        <v>4</v>
      </c>
      <c r="K44" s="6">
        <f t="shared" si="0"/>
        <v>0</v>
      </c>
      <c r="L44" s="6">
        <f t="shared" si="1"/>
        <v>0</v>
      </c>
      <c r="M44" s="6">
        <f t="shared" si="2"/>
        <v>0</v>
      </c>
      <c r="N44" s="6">
        <f t="shared" si="3"/>
        <v>0</v>
      </c>
    </row>
    <row r="45" spans="1:14" ht="24" customHeight="1" x14ac:dyDescent="0.4">
      <c r="A45" s="8">
        <v>41</v>
      </c>
      <c r="B45" s="4">
        <v>5930000645</v>
      </c>
      <c r="C45" s="164" t="s">
        <v>2363</v>
      </c>
      <c r="D45" s="160" t="s">
        <v>148</v>
      </c>
      <c r="E45" s="169" t="s">
        <v>2607</v>
      </c>
      <c r="F45" s="116" t="s">
        <v>1779</v>
      </c>
      <c r="G45" s="33">
        <v>0</v>
      </c>
      <c r="H45" s="165"/>
      <c r="I45" s="3">
        <v>0</v>
      </c>
      <c r="J45" s="5">
        <v>4</v>
      </c>
      <c r="K45" s="6">
        <f t="shared" si="0"/>
        <v>0</v>
      </c>
      <c r="L45" s="6">
        <f t="shared" si="1"/>
        <v>0</v>
      </c>
      <c r="M45" s="6">
        <f t="shared" si="2"/>
        <v>0</v>
      </c>
      <c r="N45" s="6">
        <f t="shared" si="3"/>
        <v>0</v>
      </c>
    </row>
    <row r="46" spans="1:14" ht="24" customHeight="1" x14ac:dyDescent="0.4">
      <c r="A46" s="8">
        <v>42</v>
      </c>
      <c r="B46" s="4">
        <v>5930000646</v>
      </c>
      <c r="C46" s="168" t="s">
        <v>1922</v>
      </c>
      <c r="D46" s="3" t="s">
        <v>1923</v>
      </c>
      <c r="E46" s="3" t="s">
        <v>2768</v>
      </c>
      <c r="F46" s="116" t="s">
        <v>2586</v>
      </c>
      <c r="G46" s="33">
        <v>3068.76</v>
      </c>
      <c r="H46" s="165"/>
      <c r="I46" s="3">
        <v>289</v>
      </c>
      <c r="J46" s="5">
        <v>4</v>
      </c>
      <c r="K46" s="6">
        <f t="shared" si="0"/>
        <v>1156</v>
      </c>
      <c r="L46" s="6">
        <f t="shared" si="1"/>
        <v>80.92</v>
      </c>
      <c r="M46" s="6">
        <f t="shared" si="2"/>
        <v>1236.92</v>
      </c>
      <c r="N46" s="6">
        <f t="shared" si="3"/>
        <v>4305.68</v>
      </c>
    </row>
    <row r="47" spans="1:14" ht="24" customHeight="1" x14ac:dyDescent="0.4">
      <c r="A47" s="8">
        <v>43</v>
      </c>
      <c r="B47" s="4">
        <v>5930000647</v>
      </c>
      <c r="C47" s="164" t="s">
        <v>1924</v>
      </c>
      <c r="D47" s="160" t="s">
        <v>2608</v>
      </c>
      <c r="E47" s="3" t="s">
        <v>2609</v>
      </c>
      <c r="F47" s="116" t="s">
        <v>1779</v>
      </c>
      <c r="G47" s="33">
        <v>0</v>
      </c>
      <c r="H47" s="165"/>
      <c r="I47" s="3">
        <v>231</v>
      </c>
      <c r="J47" s="5">
        <v>4</v>
      </c>
      <c r="K47" s="6">
        <f t="shared" si="0"/>
        <v>924</v>
      </c>
      <c r="L47" s="6">
        <f t="shared" si="1"/>
        <v>64.680000000000007</v>
      </c>
      <c r="M47" s="6">
        <f t="shared" si="2"/>
        <v>988.68000000000006</v>
      </c>
      <c r="N47" s="6">
        <f t="shared" si="3"/>
        <v>988.68000000000006</v>
      </c>
    </row>
    <row r="48" spans="1:14" ht="24" customHeight="1" x14ac:dyDescent="0.4">
      <c r="A48" s="8">
        <v>44</v>
      </c>
      <c r="B48" s="4">
        <v>5930000648</v>
      </c>
      <c r="C48" s="166" t="s">
        <v>1926</v>
      </c>
      <c r="D48" s="167" t="s">
        <v>1927</v>
      </c>
      <c r="E48" s="3" t="s">
        <v>2769</v>
      </c>
      <c r="F48" s="116" t="s">
        <v>2585</v>
      </c>
      <c r="G48" s="33">
        <v>1159.8800000000001</v>
      </c>
      <c r="H48" s="165"/>
      <c r="I48" s="3">
        <v>236</v>
      </c>
      <c r="J48" s="5">
        <v>4</v>
      </c>
      <c r="K48" s="6">
        <f t="shared" si="0"/>
        <v>944</v>
      </c>
      <c r="L48" s="6">
        <f t="shared" si="1"/>
        <v>66.080000000000013</v>
      </c>
      <c r="M48" s="6">
        <f t="shared" si="2"/>
        <v>1010.08</v>
      </c>
      <c r="N48" s="6">
        <f t="shared" si="3"/>
        <v>2169.96</v>
      </c>
    </row>
    <row r="49" spans="1:14" ht="24" customHeight="1" x14ac:dyDescent="0.4">
      <c r="A49" s="8">
        <v>45</v>
      </c>
      <c r="B49" s="4">
        <v>5930000649</v>
      </c>
      <c r="C49" s="168" t="s">
        <v>1928</v>
      </c>
      <c r="D49" s="3" t="s">
        <v>1929</v>
      </c>
      <c r="E49" s="3" t="s">
        <v>2610</v>
      </c>
      <c r="F49" s="116" t="s">
        <v>2586</v>
      </c>
      <c r="G49" s="33">
        <v>363.8</v>
      </c>
      <c r="H49" s="165"/>
      <c r="I49" s="3">
        <v>35</v>
      </c>
      <c r="J49" s="5">
        <v>4</v>
      </c>
      <c r="K49" s="6">
        <f t="shared" si="0"/>
        <v>140</v>
      </c>
      <c r="L49" s="6">
        <f t="shared" si="1"/>
        <v>9.8000000000000007</v>
      </c>
      <c r="M49" s="6">
        <f t="shared" si="2"/>
        <v>149.80000000000001</v>
      </c>
      <c r="N49" s="6">
        <f t="shared" si="3"/>
        <v>513.6</v>
      </c>
    </row>
    <row r="50" spans="1:14" ht="24" customHeight="1" x14ac:dyDescent="0.4">
      <c r="A50" s="8">
        <v>46</v>
      </c>
      <c r="B50" s="4">
        <v>5930000650</v>
      </c>
      <c r="C50" s="168" t="s">
        <v>1930</v>
      </c>
      <c r="D50" s="3" t="s">
        <v>1931</v>
      </c>
      <c r="E50" s="3" t="s">
        <v>2770</v>
      </c>
      <c r="F50" s="116" t="s">
        <v>2586</v>
      </c>
      <c r="G50" s="33">
        <v>8671.2800000000007</v>
      </c>
      <c r="H50" s="165"/>
      <c r="I50" s="3">
        <v>842</v>
      </c>
      <c r="J50" s="5">
        <v>4</v>
      </c>
      <c r="K50" s="6">
        <f t="shared" si="0"/>
        <v>3368</v>
      </c>
      <c r="L50" s="6">
        <f t="shared" si="1"/>
        <v>235.76000000000002</v>
      </c>
      <c r="M50" s="6">
        <f t="shared" si="2"/>
        <v>3603.76</v>
      </c>
      <c r="N50" s="6">
        <f t="shared" si="3"/>
        <v>12275.04</v>
      </c>
    </row>
    <row r="51" spans="1:14" ht="24" customHeight="1" x14ac:dyDescent="0.4">
      <c r="A51" s="8">
        <v>47</v>
      </c>
      <c r="B51" s="4">
        <v>5930000651</v>
      </c>
      <c r="C51" s="164" t="s">
        <v>2364</v>
      </c>
      <c r="D51" s="160" t="s">
        <v>2365</v>
      </c>
      <c r="E51" s="3" t="s">
        <v>2611</v>
      </c>
      <c r="F51" s="116" t="s">
        <v>1779</v>
      </c>
      <c r="G51" s="33">
        <v>0</v>
      </c>
      <c r="H51" s="165"/>
      <c r="I51" s="3">
        <v>0</v>
      </c>
      <c r="J51" s="5">
        <v>4</v>
      </c>
      <c r="K51" s="6">
        <f t="shared" si="0"/>
        <v>0</v>
      </c>
      <c r="L51" s="6">
        <f t="shared" si="1"/>
        <v>0</v>
      </c>
      <c r="M51" s="6">
        <f t="shared" si="2"/>
        <v>0</v>
      </c>
      <c r="N51" s="6">
        <f t="shared" si="3"/>
        <v>0</v>
      </c>
    </row>
    <row r="52" spans="1:14" ht="24" customHeight="1" x14ac:dyDescent="0.4">
      <c r="A52" s="8">
        <v>48</v>
      </c>
      <c r="B52" s="4">
        <v>5930000652</v>
      </c>
      <c r="C52" s="166" t="s">
        <v>1932</v>
      </c>
      <c r="D52" s="167" t="s">
        <v>1933</v>
      </c>
      <c r="E52" s="3" t="s">
        <v>2611</v>
      </c>
      <c r="F52" s="116" t="s">
        <v>2585</v>
      </c>
      <c r="G52" s="33">
        <v>2431.04</v>
      </c>
      <c r="H52" s="165"/>
      <c r="I52" s="3">
        <v>379</v>
      </c>
      <c r="J52" s="5">
        <v>4</v>
      </c>
      <c r="K52" s="6">
        <f t="shared" si="0"/>
        <v>1516</v>
      </c>
      <c r="L52" s="6">
        <f t="shared" si="1"/>
        <v>106.12</v>
      </c>
      <c r="M52" s="6">
        <f t="shared" si="2"/>
        <v>1622.12</v>
      </c>
      <c r="N52" s="6">
        <f t="shared" si="3"/>
        <v>4053.16</v>
      </c>
    </row>
    <row r="53" spans="1:14" ht="24" customHeight="1" x14ac:dyDescent="0.4">
      <c r="A53" s="8">
        <v>49</v>
      </c>
      <c r="B53" s="4">
        <v>5930000653</v>
      </c>
      <c r="C53" s="168" t="s">
        <v>1934</v>
      </c>
      <c r="D53" s="3" t="s">
        <v>1935</v>
      </c>
      <c r="E53" s="3" t="s">
        <v>2612</v>
      </c>
      <c r="F53" s="116" t="s">
        <v>2586</v>
      </c>
      <c r="G53" s="33">
        <v>179.76</v>
      </c>
      <c r="H53" s="165"/>
      <c r="I53" s="3">
        <v>3</v>
      </c>
      <c r="J53" s="5">
        <v>4</v>
      </c>
      <c r="K53" s="6">
        <f t="shared" si="0"/>
        <v>12</v>
      </c>
      <c r="L53" s="6">
        <f t="shared" si="1"/>
        <v>0.84000000000000008</v>
      </c>
      <c r="M53" s="6">
        <f t="shared" si="2"/>
        <v>12.84</v>
      </c>
      <c r="N53" s="6">
        <f t="shared" si="3"/>
        <v>192.6</v>
      </c>
    </row>
    <row r="54" spans="1:14" ht="24" customHeight="1" x14ac:dyDescent="0.4">
      <c r="A54" s="8">
        <v>50</v>
      </c>
      <c r="B54" s="4">
        <v>5930000654</v>
      </c>
      <c r="C54" s="168" t="s">
        <v>1936</v>
      </c>
      <c r="D54" s="3" t="s">
        <v>1937</v>
      </c>
      <c r="E54" s="3" t="s">
        <v>2771</v>
      </c>
      <c r="F54" s="116" t="s">
        <v>2586</v>
      </c>
      <c r="G54" s="33">
        <v>218.28</v>
      </c>
      <c r="H54" s="165"/>
      <c r="I54" s="3">
        <v>21</v>
      </c>
      <c r="J54" s="5">
        <v>4</v>
      </c>
      <c r="K54" s="6">
        <f t="shared" si="0"/>
        <v>84</v>
      </c>
      <c r="L54" s="6">
        <f t="shared" si="1"/>
        <v>5.8800000000000008</v>
      </c>
      <c r="M54" s="6">
        <f t="shared" si="2"/>
        <v>89.88</v>
      </c>
      <c r="N54" s="6">
        <f t="shared" si="3"/>
        <v>308.15999999999997</v>
      </c>
    </row>
    <row r="55" spans="1:14" ht="24" customHeight="1" x14ac:dyDescent="0.4">
      <c r="A55" s="8">
        <v>51</v>
      </c>
      <c r="B55" s="4">
        <v>5930000655</v>
      </c>
      <c r="C55" s="168" t="s">
        <v>1938</v>
      </c>
      <c r="D55" s="3" t="s">
        <v>2613</v>
      </c>
      <c r="E55" s="3" t="s">
        <v>2614</v>
      </c>
      <c r="F55" s="116" t="s">
        <v>2586</v>
      </c>
      <c r="G55" s="33">
        <v>12.84</v>
      </c>
      <c r="H55" s="165"/>
      <c r="I55" s="3">
        <v>4</v>
      </c>
      <c r="J55" s="5">
        <v>4</v>
      </c>
      <c r="K55" s="6">
        <f t="shared" si="0"/>
        <v>16</v>
      </c>
      <c r="L55" s="6">
        <f t="shared" si="1"/>
        <v>1.1200000000000001</v>
      </c>
      <c r="M55" s="6">
        <f t="shared" si="2"/>
        <v>17.12</v>
      </c>
      <c r="N55" s="6">
        <f t="shared" si="3"/>
        <v>29.96</v>
      </c>
    </row>
    <row r="56" spans="1:14" ht="24" customHeight="1" x14ac:dyDescent="0.4">
      <c r="A56" s="8">
        <v>52</v>
      </c>
      <c r="B56" s="4">
        <v>5930000656</v>
      </c>
      <c r="C56" s="168" t="s">
        <v>1939</v>
      </c>
      <c r="D56" s="3" t="s">
        <v>246</v>
      </c>
      <c r="E56" s="3" t="s">
        <v>2772</v>
      </c>
      <c r="F56" s="116" t="s">
        <v>2586</v>
      </c>
      <c r="G56" s="33">
        <v>329.56</v>
      </c>
      <c r="H56" s="165"/>
      <c r="I56" s="3">
        <v>38</v>
      </c>
      <c r="J56" s="5">
        <v>4</v>
      </c>
      <c r="K56" s="6">
        <f t="shared" si="0"/>
        <v>152</v>
      </c>
      <c r="L56" s="6">
        <f t="shared" si="1"/>
        <v>10.64</v>
      </c>
      <c r="M56" s="6">
        <f t="shared" si="2"/>
        <v>162.63999999999999</v>
      </c>
      <c r="N56" s="6">
        <f t="shared" si="3"/>
        <v>492.2</v>
      </c>
    </row>
    <row r="57" spans="1:14" ht="24" customHeight="1" x14ac:dyDescent="0.4">
      <c r="A57" s="8">
        <v>53</v>
      </c>
      <c r="B57" s="4">
        <v>5930000657</v>
      </c>
      <c r="C57" s="168" t="s">
        <v>1940</v>
      </c>
      <c r="D57" s="3" t="s">
        <v>150</v>
      </c>
      <c r="E57" s="3" t="s">
        <v>2615</v>
      </c>
      <c r="F57" s="116" t="s">
        <v>2586</v>
      </c>
      <c r="G57" s="33">
        <v>573.52</v>
      </c>
      <c r="H57" s="165"/>
      <c r="I57" s="3">
        <v>58</v>
      </c>
      <c r="J57" s="5">
        <v>4</v>
      </c>
      <c r="K57" s="6">
        <f t="shared" si="0"/>
        <v>232</v>
      </c>
      <c r="L57" s="6">
        <f t="shared" si="1"/>
        <v>16.240000000000002</v>
      </c>
      <c r="M57" s="6">
        <f t="shared" si="2"/>
        <v>248.24</v>
      </c>
      <c r="N57" s="6">
        <f t="shared" si="3"/>
        <v>821.76</v>
      </c>
    </row>
    <row r="58" spans="1:14" ht="24" customHeight="1" x14ac:dyDescent="0.4">
      <c r="A58" s="8">
        <v>54</v>
      </c>
      <c r="B58" s="4">
        <v>5930000658</v>
      </c>
      <c r="C58" s="168" t="s">
        <v>1941</v>
      </c>
      <c r="D58" s="3" t="s">
        <v>1942</v>
      </c>
      <c r="E58" s="3" t="s">
        <v>2773</v>
      </c>
      <c r="F58" s="116" t="s">
        <v>2586</v>
      </c>
      <c r="G58" s="33">
        <v>192.6</v>
      </c>
      <c r="H58" s="165"/>
      <c r="I58" s="3">
        <v>23</v>
      </c>
      <c r="J58" s="5">
        <v>4</v>
      </c>
      <c r="K58" s="6">
        <f t="shared" si="0"/>
        <v>92</v>
      </c>
      <c r="L58" s="6">
        <f t="shared" si="1"/>
        <v>6.44</v>
      </c>
      <c r="M58" s="6">
        <f t="shared" si="2"/>
        <v>98.44</v>
      </c>
      <c r="N58" s="6">
        <f t="shared" si="3"/>
        <v>291.03999999999996</v>
      </c>
    </row>
    <row r="59" spans="1:14" ht="24" customHeight="1" x14ac:dyDescent="0.4">
      <c r="A59" s="8">
        <v>55</v>
      </c>
      <c r="B59" s="4">
        <v>5930000659</v>
      </c>
      <c r="C59" s="168" t="s">
        <v>1943</v>
      </c>
      <c r="D59" s="3" t="s">
        <v>1944</v>
      </c>
      <c r="E59" s="3" t="s">
        <v>2616</v>
      </c>
      <c r="F59" s="116" t="s">
        <v>2586</v>
      </c>
      <c r="G59" s="33">
        <v>526.44000000000005</v>
      </c>
      <c r="H59" s="165"/>
      <c r="I59" s="3">
        <v>47</v>
      </c>
      <c r="J59" s="5">
        <v>4</v>
      </c>
      <c r="K59" s="6">
        <f t="shared" si="0"/>
        <v>188</v>
      </c>
      <c r="L59" s="6">
        <f t="shared" si="1"/>
        <v>13.160000000000002</v>
      </c>
      <c r="M59" s="6">
        <f t="shared" si="2"/>
        <v>201.16</v>
      </c>
      <c r="N59" s="6">
        <f t="shared" si="3"/>
        <v>727.6</v>
      </c>
    </row>
    <row r="60" spans="1:14" ht="24" customHeight="1" x14ac:dyDescent="0.4">
      <c r="A60" s="8">
        <v>56</v>
      </c>
      <c r="B60" s="4">
        <v>5930000660</v>
      </c>
      <c r="C60" s="168" t="s">
        <v>1945</v>
      </c>
      <c r="D60" s="3" t="s">
        <v>172</v>
      </c>
      <c r="E60" s="3" t="s">
        <v>2774</v>
      </c>
      <c r="F60" s="116" t="s">
        <v>2586</v>
      </c>
      <c r="G60" s="33">
        <v>21.4</v>
      </c>
      <c r="H60" s="165"/>
      <c r="I60" s="3">
        <v>2</v>
      </c>
      <c r="J60" s="5">
        <v>4</v>
      </c>
      <c r="K60" s="6">
        <f t="shared" si="0"/>
        <v>8</v>
      </c>
      <c r="L60" s="6">
        <f t="shared" si="1"/>
        <v>0.56000000000000005</v>
      </c>
      <c r="M60" s="6">
        <f t="shared" si="2"/>
        <v>8.56</v>
      </c>
      <c r="N60" s="6">
        <f t="shared" si="3"/>
        <v>29.96</v>
      </c>
    </row>
    <row r="61" spans="1:14" ht="24" customHeight="1" x14ac:dyDescent="0.4">
      <c r="A61" s="8">
        <v>57</v>
      </c>
      <c r="B61" s="4">
        <v>5930000661</v>
      </c>
      <c r="C61" s="168" t="s">
        <v>1946</v>
      </c>
      <c r="D61" s="3" t="s">
        <v>1947</v>
      </c>
      <c r="E61" s="3" t="s">
        <v>2617</v>
      </c>
      <c r="F61" s="116" t="s">
        <v>2586</v>
      </c>
      <c r="G61" s="33">
        <v>7669.76</v>
      </c>
      <c r="H61" s="165"/>
      <c r="I61" s="3">
        <v>817</v>
      </c>
      <c r="J61" s="5">
        <v>4</v>
      </c>
      <c r="K61" s="6">
        <f t="shared" si="0"/>
        <v>3268</v>
      </c>
      <c r="L61" s="6">
        <f t="shared" si="1"/>
        <v>228.76000000000002</v>
      </c>
      <c r="M61" s="6">
        <f t="shared" si="2"/>
        <v>3496.76</v>
      </c>
      <c r="N61" s="6">
        <f t="shared" si="3"/>
        <v>11166.52</v>
      </c>
    </row>
    <row r="62" spans="1:14" ht="24" customHeight="1" x14ac:dyDescent="0.4">
      <c r="A62" s="8">
        <v>58</v>
      </c>
      <c r="B62" s="4">
        <v>5930000662</v>
      </c>
      <c r="C62" s="168" t="s">
        <v>1948</v>
      </c>
      <c r="D62" s="3" t="s">
        <v>179</v>
      </c>
      <c r="E62" s="3" t="s">
        <v>2775</v>
      </c>
      <c r="F62" s="116" t="s">
        <v>2586</v>
      </c>
      <c r="G62" s="33">
        <v>744.72</v>
      </c>
      <c r="H62" s="165"/>
      <c r="I62" s="3">
        <v>84</v>
      </c>
      <c r="J62" s="5">
        <v>4</v>
      </c>
      <c r="K62" s="6">
        <f t="shared" si="0"/>
        <v>336</v>
      </c>
      <c r="L62" s="6">
        <f t="shared" si="1"/>
        <v>23.520000000000003</v>
      </c>
      <c r="M62" s="6">
        <f t="shared" si="2"/>
        <v>359.52</v>
      </c>
      <c r="N62" s="6">
        <f t="shared" si="3"/>
        <v>1104.24</v>
      </c>
    </row>
    <row r="63" spans="1:14" ht="24" customHeight="1" x14ac:dyDescent="0.4">
      <c r="A63" s="8">
        <v>59</v>
      </c>
      <c r="B63" s="4">
        <v>5930000663</v>
      </c>
      <c r="C63" s="164" t="s">
        <v>1949</v>
      </c>
      <c r="D63" s="160" t="s">
        <v>1950</v>
      </c>
      <c r="E63" s="3" t="s">
        <v>2618</v>
      </c>
      <c r="F63" s="116" t="s">
        <v>1779</v>
      </c>
      <c r="G63" s="33">
        <v>0</v>
      </c>
      <c r="H63" s="165"/>
      <c r="I63" s="3">
        <v>13</v>
      </c>
      <c r="J63" s="5">
        <v>4</v>
      </c>
      <c r="K63" s="6">
        <f t="shared" si="0"/>
        <v>52</v>
      </c>
      <c r="L63" s="6">
        <f t="shared" si="1"/>
        <v>3.6400000000000006</v>
      </c>
      <c r="M63" s="6">
        <f t="shared" si="2"/>
        <v>55.64</v>
      </c>
      <c r="N63" s="6">
        <f t="shared" si="3"/>
        <v>55.64</v>
      </c>
    </row>
    <row r="64" spans="1:14" ht="24" customHeight="1" x14ac:dyDescent="0.4">
      <c r="A64" s="8">
        <v>60</v>
      </c>
      <c r="B64" s="4">
        <v>5930000664</v>
      </c>
      <c r="C64" s="168" t="s">
        <v>1951</v>
      </c>
      <c r="D64" s="3" t="s">
        <v>183</v>
      </c>
      <c r="E64" s="3" t="s">
        <v>2776</v>
      </c>
      <c r="F64" s="116" t="s">
        <v>2586</v>
      </c>
      <c r="G64" s="33">
        <v>184.04</v>
      </c>
      <c r="H64" s="165"/>
      <c r="I64" s="3">
        <v>26</v>
      </c>
      <c r="J64" s="5">
        <v>4</v>
      </c>
      <c r="K64" s="6">
        <f t="shared" si="0"/>
        <v>104</v>
      </c>
      <c r="L64" s="6">
        <f t="shared" si="1"/>
        <v>7.2800000000000011</v>
      </c>
      <c r="M64" s="6">
        <f t="shared" si="2"/>
        <v>111.28</v>
      </c>
      <c r="N64" s="6">
        <f t="shared" si="3"/>
        <v>295.32</v>
      </c>
    </row>
    <row r="65" spans="1:14" ht="24" customHeight="1" x14ac:dyDescent="0.4">
      <c r="A65" s="8">
        <v>61</v>
      </c>
      <c r="B65" s="4">
        <v>5930000665</v>
      </c>
      <c r="C65" s="168" t="s">
        <v>1952</v>
      </c>
      <c r="D65" s="3" t="s">
        <v>183</v>
      </c>
      <c r="E65" s="3" t="s">
        <v>2619</v>
      </c>
      <c r="F65" s="116" t="s">
        <v>2586</v>
      </c>
      <c r="G65" s="33">
        <v>72.760000000000005</v>
      </c>
      <c r="H65" s="165"/>
      <c r="I65" s="3">
        <v>7</v>
      </c>
      <c r="J65" s="5">
        <v>4</v>
      </c>
      <c r="K65" s="6">
        <f t="shared" si="0"/>
        <v>28</v>
      </c>
      <c r="L65" s="6">
        <f t="shared" si="1"/>
        <v>1.9600000000000002</v>
      </c>
      <c r="M65" s="6">
        <f t="shared" si="2"/>
        <v>29.96</v>
      </c>
      <c r="N65" s="6">
        <f t="shared" si="3"/>
        <v>102.72</v>
      </c>
    </row>
    <row r="66" spans="1:14" ht="24" customHeight="1" x14ac:dyDescent="0.4">
      <c r="A66" s="8">
        <v>62</v>
      </c>
      <c r="B66" s="4">
        <v>5930000666</v>
      </c>
      <c r="C66" s="168" t="s">
        <v>1953</v>
      </c>
      <c r="D66" s="3" t="s">
        <v>1954</v>
      </c>
      <c r="E66" s="3" t="s">
        <v>2777</v>
      </c>
      <c r="F66" s="116" t="s">
        <v>2586</v>
      </c>
      <c r="G66" s="33">
        <v>29.96</v>
      </c>
      <c r="H66" s="165"/>
      <c r="I66" s="3">
        <v>10</v>
      </c>
      <c r="J66" s="5">
        <v>4</v>
      </c>
      <c r="K66" s="6">
        <f t="shared" si="0"/>
        <v>40</v>
      </c>
      <c r="L66" s="6">
        <f t="shared" si="1"/>
        <v>2.8000000000000003</v>
      </c>
      <c r="M66" s="6">
        <f t="shared" si="2"/>
        <v>42.8</v>
      </c>
      <c r="N66" s="6">
        <f t="shared" si="3"/>
        <v>72.759999999999991</v>
      </c>
    </row>
    <row r="67" spans="1:14" ht="24" customHeight="1" x14ac:dyDescent="0.4">
      <c r="A67" s="8">
        <v>63</v>
      </c>
      <c r="B67" s="4">
        <v>5930000667</v>
      </c>
      <c r="C67" s="168" t="s">
        <v>1955</v>
      </c>
      <c r="D67" s="3" t="s">
        <v>1956</v>
      </c>
      <c r="E67" s="3" t="s">
        <v>2620</v>
      </c>
      <c r="F67" s="116" t="s">
        <v>2586</v>
      </c>
      <c r="G67" s="33">
        <v>4040.32</v>
      </c>
      <c r="H67" s="165"/>
      <c r="I67" s="3">
        <v>540</v>
      </c>
      <c r="J67" s="5">
        <v>4</v>
      </c>
      <c r="K67" s="6">
        <f t="shared" si="0"/>
        <v>2160</v>
      </c>
      <c r="L67" s="6">
        <f t="shared" si="1"/>
        <v>151.20000000000002</v>
      </c>
      <c r="M67" s="6">
        <f t="shared" si="2"/>
        <v>2311.1999999999998</v>
      </c>
      <c r="N67" s="6">
        <f t="shared" si="3"/>
        <v>6351.52</v>
      </c>
    </row>
    <row r="68" spans="1:14" ht="24" customHeight="1" x14ac:dyDescent="0.4">
      <c r="A68" s="8">
        <v>64</v>
      </c>
      <c r="B68" s="4">
        <v>5930000668</v>
      </c>
      <c r="C68" s="168" t="s">
        <v>1957</v>
      </c>
      <c r="D68" s="3" t="s">
        <v>190</v>
      </c>
      <c r="E68" s="3" t="s">
        <v>2778</v>
      </c>
      <c r="F68" s="116" t="s">
        <v>2586</v>
      </c>
      <c r="G68" s="33">
        <v>286.76</v>
      </c>
      <c r="H68" s="165"/>
      <c r="I68" s="3">
        <v>44</v>
      </c>
      <c r="J68" s="5">
        <v>4</v>
      </c>
      <c r="K68" s="6">
        <f t="shared" si="0"/>
        <v>176</v>
      </c>
      <c r="L68" s="6">
        <f t="shared" si="1"/>
        <v>12.32</v>
      </c>
      <c r="M68" s="6">
        <f t="shared" si="2"/>
        <v>188.32</v>
      </c>
      <c r="N68" s="6">
        <f t="shared" si="3"/>
        <v>475.08</v>
      </c>
    </row>
    <row r="69" spans="1:14" ht="24" customHeight="1" x14ac:dyDescent="0.4">
      <c r="A69" s="8">
        <v>65</v>
      </c>
      <c r="B69" s="4">
        <v>5930000669</v>
      </c>
      <c r="C69" s="168" t="s">
        <v>2366</v>
      </c>
      <c r="D69" s="3" t="s">
        <v>190</v>
      </c>
      <c r="E69" s="3" t="s">
        <v>2621</v>
      </c>
      <c r="F69" s="116" t="s">
        <v>1779</v>
      </c>
      <c r="G69" s="33">
        <v>0</v>
      </c>
      <c r="H69" s="165"/>
      <c r="I69" s="3">
        <v>0</v>
      </c>
      <c r="J69" s="5">
        <v>4</v>
      </c>
      <c r="K69" s="6">
        <f t="shared" si="0"/>
        <v>0</v>
      </c>
      <c r="L69" s="6">
        <f t="shared" si="1"/>
        <v>0</v>
      </c>
      <c r="M69" s="6">
        <f t="shared" si="2"/>
        <v>0</v>
      </c>
      <c r="N69" s="6">
        <f t="shared" si="3"/>
        <v>0</v>
      </c>
    </row>
    <row r="70" spans="1:14" ht="24" customHeight="1" x14ac:dyDescent="0.4">
      <c r="A70" s="8">
        <v>66</v>
      </c>
      <c r="B70" s="4">
        <v>5930000670</v>
      </c>
      <c r="C70" s="168" t="s">
        <v>1958</v>
      </c>
      <c r="D70" s="3" t="s">
        <v>1959</v>
      </c>
      <c r="E70" s="3" t="s">
        <v>2779</v>
      </c>
      <c r="F70" s="116" t="s">
        <v>2586</v>
      </c>
      <c r="G70" s="33">
        <v>265.36</v>
      </c>
      <c r="H70" s="165"/>
      <c r="I70" s="3">
        <v>2</v>
      </c>
      <c r="J70" s="5">
        <v>4</v>
      </c>
      <c r="K70" s="6">
        <f t="shared" ref="K70:K133" si="4">I70*J70</f>
        <v>8</v>
      </c>
      <c r="L70" s="6">
        <f t="shared" ref="L70:L133" si="5">K70*7%</f>
        <v>0.56000000000000005</v>
      </c>
      <c r="M70" s="6">
        <f t="shared" ref="M70:M133" si="6">K70+L70</f>
        <v>8.56</v>
      </c>
      <c r="N70" s="6">
        <f t="shared" ref="N70:N133" si="7">M70+G70</f>
        <v>273.92</v>
      </c>
    </row>
    <row r="71" spans="1:14" ht="24" customHeight="1" x14ac:dyDescent="0.4">
      <c r="A71" s="8">
        <v>67</v>
      </c>
      <c r="B71" s="4">
        <v>5930000671</v>
      </c>
      <c r="C71" s="168" t="s">
        <v>1960</v>
      </c>
      <c r="D71" s="3" t="s">
        <v>1961</v>
      </c>
      <c r="E71" s="3" t="s">
        <v>2622</v>
      </c>
      <c r="F71" s="116" t="s">
        <v>2586</v>
      </c>
      <c r="G71" s="33">
        <v>539.28</v>
      </c>
      <c r="H71" s="165"/>
      <c r="I71" s="3">
        <v>42</v>
      </c>
      <c r="J71" s="5">
        <v>4</v>
      </c>
      <c r="K71" s="6">
        <f t="shared" si="4"/>
        <v>168</v>
      </c>
      <c r="L71" s="6">
        <f t="shared" si="5"/>
        <v>11.760000000000002</v>
      </c>
      <c r="M71" s="6">
        <f t="shared" si="6"/>
        <v>179.76</v>
      </c>
      <c r="N71" s="6">
        <f t="shared" si="7"/>
        <v>719.04</v>
      </c>
    </row>
    <row r="72" spans="1:14" ht="24" customHeight="1" x14ac:dyDescent="0.4">
      <c r="A72" s="8">
        <v>68</v>
      </c>
      <c r="B72" s="4">
        <v>5930000672</v>
      </c>
      <c r="C72" s="168" t="s">
        <v>1962</v>
      </c>
      <c r="D72" s="3" t="s">
        <v>1963</v>
      </c>
      <c r="E72" s="3" t="s">
        <v>2780</v>
      </c>
      <c r="F72" s="116" t="s">
        <v>2586</v>
      </c>
      <c r="G72" s="33">
        <v>132.68</v>
      </c>
      <c r="H72" s="165"/>
      <c r="I72" s="3">
        <v>12</v>
      </c>
      <c r="J72" s="5">
        <v>4</v>
      </c>
      <c r="K72" s="6">
        <f t="shared" si="4"/>
        <v>48</v>
      </c>
      <c r="L72" s="6">
        <f t="shared" si="5"/>
        <v>3.3600000000000003</v>
      </c>
      <c r="M72" s="6">
        <f t="shared" si="6"/>
        <v>51.36</v>
      </c>
      <c r="N72" s="6">
        <f t="shared" si="7"/>
        <v>184.04000000000002</v>
      </c>
    </row>
    <row r="73" spans="1:14" ht="24" customHeight="1" x14ac:dyDescent="0.4">
      <c r="A73" s="8">
        <v>69</v>
      </c>
      <c r="B73" s="4">
        <v>5930000673</v>
      </c>
      <c r="C73" s="168" t="s">
        <v>1964</v>
      </c>
      <c r="D73" s="3" t="s">
        <v>1965</v>
      </c>
      <c r="E73" s="3" t="s">
        <v>2623</v>
      </c>
      <c r="F73" s="116" t="s">
        <v>2586</v>
      </c>
      <c r="G73" s="33">
        <v>355.24</v>
      </c>
      <c r="H73" s="165"/>
      <c r="I73" s="3">
        <v>26</v>
      </c>
      <c r="J73" s="5">
        <v>4</v>
      </c>
      <c r="K73" s="6">
        <f t="shared" si="4"/>
        <v>104</v>
      </c>
      <c r="L73" s="6">
        <f t="shared" si="5"/>
        <v>7.2800000000000011</v>
      </c>
      <c r="M73" s="6">
        <f t="shared" si="6"/>
        <v>111.28</v>
      </c>
      <c r="N73" s="6">
        <f t="shared" si="7"/>
        <v>466.52</v>
      </c>
    </row>
    <row r="74" spans="1:14" ht="24" customHeight="1" x14ac:dyDescent="0.4">
      <c r="A74" s="8">
        <v>70</v>
      </c>
      <c r="B74" s="4">
        <v>5930000674</v>
      </c>
      <c r="C74" s="168" t="s">
        <v>1966</v>
      </c>
      <c r="D74" s="3" t="s">
        <v>1967</v>
      </c>
      <c r="E74" s="3" t="s">
        <v>2781</v>
      </c>
      <c r="F74" s="116" t="s">
        <v>2586</v>
      </c>
      <c r="G74" s="33">
        <v>612.04</v>
      </c>
      <c r="H74" s="165"/>
      <c r="I74" s="3">
        <v>53</v>
      </c>
      <c r="J74" s="5">
        <v>4</v>
      </c>
      <c r="K74" s="6">
        <f t="shared" si="4"/>
        <v>212</v>
      </c>
      <c r="L74" s="6">
        <f t="shared" si="5"/>
        <v>14.840000000000002</v>
      </c>
      <c r="M74" s="6">
        <f t="shared" si="6"/>
        <v>226.84</v>
      </c>
      <c r="N74" s="6">
        <f t="shared" si="7"/>
        <v>838.88</v>
      </c>
    </row>
    <row r="75" spans="1:14" ht="24" customHeight="1" x14ac:dyDescent="0.4">
      <c r="A75" s="8">
        <v>71</v>
      </c>
      <c r="B75" s="4">
        <v>5930000675</v>
      </c>
      <c r="C75" s="168" t="s">
        <v>1968</v>
      </c>
      <c r="D75" s="3" t="s">
        <v>2624</v>
      </c>
      <c r="E75" s="3" t="s">
        <v>2625</v>
      </c>
      <c r="F75" s="116" t="s">
        <v>2586</v>
      </c>
      <c r="G75" s="33">
        <v>171.2</v>
      </c>
      <c r="H75" s="165"/>
      <c r="I75" s="3">
        <v>14</v>
      </c>
      <c r="J75" s="5">
        <v>4</v>
      </c>
      <c r="K75" s="6">
        <f t="shared" si="4"/>
        <v>56</v>
      </c>
      <c r="L75" s="6">
        <f t="shared" si="5"/>
        <v>3.9200000000000004</v>
      </c>
      <c r="M75" s="6">
        <f t="shared" si="6"/>
        <v>59.92</v>
      </c>
      <c r="N75" s="6">
        <f t="shared" si="7"/>
        <v>231.12</v>
      </c>
    </row>
    <row r="76" spans="1:14" ht="24" customHeight="1" x14ac:dyDescent="0.4">
      <c r="A76" s="8">
        <v>72</v>
      </c>
      <c r="B76" s="4">
        <v>5930000676</v>
      </c>
      <c r="C76" s="168" t="s">
        <v>1970</v>
      </c>
      <c r="D76" s="3" t="s">
        <v>1971</v>
      </c>
      <c r="E76" s="3" t="s">
        <v>2782</v>
      </c>
      <c r="F76" s="116" t="s">
        <v>2586</v>
      </c>
      <c r="G76" s="33">
        <v>278.2</v>
      </c>
      <c r="H76" s="165"/>
      <c r="I76" s="3">
        <v>0</v>
      </c>
      <c r="J76" s="5">
        <v>4</v>
      </c>
      <c r="K76" s="6">
        <f t="shared" si="4"/>
        <v>0</v>
      </c>
      <c r="L76" s="6">
        <f t="shared" si="5"/>
        <v>0</v>
      </c>
      <c r="M76" s="6">
        <f t="shared" si="6"/>
        <v>0</v>
      </c>
      <c r="N76" s="6">
        <f t="shared" si="7"/>
        <v>278.2</v>
      </c>
    </row>
    <row r="77" spans="1:14" ht="24" customHeight="1" x14ac:dyDescent="0.4">
      <c r="A77" s="8">
        <v>73</v>
      </c>
      <c r="B77" s="4">
        <v>5930000677</v>
      </c>
      <c r="C77" s="168" t="s">
        <v>1972</v>
      </c>
      <c r="D77" s="3" t="s">
        <v>133</v>
      </c>
      <c r="E77" s="3" t="s">
        <v>2626</v>
      </c>
      <c r="F77" s="116" t="s">
        <v>2586</v>
      </c>
      <c r="G77" s="33">
        <v>303.88</v>
      </c>
      <c r="H77" s="165"/>
      <c r="I77" s="3">
        <v>20</v>
      </c>
      <c r="J77" s="5">
        <v>4</v>
      </c>
      <c r="K77" s="6">
        <f t="shared" si="4"/>
        <v>80</v>
      </c>
      <c r="L77" s="6">
        <f t="shared" si="5"/>
        <v>5.6000000000000005</v>
      </c>
      <c r="M77" s="6">
        <f t="shared" si="6"/>
        <v>85.6</v>
      </c>
      <c r="N77" s="6">
        <f t="shared" si="7"/>
        <v>389.48</v>
      </c>
    </row>
    <row r="78" spans="1:14" ht="24" customHeight="1" x14ac:dyDescent="0.4">
      <c r="A78" s="8">
        <v>74</v>
      </c>
      <c r="B78" s="4">
        <v>5930000678</v>
      </c>
      <c r="C78" s="168" t="s">
        <v>1973</v>
      </c>
      <c r="D78" s="3" t="s">
        <v>1974</v>
      </c>
      <c r="E78" s="3" t="s">
        <v>2783</v>
      </c>
      <c r="F78" s="116" t="s">
        <v>2586</v>
      </c>
      <c r="G78" s="33">
        <v>278.2</v>
      </c>
      <c r="H78" s="165"/>
      <c r="I78" s="3">
        <v>38</v>
      </c>
      <c r="J78" s="5">
        <v>4</v>
      </c>
      <c r="K78" s="6">
        <f t="shared" si="4"/>
        <v>152</v>
      </c>
      <c r="L78" s="6">
        <f t="shared" si="5"/>
        <v>10.64</v>
      </c>
      <c r="M78" s="6">
        <f t="shared" si="6"/>
        <v>162.63999999999999</v>
      </c>
      <c r="N78" s="6">
        <f t="shared" si="7"/>
        <v>440.84</v>
      </c>
    </row>
    <row r="79" spans="1:14" ht="24" customHeight="1" x14ac:dyDescent="0.4">
      <c r="A79" s="8">
        <v>75</v>
      </c>
      <c r="B79" s="4">
        <v>5930000679</v>
      </c>
      <c r="C79" s="168" t="s">
        <v>1975</v>
      </c>
      <c r="D79" s="3" t="s">
        <v>622</v>
      </c>
      <c r="E79" s="3" t="s">
        <v>2627</v>
      </c>
      <c r="F79" s="116" t="s">
        <v>2586</v>
      </c>
      <c r="G79" s="33">
        <v>47.08</v>
      </c>
      <c r="H79" s="165"/>
      <c r="I79" s="3">
        <v>10</v>
      </c>
      <c r="J79" s="5">
        <v>4</v>
      </c>
      <c r="K79" s="6">
        <f t="shared" si="4"/>
        <v>40</v>
      </c>
      <c r="L79" s="6">
        <f t="shared" si="5"/>
        <v>2.8000000000000003</v>
      </c>
      <c r="M79" s="6">
        <f t="shared" si="6"/>
        <v>42.8</v>
      </c>
      <c r="N79" s="6">
        <f t="shared" si="7"/>
        <v>89.88</v>
      </c>
    </row>
    <row r="80" spans="1:14" ht="24" customHeight="1" x14ac:dyDescent="0.4">
      <c r="A80" s="8">
        <v>76</v>
      </c>
      <c r="B80" s="4">
        <v>5930000680</v>
      </c>
      <c r="C80" s="168" t="s">
        <v>1976</v>
      </c>
      <c r="D80" s="3" t="s">
        <v>1977</v>
      </c>
      <c r="E80" s="3" t="s">
        <v>2784</v>
      </c>
      <c r="F80" s="116" t="s">
        <v>2586</v>
      </c>
      <c r="G80" s="33">
        <v>17.12</v>
      </c>
      <c r="H80" s="165"/>
      <c r="I80" s="3">
        <v>1</v>
      </c>
      <c r="J80" s="5">
        <v>4</v>
      </c>
      <c r="K80" s="6">
        <f t="shared" si="4"/>
        <v>4</v>
      </c>
      <c r="L80" s="6">
        <f t="shared" si="5"/>
        <v>0.28000000000000003</v>
      </c>
      <c r="M80" s="6">
        <f t="shared" si="6"/>
        <v>4.28</v>
      </c>
      <c r="N80" s="6">
        <f t="shared" si="7"/>
        <v>21.400000000000002</v>
      </c>
    </row>
    <row r="81" spans="1:14" ht="24" customHeight="1" x14ac:dyDescent="0.4">
      <c r="A81" s="8">
        <v>77</v>
      </c>
      <c r="B81" s="4">
        <v>5930000681</v>
      </c>
      <c r="C81" s="164" t="s">
        <v>1978</v>
      </c>
      <c r="D81" s="160" t="s">
        <v>1979</v>
      </c>
      <c r="E81" s="3" t="s">
        <v>2628</v>
      </c>
      <c r="F81" s="116" t="s">
        <v>1779</v>
      </c>
      <c r="G81" s="33">
        <v>0</v>
      </c>
      <c r="H81" s="165"/>
      <c r="I81" s="3">
        <v>12</v>
      </c>
      <c r="J81" s="5">
        <v>4</v>
      </c>
      <c r="K81" s="6">
        <f t="shared" si="4"/>
        <v>48</v>
      </c>
      <c r="L81" s="6">
        <f t="shared" si="5"/>
        <v>3.3600000000000003</v>
      </c>
      <c r="M81" s="6">
        <f t="shared" si="6"/>
        <v>51.36</v>
      </c>
      <c r="N81" s="6">
        <f t="shared" si="7"/>
        <v>51.36</v>
      </c>
    </row>
    <row r="82" spans="1:14" ht="24" customHeight="1" x14ac:dyDescent="0.4">
      <c r="A82" s="8">
        <v>78</v>
      </c>
      <c r="B82" s="4">
        <v>5930000682</v>
      </c>
      <c r="C82" s="168" t="s">
        <v>1980</v>
      </c>
      <c r="D82" s="3" t="s">
        <v>1981</v>
      </c>
      <c r="E82" s="3" t="s">
        <v>2785</v>
      </c>
      <c r="F82" s="116" t="s">
        <v>2586</v>
      </c>
      <c r="G82" s="33">
        <v>226.84</v>
      </c>
      <c r="H82" s="165"/>
      <c r="I82" s="3">
        <v>8</v>
      </c>
      <c r="J82" s="5">
        <v>4</v>
      </c>
      <c r="K82" s="6">
        <f t="shared" si="4"/>
        <v>32</v>
      </c>
      <c r="L82" s="6">
        <f t="shared" si="5"/>
        <v>2.2400000000000002</v>
      </c>
      <c r="M82" s="6">
        <f t="shared" si="6"/>
        <v>34.24</v>
      </c>
      <c r="N82" s="6">
        <f t="shared" si="7"/>
        <v>261.08</v>
      </c>
    </row>
    <row r="83" spans="1:14" ht="24" customHeight="1" x14ac:dyDescent="0.4">
      <c r="A83" s="8">
        <v>79</v>
      </c>
      <c r="B83" s="4">
        <v>5930000683</v>
      </c>
      <c r="C83" s="168" t="s">
        <v>1982</v>
      </c>
      <c r="D83" s="3" t="s">
        <v>1983</v>
      </c>
      <c r="E83" s="3" t="s">
        <v>2629</v>
      </c>
      <c r="F83" s="116" t="s">
        <v>2586</v>
      </c>
      <c r="G83" s="33">
        <v>676.24</v>
      </c>
      <c r="H83" s="165"/>
      <c r="I83" s="3">
        <v>60</v>
      </c>
      <c r="J83" s="5">
        <v>4</v>
      </c>
      <c r="K83" s="6">
        <f t="shared" si="4"/>
        <v>240</v>
      </c>
      <c r="L83" s="6">
        <f t="shared" si="5"/>
        <v>16.8</v>
      </c>
      <c r="M83" s="6">
        <f t="shared" si="6"/>
        <v>256.8</v>
      </c>
      <c r="N83" s="6">
        <f t="shared" si="7"/>
        <v>933.04</v>
      </c>
    </row>
    <row r="84" spans="1:14" ht="24" customHeight="1" x14ac:dyDescent="0.4">
      <c r="A84" s="8">
        <v>80</v>
      </c>
      <c r="B84" s="4">
        <v>5930000684</v>
      </c>
      <c r="C84" s="166" t="s">
        <v>1984</v>
      </c>
      <c r="D84" s="167" t="s">
        <v>566</v>
      </c>
      <c r="E84" s="3" t="s">
        <v>2786</v>
      </c>
      <c r="F84" s="116" t="s">
        <v>2585</v>
      </c>
      <c r="G84" s="33">
        <v>47.08</v>
      </c>
      <c r="H84" s="165"/>
      <c r="I84" s="3">
        <v>18</v>
      </c>
      <c r="J84" s="5">
        <v>4</v>
      </c>
      <c r="K84" s="6">
        <f t="shared" si="4"/>
        <v>72</v>
      </c>
      <c r="L84" s="6">
        <f t="shared" si="5"/>
        <v>5.0400000000000009</v>
      </c>
      <c r="M84" s="6">
        <f t="shared" si="6"/>
        <v>77.040000000000006</v>
      </c>
      <c r="N84" s="6">
        <f t="shared" si="7"/>
        <v>124.12</v>
      </c>
    </row>
    <row r="85" spans="1:14" ht="24" customHeight="1" x14ac:dyDescent="0.4">
      <c r="A85" s="8">
        <v>81</v>
      </c>
      <c r="B85" s="4">
        <v>5930000685</v>
      </c>
      <c r="C85" s="166" t="s">
        <v>1985</v>
      </c>
      <c r="D85" s="167" t="s">
        <v>1986</v>
      </c>
      <c r="E85" s="3" t="s">
        <v>2630</v>
      </c>
      <c r="F85" s="116" t="s">
        <v>2585</v>
      </c>
      <c r="G85" s="33">
        <v>166.92</v>
      </c>
      <c r="H85" s="165"/>
      <c r="I85" s="3">
        <v>32</v>
      </c>
      <c r="J85" s="5">
        <v>4</v>
      </c>
      <c r="K85" s="6">
        <f t="shared" si="4"/>
        <v>128</v>
      </c>
      <c r="L85" s="6">
        <f t="shared" si="5"/>
        <v>8.9600000000000009</v>
      </c>
      <c r="M85" s="6">
        <f t="shared" si="6"/>
        <v>136.96</v>
      </c>
      <c r="N85" s="6">
        <f t="shared" si="7"/>
        <v>303.88</v>
      </c>
    </row>
    <row r="86" spans="1:14" ht="24" customHeight="1" x14ac:dyDescent="0.4">
      <c r="A86" s="8">
        <v>82</v>
      </c>
      <c r="B86" s="4">
        <v>5930000686</v>
      </c>
      <c r="C86" s="168" t="s">
        <v>1987</v>
      </c>
      <c r="D86" s="3" t="s">
        <v>1988</v>
      </c>
      <c r="E86" s="3" t="s">
        <v>2787</v>
      </c>
      <c r="F86" s="116" t="s">
        <v>2586</v>
      </c>
      <c r="G86" s="33">
        <v>141.24</v>
      </c>
      <c r="H86" s="165"/>
      <c r="I86" s="3">
        <v>57</v>
      </c>
      <c r="J86" s="5">
        <v>4</v>
      </c>
      <c r="K86" s="6">
        <f t="shared" si="4"/>
        <v>228</v>
      </c>
      <c r="L86" s="6">
        <f t="shared" si="5"/>
        <v>15.96</v>
      </c>
      <c r="M86" s="6">
        <f t="shared" si="6"/>
        <v>243.96</v>
      </c>
      <c r="N86" s="6">
        <f t="shared" si="7"/>
        <v>385.20000000000005</v>
      </c>
    </row>
    <row r="87" spans="1:14" ht="24" customHeight="1" x14ac:dyDescent="0.4">
      <c r="A87" s="8">
        <v>83</v>
      </c>
      <c r="B87" s="4">
        <v>5930000687</v>
      </c>
      <c r="C87" s="166" t="s">
        <v>1989</v>
      </c>
      <c r="D87" s="167" t="s">
        <v>1990</v>
      </c>
      <c r="E87" s="3" t="s">
        <v>2631</v>
      </c>
      <c r="F87" s="116" t="s">
        <v>2585</v>
      </c>
      <c r="G87" s="33">
        <v>59.92</v>
      </c>
      <c r="H87" s="165"/>
      <c r="I87" s="3">
        <v>18</v>
      </c>
      <c r="J87" s="5">
        <v>4</v>
      </c>
      <c r="K87" s="6">
        <f t="shared" si="4"/>
        <v>72</v>
      </c>
      <c r="L87" s="6">
        <f t="shared" si="5"/>
        <v>5.0400000000000009</v>
      </c>
      <c r="M87" s="6">
        <f t="shared" si="6"/>
        <v>77.040000000000006</v>
      </c>
      <c r="N87" s="6">
        <f t="shared" si="7"/>
        <v>136.96</v>
      </c>
    </row>
    <row r="88" spans="1:14" ht="24" customHeight="1" x14ac:dyDescent="0.4">
      <c r="A88" s="8">
        <v>84</v>
      </c>
      <c r="B88" s="4">
        <v>5930000688</v>
      </c>
      <c r="C88" s="166" t="s">
        <v>1991</v>
      </c>
      <c r="D88" s="167" t="s">
        <v>1992</v>
      </c>
      <c r="E88" s="3" t="s">
        <v>2788</v>
      </c>
      <c r="F88" s="116" t="s">
        <v>2585</v>
      </c>
      <c r="G88" s="33">
        <v>222.56</v>
      </c>
      <c r="H88" s="165"/>
      <c r="I88" s="3">
        <v>58</v>
      </c>
      <c r="J88" s="5">
        <v>4</v>
      </c>
      <c r="K88" s="6">
        <f t="shared" si="4"/>
        <v>232</v>
      </c>
      <c r="L88" s="6">
        <f t="shared" si="5"/>
        <v>16.240000000000002</v>
      </c>
      <c r="M88" s="6">
        <f t="shared" si="6"/>
        <v>248.24</v>
      </c>
      <c r="N88" s="6">
        <f t="shared" si="7"/>
        <v>470.8</v>
      </c>
    </row>
    <row r="89" spans="1:14" ht="24" customHeight="1" x14ac:dyDescent="0.4">
      <c r="A89" s="8">
        <v>85</v>
      </c>
      <c r="B89" s="4">
        <v>5930000689</v>
      </c>
      <c r="C89" s="168" t="s">
        <v>1993</v>
      </c>
      <c r="D89" s="3" t="s">
        <v>1994</v>
      </c>
      <c r="E89" s="3" t="s">
        <v>2632</v>
      </c>
      <c r="F89" s="116" t="s">
        <v>2586</v>
      </c>
      <c r="G89" s="33">
        <v>907.36</v>
      </c>
      <c r="H89" s="165"/>
      <c r="I89" s="3">
        <v>112</v>
      </c>
      <c r="J89" s="5">
        <v>4</v>
      </c>
      <c r="K89" s="6">
        <f t="shared" si="4"/>
        <v>448</v>
      </c>
      <c r="L89" s="6">
        <f t="shared" si="5"/>
        <v>31.360000000000003</v>
      </c>
      <c r="M89" s="6">
        <f t="shared" si="6"/>
        <v>479.36</v>
      </c>
      <c r="N89" s="6">
        <f t="shared" si="7"/>
        <v>1386.72</v>
      </c>
    </row>
    <row r="90" spans="1:14" ht="24" customHeight="1" x14ac:dyDescent="0.4">
      <c r="A90" s="8">
        <v>86</v>
      </c>
      <c r="B90" s="4">
        <v>5930000690</v>
      </c>
      <c r="C90" s="166" t="s">
        <v>1995</v>
      </c>
      <c r="D90" s="167" t="s">
        <v>1996</v>
      </c>
      <c r="E90" s="3" t="s">
        <v>2789</v>
      </c>
      <c r="F90" s="116" t="s">
        <v>2585</v>
      </c>
      <c r="G90" s="33">
        <v>12.84</v>
      </c>
      <c r="H90" s="165"/>
      <c r="I90" s="3">
        <v>4</v>
      </c>
      <c r="J90" s="5">
        <v>4</v>
      </c>
      <c r="K90" s="6">
        <f t="shared" si="4"/>
        <v>16</v>
      </c>
      <c r="L90" s="6">
        <f t="shared" si="5"/>
        <v>1.1200000000000001</v>
      </c>
      <c r="M90" s="6">
        <f t="shared" si="6"/>
        <v>17.12</v>
      </c>
      <c r="N90" s="6">
        <f t="shared" si="7"/>
        <v>29.96</v>
      </c>
    </row>
    <row r="91" spans="1:14" ht="24" customHeight="1" x14ac:dyDescent="0.4">
      <c r="A91" s="8">
        <v>87</v>
      </c>
      <c r="B91" s="4">
        <v>5930000691</v>
      </c>
      <c r="C91" s="168" t="s">
        <v>1997</v>
      </c>
      <c r="D91" s="3" t="s">
        <v>1998</v>
      </c>
      <c r="E91" s="3" t="s">
        <v>2633</v>
      </c>
      <c r="F91" s="116" t="s">
        <v>2586</v>
      </c>
      <c r="G91" s="33">
        <v>136.96</v>
      </c>
      <c r="H91" s="165"/>
      <c r="I91" s="3">
        <v>14</v>
      </c>
      <c r="J91" s="5">
        <v>4</v>
      </c>
      <c r="K91" s="6">
        <f t="shared" si="4"/>
        <v>56</v>
      </c>
      <c r="L91" s="6">
        <f t="shared" si="5"/>
        <v>3.9200000000000004</v>
      </c>
      <c r="M91" s="6">
        <f t="shared" si="6"/>
        <v>59.92</v>
      </c>
      <c r="N91" s="6">
        <f t="shared" si="7"/>
        <v>196.88</v>
      </c>
    </row>
    <row r="92" spans="1:14" ht="24" customHeight="1" x14ac:dyDescent="0.4">
      <c r="A92" s="8">
        <v>88</v>
      </c>
      <c r="B92" s="4">
        <v>5930000692</v>
      </c>
      <c r="C92" s="166" t="s">
        <v>1999</v>
      </c>
      <c r="D92" s="167" t="s">
        <v>2000</v>
      </c>
      <c r="E92" s="3" t="s">
        <v>2790</v>
      </c>
      <c r="F92" s="116" t="s">
        <v>2585</v>
      </c>
      <c r="G92" s="33">
        <v>145.52000000000001</v>
      </c>
      <c r="H92" s="165"/>
      <c r="I92" s="3">
        <v>27</v>
      </c>
      <c r="J92" s="5">
        <v>4</v>
      </c>
      <c r="K92" s="6">
        <f t="shared" si="4"/>
        <v>108</v>
      </c>
      <c r="L92" s="6">
        <f t="shared" si="5"/>
        <v>7.5600000000000005</v>
      </c>
      <c r="M92" s="6">
        <f t="shared" si="6"/>
        <v>115.56</v>
      </c>
      <c r="N92" s="6">
        <f t="shared" si="7"/>
        <v>261.08000000000004</v>
      </c>
    </row>
    <row r="93" spans="1:14" ht="24" customHeight="1" x14ac:dyDescent="0.4">
      <c r="A93" s="8">
        <v>89</v>
      </c>
      <c r="B93" s="4">
        <v>5930000693</v>
      </c>
      <c r="C93" s="168" t="s">
        <v>2001</v>
      </c>
      <c r="D93" s="3" t="s">
        <v>2002</v>
      </c>
      <c r="E93" s="3" t="s">
        <v>2634</v>
      </c>
      <c r="F93" s="116" t="s">
        <v>2586</v>
      </c>
      <c r="G93" s="33">
        <v>291.04000000000002</v>
      </c>
      <c r="H93" s="165"/>
      <c r="I93" s="3">
        <v>28</v>
      </c>
      <c r="J93" s="5">
        <v>4</v>
      </c>
      <c r="K93" s="6">
        <f t="shared" si="4"/>
        <v>112</v>
      </c>
      <c r="L93" s="6">
        <f t="shared" si="5"/>
        <v>7.8400000000000007</v>
      </c>
      <c r="M93" s="6">
        <f t="shared" si="6"/>
        <v>119.84</v>
      </c>
      <c r="N93" s="6">
        <f t="shared" si="7"/>
        <v>410.88</v>
      </c>
    </row>
    <row r="94" spans="1:14" ht="24" customHeight="1" x14ac:dyDescent="0.4">
      <c r="A94" s="8">
        <v>90</v>
      </c>
      <c r="B94" s="4">
        <v>5930000694</v>
      </c>
      <c r="C94" s="168" t="s">
        <v>2003</v>
      </c>
      <c r="D94" s="3" t="s">
        <v>2004</v>
      </c>
      <c r="E94" s="3" t="s">
        <v>2791</v>
      </c>
      <c r="F94" s="116" t="s">
        <v>2586</v>
      </c>
      <c r="G94" s="33">
        <v>278.2</v>
      </c>
      <c r="H94" s="165"/>
      <c r="I94" s="3">
        <v>67</v>
      </c>
      <c r="J94" s="5">
        <v>4</v>
      </c>
      <c r="K94" s="6">
        <f t="shared" si="4"/>
        <v>268</v>
      </c>
      <c r="L94" s="6">
        <f t="shared" si="5"/>
        <v>18.760000000000002</v>
      </c>
      <c r="M94" s="6">
        <f t="shared" si="6"/>
        <v>286.76</v>
      </c>
      <c r="N94" s="6">
        <f t="shared" si="7"/>
        <v>564.96</v>
      </c>
    </row>
    <row r="95" spans="1:14" ht="24" customHeight="1" x14ac:dyDescent="0.4">
      <c r="A95" s="8">
        <v>91</v>
      </c>
      <c r="B95" s="4">
        <v>5930000695</v>
      </c>
      <c r="C95" s="168" t="s">
        <v>2005</v>
      </c>
      <c r="D95" s="3" t="s">
        <v>2006</v>
      </c>
      <c r="E95" s="3" t="s">
        <v>2635</v>
      </c>
      <c r="F95" s="116" t="s">
        <v>2586</v>
      </c>
      <c r="G95" s="33">
        <v>243.96</v>
      </c>
      <c r="H95" s="165"/>
      <c r="I95" s="3">
        <v>50</v>
      </c>
      <c r="J95" s="5">
        <v>4</v>
      </c>
      <c r="K95" s="6">
        <f t="shared" si="4"/>
        <v>200</v>
      </c>
      <c r="L95" s="6">
        <f t="shared" si="5"/>
        <v>14.000000000000002</v>
      </c>
      <c r="M95" s="6">
        <f t="shared" si="6"/>
        <v>214</v>
      </c>
      <c r="N95" s="6">
        <f t="shared" si="7"/>
        <v>457.96000000000004</v>
      </c>
    </row>
    <row r="96" spans="1:14" ht="24" customHeight="1" x14ac:dyDescent="0.4">
      <c r="A96" s="8">
        <v>92</v>
      </c>
      <c r="B96" s="4">
        <v>5930000696</v>
      </c>
      <c r="C96" s="168" t="s">
        <v>2007</v>
      </c>
      <c r="D96" s="3" t="s">
        <v>2008</v>
      </c>
      <c r="E96" s="3" t="s">
        <v>2792</v>
      </c>
      <c r="F96" s="116" t="s">
        <v>2586</v>
      </c>
      <c r="G96" s="33">
        <v>612.04</v>
      </c>
      <c r="H96" s="165"/>
      <c r="I96" s="3">
        <v>66</v>
      </c>
      <c r="J96" s="5">
        <v>4</v>
      </c>
      <c r="K96" s="6">
        <f t="shared" si="4"/>
        <v>264</v>
      </c>
      <c r="L96" s="6">
        <f t="shared" si="5"/>
        <v>18.48</v>
      </c>
      <c r="M96" s="6">
        <f t="shared" si="6"/>
        <v>282.48</v>
      </c>
      <c r="N96" s="6">
        <f t="shared" si="7"/>
        <v>894.52</v>
      </c>
    </row>
    <row r="97" spans="1:14" ht="24" customHeight="1" x14ac:dyDescent="0.4">
      <c r="A97" s="8">
        <v>93</v>
      </c>
      <c r="B97" s="4">
        <v>5930000697</v>
      </c>
      <c r="C97" s="168" t="s">
        <v>2009</v>
      </c>
      <c r="D97" s="3" t="s">
        <v>2010</v>
      </c>
      <c r="E97" s="3" t="s">
        <v>2636</v>
      </c>
      <c r="F97" s="116" t="s">
        <v>2586</v>
      </c>
      <c r="G97" s="33">
        <v>136.96</v>
      </c>
      <c r="H97" s="165"/>
      <c r="I97" s="3">
        <v>16</v>
      </c>
      <c r="J97" s="5">
        <v>4</v>
      </c>
      <c r="K97" s="6">
        <f t="shared" si="4"/>
        <v>64</v>
      </c>
      <c r="L97" s="6">
        <f t="shared" si="5"/>
        <v>4.4800000000000004</v>
      </c>
      <c r="M97" s="6">
        <f t="shared" si="6"/>
        <v>68.48</v>
      </c>
      <c r="N97" s="6">
        <f t="shared" si="7"/>
        <v>205.44</v>
      </c>
    </row>
    <row r="98" spans="1:14" ht="24" customHeight="1" x14ac:dyDescent="0.4">
      <c r="A98" s="8">
        <v>94</v>
      </c>
      <c r="B98" s="4">
        <v>5930000698</v>
      </c>
      <c r="C98" s="168" t="s">
        <v>2011</v>
      </c>
      <c r="D98" s="3" t="s">
        <v>2012</v>
      </c>
      <c r="E98" s="3" t="s">
        <v>2793</v>
      </c>
      <c r="F98" s="116" t="s">
        <v>2586</v>
      </c>
      <c r="G98" s="33">
        <v>248.24</v>
      </c>
      <c r="H98" s="165"/>
      <c r="I98" s="3">
        <v>28</v>
      </c>
      <c r="J98" s="5">
        <v>4</v>
      </c>
      <c r="K98" s="6">
        <f t="shared" si="4"/>
        <v>112</v>
      </c>
      <c r="L98" s="6">
        <f t="shared" si="5"/>
        <v>7.8400000000000007</v>
      </c>
      <c r="M98" s="6">
        <f t="shared" si="6"/>
        <v>119.84</v>
      </c>
      <c r="N98" s="6">
        <f t="shared" si="7"/>
        <v>368.08000000000004</v>
      </c>
    </row>
    <row r="99" spans="1:14" ht="24" customHeight="1" x14ac:dyDescent="0.4">
      <c r="A99" s="8">
        <v>95</v>
      </c>
      <c r="B99" s="4">
        <v>5930000699</v>
      </c>
      <c r="C99" s="168" t="s">
        <v>2013</v>
      </c>
      <c r="D99" s="3" t="s">
        <v>2014</v>
      </c>
      <c r="E99" s="3" t="s">
        <v>2637</v>
      </c>
      <c r="F99" s="116" t="s">
        <v>2586</v>
      </c>
      <c r="G99" s="33">
        <v>1134.2</v>
      </c>
      <c r="H99" s="165"/>
      <c r="I99" s="3">
        <v>119</v>
      </c>
      <c r="J99" s="5">
        <v>4</v>
      </c>
      <c r="K99" s="6">
        <f t="shared" si="4"/>
        <v>476</v>
      </c>
      <c r="L99" s="6">
        <f t="shared" si="5"/>
        <v>33.32</v>
      </c>
      <c r="M99" s="6">
        <f t="shared" si="6"/>
        <v>509.32</v>
      </c>
      <c r="N99" s="6">
        <f t="shared" si="7"/>
        <v>1643.52</v>
      </c>
    </row>
    <row r="100" spans="1:14" ht="24" customHeight="1" x14ac:dyDescent="0.4">
      <c r="A100" s="8">
        <v>96</v>
      </c>
      <c r="B100" s="4">
        <v>5930000700</v>
      </c>
      <c r="C100" s="168" t="s">
        <v>2015</v>
      </c>
      <c r="D100" s="3" t="s">
        <v>2014</v>
      </c>
      <c r="E100" s="3" t="s">
        <v>2794</v>
      </c>
      <c r="F100" s="116" t="s">
        <v>2586</v>
      </c>
      <c r="G100" s="33">
        <v>1759.08</v>
      </c>
      <c r="H100" s="165"/>
      <c r="I100" s="3">
        <v>188</v>
      </c>
      <c r="J100" s="5">
        <v>4</v>
      </c>
      <c r="K100" s="6">
        <f t="shared" si="4"/>
        <v>752</v>
      </c>
      <c r="L100" s="6">
        <f t="shared" si="5"/>
        <v>52.640000000000008</v>
      </c>
      <c r="M100" s="6">
        <f t="shared" si="6"/>
        <v>804.64</v>
      </c>
      <c r="N100" s="6">
        <f t="shared" si="7"/>
        <v>2563.7199999999998</v>
      </c>
    </row>
    <row r="101" spans="1:14" ht="24" customHeight="1" x14ac:dyDescent="0.4">
      <c r="A101" s="8">
        <v>97</v>
      </c>
      <c r="B101" s="4">
        <v>5930000701</v>
      </c>
      <c r="C101" s="168" t="s">
        <v>2016</v>
      </c>
      <c r="D101" s="3" t="s">
        <v>2017</v>
      </c>
      <c r="E101" s="3" t="s">
        <v>2638</v>
      </c>
      <c r="F101" s="116" t="s">
        <v>2586</v>
      </c>
      <c r="G101" s="33">
        <v>761.84</v>
      </c>
      <c r="H101" s="165"/>
      <c r="I101" s="3">
        <v>117</v>
      </c>
      <c r="J101" s="5">
        <v>4</v>
      </c>
      <c r="K101" s="6">
        <f t="shared" si="4"/>
        <v>468</v>
      </c>
      <c r="L101" s="6">
        <f t="shared" si="5"/>
        <v>32.760000000000005</v>
      </c>
      <c r="M101" s="6">
        <f t="shared" si="6"/>
        <v>500.76</v>
      </c>
      <c r="N101" s="6">
        <f t="shared" si="7"/>
        <v>1262.5999999999999</v>
      </c>
    </row>
    <row r="102" spans="1:14" ht="24" customHeight="1" x14ac:dyDescent="0.4">
      <c r="A102" s="8">
        <v>98</v>
      </c>
      <c r="B102" s="4">
        <v>5930000702</v>
      </c>
      <c r="C102" s="168" t="s">
        <v>2018</v>
      </c>
      <c r="D102" s="3" t="s">
        <v>2019</v>
      </c>
      <c r="E102" s="3" t="s">
        <v>2795</v>
      </c>
      <c r="F102" s="116" t="s">
        <v>2586</v>
      </c>
      <c r="G102" s="33">
        <v>350.96</v>
      </c>
      <c r="H102" s="165"/>
      <c r="I102" s="3">
        <v>31</v>
      </c>
      <c r="J102" s="5">
        <v>4</v>
      </c>
      <c r="K102" s="6">
        <f t="shared" si="4"/>
        <v>124</v>
      </c>
      <c r="L102" s="6">
        <f t="shared" si="5"/>
        <v>8.6800000000000015</v>
      </c>
      <c r="M102" s="6">
        <f t="shared" si="6"/>
        <v>132.68</v>
      </c>
      <c r="N102" s="6">
        <f t="shared" si="7"/>
        <v>483.64</v>
      </c>
    </row>
    <row r="103" spans="1:14" ht="24" customHeight="1" x14ac:dyDescent="0.4">
      <c r="A103" s="8">
        <v>99</v>
      </c>
      <c r="B103" s="4">
        <v>5930000703</v>
      </c>
      <c r="C103" s="164" t="s">
        <v>2020</v>
      </c>
      <c r="D103" s="160" t="s">
        <v>2021</v>
      </c>
      <c r="E103" s="3" t="s">
        <v>2639</v>
      </c>
      <c r="F103" s="116" t="s">
        <v>1779</v>
      </c>
      <c r="G103" s="33">
        <v>0</v>
      </c>
      <c r="H103" s="165"/>
      <c r="I103" s="3">
        <v>35</v>
      </c>
      <c r="J103" s="5">
        <v>4</v>
      </c>
      <c r="K103" s="6">
        <f t="shared" si="4"/>
        <v>140</v>
      </c>
      <c r="L103" s="6">
        <f t="shared" si="5"/>
        <v>9.8000000000000007</v>
      </c>
      <c r="M103" s="6">
        <f t="shared" si="6"/>
        <v>149.80000000000001</v>
      </c>
      <c r="N103" s="6">
        <f t="shared" si="7"/>
        <v>149.80000000000001</v>
      </c>
    </row>
    <row r="104" spans="1:14" ht="24" customHeight="1" x14ac:dyDescent="0.4">
      <c r="A104" s="8">
        <v>100</v>
      </c>
      <c r="B104" s="4">
        <v>5930000704</v>
      </c>
      <c r="C104" s="168" t="s">
        <v>2022</v>
      </c>
      <c r="D104" s="3" t="s">
        <v>462</v>
      </c>
      <c r="E104" s="3" t="s">
        <v>2796</v>
      </c>
      <c r="F104" s="116" t="s">
        <v>2586</v>
      </c>
      <c r="G104" s="33">
        <v>303.88</v>
      </c>
      <c r="H104" s="165"/>
      <c r="I104" s="3">
        <v>33</v>
      </c>
      <c r="J104" s="5">
        <v>4</v>
      </c>
      <c r="K104" s="6">
        <f t="shared" si="4"/>
        <v>132</v>
      </c>
      <c r="L104" s="6">
        <f t="shared" si="5"/>
        <v>9.24</v>
      </c>
      <c r="M104" s="6">
        <f t="shared" si="6"/>
        <v>141.24</v>
      </c>
      <c r="N104" s="6">
        <f t="shared" si="7"/>
        <v>445.12</v>
      </c>
    </row>
    <row r="105" spans="1:14" ht="24" customHeight="1" x14ac:dyDescent="0.4">
      <c r="A105" s="8">
        <v>101</v>
      </c>
      <c r="B105" s="4">
        <v>5930000705</v>
      </c>
      <c r="C105" s="164" t="s">
        <v>2023</v>
      </c>
      <c r="D105" s="160" t="s">
        <v>2640</v>
      </c>
      <c r="E105" s="3" t="s">
        <v>2641</v>
      </c>
      <c r="F105" s="116" t="s">
        <v>1779</v>
      </c>
      <c r="G105" s="33">
        <v>0</v>
      </c>
      <c r="H105" s="165"/>
      <c r="I105" s="3">
        <v>4</v>
      </c>
      <c r="J105" s="5">
        <v>4</v>
      </c>
      <c r="K105" s="6">
        <f t="shared" si="4"/>
        <v>16</v>
      </c>
      <c r="L105" s="6">
        <f t="shared" si="5"/>
        <v>1.1200000000000001</v>
      </c>
      <c r="M105" s="6">
        <f t="shared" si="6"/>
        <v>17.12</v>
      </c>
      <c r="N105" s="6">
        <f t="shared" si="7"/>
        <v>17.12</v>
      </c>
    </row>
    <row r="106" spans="1:14" ht="24" customHeight="1" x14ac:dyDescent="0.4">
      <c r="A106" s="8">
        <v>102</v>
      </c>
      <c r="B106" s="4">
        <v>5930000706</v>
      </c>
      <c r="C106" s="164" t="s">
        <v>2024</v>
      </c>
      <c r="D106" s="160" t="s">
        <v>430</v>
      </c>
      <c r="E106" s="3" t="s">
        <v>2714</v>
      </c>
      <c r="F106" s="116" t="s">
        <v>1779</v>
      </c>
      <c r="G106" s="33">
        <v>0</v>
      </c>
      <c r="H106" s="165"/>
      <c r="I106" s="3">
        <v>17</v>
      </c>
      <c r="J106" s="5">
        <v>4</v>
      </c>
      <c r="K106" s="6">
        <f t="shared" si="4"/>
        <v>68</v>
      </c>
      <c r="L106" s="6">
        <f t="shared" si="5"/>
        <v>4.7600000000000007</v>
      </c>
      <c r="M106" s="6">
        <f t="shared" si="6"/>
        <v>72.760000000000005</v>
      </c>
      <c r="N106" s="6">
        <f t="shared" si="7"/>
        <v>72.760000000000005</v>
      </c>
    </row>
    <row r="107" spans="1:14" ht="24" customHeight="1" x14ac:dyDescent="0.4">
      <c r="A107" s="8">
        <v>103</v>
      </c>
      <c r="B107" s="4">
        <v>5930000707</v>
      </c>
      <c r="C107" s="168" t="s">
        <v>2025</v>
      </c>
      <c r="D107" s="3" t="s">
        <v>2026</v>
      </c>
      <c r="E107" s="3" t="s">
        <v>2642</v>
      </c>
      <c r="F107" s="116" t="s">
        <v>2586</v>
      </c>
      <c r="G107" s="33">
        <v>539.28</v>
      </c>
      <c r="H107" s="165"/>
      <c r="I107" s="3">
        <v>134</v>
      </c>
      <c r="J107" s="5">
        <v>4</v>
      </c>
      <c r="K107" s="6">
        <f t="shared" si="4"/>
        <v>536</v>
      </c>
      <c r="L107" s="6">
        <f t="shared" si="5"/>
        <v>37.520000000000003</v>
      </c>
      <c r="M107" s="6">
        <f t="shared" si="6"/>
        <v>573.52</v>
      </c>
      <c r="N107" s="6">
        <f t="shared" si="7"/>
        <v>1112.8</v>
      </c>
    </row>
    <row r="108" spans="1:14" ht="24" customHeight="1" x14ac:dyDescent="0.4">
      <c r="A108" s="8">
        <v>104</v>
      </c>
      <c r="B108" s="4">
        <v>5930000708</v>
      </c>
      <c r="C108" s="168" t="s">
        <v>2027</v>
      </c>
      <c r="D108" s="3" t="s">
        <v>2028</v>
      </c>
      <c r="E108" s="3" t="s">
        <v>2797</v>
      </c>
      <c r="F108" s="116" t="s">
        <v>2586</v>
      </c>
      <c r="G108" s="33">
        <v>9167.76</v>
      </c>
      <c r="H108" s="165"/>
      <c r="I108" s="3">
        <v>408</v>
      </c>
      <c r="J108" s="5">
        <v>4</v>
      </c>
      <c r="K108" s="6">
        <f t="shared" si="4"/>
        <v>1632</v>
      </c>
      <c r="L108" s="6">
        <f t="shared" si="5"/>
        <v>114.24000000000001</v>
      </c>
      <c r="M108" s="6">
        <f t="shared" si="6"/>
        <v>1746.24</v>
      </c>
      <c r="N108" s="6">
        <f t="shared" si="7"/>
        <v>10914</v>
      </c>
    </row>
    <row r="109" spans="1:14" ht="24" customHeight="1" x14ac:dyDescent="0.4">
      <c r="A109" s="8">
        <v>105</v>
      </c>
      <c r="B109" s="4">
        <v>5930000709</v>
      </c>
      <c r="C109" s="166" t="s">
        <v>2029</v>
      </c>
      <c r="D109" s="167" t="s">
        <v>1861</v>
      </c>
      <c r="E109" s="3" t="s">
        <v>2643</v>
      </c>
      <c r="F109" s="116" t="s">
        <v>2585</v>
      </c>
      <c r="G109" s="33">
        <v>94.16</v>
      </c>
      <c r="H109" s="165"/>
      <c r="I109" s="3">
        <v>22</v>
      </c>
      <c r="J109" s="5">
        <v>4</v>
      </c>
      <c r="K109" s="6">
        <f t="shared" si="4"/>
        <v>88</v>
      </c>
      <c r="L109" s="6">
        <f t="shared" si="5"/>
        <v>6.16</v>
      </c>
      <c r="M109" s="6">
        <f t="shared" si="6"/>
        <v>94.16</v>
      </c>
      <c r="N109" s="6">
        <f t="shared" si="7"/>
        <v>188.32</v>
      </c>
    </row>
    <row r="110" spans="1:14" ht="24" customHeight="1" x14ac:dyDescent="0.4">
      <c r="A110" s="8">
        <v>106</v>
      </c>
      <c r="B110" s="4">
        <v>5930000710</v>
      </c>
      <c r="C110" s="166" t="s">
        <v>2030</v>
      </c>
      <c r="D110" s="167" t="s">
        <v>491</v>
      </c>
      <c r="E110" s="3" t="s">
        <v>2798</v>
      </c>
      <c r="F110" s="116" t="s">
        <v>2585</v>
      </c>
      <c r="G110" s="33">
        <v>8.56</v>
      </c>
      <c r="H110" s="165"/>
      <c r="I110" s="3">
        <v>2</v>
      </c>
      <c r="J110" s="5">
        <v>4</v>
      </c>
      <c r="K110" s="6">
        <f t="shared" si="4"/>
        <v>8</v>
      </c>
      <c r="L110" s="6">
        <f t="shared" si="5"/>
        <v>0.56000000000000005</v>
      </c>
      <c r="M110" s="6">
        <f t="shared" si="6"/>
        <v>8.56</v>
      </c>
      <c r="N110" s="6">
        <f t="shared" si="7"/>
        <v>17.12</v>
      </c>
    </row>
    <row r="111" spans="1:14" ht="24" customHeight="1" x14ac:dyDescent="0.4">
      <c r="A111" s="8">
        <v>107</v>
      </c>
      <c r="B111" s="4">
        <v>5930000711</v>
      </c>
      <c r="C111" s="168" t="s">
        <v>2367</v>
      </c>
      <c r="D111" s="170" t="s">
        <v>2368</v>
      </c>
      <c r="E111" s="3" t="s">
        <v>2644</v>
      </c>
      <c r="F111" s="116" t="s">
        <v>2645</v>
      </c>
      <c r="G111" s="33">
        <v>8.56</v>
      </c>
      <c r="H111" s="165"/>
      <c r="I111" s="3">
        <v>0</v>
      </c>
      <c r="J111" s="5">
        <v>4</v>
      </c>
      <c r="K111" s="6">
        <f t="shared" si="4"/>
        <v>0</v>
      </c>
      <c r="L111" s="6">
        <f t="shared" si="5"/>
        <v>0</v>
      </c>
      <c r="M111" s="6">
        <f t="shared" si="6"/>
        <v>0</v>
      </c>
      <c r="N111" s="6">
        <f t="shared" si="7"/>
        <v>8.56</v>
      </c>
    </row>
    <row r="112" spans="1:14" ht="24" customHeight="1" x14ac:dyDescent="0.4">
      <c r="A112" s="8">
        <v>108</v>
      </c>
      <c r="B112" s="4">
        <v>5930000712</v>
      </c>
      <c r="C112" s="168" t="s">
        <v>2031</v>
      </c>
      <c r="D112" s="3" t="s">
        <v>2032</v>
      </c>
      <c r="E112" s="3" t="s">
        <v>2799</v>
      </c>
      <c r="F112" s="116" t="s">
        <v>2586</v>
      </c>
      <c r="G112" s="33">
        <v>98.44</v>
      </c>
      <c r="H112" s="165"/>
      <c r="I112" s="3">
        <v>10</v>
      </c>
      <c r="J112" s="5">
        <v>4</v>
      </c>
      <c r="K112" s="6">
        <f t="shared" si="4"/>
        <v>40</v>
      </c>
      <c r="L112" s="6">
        <f t="shared" si="5"/>
        <v>2.8000000000000003</v>
      </c>
      <c r="M112" s="6">
        <f t="shared" si="6"/>
        <v>42.8</v>
      </c>
      <c r="N112" s="6">
        <f t="shared" si="7"/>
        <v>141.24</v>
      </c>
    </row>
    <row r="113" spans="1:14" ht="24" customHeight="1" x14ac:dyDescent="0.4">
      <c r="A113" s="8">
        <v>109</v>
      </c>
      <c r="B113" s="4">
        <v>5930000713</v>
      </c>
      <c r="C113" s="168" t="s">
        <v>2033</v>
      </c>
      <c r="D113" s="3" t="s">
        <v>2034</v>
      </c>
      <c r="E113" s="3" t="s">
        <v>2646</v>
      </c>
      <c r="F113" s="116" t="s">
        <v>2586</v>
      </c>
      <c r="G113" s="33">
        <v>192.6</v>
      </c>
      <c r="H113" s="165"/>
      <c r="I113" s="3">
        <v>28</v>
      </c>
      <c r="J113" s="5">
        <v>4</v>
      </c>
      <c r="K113" s="6">
        <f t="shared" si="4"/>
        <v>112</v>
      </c>
      <c r="L113" s="6">
        <f t="shared" si="5"/>
        <v>7.8400000000000007</v>
      </c>
      <c r="M113" s="6">
        <f t="shared" si="6"/>
        <v>119.84</v>
      </c>
      <c r="N113" s="6">
        <f t="shared" si="7"/>
        <v>312.44</v>
      </c>
    </row>
    <row r="114" spans="1:14" ht="24" customHeight="1" x14ac:dyDescent="0.4">
      <c r="A114" s="8">
        <v>110</v>
      </c>
      <c r="B114" s="4">
        <v>5930000714</v>
      </c>
      <c r="C114" s="168" t="s">
        <v>2035</v>
      </c>
      <c r="D114" s="3" t="s">
        <v>2036</v>
      </c>
      <c r="E114" s="3" t="s">
        <v>2800</v>
      </c>
      <c r="F114" s="116" t="s">
        <v>2586</v>
      </c>
      <c r="G114" s="33">
        <v>248.24</v>
      </c>
      <c r="H114" s="165"/>
      <c r="I114" s="3">
        <v>28</v>
      </c>
      <c r="J114" s="5">
        <v>4</v>
      </c>
      <c r="K114" s="6">
        <f t="shared" si="4"/>
        <v>112</v>
      </c>
      <c r="L114" s="6">
        <f t="shared" si="5"/>
        <v>7.8400000000000007</v>
      </c>
      <c r="M114" s="6">
        <f t="shared" si="6"/>
        <v>119.84</v>
      </c>
      <c r="N114" s="6">
        <f t="shared" si="7"/>
        <v>368.08000000000004</v>
      </c>
    </row>
    <row r="115" spans="1:14" ht="24" customHeight="1" x14ac:dyDescent="0.4">
      <c r="A115" s="8">
        <v>111</v>
      </c>
      <c r="B115" s="4">
        <v>5930000715</v>
      </c>
      <c r="C115" s="164">
        <v>1018422</v>
      </c>
      <c r="D115" s="160" t="s">
        <v>2038</v>
      </c>
      <c r="E115" s="3" t="s">
        <v>2647</v>
      </c>
      <c r="F115" s="116" t="s">
        <v>1779</v>
      </c>
      <c r="G115" s="33">
        <v>0</v>
      </c>
      <c r="H115" s="165"/>
      <c r="I115" s="3">
        <v>31</v>
      </c>
      <c r="J115" s="5">
        <v>4</v>
      </c>
      <c r="K115" s="6">
        <f t="shared" si="4"/>
        <v>124</v>
      </c>
      <c r="L115" s="6">
        <f t="shared" si="5"/>
        <v>8.6800000000000015</v>
      </c>
      <c r="M115" s="6">
        <f t="shared" si="6"/>
        <v>132.68</v>
      </c>
      <c r="N115" s="6">
        <f t="shared" si="7"/>
        <v>132.68</v>
      </c>
    </row>
    <row r="116" spans="1:14" ht="24" customHeight="1" x14ac:dyDescent="0.4">
      <c r="A116" s="8">
        <v>112</v>
      </c>
      <c r="B116" s="4">
        <v>5930000716</v>
      </c>
      <c r="C116" s="168" t="s">
        <v>2039</v>
      </c>
      <c r="D116" s="3" t="s">
        <v>2040</v>
      </c>
      <c r="E116" s="3" t="s">
        <v>2801</v>
      </c>
      <c r="F116" s="116" t="s">
        <v>2586</v>
      </c>
      <c r="G116" s="33">
        <v>256.8</v>
      </c>
      <c r="H116" s="165"/>
      <c r="I116" s="3">
        <v>24</v>
      </c>
      <c r="J116" s="5">
        <v>4</v>
      </c>
      <c r="K116" s="6">
        <f t="shared" si="4"/>
        <v>96</v>
      </c>
      <c r="L116" s="6">
        <f t="shared" si="5"/>
        <v>6.7200000000000006</v>
      </c>
      <c r="M116" s="6">
        <f t="shared" si="6"/>
        <v>102.72</v>
      </c>
      <c r="N116" s="6">
        <f t="shared" si="7"/>
        <v>359.52</v>
      </c>
    </row>
    <row r="117" spans="1:14" ht="24" customHeight="1" x14ac:dyDescent="0.4">
      <c r="A117" s="8">
        <v>113</v>
      </c>
      <c r="B117" s="4">
        <v>5930000717</v>
      </c>
      <c r="C117" s="168" t="s">
        <v>2041</v>
      </c>
      <c r="D117" s="3" t="s">
        <v>264</v>
      </c>
      <c r="E117" s="3" t="s">
        <v>2648</v>
      </c>
      <c r="F117" s="116" t="s">
        <v>2586</v>
      </c>
      <c r="G117" s="33">
        <v>804.64</v>
      </c>
      <c r="H117" s="165"/>
      <c r="I117" s="3">
        <v>74</v>
      </c>
      <c r="J117" s="5">
        <v>4</v>
      </c>
      <c r="K117" s="6">
        <f t="shared" si="4"/>
        <v>296</v>
      </c>
      <c r="L117" s="6">
        <f t="shared" si="5"/>
        <v>20.720000000000002</v>
      </c>
      <c r="M117" s="6">
        <f t="shared" si="6"/>
        <v>316.72000000000003</v>
      </c>
      <c r="N117" s="6">
        <f t="shared" si="7"/>
        <v>1121.3600000000001</v>
      </c>
    </row>
    <row r="118" spans="1:14" ht="24" customHeight="1" x14ac:dyDescent="0.4">
      <c r="A118" s="8">
        <v>114</v>
      </c>
      <c r="B118" s="4">
        <v>5930000718</v>
      </c>
      <c r="C118" s="168" t="s">
        <v>2042</v>
      </c>
      <c r="D118" s="3" t="s">
        <v>279</v>
      </c>
      <c r="E118" s="3" t="s">
        <v>2802</v>
      </c>
      <c r="F118" s="116" t="s">
        <v>2586</v>
      </c>
      <c r="G118" s="33">
        <v>243.96</v>
      </c>
      <c r="H118" s="165"/>
      <c r="I118" s="3">
        <v>29</v>
      </c>
      <c r="J118" s="5">
        <v>4</v>
      </c>
      <c r="K118" s="6">
        <f t="shared" si="4"/>
        <v>116</v>
      </c>
      <c r="L118" s="6">
        <f t="shared" si="5"/>
        <v>8.120000000000001</v>
      </c>
      <c r="M118" s="6">
        <f t="shared" si="6"/>
        <v>124.12</v>
      </c>
      <c r="N118" s="6">
        <f t="shared" si="7"/>
        <v>368.08000000000004</v>
      </c>
    </row>
    <row r="119" spans="1:14" ht="24" customHeight="1" x14ac:dyDescent="0.4">
      <c r="A119" s="8">
        <v>115</v>
      </c>
      <c r="B119" s="4">
        <v>5930000719</v>
      </c>
      <c r="C119" s="168" t="s">
        <v>2043</v>
      </c>
      <c r="D119" s="3" t="s">
        <v>2044</v>
      </c>
      <c r="E119" s="169" t="s">
        <v>2649</v>
      </c>
      <c r="F119" s="116" t="s">
        <v>2586</v>
      </c>
      <c r="G119" s="33">
        <v>933.04</v>
      </c>
      <c r="H119" s="165"/>
      <c r="I119" s="3">
        <v>109</v>
      </c>
      <c r="J119" s="5">
        <v>4</v>
      </c>
      <c r="K119" s="6">
        <f t="shared" si="4"/>
        <v>436</v>
      </c>
      <c r="L119" s="6">
        <f t="shared" si="5"/>
        <v>30.520000000000003</v>
      </c>
      <c r="M119" s="6">
        <f t="shared" si="6"/>
        <v>466.52</v>
      </c>
      <c r="N119" s="6">
        <f t="shared" si="7"/>
        <v>1399.56</v>
      </c>
    </row>
    <row r="120" spans="1:14" ht="24" customHeight="1" x14ac:dyDescent="0.4">
      <c r="A120" s="8">
        <v>116</v>
      </c>
      <c r="B120" s="4">
        <v>5930000720</v>
      </c>
      <c r="C120" s="164">
        <v>1473001</v>
      </c>
      <c r="D120" s="160" t="s">
        <v>272</v>
      </c>
      <c r="E120" s="3" t="s">
        <v>2803</v>
      </c>
      <c r="F120" s="116" t="s">
        <v>1779</v>
      </c>
      <c r="G120" s="33">
        <v>0</v>
      </c>
      <c r="H120" s="165"/>
      <c r="I120" s="3">
        <v>107</v>
      </c>
      <c r="J120" s="5">
        <v>4</v>
      </c>
      <c r="K120" s="6">
        <f t="shared" si="4"/>
        <v>428</v>
      </c>
      <c r="L120" s="6">
        <f t="shared" si="5"/>
        <v>29.960000000000004</v>
      </c>
      <c r="M120" s="6">
        <f t="shared" si="6"/>
        <v>457.96</v>
      </c>
      <c r="N120" s="6">
        <f t="shared" si="7"/>
        <v>457.96</v>
      </c>
    </row>
    <row r="121" spans="1:14" ht="24" customHeight="1" x14ac:dyDescent="0.4">
      <c r="A121" s="8">
        <v>117</v>
      </c>
      <c r="B121" s="4">
        <v>5930000721</v>
      </c>
      <c r="C121" s="168" t="s">
        <v>2046</v>
      </c>
      <c r="D121" s="3" t="s">
        <v>2047</v>
      </c>
      <c r="E121" s="3" t="s">
        <v>2650</v>
      </c>
      <c r="F121" s="116" t="s">
        <v>2586</v>
      </c>
      <c r="G121" s="33">
        <v>119.84</v>
      </c>
      <c r="H121" s="165"/>
      <c r="I121" s="3">
        <v>30</v>
      </c>
      <c r="J121" s="5">
        <v>4</v>
      </c>
      <c r="K121" s="6">
        <f t="shared" si="4"/>
        <v>120</v>
      </c>
      <c r="L121" s="6">
        <f t="shared" si="5"/>
        <v>8.4</v>
      </c>
      <c r="M121" s="6">
        <f t="shared" si="6"/>
        <v>128.4</v>
      </c>
      <c r="N121" s="6">
        <f t="shared" si="7"/>
        <v>248.24</v>
      </c>
    </row>
    <row r="122" spans="1:14" ht="24" customHeight="1" x14ac:dyDescent="0.4">
      <c r="A122" s="8">
        <v>118</v>
      </c>
      <c r="B122" s="4">
        <v>5930000722</v>
      </c>
      <c r="C122" s="168" t="s">
        <v>2048</v>
      </c>
      <c r="D122" s="3" t="s">
        <v>2049</v>
      </c>
      <c r="E122" s="3" t="s">
        <v>2804</v>
      </c>
      <c r="F122" s="116" t="s">
        <v>2586</v>
      </c>
      <c r="G122" s="33">
        <v>98.44</v>
      </c>
      <c r="H122" s="165"/>
      <c r="I122" s="3">
        <v>13</v>
      </c>
      <c r="J122" s="5">
        <v>4</v>
      </c>
      <c r="K122" s="6">
        <f t="shared" si="4"/>
        <v>52</v>
      </c>
      <c r="L122" s="6">
        <f t="shared" si="5"/>
        <v>3.6400000000000006</v>
      </c>
      <c r="M122" s="6">
        <f t="shared" si="6"/>
        <v>55.64</v>
      </c>
      <c r="N122" s="6">
        <f t="shared" si="7"/>
        <v>154.07999999999998</v>
      </c>
    </row>
    <row r="123" spans="1:14" ht="24" customHeight="1" x14ac:dyDescent="0.4">
      <c r="A123" s="8">
        <v>119</v>
      </c>
      <c r="B123" s="4">
        <v>5930000723</v>
      </c>
      <c r="C123" s="168" t="s">
        <v>2050</v>
      </c>
      <c r="D123" s="3" t="s">
        <v>287</v>
      </c>
      <c r="E123" s="3" t="s">
        <v>2651</v>
      </c>
      <c r="F123" s="116" t="s">
        <v>2586</v>
      </c>
      <c r="G123" s="33">
        <v>1052.8800000000001</v>
      </c>
      <c r="H123" s="165"/>
      <c r="I123" s="3">
        <v>131</v>
      </c>
      <c r="J123" s="5">
        <v>4</v>
      </c>
      <c r="K123" s="6">
        <f t="shared" si="4"/>
        <v>524</v>
      </c>
      <c r="L123" s="6">
        <f t="shared" si="5"/>
        <v>36.680000000000007</v>
      </c>
      <c r="M123" s="6">
        <f t="shared" si="6"/>
        <v>560.68000000000006</v>
      </c>
      <c r="N123" s="6">
        <f t="shared" si="7"/>
        <v>1613.5600000000002</v>
      </c>
    </row>
    <row r="124" spans="1:14" ht="24" customHeight="1" x14ac:dyDescent="0.4">
      <c r="A124" s="8">
        <v>120</v>
      </c>
      <c r="B124" s="4">
        <v>5930000724</v>
      </c>
      <c r="C124" s="168" t="s">
        <v>2051</v>
      </c>
      <c r="D124" s="3" t="s">
        <v>2052</v>
      </c>
      <c r="E124" s="3" t="s">
        <v>2805</v>
      </c>
      <c r="F124" s="116" t="s">
        <v>2586</v>
      </c>
      <c r="G124" s="33">
        <v>372.36</v>
      </c>
      <c r="H124" s="165"/>
      <c r="I124" s="3">
        <v>36</v>
      </c>
      <c r="J124" s="5">
        <v>4</v>
      </c>
      <c r="K124" s="6">
        <f t="shared" si="4"/>
        <v>144</v>
      </c>
      <c r="L124" s="6">
        <f t="shared" si="5"/>
        <v>10.080000000000002</v>
      </c>
      <c r="M124" s="6">
        <f t="shared" si="6"/>
        <v>154.08000000000001</v>
      </c>
      <c r="N124" s="6">
        <f t="shared" si="7"/>
        <v>526.44000000000005</v>
      </c>
    </row>
    <row r="125" spans="1:14" ht="24" customHeight="1" x14ac:dyDescent="0.4">
      <c r="A125" s="8">
        <v>121</v>
      </c>
      <c r="B125" s="4">
        <v>5930000725</v>
      </c>
      <c r="C125" s="168" t="s">
        <v>2053</v>
      </c>
      <c r="D125" s="3" t="s">
        <v>1931</v>
      </c>
      <c r="E125" s="3" t="s">
        <v>2652</v>
      </c>
      <c r="F125" s="116" t="s">
        <v>2586</v>
      </c>
      <c r="G125" s="33">
        <v>51.36</v>
      </c>
      <c r="H125" s="165"/>
      <c r="I125" s="3">
        <v>5</v>
      </c>
      <c r="J125" s="5">
        <v>4</v>
      </c>
      <c r="K125" s="6">
        <f t="shared" si="4"/>
        <v>20</v>
      </c>
      <c r="L125" s="6">
        <f t="shared" si="5"/>
        <v>1.4000000000000001</v>
      </c>
      <c r="M125" s="6">
        <f t="shared" si="6"/>
        <v>21.4</v>
      </c>
      <c r="N125" s="6">
        <f t="shared" si="7"/>
        <v>72.759999999999991</v>
      </c>
    </row>
    <row r="126" spans="1:14" ht="24" customHeight="1" x14ac:dyDescent="0.4">
      <c r="A126" s="8">
        <v>122</v>
      </c>
      <c r="B126" s="4">
        <v>5930000726</v>
      </c>
      <c r="C126" s="168" t="s">
        <v>2054</v>
      </c>
      <c r="D126" s="3" t="s">
        <v>292</v>
      </c>
      <c r="E126" s="3" t="s">
        <v>2806</v>
      </c>
      <c r="F126" s="116" t="s">
        <v>2586</v>
      </c>
      <c r="G126" s="33">
        <v>171.2</v>
      </c>
      <c r="H126" s="165"/>
      <c r="I126" s="3">
        <v>15</v>
      </c>
      <c r="J126" s="5">
        <v>4</v>
      </c>
      <c r="K126" s="6">
        <f t="shared" si="4"/>
        <v>60</v>
      </c>
      <c r="L126" s="6">
        <f t="shared" si="5"/>
        <v>4.2</v>
      </c>
      <c r="M126" s="6">
        <f t="shared" si="6"/>
        <v>64.2</v>
      </c>
      <c r="N126" s="6">
        <f t="shared" si="7"/>
        <v>235.39999999999998</v>
      </c>
    </row>
    <row r="127" spans="1:14" ht="24" customHeight="1" x14ac:dyDescent="0.4">
      <c r="A127" s="8">
        <v>123</v>
      </c>
      <c r="B127" s="4">
        <v>5930000727</v>
      </c>
      <c r="C127" s="168" t="s">
        <v>2055</v>
      </c>
      <c r="D127" s="3" t="s">
        <v>2056</v>
      </c>
      <c r="E127" s="3" t="s">
        <v>2653</v>
      </c>
      <c r="F127" s="116" t="s">
        <v>2586</v>
      </c>
      <c r="G127" s="33">
        <v>222.56</v>
      </c>
      <c r="H127" s="165"/>
      <c r="I127" s="3">
        <v>30</v>
      </c>
      <c r="J127" s="5">
        <v>4</v>
      </c>
      <c r="K127" s="6">
        <f t="shared" si="4"/>
        <v>120</v>
      </c>
      <c r="L127" s="6">
        <f t="shared" si="5"/>
        <v>8.4</v>
      </c>
      <c r="M127" s="6">
        <f t="shared" si="6"/>
        <v>128.4</v>
      </c>
      <c r="N127" s="6">
        <f t="shared" si="7"/>
        <v>350.96000000000004</v>
      </c>
    </row>
    <row r="128" spans="1:14" ht="24" customHeight="1" x14ac:dyDescent="0.4">
      <c r="A128" s="8">
        <v>124</v>
      </c>
      <c r="B128" s="4">
        <v>5930000728</v>
      </c>
      <c r="C128" s="168" t="s">
        <v>2057</v>
      </c>
      <c r="D128" s="3" t="s">
        <v>2058</v>
      </c>
      <c r="E128" s="169" t="s">
        <v>2654</v>
      </c>
      <c r="F128" s="116" t="s">
        <v>2586</v>
      </c>
      <c r="G128" s="33">
        <v>38.520000000000003</v>
      </c>
      <c r="H128" s="165"/>
      <c r="I128" s="3">
        <v>4</v>
      </c>
      <c r="J128" s="5">
        <v>4</v>
      </c>
      <c r="K128" s="6">
        <f t="shared" si="4"/>
        <v>16</v>
      </c>
      <c r="L128" s="6">
        <f t="shared" si="5"/>
        <v>1.1200000000000001</v>
      </c>
      <c r="M128" s="6">
        <f t="shared" si="6"/>
        <v>17.12</v>
      </c>
      <c r="N128" s="6">
        <f t="shared" si="7"/>
        <v>55.64</v>
      </c>
    </row>
    <row r="129" spans="1:14" ht="24" customHeight="1" x14ac:dyDescent="0.4">
      <c r="A129" s="8">
        <v>125</v>
      </c>
      <c r="B129" s="4">
        <v>5930000729</v>
      </c>
      <c r="C129" s="166" t="s">
        <v>2059</v>
      </c>
      <c r="D129" s="167" t="s">
        <v>2655</v>
      </c>
      <c r="E129" s="3" t="s">
        <v>2656</v>
      </c>
      <c r="F129" s="116" t="s">
        <v>2585</v>
      </c>
      <c r="G129" s="33">
        <v>8.56</v>
      </c>
      <c r="H129" s="165"/>
      <c r="I129" s="3">
        <v>11</v>
      </c>
      <c r="J129" s="5">
        <v>4</v>
      </c>
      <c r="K129" s="6">
        <f t="shared" si="4"/>
        <v>44</v>
      </c>
      <c r="L129" s="6">
        <f t="shared" si="5"/>
        <v>3.08</v>
      </c>
      <c r="M129" s="6">
        <f t="shared" si="6"/>
        <v>47.08</v>
      </c>
      <c r="N129" s="6">
        <f t="shared" si="7"/>
        <v>55.64</v>
      </c>
    </row>
    <row r="130" spans="1:14" ht="24" customHeight="1" x14ac:dyDescent="0.4">
      <c r="A130" s="8">
        <v>126</v>
      </c>
      <c r="B130" s="4">
        <v>5930000730</v>
      </c>
      <c r="C130" s="164" t="s">
        <v>2060</v>
      </c>
      <c r="D130" s="160" t="s">
        <v>2061</v>
      </c>
      <c r="E130" s="3" t="s">
        <v>2807</v>
      </c>
      <c r="F130" s="116" t="s">
        <v>1779</v>
      </c>
      <c r="G130" s="33">
        <v>0</v>
      </c>
      <c r="H130" s="165"/>
      <c r="I130" s="3">
        <v>30</v>
      </c>
      <c r="J130" s="5">
        <v>4</v>
      </c>
      <c r="K130" s="6">
        <f t="shared" si="4"/>
        <v>120</v>
      </c>
      <c r="L130" s="6">
        <f t="shared" si="5"/>
        <v>8.4</v>
      </c>
      <c r="M130" s="6">
        <f t="shared" si="6"/>
        <v>128.4</v>
      </c>
      <c r="N130" s="6">
        <f t="shared" si="7"/>
        <v>128.4</v>
      </c>
    </row>
    <row r="131" spans="1:14" ht="24" customHeight="1" x14ac:dyDescent="0.4">
      <c r="A131" s="8">
        <v>127</v>
      </c>
      <c r="B131" s="4">
        <v>5930000731</v>
      </c>
      <c r="C131" s="166" t="s">
        <v>2062</v>
      </c>
      <c r="D131" s="167" t="s">
        <v>2063</v>
      </c>
      <c r="E131" s="3" t="s">
        <v>2657</v>
      </c>
      <c r="F131" s="116" t="s">
        <v>2585</v>
      </c>
      <c r="G131" s="33">
        <v>98.44</v>
      </c>
      <c r="H131" s="165"/>
      <c r="I131" s="3">
        <v>25</v>
      </c>
      <c r="J131" s="5">
        <v>4</v>
      </c>
      <c r="K131" s="6">
        <f t="shared" si="4"/>
        <v>100</v>
      </c>
      <c r="L131" s="6">
        <f t="shared" si="5"/>
        <v>7.0000000000000009</v>
      </c>
      <c r="M131" s="6">
        <f t="shared" si="6"/>
        <v>107</v>
      </c>
      <c r="N131" s="6">
        <f t="shared" si="7"/>
        <v>205.44</v>
      </c>
    </row>
    <row r="132" spans="1:14" ht="24" customHeight="1" x14ac:dyDescent="0.4">
      <c r="A132" s="8">
        <v>128</v>
      </c>
      <c r="B132" s="4">
        <v>5930000732</v>
      </c>
      <c r="C132" s="168" t="s">
        <v>2064</v>
      </c>
      <c r="D132" s="3" t="s">
        <v>2065</v>
      </c>
      <c r="E132" s="3" t="s">
        <v>2808</v>
      </c>
      <c r="F132" s="116" t="s">
        <v>2586</v>
      </c>
      <c r="G132" s="33">
        <v>175.48</v>
      </c>
      <c r="H132" s="165"/>
      <c r="I132" s="3">
        <v>25</v>
      </c>
      <c r="J132" s="5">
        <v>4</v>
      </c>
      <c r="K132" s="6">
        <f t="shared" si="4"/>
        <v>100</v>
      </c>
      <c r="L132" s="6">
        <f t="shared" si="5"/>
        <v>7.0000000000000009</v>
      </c>
      <c r="M132" s="6">
        <f t="shared" si="6"/>
        <v>107</v>
      </c>
      <c r="N132" s="6">
        <f t="shared" si="7"/>
        <v>282.48</v>
      </c>
    </row>
    <row r="133" spans="1:14" ht="24" customHeight="1" x14ac:dyDescent="0.4">
      <c r="A133" s="8">
        <v>129</v>
      </c>
      <c r="B133" s="4">
        <v>5930000733</v>
      </c>
      <c r="C133" s="166" t="s">
        <v>2066</v>
      </c>
      <c r="D133" s="167" t="s">
        <v>2067</v>
      </c>
      <c r="E133" s="3" t="s">
        <v>2658</v>
      </c>
      <c r="F133" s="116" t="s">
        <v>2585</v>
      </c>
      <c r="G133" s="33">
        <v>47.08</v>
      </c>
      <c r="H133" s="165"/>
      <c r="I133" s="3">
        <v>15</v>
      </c>
      <c r="J133" s="5">
        <v>4</v>
      </c>
      <c r="K133" s="6">
        <f t="shared" si="4"/>
        <v>60</v>
      </c>
      <c r="L133" s="6">
        <f t="shared" si="5"/>
        <v>4.2</v>
      </c>
      <c r="M133" s="6">
        <f t="shared" si="6"/>
        <v>64.2</v>
      </c>
      <c r="N133" s="6">
        <f t="shared" si="7"/>
        <v>111.28</v>
      </c>
    </row>
    <row r="134" spans="1:14" ht="24" customHeight="1" x14ac:dyDescent="0.4">
      <c r="A134" s="8">
        <v>130</v>
      </c>
      <c r="B134" s="4">
        <v>5930000734</v>
      </c>
      <c r="C134" s="168" t="s">
        <v>2068</v>
      </c>
      <c r="D134" s="3" t="s">
        <v>2069</v>
      </c>
      <c r="E134" s="3" t="s">
        <v>2809</v>
      </c>
      <c r="F134" s="116" t="s">
        <v>2586</v>
      </c>
      <c r="G134" s="33">
        <v>252.52</v>
      </c>
      <c r="H134" s="165"/>
      <c r="I134" s="3">
        <v>33</v>
      </c>
      <c r="J134" s="5">
        <v>4</v>
      </c>
      <c r="K134" s="6">
        <f t="shared" ref="K134:K197" si="8">I134*J134</f>
        <v>132</v>
      </c>
      <c r="L134" s="6">
        <f t="shared" ref="L134:L197" si="9">K134*7%</f>
        <v>9.24</v>
      </c>
      <c r="M134" s="6">
        <f t="shared" ref="M134:M197" si="10">K134+L134</f>
        <v>141.24</v>
      </c>
      <c r="N134" s="6">
        <f t="shared" ref="N134:N197" si="11">M134+G134</f>
        <v>393.76</v>
      </c>
    </row>
    <row r="135" spans="1:14" ht="24" customHeight="1" x14ac:dyDescent="0.4">
      <c r="A135" s="8">
        <v>131</v>
      </c>
      <c r="B135" s="4">
        <v>5930000735</v>
      </c>
      <c r="C135" s="168" t="s">
        <v>2070</v>
      </c>
      <c r="D135" s="3" t="s">
        <v>2071</v>
      </c>
      <c r="E135" s="3" t="s">
        <v>2659</v>
      </c>
      <c r="F135" s="116" t="s">
        <v>2586</v>
      </c>
      <c r="G135" s="33">
        <v>273.92</v>
      </c>
      <c r="H135" s="165"/>
      <c r="I135" s="3">
        <v>25</v>
      </c>
      <c r="J135" s="5">
        <v>4</v>
      </c>
      <c r="K135" s="6">
        <f t="shared" si="8"/>
        <v>100</v>
      </c>
      <c r="L135" s="6">
        <f t="shared" si="9"/>
        <v>7.0000000000000009</v>
      </c>
      <c r="M135" s="6">
        <f t="shared" si="10"/>
        <v>107</v>
      </c>
      <c r="N135" s="6">
        <f t="shared" si="11"/>
        <v>380.92</v>
      </c>
    </row>
    <row r="136" spans="1:14" ht="24" customHeight="1" x14ac:dyDescent="0.4">
      <c r="A136" s="8">
        <v>132</v>
      </c>
      <c r="B136" s="4">
        <v>5930000736</v>
      </c>
      <c r="C136" s="164" t="s">
        <v>2072</v>
      </c>
      <c r="D136" s="160" t="s">
        <v>341</v>
      </c>
      <c r="E136" s="3" t="s">
        <v>2810</v>
      </c>
      <c r="F136" s="116" t="s">
        <v>1779</v>
      </c>
      <c r="G136" s="33">
        <v>0</v>
      </c>
      <c r="H136" s="165"/>
      <c r="I136" s="3">
        <v>23</v>
      </c>
      <c r="J136" s="5">
        <v>4</v>
      </c>
      <c r="K136" s="6">
        <f t="shared" si="8"/>
        <v>92</v>
      </c>
      <c r="L136" s="6">
        <f t="shared" si="9"/>
        <v>6.44</v>
      </c>
      <c r="M136" s="6">
        <f t="shared" si="10"/>
        <v>98.44</v>
      </c>
      <c r="N136" s="6">
        <f t="shared" si="11"/>
        <v>98.44</v>
      </c>
    </row>
    <row r="137" spans="1:14" ht="24" customHeight="1" x14ac:dyDescent="0.4">
      <c r="A137" s="8">
        <v>133</v>
      </c>
      <c r="B137" s="4">
        <v>5930000737</v>
      </c>
      <c r="C137" s="168" t="s">
        <v>2073</v>
      </c>
      <c r="D137" s="3" t="s">
        <v>2074</v>
      </c>
      <c r="E137" s="3" t="s">
        <v>2660</v>
      </c>
      <c r="F137" s="116" t="s">
        <v>2586</v>
      </c>
      <c r="G137" s="33">
        <v>338.12</v>
      </c>
      <c r="H137" s="165"/>
      <c r="I137" s="3">
        <v>40</v>
      </c>
      <c r="J137" s="5">
        <v>4</v>
      </c>
      <c r="K137" s="6">
        <f t="shared" si="8"/>
        <v>160</v>
      </c>
      <c r="L137" s="6">
        <f t="shared" si="9"/>
        <v>11.200000000000001</v>
      </c>
      <c r="M137" s="6">
        <f t="shared" si="10"/>
        <v>171.2</v>
      </c>
      <c r="N137" s="6">
        <f t="shared" si="11"/>
        <v>509.32</v>
      </c>
    </row>
    <row r="138" spans="1:14" ht="24" customHeight="1" x14ac:dyDescent="0.4">
      <c r="A138" s="8">
        <v>134</v>
      </c>
      <c r="B138" s="4">
        <v>5930000738</v>
      </c>
      <c r="C138" s="166" t="s">
        <v>2075</v>
      </c>
      <c r="D138" s="167" t="s">
        <v>346</v>
      </c>
      <c r="E138" s="3" t="s">
        <v>2811</v>
      </c>
      <c r="F138" s="116" t="s">
        <v>2585</v>
      </c>
      <c r="G138" s="33">
        <v>29.96</v>
      </c>
      <c r="H138" s="165"/>
      <c r="I138" s="3">
        <v>6</v>
      </c>
      <c r="J138" s="5">
        <v>4</v>
      </c>
      <c r="K138" s="6">
        <f t="shared" si="8"/>
        <v>24</v>
      </c>
      <c r="L138" s="6">
        <f t="shared" si="9"/>
        <v>1.6800000000000002</v>
      </c>
      <c r="M138" s="6">
        <f t="shared" si="10"/>
        <v>25.68</v>
      </c>
      <c r="N138" s="6">
        <f t="shared" si="11"/>
        <v>55.64</v>
      </c>
    </row>
    <row r="139" spans="1:14" ht="24" customHeight="1" x14ac:dyDescent="0.4">
      <c r="A139" s="8">
        <v>135</v>
      </c>
      <c r="B139" s="4">
        <v>5930000739</v>
      </c>
      <c r="C139" s="166" t="s">
        <v>2076</v>
      </c>
      <c r="D139" s="167" t="s">
        <v>2077</v>
      </c>
      <c r="E139" s="3" t="s">
        <v>2661</v>
      </c>
      <c r="F139" s="116" t="s">
        <v>2585</v>
      </c>
      <c r="G139" s="33">
        <v>38.520000000000003</v>
      </c>
      <c r="H139" s="165"/>
      <c r="I139" s="3">
        <v>7</v>
      </c>
      <c r="J139" s="5">
        <v>4</v>
      </c>
      <c r="K139" s="6">
        <f t="shared" si="8"/>
        <v>28</v>
      </c>
      <c r="L139" s="6">
        <f t="shared" si="9"/>
        <v>1.9600000000000002</v>
      </c>
      <c r="M139" s="6">
        <f t="shared" si="10"/>
        <v>29.96</v>
      </c>
      <c r="N139" s="6">
        <f t="shared" si="11"/>
        <v>68.48</v>
      </c>
    </row>
    <row r="140" spans="1:14" ht="24" customHeight="1" x14ac:dyDescent="0.4">
      <c r="A140" s="8">
        <v>136</v>
      </c>
      <c r="B140" s="4">
        <v>5930000740</v>
      </c>
      <c r="C140" s="166" t="s">
        <v>2078</v>
      </c>
      <c r="D140" s="167" t="s">
        <v>2079</v>
      </c>
      <c r="E140" s="3" t="s">
        <v>2812</v>
      </c>
      <c r="F140" s="116" t="s">
        <v>2585</v>
      </c>
      <c r="G140" s="33">
        <v>59.92</v>
      </c>
      <c r="H140" s="165"/>
      <c r="I140" s="3">
        <v>15</v>
      </c>
      <c r="J140" s="5">
        <v>4</v>
      </c>
      <c r="K140" s="6">
        <f t="shared" si="8"/>
        <v>60</v>
      </c>
      <c r="L140" s="6">
        <f t="shared" si="9"/>
        <v>4.2</v>
      </c>
      <c r="M140" s="6">
        <f t="shared" si="10"/>
        <v>64.2</v>
      </c>
      <c r="N140" s="6">
        <f t="shared" si="11"/>
        <v>124.12</v>
      </c>
    </row>
    <row r="141" spans="1:14" ht="24" customHeight="1" x14ac:dyDescent="0.4">
      <c r="A141" s="8">
        <v>137</v>
      </c>
      <c r="B141" s="4">
        <v>5930000741</v>
      </c>
      <c r="C141" s="168" t="s">
        <v>2080</v>
      </c>
      <c r="D141" s="3" t="s">
        <v>320</v>
      </c>
      <c r="E141" s="3" t="s">
        <v>2662</v>
      </c>
      <c r="F141" s="116" t="s">
        <v>2586</v>
      </c>
      <c r="G141" s="33">
        <v>346.68</v>
      </c>
      <c r="H141" s="165"/>
      <c r="I141" s="3">
        <v>42</v>
      </c>
      <c r="J141" s="5">
        <v>4</v>
      </c>
      <c r="K141" s="6">
        <f t="shared" si="8"/>
        <v>168</v>
      </c>
      <c r="L141" s="6">
        <f t="shared" si="9"/>
        <v>11.760000000000002</v>
      </c>
      <c r="M141" s="6">
        <f t="shared" si="10"/>
        <v>179.76</v>
      </c>
      <c r="N141" s="6">
        <f t="shared" si="11"/>
        <v>526.44000000000005</v>
      </c>
    </row>
    <row r="142" spans="1:14" ht="24" customHeight="1" x14ac:dyDescent="0.4">
      <c r="A142" s="8">
        <v>138</v>
      </c>
      <c r="B142" s="4">
        <v>5930000742</v>
      </c>
      <c r="C142" s="166" t="s">
        <v>2081</v>
      </c>
      <c r="D142" s="167" t="s">
        <v>2082</v>
      </c>
      <c r="E142" s="3" t="s">
        <v>2813</v>
      </c>
      <c r="F142" s="116" t="s">
        <v>2585</v>
      </c>
      <c r="G142" s="33">
        <v>21.4</v>
      </c>
      <c r="H142" s="165"/>
      <c r="I142" s="3">
        <v>6</v>
      </c>
      <c r="J142" s="5">
        <v>4</v>
      </c>
      <c r="K142" s="6">
        <f t="shared" si="8"/>
        <v>24</v>
      </c>
      <c r="L142" s="6">
        <f t="shared" si="9"/>
        <v>1.6800000000000002</v>
      </c>
      <c r="M142" s="6">
        <f t="shared" si="10"/>
        <v>25.68</v>
      </c>
      <c r="N142" s="6">
        <f t="shared" si="11"/>
        <v>47.08</v>
      </c>
    </row>
    <row r="143" spans="1:14" ht="24" customHeight="1" x14ac:dyDescent="0.4">
      <c r="A143" s="8">
        <v>139</v>
      </c>
      <c r="B143" s="4">
        <v>5930000743</v>
      </c>
      <c r="C143" s="166" t="s">
        <v>2083</v>
      </c>
      <c r="D143" s="167" t="s">
        <v>2084</v>
      </c>
      <c r="E143" s="3" t="s">
        <v>2663</v>
      </c>
      <c r="F143" s="116" t="s">
        <v>2585</v>
      </c>
      <c r="G143" s="33">
        <v>136.96</v>
      </c>
      <c r="H143" s="165"/>
      <c r="I143" s="3">
        <v>27</v>
      </c>
      <c r="J143" s="5">
        <v>4</v>
      </c>
      <c r="K143" s="6">
        <f t="shared" si="8"/>
        <v>108</v>
      </c>
      <c r="L143" s="6">
        <f t="shared" si="9"/>
        <v>7.5600000000000005</v>
      </c>
      <c r="M143" s="6">
        <f t="shared" si="10"/>
        <v>115.56</v>
      </c>
      <c r="N143" s="6">
        <f t="shared" si="11"/>
        <v>252.52</v>
      </c>
    </row>
    <row r="144" spans="1:14" ht="24" customHeight="1" x14ac:dyDescent="0.4">
      <c r="A144" s="8">
        <v>140</v>
      </c>
      <c r="B144" s="4">
        <v>5930000744</v>
      </c>
      <c r="C144" s="166" t="s">
        <v>2085</v>
      </c>
      <c r="D144" s="167" t="s">
        <v>2086</v>
      </c>
      <c r="E144" s="3" t="s">
        <v>2814</v>
      </c>
      <c r="F144" s="116" t="s">
        <v>2585</v>
      </c>
      <c r="G144" s="33">
        <v>94.16</v>
      </c>
      <c r="H144" s="165"/>
      <c r="I144" s="3">
        <v>22</v>
      </c>
      <c r="J144" s="5">
        <v>4</v>
      </c>
      <c r="K144" s="6">
        <f t="shared" si="8"/>
        <v>88</v>
      </c>
      <c r="L144" s="6">
        <f t="shared" si="9"/>
        <v>6.16</v>
      </c>
      <c r="M144" s="6">
        <f t="shared" si="10"/>
        <v>94.16</v>
      </c>
      <c r="N144" s="6">
        <f t="shared" si="11"/>
        <v>188.32</v>
      </c>
    </row>
    <row r="145" spans="1:14" ht="24" customHeight="1" x14ac:dyDescent="0.4">
      <c r="A145" s="8">
        <v>141</v>
      </c>
      <c r="B145" s="4">
        <v>5930000745</v>
      </c>
      <c r="C145" s="164" t="s">
        <v>2369</v>
      </c>
      <c r="D145" s="160" t="s">
        <v>2370</v>
      </c>
      <c r="E145" s="3" t="s">
        <v>2664</v>
      </c>
      <c r="F145" s="116" t="s">
        <v>1779</v>
      </c>
      <c r="G145" s="33">
        <v>0</v>
      </c>
      <c r="H145" s="165"/>
      <c r="I145" s="3">
        <v>0</v>
      </c>
      <c r="J145" s="5">
        <v>4</v>
      </c>
      <c r="K145" s="6">
        <f t="shared" si="8"/>
        <v>0</v>
      </c>
      <c r="L145" s="6">
        <f t="shared" si="9"/>
        <v>0</v>
      </c>
      <c r="M145" s="6">
        <f t="shared" si="10"/>
        <v>0</v>
      </c>
      <c r="N145" s="6">
        <f t="shared" si="11"/>
        <v>0</v>
      </c>
    </row>
    <row r="146" spans="1:14" ht="24" customHeight="1" x14ac:dyDescent="0.4">
      <c r="A146" s="8">
        <v>142</v>
      </c>
      <c r="B146" s="4">
        <v>5930000746</v>
      </c>
      <c r="C146" s="164" t="s">
        <v>2087</v>
      </c>
      <c r="D146" s="160" t="s">
        <v>2088</v>
      </c>
      <c r="E146" s="3" t="s">
        <v>2815</v>
      </c>
      <c r="F146" s="116" t="s">
        <v>1779</v>
      </c>
      <c r="G146" s="33">
        <v>0</v>
      </c>
      <c r="H146" s="165"/>
      <c r="I146" s="3">
        <v>7</v>
      </c>
      <c r="J146" s="5">
        <v>4</v>
      </c>
      <c r="K146" s="6">
        <f t="shared" si="8"/>
        <v>28</v>
      </c>
      <c r="L146" s="6">
        <f t="shared" si="9"/>
        <v>1.9600000000000002</v>
      </c>
      <c r="M146" s="6">
        <f t="shared" si="10"/>
        <v>29.96</v>
      </c>
      <c r="N146" s="6">
        <f t="shared" si="11"/>
        <v>29.96</v>
      </c>
    </row>
    <row r="147" spans="1:14" ht="24" customHeight="1" x14ac:dyDescent="0.4">
      <c r="A147" s="8">
        <v>143</v>
      </c>
      <c r="B147" s="4">
        <v>5930000747</v>
      </c>
      <c r="C147" s="164" t="s">
        <v>2371</v>
      </c>
      <c r="D147" s="160" t="s">
        <v>2372</v>
      </c>
      <c r="E147" s="3" t="s">
        <v>2665</v>
      </c>
      <c r="F147" s="116" t="s">
        <v>1779</v>
      </c>
      <c r="G147" s="33">
        <v>0</v>
      </c>
      <c r="H147" s="165"/>
      <c r="I147" s="3">
        <v>0</v>
      </c>
      <c r="J147" s="5">
        <v>4</v>
      </c>
      <c r="K147" s="6">
        <f t="shared" si="8"/>
        <v>0</v>
      </c>
      <c r="L147" s="6">
        <f t="shared" si="9"/>
        <v>0</v>
      </c>
      <c r="M147" s="6">
        <f t="shared" si="10"/>
        <v>0</v>
      </c>
      <c r="N147" s="6">
        <f t="shared" si="11"/>
        <v>0</v>
      </c>
    </row>
    <row r="148" spans="1:14" ht="24" customHeight="1" x14ac:dyDescent="0.4">
      <c r="A148" s="8">
        <v>144</v>
      </c>
      <c r="B148" s="4">
        <v>5930000748</v>
      </c>
      <c r="C148" s="166" t="s">
        <v>2089</v>
      </c>
      <c r="D148" s="167" t="s">
        <v>2090</v>
      </c>
      <c r="E148" s="3" t="s">
        <v>2816</v>
      </c>
      <c r="F148" s="116" t="s">
        <v>2585</v>
      </c>
      <c r="G148" s="33">
        <v>77.040000000000006</v>
      </c>
      <c r="H148" s="165"/>
      <c r="I148" s="3">
        <v>20</v>
      </c>
      <c r="J148" s="5">
        <v>4</v>
      </c>
      <c r="K148" s="6">
        <f t="shared" si="8"/>
        <v>80</v>
      </c>
      <c r="L148" s="6">
        <f t="shared" si="9"/>
        <v>5.6000000000000005</v>
      </c>
      <c r="M148" s="6">
        <f t="shared" si="10"/>
        <v>85.6</v>
      </c>
      <c r="N148" s="6">
        <f t="shared" si="11"/>
        <v>162.63999999999999</v>
      </c>
    </row>
    <row r="149" spans="1:14" ht="24" customHeight="1" x14ac:dyDescent="0.4">
      <c r="A149" s="8">
        <v>145</v>
      </c>
      <c r="B149" s="4">
        <v>5930000749</v>
      </c>
      <c r="C149" s="166" t="s">
        <v>2091</v>
      </c>
      <c r="D149" s="167" t="s">
        <v>2092</v>
      </c>
      <c r="E149" s="3" t="s">
        <v>2666</v>
      </c>
      <c r="F149" s="116" t="s">
        <v>2585</v>
      </c>
      <c r="G149" s="33">
        <v>17.12</v>
      </c>
      <c r="H149" s="165"/>
      <c r="I149" s="3">
        <v>4</v>
      </c>
      <c r="J149" s="5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34.24</v>
      </c>
    </row>
    <row r="150" spans="1:14" ht="24" customHeight="1" x14ac:dyDescent="0.4">
      <c r="A150" s="8">
        <v>146</v>
      </c>
      <c r="B150" s="4">
        <v>5930000750</v>
      </c>
      <c r="C150" s="166" t="s">
        <v>2093</v>
      </c>
      <c r="D150" s="167" t="s">
        <v>2092</v>
      </c>
      <c r="E150" s="3" t="s">
        <v>2817</v>
      </c>
      <c r="F150" s="116" t="s">
        <v>2585</v>
      </c>
      <c r="G150" s="33">
        <v>72.760000000000005</v>
      </c>
      <c r="H150" s="165"/>
      <c r="I150" s="3">
        <v>19</v>
      </c>
      <c r="J150" s="5">
        <v>4</v>
      </c>
      <c r="K150" s="6">
        <f t="shared" si="8"/>
        <v>76</v>
      </c>
      <c r="L150" s="6">
        <f t="shared" si="9"/>
        <v>5.32</v>
      </c>
      <c r="M150" s="6">
        <f t="shared" si="10"/>
        <v>81.319999999999993</v>
      </c>
      <c r="N150" s="6">
        <f t="shared" si="11"/>
        <v>154.07999999999998</v>
      </c>
    </row>
    <row r="151" spans="1:14" ht="24" customHeight="1" x14ac:dyDescent="0.4">
      <c r="A151" s="8">
        <v>147</v>
      </c>
      <c r="B151" s="4">
        <v>5930000751</v>
      </c>
      <c r="C151" s="166" t="s">
        <v>2094</v>
      </c>
      <c r="D151" s="167" t="s">
        <v>2092</v>
      </c>
      <c r="E151" s="3" t="s">
        <v>2667</v>
      </c>
      <c r="F151" s="116" t="s">
        <v>2585</v>
      </c>
      <c r="G151" s="33">
        <v>17.12</v>
      </c>
      <c r="H151" s="165"/>
      <c r="I151" s="3">
        <v>5</v>
      </c>
      <c r="J151" s="5">
        <v>4</v>
      </c>
      <c r="K151" s="6">
        <f t="shared" si="8"/>
        <v>20</v>
      </c>
      <c r="L151" s="6">
        <f t="shared" si="9"/>
        <v>1.4000000000000001</v>
      </c>
      <c r="M151" s="6">
        <f t="shared" si="10"/>
        <v>21.4</v>
      </c>
      <c r="N151" s="6">
        <f t="shared" si="11"/>
        <v>38.519999999999996</v>
      </c>
    </row>
    <row r="152" spans="1:14" ht="24" customHeight="1" x14ac:dyDescent="0.4">
      <c r="A152" s="8">
        <v>148</v>
      </c>
      <c r="B152" s="4">
        <v>5930000752</v>
      </c>
      <c r="C152" s="166" t="s">
        <v>2095</v>
      </c>
      <c r="D152" s="167" t="s">
        <v>2096</v>
      </c>
      <c r="E152" s="3" t="s">
        <v>2818</v>
      </c>
      <c r="F152" s="116" t="s">
        <v>2585</v>
      </c>
      <c r="G152" s="33">
        <v>42.8</v>
      </c>
      <c r="H152" s="165"/>
      <c r="I152" s="3">
        <v>12</v>
      </c>
      <c r="J152" s="5">
        <v>4</v>
      </c>
      <c r="K152" s="6">
        <f t="shared" si="8"/>
        <v>48</v>
      </c>
      <c r="L152" s="6">
        <f t="shared" si="9"/>
        <v>3.3600000000000003</v>
      </c>
      <c r="M152" s="6">
        <f t="shared" si="10"/>
        <v>51.36</v>
      </c>
      <c r="N152" s="6">
        <f t="shared" si="11"/>
        <v>94.16</v>
      </c>
    </row>
    <row r="153" spans="1:14" ht="24" customHeight="1" x14ac:dyDescent="0.4">
      <c r="A153" s="8">
        <v>149</v>
      </c>
      <c r="B153" s="4">
        <v>5930000753</v>
      </c>
      <c r="C153" s="153" t="s">
        <v>2373</v>
      </c>
      <c r="D153" s="170" t="s">
        <v>2096</v>
      </c>
      <c r="E153" s="3" t="s">
        <v>2668</v>
      </c>
      <c r="F153" s="116" t="s">
        <v>2645</v>
      </c>
      <c r="G153" s="33">
        <v>4.28</v>
      </c>
      <c r="H153" s="165"/>
      <c r="I153" s="3">
        <v>0</v>
      </c>
      <c r="J153" s="5">
        <v>4</v>
      </c>
      <c r="K153" s="6">
        <f t="shared" si="8"/>
        <v>0</v>
      </c>
      <c r="L153" s="6">
        <f t="shared" si="9"/>
        <v>0</v>
      </c>
      <c r="M153" s="6">
        <f t="shared" si="10"/>
        <v>0</v>
      </c>
      <c r="N153" s="6">
        <f t="shared" si="11"/>
        <v>4.28</v>
      </c>
    </row>
    <row r="154" spans="1:14" ht="24" customHeight="1" x14ac:dyDescent="0.4">
      <c r="A154" s="8">
        <v>150</v>
      </c>
      <c r="B154" s="4">
        <v>5930000754</v>
      </c>
      <c r="C154" s="166" t="s">
        <v>2097</v>
      </c>
      <c r="D154" s="167" t="s">
        <v>337</v>
      </c>
      <c r="E154" s="3" t="s">
        <v>2819</v>
      </c>
      <c r="F154" s="116" t="s">
        <v>1779</v>
      </c>
      <c r="G154" s="33">
        <v>0</v>
      </c>
      <c r="H154" s="165"/>
      <c r="I154" s="3">
        <v>8</v>
      </c>
      <c r="J154" s="5">
        <v>4</v>
      </c>
      <c r="K154" s="6">
        <f t="shared" si="8"/>
        <v>32</v>
      </c>
      <c r="L154" s="6">
        <f t="shared" si="9"/>
        <v>2.2400000000000002</v>
      </c>
      <c r="M154" s="6">
        <f t="shared" si="10"/>
        <v>34.24</v>
      </c>
      <c r="N154" s="6">
        <f t="shared" si="11"/>
        <v>34.24</v>
      </c>
    </row>
    <row r="155" spans="1:14" ht="24" customHeight="1" x14ac:dyDescent="0.4">
      <c r="A155" s="8">
        <v>151</v>
      </c>
      <c r="B155" s="4">
        <v>5930000755</v>
      </c>
      <c r="C155" s="166" t="s">
        <v>2098</v>
      </c>
      <c r="D155" s="167" t="s">
        <v>158</v>
      </c>
      <c r="E155" s="3" t="s">
        <v>2669</v>
      </c>
      <c r="F155" s="116" t="s">
        <v>2585</v>
      </c>
      <c r="G155" s="33">
        <v>235.4</v>
      </c>
      <c r="H155" s="165"/>
      <c r="I155" s="3">
        <v>66</v>
      </c>
      <c r="J155" s="5">
        <v>4</v>
      </c>
      <c r="K155" s="6">
        <f t="shared" si="8"/>
        <v>264</v>
      </c>
      <c r="L155" s="6">
        <f t="shared" si="9"/>
        <v>18.48</v>
      </c>
      <c r="M155" s="6">
        <f t="shared" si="10"/>
        <v>282.48</v>
      </c>
      <c r="N155" s="6">
        <f t="shared" si="11"/>
        <v>517.88</v>
      </c>
    </row>
    <row r="156" spans="1:14" ht="24" customHeight="1" x14ac:dyDescent="0.4">
      <c r="A156" s="8">
        <v>152</v>
      </c>
      <c r="B156" s="4">
        <v>5930000756</v>
      </c>
      <c r="C156" s="168" t="s">
        <v>2099</v>
      </c>
      <c r="D156" s="3" t="s">
        <v>2100</v>
      </c>
      <c r="E156" s="169" t="s">
        <v>2670</v>
      </c>
      <c r="F156" s="116" t="s">
        <v>2586</v>
      </c>
      <c r="G156" s="33">
        <v>162.63999999999999</v>
      </c>
      <c r="H156" s="165"/>
      <c r="I156" s="3">
        <v>56</v>
      </c>
      <c r="J156" s="5">
        <v>4</v>
      </c>
      <c r="K156" s="6">
        <f t="shared" si="8"/>
        <v>224</v>
      </c>
      <c r="L156" s="6">
        <f t="shared" si="9"/>
        <v>15.680000000000001</v>
      </c>
      <c r="M156" s="6">
        <f t="shared" si="10"/>
        <v>239.68</v>
      </c>
      <c r="N156" s="6">
        <f t="shared" si="11"/>
        <v>402.32</v>
      </c>
    </row>
    <row r="157" spans="1:14" ht="24" customHeight="1" x14ac:dyDescent="0.4">
      <c r="A157" s="8">
        <v>153</v>
      </c>
      <c r="B157" s="4">
        <v>5930000757</v>
      </c>
      <c r="C157" s="164" t="s">
        <v>2101</v>
      </c>
      <c r="D157" s="160" t="s">
        <v>2102</v>
      </c>
      <c r="E157" s="3" t="s">
        <v>2671</v>
      </c>
      <c r="F157" s="116" t="s">
        <v>1779</v>
      </c>
      <c r="G157" s="33">
        <v>0</v>
      </c>
      <c r="H157" s="165"/>
      <c r="I157" s="3">
        <v>73</v>
      </c>
      <c r="J157" s="5">
        <v>4</v>
      </c>
      <c r="K157" s="6">
        <f t="shared" si="8"/>
        <v>292</v>
      </c>
      <c r="L157" s="6">
        <f t="shared" si="9"/>
        <v>20.440000000000001</v>
      </c>
      <c r="M157" s="6">
        <f t="shared" si="10"/>
        <v>312.44</v>
      </c>
      <c r="N157" s="6">
        <f t="shared" si="11"/>
        <v>312.44</v>
      </c>
    </row>
    <row r="158" spans="1:14" ht="24" customHeight="1" x14ac:dyDescent="0.4">
      <c r="A158" s="8">
        <v>154</v>
      </c>
      <c r="B158" s="4">
        <v>5930000758</v>
      </c>
      <c r="C158" s="168" t="s">
        <v>2103</v>
      </c>
      <c r="D158" s="3" t="s">
        <v>2104</v>
      </c>
      <c r="E158" s="3" t="s">
        <v>2820</v>
      </c>
      <c r="F158" s="116" t="s">
        <v>2586</v>
      </c>
      <c r="G158" s="33">
        <v>4.28</v>
      </c>
      <c r="H158" s="165"/>
      <c r="I158" s="3">
        <v>0</v>
      </c>
      <c r="J158" s="5">
        <v>4</v>
      </c>
      <c r="K158" s="6">
        <f t="shared" si="8"/>
        <v>0</v>
      </c>
      <c r="L158" s="6">
        <f t="shared" si="9"/>
        <v>0</v>
      </c>
      <c r="M158" s="6">
        <f t="shared" si="10"/>
        <v>0</v>
      </c>
      <c r="N158" s="6">
        <f t="shared" si="11"/>
        <v>4.28</v>
      </c>
    </row>
    <row r="159" spans="1:14" ht="24" customHeight="1" x14ac:dyDescent="0.4">
      <c r="A159" s="8">
        <v>155</v>
      </c>
      <c r="B159" s="4">
        <v>5930000759</v>
      </c>
      <c r="C159" s="166" t="s">
        <v>2105</v>
      </c>
      <c r="D159" s="167" t="s">
        <v>2106</v>
      </c>
      <c r="E159" s="3" t="s">
        <v>2672</v>
      </c>
      <c r="F159" s="116" t="s">
        <v>2585</v>
      </c>
      <c r="G159" s="33">
        <v>684.8</v>
      </c>
      <c r="H159" s="165"/>
      <c r="I159" s="3">
        <v>180</v>
      </c>
      <c r="J159" s="5">
        <v>4</v>
      </c>
      <c r="K159" s="6">
        <f t="shared" si="8"/>
        <v>720</v>
      </c>
      <c r="L159" s="6">
        <f t="shared" si="9"/>
        <v>50.400000000000006</v>
      </c>
      <c r="M159" s="6">
        <f t="shared" si="10"/>
        <v>770.4</v>
      </c>
      <c r="N159" s="6">
        <f t="shared" si="11"/>
        <v>1455.1999999999998</v>
      </c>
    </row>
    <row r="160" spans="1:14" ht="24" customHeight="1" x14ac:dyDescent="0.4">
      <c r="A160" s="8">
        <v>156</v>
      </c>
      <c r="B160" s="4">
        <v>5930000760</v>
      </c>
      <c r="C160" s="168" t="s">
        <v>2107</v>
      </c>
      <c r="D160" s="3" t="s">
        <v>2108</v>
      </c>
      <c r="E160" s="3" t="s">
        <v>2821</v>
      </c>
      <c r="F160" s="116" t="s">
        <v>2586</v>
      </c>
      <c r="G160" s="33">
        <v>372.36</v>
      </c>
      <c r="H160" s="165"/>
      <c r="I160" s="3">
        <v>52</v>
      </c>
      <c r="J160" s="5">
        <v>4</v>
      </c>
      <c r="K160" s="6">
        <f t="shared" si="8"/>
        <v>208</v>
      </c>
      <c r="L160" s="6">
        <f t="shared" si="9"/>
        <v>14.560000000000002</v>
      </c>
      <c r="M160" s="6">
        <f t="shared" si="10"/>
        <v>222.56</v>
      </c>
      <c r="N160" s="6">
        <f t="shared" si="11"/>
        <v>594.92000000000007</v>
      </c>
    </row>
    <row r="161" spans="1:14" ht="24" customHeight="1" x14ac:dyDescent="0.4">
      <c r="A161" s="8">
        <v>157</v>
      </c>
      <c r="B161" s="4">
        <v>5930000761</v>
      </c>
      <c r="C161" s="168" t="s">
        <v>2109</v>
      </c>
      <c r="D161" s="3" t="s">
        <v>227</v>
      </c>
      <c r="E161" s="3" t="s">
        <v>2673</v>
      </c>
      <c r="F161" s="116" t="s">
        <v>2586</v>
      </c>
      <c r="G161" s="33">
        <v>149.80000000000001</v>
      </c>
      <c r="H161" s="165"/>
      <c r="I161" s="3">
        <v>20</v>
      </c>
      <c r="J161" s="5">
        <v>4</v>
      </c>
      <c r="K161" s="6">
        <f t="shared" si="8"/>
        <v>80</v>
      </c>
      <c r="L161" s="6">
        <f t="shared" si="9"/>
        <v>5.6000000000000005</v>
      </c>
      <c r="M161" s="6">
        <f t="shared" si="10"/>
        <v>85.6</v>
      </c>
      <c r="N161" s="6">
        <f t="shared" si="11"/>
        <v>235.4</v>
      </c>
    </row>
    <row r="162" spans="1:14" ht="24" customHeight="1" x14ac:dyDescent="0.4">
      <c r="A162" s="8">
        <v>158</v>
      </c>
      <c r="B162" s="4">
        <v>5930000762</v>
      </c>
      <c r="C162" s="164" t="s">
        <v>2110</v>
      </c>
      <c r="D162" s="160" t="s">
        <v>2674</v>
      </c>
      <c r="E162" s="3" t="s">
        <v>2822</v>
      </c>
      <c r="F162" s="116" t="s">
        <v>1779</v>
      </c>
      <c r="G162" s="33">
        <v>0</v>
      </c>
      <c r="H162" s="165"/>
      <c r="I162" s="3">
        <v>32</v>
      </c>
      <c r="J162" s="5">
        <v>4</v>
      </c>
      <c r="K162" s="6">
        <f t="shared" si="8"/>
        <v>128</v>
      </c>
      <c r="L162" s="6">
        <f t="shared" si="9"/>
        <v>8.9600000000000009</v>
      </c>
      <c r="M162" s="6">
        <f t="shared" si="10"/>
        <v>136.96</v>
      </c>
      <c r="N162" s="6">
        <f t="shared" si="11"/>
        <v>136.96</v>
      </c>
    </row>
    <row r="163" spans="1:14" ht="24" customHeight="1" x14ac:dyDescent="0.4">
      <c r="A163" s="8">
        <v>159</v>
      </c>
      <c r="B163" s="4">
        <v>5930000763</v>
      </c>
      <c r="C163" s="168" t="s">
        <v>2112</v>
      </c>
      <c r="D163" s="3" t="s">
        <v>2113</v>
      </c>
      <c r="E163" s="3" t="s">
        <v>2675</v>
      </c>
      <c r="F163" s="116" t="s">
        <v>2586</v>
      </c>
      <c r="G163" s="33">
        <v>436.56</v>
      </c>
      <c r="H163" s="165"/>
      <c r="I163" s="3">
        <v>33</v>
      </c>
      <c r="J163" s="5">
        <v>4</v>
      </c>
      <c r="K163" s="6">
        <f t="shared" si="8"/>
        <v>132</v>
      </c>
      <c r="L163" s="6">
        <f t="shared" si="9"/>
        <v>9.24</v>
      </c>
      <c r="M163" s="6">
        <f t="shared" si="10"/>
        <v>141.24</v>
      </c>
      <c r="N163" s="6">
        <f t="shared" si="11"/>
        <v>577.79999999999995</v>
      </c>
    </row>
    <row r="164" spans="1:14" ht="24" customHeight="1" x14ac:dyDescent="0.4">
      <c r="A164" s="8">
        <v>160</v>
      </c>
      <c r="B164" s="4">
        <v>5930000764</v>
      </c>
      <c r="C164" s="164" t="s">
        <v>2114</v>
      </c>
      <c r="D164" s="160" t="s">
        <v>2115</v>
      </c>
      <c r="E164" s="3" t="s">
        <v>2823</v>
      </c>
      <c r="F164" s="116" t="s">
        <v>1779</v>
      </c>
      <c r="G164" s="33">
        <v>0</v>
      </c>
      <c r="H164" s="165"/>
      <c r="I164" s="3">
        <v>20</v>
      </c>
      <c r="J164" s="5">
        <v>4</v>
      </c>
      <c r="K164" s="6">
        <f t="shared" si="8"/>
        <v>80</v>
      </c>
      <c r="L164" s="6">
        <f t="shared" si="9"/>
        <v>5.6000000000000005</v>
      </c>
      <c r="M164" s="6">
        <f t="shared" si="10"/>
        <v>85.6</v>
      </c>
      <c r="N164" s="6">
        <f t="shared" si="11"/>
        <v>85.6</v>
      </c>
    </row>
    <row r="165" spans="1:14" ht="24" customHeight="1" x14ac:dyDescent="0.4">
      <c r="A165" s="8">
        <v>161</v>
      </c>
      <c r="B165" s="4">
        <v>5930000765</v>
      </c>
      <c r="C165" s="168" t="s">
        <v>2116</v>
      </c>
      <c r="D165" s="3" t="s">
        <v>2117</v>
      </c>
      <c r="E165" s="3" t="s">
        <v>2676</v>
      </c>
      <c r="F165" s="116" t="s">
        <v>2586</v>
      </c>
      <c r="G165" s="33">
        <v>560.67999999999995</v>
      </c>
      <c r="H165" s="165"/>
      <c r="I165" s="3">
        <v>60</v>
      </c>
      <c r="J165" s="5">
        <v>4</v>
      </c>
      <c r="K165" s="6">
        <f t="shared" si="8"/>
        <v>240</v>
      </c>
      <c r="L165" s="6">
        <f t="shared" si="9"/>
        <v>16.8</v>
      </c>
      <c r="M165" s="6">
        <f t="shared" si="10"/>
        <v>256.8</v>
      </c>
      <c r="N165" s="6">
        <f t="shared" si="11"/>
        <v>817.48</v>
      </c>
    </row>
    <row r="166" spans="1:14" ht="24" customHeight="1" x14ac:dyDescent="0.4">
      <c r="A166" s="8">
        <v>162</v>
      </c>
      <c r="B166" s="4">
        <v>5930000766</v>
      </c>
      <c r="C166" s="168" t="s">
        <v>2118</v>
      </c>
      <c r="D166" s="3" t="s">
        <v>2119</v>
      </c>
      <c r="E166" s="3" t="s">
        <v>2708</v>
      </c>
      <c r="F166" s="116" t="s">
        <v>2586</v>
      </c>
      <c r="G166" s="33">
        <v>564.96</v>
      </c>
      <c r="H166" s="165"/>
      <c r="I166" s="3">
        <v>62</v>
      </c>
      <c r="J166" s="5">
        <v>4</v>
      </c>
      <c r="K166" s="6">
        <f t="shared" si="8"/>
        <v>248</v>
      </c>
      <c r="L166" s="6">
        <f t="shared" si="9"/>
        <v>17.360000000000003</v>
      </c>
      <c r="M166" s="6">
        <f t="shared" si="10"/>
        <v>265.36</v>
      </c>
      <c r="N166" s="6">
        <f t="shared" si="11"/>
        <v>830.32</v>
      </c>
    </row>
    <row r="167" spans="1:14" ht="24" customHeight="1" x14ac:dyDescent="0.4">
      <c r="A167" s="8">
        <v>163</v>
      </c>
      <c r="B167" s="4">
        <v>5930000767</v>
      </c>
      <c r="C167" s="168" t="s">
        <v>2120</v>
      </c>
      <c r="D167" s="3" t="s">
        <v>2121</v>
      </c>
      <c r="E167" s="3" t="s">
        <v>2677</v>
      </c>
      <c r="F167" s="116" t="s">
        <v>2586</v>
      </c>
      <c r="G167" s="33">
        <v>1052.8800000000001</v>
      </c>
      <c r="H167" s="165"/>
      <c r="I167" s="3">
        <v>176</v>
      </c>
      <c r="J167" s="5">
        <v>4</v>
      </c>
      <c r="K167" s="6">
        <f t="shared" si="8"/>
        <v>704</v>
      </c>
      <c r="L167" s="6">
        <f t="shared" si="9"/>
        <v>49.28</v>
      </c>
      <c r="M167" s="6">
        <f t="shared" si="10"/>
        <v>753.28</v>
      </c>
      <c r="N167" s="6">
        <f t="shared" si="11"/>
        <v>1806.16</v>
      </c>
    </row>
    <row r="168" spans="1:14" ht="24" customHeight="1" x14ac:dyDescent="0.4">
      <c r="A168" s="8">
        <v>164</v>
      </c>
      <c r="B168" s="4">
        <v>5930000768</v>
      </c>
      <c r="C168" s="168" t="s">
        <v>2122</v>
      </c>
      <c r="D168" s="3" t="s">
        <v>2123</v>
      </c>
      <c r="E168" s="3" t="s">
        <v>2824</v>
      </c>
      <c r="F168" s="116" t="s">
        <v>2586</v>
      </c>
      <c r="G168" s="33">
        <v>278.2</v>
      </c>
      <c r="H168" s="165"/>
      <c r="I168" s="3">
        <v>16</v>
      </c>
      <c r="J168" s="5">
        <v>4</v>
      </c>
      <c r="K168" s="6">
        <f t="shared" si="8"/>
        <v>64</v>
      </c>
      <c r="L168" s="6">
        <f t="shared" si="9"/>
        <v>4.4800000000000004</v>
      </c>
      <c r="M168" s="6">
        <f t="shared" si="10"/>
        <v>68.48</v>
      </c>
      <c r="N168" s="6">
        <f t="shared" si="11"/>
        <v>346.68</v>
      </c>
    </row>
    <row r="169" spans="1:14" ht="24" customHeight="1" x14ac:dyDescent="0.4">
      <c r="A169" s="8">
        <v>165</v>
      </c>
      <c r="B169" s="4">
        <v>5930000769</v>
      </c>
      <c r="C169" s="168" t="s">
        <v>2124</v>
      </c>
      <c r="D169" s="3" t="s">
        <v>2125</v>
      </c>
      <c r="E169" s="3" t="s">
        <v>2678</v>
      </c>
      <c r="F169" s="116" t="s">
        <v>2586</v>
      </c>
      <c r="G169" s="33">
        <v>338.12</v>
      </c>
      <c r="H169" s="165"/>
      <c r="I169" s="3">
        <v>39</v>
      </c>
      <c r="J169" s="5">
        <v>4</v>
      </c>
      <c r="K169" s="6">
        <f t="shared" si="8"/>
        <v>156</v>
      </c>
      <c r="L169" s="6">
        <f t="shared" si="9"/>
        <v>10.920000000000002</v>
      </c>
      <c r="M169" s="6">
        <f t="shared" si="10"/>
        <v>166.92000000000002</v>
      </c>
      <c r="N169" s="6">
        <f t="shared" si="11"/>
        <v>505.04</v>
      </c>
    </row>
    <row r="170" spans="1:14" ht="24" customHeight="1" x14ac:dyDescent="0.4">
      <c r="A170" s="8">
        <v>166</v>
      </c>
      <c r="B170" s="4">
        <v>5930000770</v>
      </c>
      <c r="C170" s="168" t="s">
        <v>2126</v>
      </c>
      <c r="D170" s="3" t="s">
        <v>2127</v>
      </c>
      <c r="E170" s="3" t="s">
        <v>2825</v>
      </c>
      <c r="F170" s="116" t="s">
        <v>2586</v>
      </c>
      <c r="G170" s="33">
        <v>171.2</v>
      </c>
      <c r="H170" s="165"/>
      <c r="I170" s="3">
        <v>22</v>
      </c>
      <c r="J170" s="5">
        <v>4</v>
      </c>
      <c r="K170" s="6">
        <f t="shared" si="8"/>
        <v>88</v>
      </c>
      <c r="L170" s="6">
        <f t="shared" si="9"/>
        <v>6.16</v>
      </c>
      <c r="M170" s="6">
        <f t="shared" si="10"/>
        <v>94.16</v>
      </c>
      <c r="N170" s="6">
        <f t="shared" si="11"/>
        <v>265.36</v>
      </c>
    </row>
    <row r="171" spans="1:14" ht="24" customHeight="1" x14ac:dyDescent="0.4">
      <c r="A171" s="8">
        <v>167</v>
      </c>
      <c r="B171" s="4">
        <v>5930000771</v>
      </c>
      <c r="C171" s="168" t="s">
        <v>2128</v>
      </c>
      <c r="D171" s="3" t="s">
        <v>2129</v>
      </c>
      <c r="E171" s="3" t="s">
        <v>2679</v>
      </c>
      <c r="F171" s="116" t="s">
        <v>2586</v>
      </c>
      <c r="G171" s="33">
        <v>273.92</v>
      </c>
      <c r="H171" s="165"/>
      <c r="I171" s="3">
        <v>20</v>
      </c>
      <c r="J171" s="5">
        <v>4</v>
      </c>
      <c r="K171" s="6">
        <f t="shared" si="8"/>
        <v>80</v>
      </c>
      <c r="L171" s="6">
        <f t="shared" si="9"/>
        <v>5.6000000000000005</v>
      </c>
      <c r="M171" s="6">
        <f t="shared" si="10"/>
        <v>85.6</v>
      </c>
      <c r="N171" s="6">
        <f t="shared" si="11"/>
        <v>359.52</v>
      </c>
    </row>
    <row r="172" spans="1:14" ht="24" customHeight="1" x14ac:dyDescent="0.4">
      <c r="A172" s="8">
        <v>168</v>
      </c>
      <c r="B172" s="4">
        <v>5930000772</v>
      </c>
      <c r="C172" s="164" t="s">
        <v>2130</v>
      </c>
      <c r="D172" s="160" t="s">
        <v>2131</v>
      </c>
      <c r="E172" s="3" t="s">
        <v>2826</v>
      </c>
      <c r="F172" s="116" t="s">
        <v>1779</v>
      </c>
      <c r="G172" s="33">
        <v>0</v>
      </c>
      <c r="H172" s="165"/>
      <c r="I172" s="3">
        <v>4</v>
      </c>
      <c r="J172" s="5">
        <v>4</v>
      </c>
      <c r="K172" s="6">
        <f t="shared" si="8"/>
        <v>16</v>
      </c>
      <c r="L172" s="6">
        <f t="shared" si="9"/>
        <v>1.1200000000000001</v>
      </c>
      <c r="M172" s="6">
        <f t="shared" si="10"/>
        <v>17.12</v>
      </c>
      <c r="N172" s="6">
        <f t="shared" si="11"/>
        <v>17.12</v>
      </c>
    </row>
    <row r="173" spans="1:14" ht="24" customHeight="1" x14ac:dyDescent="0.4">
      <c r="A173" s="8">
        <v>169</v>
      </c>
      <c r="B173" s="4">
        <v>5930000773</v>
      </c>
      <c r="C173" s="168" t="s">
        <v>2132</v>
      </c>
      <c r="D173" s="3" t="s">
        <v>2133</v>
      </c>
      <c r="E173" s="3" t="s">
        <v>2680</v>
      </c>
      <c r="F173" s="116" t="s">
        <v>2586</v>
      </c>
      <c r="G173" s="33">
        <v>89.88</v>
      </c>
      <c r="H173" s="165"/>
      <c r="I173" s="3">
        <v>12</v>
      </c>
      <c r="J173" s="5">
        <v>4</v>
      </c>
      <c r="K173" s="6">
        <f t="shared" si="8"/>
        <v>48</v>
      </c>
      <c r="L173" s="6">
        <f t="shared" si="9"/>
        <v>3.3600000000000003</v>
      </c>
      <c r="M173" s="6">
        <f t="shared" si="10"/>
        <v>51.36</v>
      </c>
      <c r="N173" s="6">
        <f t="shared" si="11"/>
        <v>141.24</v>
      </c>
    </row>
    <row r="174" spans="1:14" ht="24" customHeight="1" x14ac:dyDescent="0.4">
      <c r="A174" s="8">
        <v>170</v>
      </c>
      <c r="B174" s="4">
        <v>5930000774</v>
      </c>
      <c r="C174" s="166" t="s">
        <v>2134</v>
      </c>
      <c r="D174" s="167" t="s">
        <v>2135</v>
      </c>
      <c r="E174" s="3" t="s">
        <v>2827</v>
      </c>
      <c r="F174" s="116" t="s">
        <v>2585</v>
      </c>
      <c r="G174" s="33">
        <v>222.56</v>
      </c>
      <c r="H174" s="165"/>
      <c r="I174" s="3">
        <v>64</v>
      </c>
      <c r="J174" s="5">
        <v>4</v>
      </c>
      <c r="K174" s="6">
        <f t="shared" si="8"/>
        <v>256</v>
      </c>
      <c r="L174" s="6">
        <f t="shared" si="9"/>
        <v>17.920000000000002</v>
      </c>
      <c r="M174" s="6">
        <f t="shared" si="10"/>
        <v>273.92</v>
      </c>
      <c r="N174" s="6">
        <f t="shared" si="11"/>
        <v>496.48</v>
      </c>
    </row>
    <row r="175" spans="1:14" ht="24" customHeight="1" x14ac:dyDescent="0.4">
      <c r="A175" s="8">
        <v>171</v>
      </c>
      <c r="B175" s="4">
        <v>5930000775</v>
      </c>
      <c r="C175" s="166" t="s">
        <v>2136</v>
      </c>
      <c r="D175" s="167" t="s">
        <v>2137</v>
      </c>
      <c r="E175" s="3" t="s">
        <v>2681</v>
      </c>
      <c r="F175" s="116" t="s">
        <v>2585</v>
      </c>
      <c r="G175" s="33">
        <v>154.08000000000001</v>
      </c>
      <c r="H175" s="165"/>
      <c r="I175" s="3">
        <v>42</v>
      </c>
      <c r="J175" s="5">
        <v>4</v>
      </c>
      <c r="K175" s="6">
        <f t="shared" si="8"/>
        <v>168</v>
      </c>
      <c r="L175" s="6">
        <f t="shared" si="9"/>
        <v>11.760000000000002</v>
      </c>
      <c r="M175" s="6">
        <f t="shared" si="10"/>
        <v>179.76</v>
      </c>
      <c r="N175" s="6">
        <f t="shared" si="11"/>
        <v>333.84000000000003</v>
      </c>
    </row>
    <row r="176" spans="1:14" ht="24" customHeight="1" x14ac:dyDescent="0.4">
      <c r="A176" s="8">
        <v>172</v>
      </c>
      <c r="B176" s="4">
        <v>5930000776</v>
      </c>
      <c r="C176" s="166" t="s">
        <v>2138</v>
      </c>
      <c r="D176" s="167" t="s">
        <v>2139</v>
      </c>
      <c r="E176" s="3" t="s">
        <v>2828</v>
      </c>
      <c r="F176" s="116" t="s">
        <v>2585</v>
      </c>
      <c r="G176" s="33">
        <v>17.12</v>
      </c>
      <c r="H176" s="165"/>
      <c r="I176" s="3">
        <v>4</v>
      </c>
      <c r="J176" s="5">
        <v>4</v>
      </c>
      <c r="K176" s="6">
        <f t="shared" si="8"/>
        <v>16</v>
      </c>
      <c r="L176" s="6">
        <f t="shared" si="9"/>
        <v>1.1200000000000001</v>
      </c>
      <c r="M176" s="6">
        <f t="shared" si="10"/>
        <v>17.12</v>
      </c>
      <c r="N176" s="6">
        <f t="shared" si="11"/>
        <v>34.24</v>
      </c>
    </row>
    <row r="177" spans="1:14" ht="24" customHeight="1" x14ac:dyDescent="0.4">
      <c r="A177" s="8">
        <v>173</v>
      </c>
      <c r="B177" s="4">
        <v>5930000777</v>
      </c>
      <c r="C177" s="166" t="s">
        <v>2140</v>
      </c>
      <c r="D177" s="167" t="s">
        <v>2141</v>
      </c>
      <c r="E177" s="3" t="s">
        <v>2682</v>
      </c>
      <c r="F177" s="116" t="s">
        <v>2585</v>
      </c>
      <c r="G177" s="33">
        <v>179.76</v>
      </c>
      <c r="H177" s="165"/>
      <c r="I177" s="3">
        <v>41</v>
      </c>
      <c r="J177" s="5">
        <v>4</v>
      </c>
      <c r="K177" s="6">
        <f t="shared" si="8"/>
        <v>164</v>
      </c>
      <c r="L177" s="6">
        <f t="shared" si="9"/>
        <v>11.48</v>
      </c>
      <c r="M177" s="6">
        <f t="shared" si="10"/>
        <v>175.48</v>
      </c>
      <c r="N177" s="6">
        <f t="shared" si="11"/>
        <v>355.24</v>
      </c>
    </row>
    <row r="178" spans="1:14" ht="24" customHeight="1" x14ac:dyDescent="0.4">
      <c r="A178" s="8">
        <v>174</v>
      </c>
      <c r="B178" s="4">
        <v>5930000778</v>
      </c>
      <c r="C178" s="168" t="s">
        <v>2142</v>
      </c>
      <c r="D178" s="3" t="s">
        <v>2143</v>
      </c>
      <c r="E178" s="3" t="s">
        <v>2829</v>
      </c>
      <c r="F178" s="116" t="s">
        <v>2586</v>
      </c>
      <c r="G178" s="33">
        <v>13379.28</v>
      </c>
      <c r="H178" s="165"/>
      <c r="I178" s="3">
        <v>1563</v>
      </c>
      <c r="J178" s="5">
        <v>4</v>
      </c>
      <c r="K178" s="6">
        <f t="shared" si="8"/>
        <v>6252</v>
      </c>
      <c r="L178" s="6">
        <f t="shared" si="9"/>
        <v>437.64000000000004</v>
      </c>
      <c r="M178" s="6">
        <f t="shared" si="10"/>
        <v>6689.64</v>
      </c>
      <c r="N178" s="6">
        <f t="shared" si="11"/>
        <v>20068.920000000002</v>
      </c>
    </row>
    <row r="179" spans="1:14" ht="24" customHeight="1" x14ac:dyDescent="0.4">
      <c r="A179" s="8">
        <v>175</v>
      </c>
      <c r="B179" s="4">
        <v>5930000779</v>
      </c>
      <c r="C179" s="166" t="s">
        <v>2144</v>
      </c>
      <c r="D179" s="167" t="s">
        <v>2145</v>
      </c>
      <c r="E179" s="3" t="s">
        <v>2683</v>
      </c>
      <c r="F179" s="116" t="s">
        <v>2585</v>
      </c>
      <c r="G179" s="33">
        <v>51.36</v>
      </c>
      <c r="H179" s="165"/>
      <c r="I179" s="3">
        <v>7</v>
      </c>
      <c r="J179" s="5">
        <v>4</v>
      </c>
      <c r="K179" s="6">
        <f t="shared" si="8"/>
        <v>28</v>
      </c>
      <c r="L179" s="6">
        <f t="shared" si="9"/>
        <v>1.9600000000000002</v>
      </c>
      <c r="M179" s="6">
        <f t="shared" si="10"/>
        <v>29.96</v>
      </c>
      <c r="N179" s="6">
        <f t="shared" si="11"/>
        <v>81.319999999999993</v>
      </c>
    </row>
    <row r="180" spans="1:14" ht="24" customHeight="1" x14ac:dyDescent="0.4">
      <c r="A180" s="8">
        <v>176</v>
      </c>
      <c r="B180" s="4">
        <v>5930000780</v>
      </c>
      <c r="C180" s="166" t="s">
        <v>2146</v>
      </c>
      <c r="D180" s="167" t="s">
        <v>320</v>
      </c>
      <c r="E180" s="3" t="s">
        <v>2830</v>
      </c>
      <c r="F180" s="116" t="s">
        <v>2585</v>
      </c>
      <c r="G180" s="33">
        <v>111.28</v>
      </c>
      <c r="H180" s="165"/>
      <c r="I180" s="3">
        <v>41</v>
      </c>
      <c r="J180" s="5">
        <v>4</v>
      </c>
      <c r="K180" s="6">
        <f t="shared" si="8"/>
        <v>164</v>
      </c>
      <c r="L180" s="6">
        <f t="shared" si="9"/>
        <v>11.48</v>
      </c>
      <c r="M180" s="6">
        <f t="shared" si="10"/>
        <v>175.48</v>
      </c>
      <c r="N180" s="6">
        <f t="shared" si="11"/>
        <v>286.76</v>
      </c>
    </row>
    <row r="181" spans="1:14" ht="24" customHeight="1" x14ac:dyDescent="0.4">
      <c r="A181" s="8">
        <v>177</v>
      </c>
      <c r="B181" s="4">
        <v>5930000781</v>
      </c>
      <c r="C181" s="166" t="s">
        <v>2147</v>
      </c>
      <c r="D181" s="167" t="s">
        <v>342</v>
      </c>
      <c r="E181" s="3" t="s">
        <v>2684</v>
      </c>
      <c r="F181" s="116" t="s">
        <v>2585</v>
      </c>
      <c r="G181" s="33">
        <v>222.56</v>
      </c>
      <c r="H181" s="165"/>
      <c r="I181" s="3">
        <v>68</v>
      </c>
      <c r="J181" s="5">
        <v>4</v>
      </c>
      <c r="K181" s="6">
        <f t="shared" si="8"/>
        <v>272</v>
      </c>
      <c r="L181" s="6">
        <f t="shared" si="9"/>
        <v>19.040000000000003</v>
      </c>
      <c r="M181" s="6">
        <f t="shared" si="10"/>
        <v>291.04000000000002</v>
      </c>
      <c r="N181" s="6">
        <f t="shared" si="11"/>
        <v>513.6</v>
      </c>
    </row>
    <row r="182" spans="1:14" ht="24" customHeight="1" x14ac:dyDescent="0.4">
      <c r="A182" s="8">
        <v>178</v>
      </c>
      <c r="B182" s="4">
        <v>5930000782</v>
      </c>
      <c r="C182" s="166" t="s">
        <v>2148</v>
      </c>
      <c r="D182" s="167" t="s">
        <v>320</v>
      </c>
      <c r="E182" s="169" t="s">
        <v>2685</v>
      </c>
      <c r="F182" s="116" t="s">
        <v>2585</v>
      </c>
      <c r="G182" s="33">
        <v>38.520000000000003</v>
      </c>
      <c r="H182" s="165"/>
      <c r="I182" s="3">
        <v>9</v>
      </c>
      <c r="J182" s="5">
        <v>4</v>
      </c>
      <c r="K182" s="6">
        <f t="shared" si="8"/>
        <v>36</v>
      </c>
      <c r="L182" s="6">
        <f t="shared" si="9"/>
        <v>2.5200000000000005</v>
      </c>
      <c r="M182" s="6">
        <f t="shared" si="10"/>
        <v>38.520000000000003</v>
      </c>
      <c r="N182" s="6">
        <f t="shared" si="11"/>
        <v>77.040000000000006</v>
      </c>
    </row>
    <row r="183" spans="1:14" ht="24" customHeight="1" x14ac:dyDescent="0.4">
      <c r="A183" s="8">
        <v>179</v>
      </c>
      <c r="B183" s="4">
        <v>5930000783</v>
      </c>
      <c r="C183" s="166" t="s">
        <v>2149</v>
      </c>
      <c r="D183" s="167" t="s">
        <v>2150</v>
      </c>
      <c r="E183" s="3" t="s">
        <v>2686</v>
      </c>
      <c r="F183" s="116" t="s">
        <v>2585</v>
      </c>
      <c r="G183" s="33">
        <v>128.4</v>
      </c>
      <c r="H183" s="165"/>
      <c r="I183" s="3">
        <v>26</v>
      </c>
      <c r="J183" s="5">
        <v>4</v>
      </c>
      <c r="K183" s="6">
        <f t="shared" si="8"/>
        <v>104</v>
      </c>
      <c r="L183" s="6">
        <f t="shared" si="9"/>
        <v>7.2800000000000011</v>
      </c>
      <c r="M183" s="6">
        <f t="shared" si="10"/>
        <v>111.28</v>
      </c>
      <c r="N183" s="6">
        <f t="shared" si="11"/>
        <v>239.68</v>
      </c>
    </row>
    <row r="184" spans="1:14" ht="24" customHeight="1" x14ac:dyDescent="0.4">
      <c r="A184" s="8">
        <v>180</v>
      </c>
      <c r="B184" s="4">
        <v>5930000784</v>
      </c>
      <c r="C184" s="168" t="s">
        <v>2151</v>
      </c>
      <c r="D184" s="3" t="s">
        <v>2152</v>
      </c>
      <c r="E184" s="3" t="s">
        <v>2831</v>
      </c>
      <c r="F184" s="116" t="s">
        <v>2586</v>
      </c>
      <c r="G184" s="33">
        <v>359.52</v>
      </c>
      <c r="H184" s="165"/>
      <c r="I184" s="3">
        <v>41</v>
      </c>
      <c r="J184" s="5">
        <v>4</v>
      </c>
      <c r="K184" s="6">
        <f t="shared" si="8"/>
        <v>164</v>
      </c>
      <c r="L184" s="6">
        <f t="shared" si="9"/>
        <v>11.48</v>
      </c>
      <c r="M184" s="6">
        <f t="shared" si="10"/>
        <v>175.48</v>
      </c>
      <c r="N184" s="6">
        <f t="shared" si="11"/>
        <v>535</v>
      </c>
    </row>
    <row r="185" spans="1:14" ht="24" customHeight="1" x14ac:dyDescent="0.4">
      <c r="A185" s="8">
        <v>181</v>
      </c>
      <c r="B185" s="4">
        <v>5930000785</v>
      </c>
      <c r="C185" s="168" t="s">
        <v>2153</v>
      </c>
      <c r="D185" s="3" t="s">
        <v>2154</v>
      </c>
      <c r="E185" s="3" t="s">
        <v>2687</v>
      </c>
      <c r="F185" s="116" t="s">
        <v>2586</v>
      </c>
      <c r="G185" s="33">
        <v>55.64</v>
      </c>
      <c r="H185" s="165"/>
      <c r="I185" s="3">
        <v>13</v>
      </c>
      <c r="J185" s="5">
        <v>4</v>
      </c>
      <c r="K185" s="6">
        <f t="shared" si="8"/>
        <v>52</v>
      </c>
      <c r="L185" s="6">
        <f t="shared" si="9"/>
        <v>3.6400000000000006</v>
      </c>
      <c r="M185" s="6">
        <f t="shared" si="10"/>
        <v>55.64</v>
      </c>
      <c r="N185" s="6">
        <f t="shared" si="11"/>
        <v>111.28</v>
      </c>
    </row>
    <row r="186" spans="1:14" ht="24" customHeight="1" x14ac:dyDescent="0.4">
      <c r="A186" s="8">
        <v>182</v>
      </c>
      <c r="B186" s="4">
        <v>5930000786</v>
      </c>
      <c r="C186" s="168" t="s">
        <v>2155</v>
      </c>
      <c r="D186" s="3" t="s">
        <v>2156</v>
      </c>
      <c r="E186" s="3" t="s">
        <v>2832</v>
      </c>
      <c r="F186" s="116" t="s">
        <v>2586</v>
      </c>
      <c r="G186" s="33">
        <v>1947.4</v>
      </c>
      <c r="H186" s="165"/>
      <c r="I186" s="3">
        <v>223</v>
      </c>
      <c r="J186" s="5">
        <v>4</v>
      </c>
      <c r="K186" s="6">
        <f t="shared" si="8"/>
        <v>892</v>
      </c>
      <c r="L186" s="6">
        <f t="shared" si="9"/>
        <v>62.440000000000005</v>
      </c>
      <c r="M186" s="6">
        <f t="shared" si="10"/>
        <v>954.44</v>
      </c>
      <c r="N186" s="6">
        <f t="shared" si="11"/>
        <v>2901.84</v>
      </c>
    </row>
    <row r="187" spans="1:14" ht="24" customHeight="1" x14ac:dyDescent="0.4">
      <c r="A187" s="8">
        <v>183</v>
      </c>
      <c r="B187" s="4">
        <v>5930000787</v>
      </c>
      <c r="C187" s="168" t="s">
        <v>2157</v>
      </c>
      <c r="D187" s="3" t="s">
        <v>2158</v>
      </c>
      <c r="E187" s="3" t="s">
        <v>2688</v>
      </c>
      <c r="F187" s="116" t="s">
        <v>2586</v>
      </c>
      <c r="G187" s="33">
        <v>119.84</v>
      </c>
      <c r="H187" s="165"/>
      <c r="I187" s="3">
        <v>4</v>
      </c>
      <c r="J187" s="5">
        <v>4</v>
      </c>
      <c r="K187" s="6">
        <f t="shared" si="8"/>
        <v>16</v>
      </c>
      <c r="L187" s="6">
        <f t="shared" si="9"/>
        <v>1.1200000000000001</v>
      </c>
      <c r="M187" s="6">
        <f t="shared" si="10"/>
        <v>17.12</v>
      </c>
      <c r="N187" s="6">
        <f t="shared" si="11"/>
        <v>136.96</v>
      </c>
    </row>
    <row r="188" spans="1:14" ht="24" customHeight="1" x14ac:dyDescent="0.4">
      <c r="A188" s="8">
        <v>184</v>
      </c>
      <c r="B188" s="4">
        <v>5930000788</v>
      </c>
      <c r="C188" s="166" t="s">
        <v>2159</v>
      </c>
      <c r="D188" s="167" t="s">
        <v>2160</v>
      </c>
      <c r="E188" s="3" t="s">
        <v>2833</v>
      </c>
      <c r="F188" s="116" t="s">
        <v>2585</v>
      </c>
      <c r="G188" s="33">
        <v>505.04</v>
      </c>
      <c r="H188" s="165"/>
      <c r="I188" s="3">
        <v>56</v>
      </c>
      <c r="J188" s="5">
        <v>4</v>
      </c>
      <c r="K188" s="6">
        <f t="shared" si="8"/>
        <v>224</v>
      </c>
      <c r="L188" s="6">
        <f t="shared" si="9"/>
        <v>15.680000000000001</v>
      </c>
      <c r="M188" s="6">
        <f t="shared" si="10"/>
        <v>239.68</v>
      </c>
      <c r="N188" s="6">
        <f t="shared" si="11"/>
        <v>744.72</v>
      </c>
    </row>
    <row r="189" spans="1:14" ht="24" customHeight="1" x14ac:dyDescent="0.4">
      <c r="A189" s="8">
        <v>185</v>
      </c>
      <c r="B189" s="4">
        <v>5930000789</v>
      </c>
      <c r="C189" s="168" t="s">
        <v>2161</v>
      </c>
      <c r="D189" s="3" t="s">
        <v>591</v>
      </c>
      <c r="E189" s="3" t="s">
        <v>2689</v>
      </c>
      <c r="F189" s="116" t="s">
        <v>2586</v>
      </c>
      <c r="G189" s="33">
        <v>552.12</v>
      </c>
      <c r="H189" s="165"/>
      <c r="I189" s="3">
        <v>47</v>
      </c>
      <c r="J189" s="5">
        <v>4</v>
      </c>
      <c r="K189" s="6">
        <f t="shared" si="8"/>
        <v>188</v>
      </c>
      <c r="L189" s="6">
        <f t="shared" si="9"/>
        <v>13.160000000000002</v>
      </c>
      <c r="M189" s="6">
        <f t="shared" si="10"/>
        <v>201.16</v>
      </c>
      <c r="N189" s="6">
        <f t="shared" si="11"/>
        <v>753.28</v>
      </c>
    </row>
    <row r="190" spans="1:14" ht="24" customHeight="1" x14ac:dyDescent="0.4">
      <c r="A190" s="8">
        <v>186</v>
      </c>
      <c r="B190" s="4">
        <v>5930000790</v>
      </c>
      <c r="C190" s="168" t="s">
        <v>2162</v>
      </c>
      <c r="D190" s="3" t="s">
        <v>2163</v>
      </c>
      <c r="E190" s="3" t="s">
        <v>2834</v>
      </c>
      <c r="F190" s="116" t="s">
        <v>2586</v>
      </c>
      <c r="G190" s="33">
        <v>269.64</v>
      </c>
      <c r="H190" s="165"/>
      <c r="I190" s="3">
        <v>11</v>
      </c>
      <c r="J190" s="5">
        <v>4</v>
      </c>
      <c r="K190" s="6">
        <f t="shared" si="8"/>
        <v>44</v>
      </c>
      <c r="L190" s="6">
        <f t="shared" si="9"/>
        <v>3.08</v>
      </c>
      <c r="M190" s="6">
        <f t="shared" si="10"/>
        <v>47.08</v>
      </c>
      <c r="N190" s="6">
        <f t="shared" si="11"/>
        <v>316.71999999999997</v>
      </c>
    </row>
    <row r="191" spans="1:14" ht="24" customHeight="1" x14ac:dyDescent="0.4">
      <c r="A191" s="8">
        <v>187</v>
      </c>
      <c r="B191" s="4">
        <v>5930000791</v>
      </c>
      <c r="C191" s="168" t="s">
        <v>2164</v>
      </c>
      <c r="D191" s="3" t="s">
        <v>2165</v>
      </c>
      <c r="E191" s="3" t="s">
        <v>2690</v>
      </c>
      <c r="F191" s="116" t="s">
        <v>2586</v>
      </c>
      <c r="G191" s="33">
        <v>1562.2</v>
      </c>
      <c r="H191" s="165"/>
      <c r="I191" s="3">
        <v>205</v>
      </c>
      <c r="J191" s="5">
        <v>4</v>
      </c>
      <c r="K191" s="6">
        <f t="shared" si="8"/>
        <v>820</v>
      </c>
      <c r="L191" s="6">
        <f t="shared" si="9"/>
        <v>57.400000000000006</v>
      </c>
      <c r="M191" s="6">
        <f t="shared" si="10"/>
        <v>877.4</v>
      </c>
      <c r="N191" s="6">
        <f t="shared" si="11"/>
        <v>2439.6</v>
      </c>
    </row>
    <row r="192" spans="1:14" ht="24" customHeight="1" x14ac:dyDescent="0.4">
      <c r="A192" s="8">
        <v>188</v>
      </c>
      <c r="B192" s="4">
        <v>5930000792</v>
      </c>
      <c r="C192" s="164">
        <v>1514184</v>
      </c>
      <c r="D192" s="160" t="s">
        <v>2167</v>
      </c>
      <c r="E192" s="3" t="s">
        <v>2835</v>
      </c>
      <c r="F192" s="116" t="s">
        <v>1779</v>
      </c>
      <c r="G192" s="33">
        <v>0</v>
      </c>
      <c r="H192" s="165"/>
      <c r="I192" s="3">
        <v>63</v>
      </c>
      <c r="J192" s="5">
        <v>4</v>
      </c>
      <c r="K192" s="6">
        <f t="shared" si="8"/>
        <v>252</v>
      </c>
      <c r="L192" s="6">
        <f t="shared" si="9"/>
        <v>17.64</v>
      </c>
      <c r="M192" s="6">
        <f t="shared" si="10"/>
        <v>269.64</v>
      </c>
      <c r="N192" s="6">
        <f t="shared" si="11"/>
        <v>269.64</v>
      </c>
    </row>
    <row r="193" spans="1:14" ht="24" customHeight="1" x14ac:dyDescent="0.4">
      <c r="A193" s="8">
        <v>189</v>
      </c>
      <c r="B193" s="4">
        <v>5930000793</v>
      </c>
      <c r="C193" s="168" t="s">
        <v>2168</v>
      </c>
      <c r="D193" s="3" t="s">
        <v>2169</v>
      </c>
      <c r="E193" s="3" t="s">
        <v>2691</v>
      </c>
      <c r="F193" s="116" t="s">
        <v>2586</v>
      </c>
      <c r="G193" s="33">
        <v>1091.4000000000001</v>
      </c>
      <c r="H193" s="165"/>
      <c r="I193" s="3">
        <v>116</v>
      </c>
      <c r="J193" s="5">
        <v>4</v>
      </c>
      <c r="K193" s="6">
        <f t="shared" si="8"/>
        <v>464</v>
      </c>
      <c r="L193" s="6">
        <f t="shared" si="9"/>
        <v>32.480000000000004</v>
      </c>
      <c r="M193" s="6">
        <f t="shared" si="10"/>
        <v>496.48</v>
      </c>
      <c r="N193" s="6">
        <f t="shared" si="11"/>
        <v>1587.88</v>
      </c>
    </row>
    <row r="194" spans="1:14" ht="24" customHeight="1" x14ac:dyDescent="0.4">
      <c r="A194" s="8">
        <v>190</v>
      </c>
      <c r="B194" s="4">
        <v>5930000794</v>
      </c>
      <c r="C194" s="168" t="s">
        <v>2170</v>
      </c>
      <c r="D194" s="3" t="s">
        <v>2171</v>
      </c>
      <c r="E194" s="169" t="s">
        <v>2692</v>
      </c>
      <c r="F194" s="116" t="s">
        <v>2586</v>
      </c>
      <c r="G194" s="33">
        <v>256.8</v>
      </c>
      <c r="H194" s="165"/>
      <c r="I194" s="3">
        <v>10</v>
      </c>
      <c r="J194" s="5">
        <v>4</v>
      </c>
      <c r="K194" s="6">
        <f t="shared" si="8"/>
        <v>40</v>
      </c>
      <c r="L194" s="6">
        <f t="shared" si="9"/>
        <v>2.8000000000000003</v>
      </c>
      <c r="M194" s="6">
        <f t="shared" si="10"/>
        <v>42.8</v>
      </c>
      <c r="N194" s="6">
        <f t="shared" si="11"/>
        <v>299.60000000000002</v>
      </c>
    </row>
    <row r="195" spans="1:14" ht="24" customHeight="1" x14ac:dyDescent="0.4">
      <c r="A195" s="8">
        <v>191</v>
      </c>
      <c r="B195" s="4">
        <v>5930000795</v>
      </c>
      <c r="C195" s="164">
        <v>1503148</v>
      </c>
      <c r="D195" s="160" t="s">
        <v>2010</v>
      </c>
      <c r="E195" s="3" t="s">
        <v>2693</v>
      </c>
      <c r="F195" s="116" t="s">
        <v>1779</v>
      </c>
      <c r="G195" s="33">
        <v>0</v>
      </c>
      <c r="H195" s="165"/>
      <c r="I195" s="3">
        <v>93</v>
      </c>
      <c r="J195" s="5">
        <v>4</v>
      </c>
      <c r="K195" s="6">
        <f t="shared" si="8"/>
        <v>372</v>
      </c>
      <c r="L195" s="6">
        <f t="shared" si="9"/>
        <v>26.040000000000003</v>
      </c>
      <c r="M195" s="6">
        <f t="shared" si="10"/>
        <v>398.04</v>
      </c>
      <c r="N195" s="6">
        <f t="shared" si="11"/>
        <v>398.04</v>
      </c>
    </row>
    <row r="196" spans="1:14" ht="24" customHeight="1" x14ac:dyDescent="0.4">
      <c r="A196" s="8">
        <v>192</v>
      </c>
      <c r="B196" s="4">
        <v>5930000796</v>
      </c>
      <c r="C196" s="168" t="s">
        <v>2173</v>
      </c>
      <c r="D196" s="3" t="s">
        <v>2174</v>
      </c>
      <c r="E196" s="3" t="s">
        <v>2836</v>
      </c>
      <c r="F196" s="116" t="s">
        <v>2586</v>
      </c>
      <c r="G196" s="33">
        <v>663.4</v>
      </c>
      <c r="H196" s="165"/>
      <c r="I196" s="3">
        <v>85</v>
      </c>
      <c r="J196" s="5">
        <v>4</v>
      </c>
      <c r="K196" s="6">
        <f t="shared" si="8"/>
        <v>340</v>
      </c>
      <c r="L196" s="6">
        <f t="shared" si="9"/>
        <v>23.8</v>
      </c>
      <c r="M196" s="6">
        <f t="shared" si="10"/>
        <v>363.8</v>
      </c>
      <c r="N196" s="6">
        <f t="shared" si="11"/>
        <v>1027.2</v>
      </c>
    </row>
    <row r="197" spans="1:14" ht="24" customHeight="1" x14ac:dyDescent="0.4">
      <c r="A197" s="8">
        <v>193</v>
      </c>
      <c r="B197" s="4">
        <v>5930000797</v>
      </c>
      <c r="C197" s="166" t="s">
        <v>2175</v>
      </c>
      <c r="D197" s="167" t="s">
        <v>2176</v>
      </c>
      <c r="E197" s="3" t="s">
        <v>2694</v>
      </c>
      <c r="F197" s="116" t="s">
        <v>2585</v>
      </c>
      <c r="G197" s="33">
        <v>291.04000000000002</v>
      </c>
      <c r="H197" s="165"/>
      <c r="I197" s="3">
        <v>68</v>
      </c>
      <c r="J197" s="5">
        <v>4</v>
      </c>
      <c r="K197" s="6">
        <f t="shared" si="8"/>
        <v>272</v>
      </c>
      <c r="L197" s="6">
        <f t="shared" si="9"/>
        <v>19.040000000000003</v>
      </c>
      <c r="M197" s="6">
        <f t="shared" si="10"/>
        <v>291.04000000000002</v>
      </c>
      <c r="N197" s="6">
        <f t="shared" si="11"/>
        <v>582.08000000000004</v>
      </c>
    </row>
    <row r="198" spans="1:14" ht="24" customHeight="1" x14ac:dyDescent="0.4">
      <c r="A198" s="8">
        <v>194</v>
      </c>
      <c r="B198" s="4">
        <v>5930000798</v>
      </c>
      <c r="C198" s="168" t="s">
        <v>2177</v>
      </c>
      <c r="D198" s="3" t="s">
        <v>422</v>
      </c>
      <c r="E198" s="3" t="s">
        <v>2837</v>
      </c>
      <c r="F198" s="116" t="s">
        <v>2586</v>
      </c>
      <c r="G198" s="33">
        <v>269.64</v>
      </c>
      <c r="H198" s="165"/>
      <c r="I198" s="3">
        <v>19</v>
      </c>
      <c r="J198" s="5">
        <v>4</v>
      </c>
      <c r="K198" s="6">
        <f t="shared" ref="K198:K261" si="12">I198*J198</f>
        <v>76</v>
      </c>
      <c r="L198" s="6">
        <f t="shared" ref="L198:L261" si="13">K198*7%</f>
        <v>5.32</v>
      </c>
      <c r="M198" s="6">
        <f t="shared" ref="M198:M261" si="14">K198+L198</f>
        <v>81.319999999999993</v>
      </c>
      <c r="N198" s="6">
        <f t="shared" ref="N198:N261" si="15">M198+G198</f>
        <v>350.96</v>
      </c>
    </row>
    <row r="199" spans="1:14" ht="24" customHeight="1" x14ac:dyDescent="0.4">
      <c r="A199" s="8">
        <v>195</v>
      </c>
      <c r="B199" s="4">
        <v>5930000799</v>
      </c>
      <c r="C199" s="168" t="s">
        <v>2178</v>
      </c>
      <c r="D199" s="3" t="s">
        <v>425</v>
      </c>
      <c r="E199" s="3" t="s">
        <v>2695</v>
      </c>
      <c r="F199" s="116" t="s">
        <v>2586</v>
      </c>
      <c r="G199" s="33">
        <v>21.4</v>
      </c>
      <c r="H199" s="165"/>
      <c r="I199" s="3">
        <v>4</v>
      </c>
      <c r="J199" s="5">
        <v>4</v>
      </c>
      <c r="K199" s="6">
        <f t="shared" si="12"/>
        <v>16</v>
      </c>
      <c r="L199" s="6">
        <f t="shared" si="13"/>
        <v>1.1200000000000001</v>
      </c>
      <c r="M199" s="6">
        <f t="shared" si="14"/>
        <v>17.12</v>
      </c>
      <c r="N199" s="6">
        <f t="shared" si="15"/>
        <v>38.519999999999996</v>
      </c>
    </row>
    <row r="200" spans="1:14" ht="24" customHeight="1" x14ac:dyDescent="0.4">
      <c r="A200" s="8">
        <v>196</v>
      </c>
      <c r="B200" s="4">
        <v>5930000800</v>
      </c>
      <c r="C200" s="166" t="s">
        <v>2179</v>
      </c>
      <c r="D200" s="167" t="s">
        <v>2180</v>
      </c>
      <c r="E200" s="3" t="s">
        <v>2838</v>
      </c>
      <c r="F200" s="116" t="s">
        <v>2585</v>
      </c>
      <c r="G200" s="33">
        <v>59.92</v>
      </c>
      <c r="H200" s="165"/>
      <c r="I200" s="3">
        <v>15</v>
      </c>
      <c r="J200" s="5">
        <v>4</v>
      </c>
      <c r="K200" s="6">
        <f t="shared" si="12"/>
        <v>60</v>
      </c>
      <c r="L200" s="6">
        <f t="shared" si="13"/>
        <v>4.2</v>
      </c>
      <c r="M200" s="6">
        <f t="shared" si="14"/>
        <v>64.2</v>
      </c>
      <c r="N200" s="6">
        <f t="shared" si="15"/>
        <v>124.12</v>
      </c>
    </row>
    <row r="201" spans="1:14" ht="24" customHeight="1" x14ac:dyDescent="0.4">
      <c r="A201" s="8">
        <v>197</v>
      </c>
      <c r="B201" s="4">
        <v>5930000801</v>
      </c>
      <c r="C201" s="166" t="s">
        <v>2181</v>
      </c>
      <c r="D201" s="167" t="s">
        <v>427</v>
      </c>
      <c r="E201" s="3" t="s">
        <v>2696</v>
      </c>
      <c r="F201" s="116" t="s">
        <v>2585</v>
      </c>
      <c r="G201" s="33">
        <v>72.760000000000005</v>
      </c>
      <c r="H201" s="165"/>
      <c r="I201" s="3">
        <v>15</v>
      </c>
      <c r="J201" s="5">
        <v>4</v>
      </c>
      <c r="K201" s="6">
        <f t="shared" si="12"/>
        <v>60</v>
      </c>
      <c r="L201" s="6">
        <f t="shared" si="13"/>
        <v>4.2</v>
      </c>
      <c r="M201" s="6">
        <f t="shared" si="14"/>
        <v>64.2</v>
      </c>
      <c r="N201" s="6">
        <f t="shared" si="15"/>
        <v>136.96</v>
      </c>
    </row>
    <row r="202" spans="1:14" ht="24" customHeight="1" x14ac:dyDescent="0.4">
      <c r="A202" s="8">
        <v>198</v>
      </c>
      <c r="B202" s="4">
        <v>5930000802</v>
      </c>
      <c r="C202" s="168" t="s">
        <v>2182</v>
      </c>
      <c r="D202" s="3" t="s">
        <v>430</v>
      </c>
      <c r="E202" s="3" t="s">
        <v>2839</v>
      </c>
      <c r="F202" s="116" t="s">
        <v>2586</v>
      </c>
      <c r="G202" s="33">
        <v>34.24</v>
      </c>
      <c r="H202" s="165"/>
      <c r="I202" s="3">
        <v>5</v>
      </c>
      <c r="J202" s="5">
        <v>4</v>
      </c>
      <c r="K202" s="6">
        <f t="shared" si="12"/>
        <v>20</v>
      </c>
      <c r="L202" s="6">
        <f t="shared" si="13"/>
        <v>1.4000000000000001</v>
      </c>
      <c r="M202" s="6">
        <f t="shared" si="14"/>
        <v>21.4</v>
      </c>
      <c r="N202" s="6">
        <f t="shared" si="15"/>
        <v>55.64</v>
      </c>
    </row>
    <row r="203" spans="1:14" ht="24" customHeight="1" x14ac:dyDescent="0.4">
      <c r="A203" s="8">
        <v>199</v>
      </c>
      <c r="B203" s="4">
        <v>5930000803</v>
      </c>
      <c r="C203" s="166" t="s">
        <v>2183</v>
      </c>
      <c r="D203" s="167" t="s">
        <v>2184</v>
      </c>
      <c r="E203" s="3" t="s">
        <v>2697</v>
      </c>
      <c r="F203" s="116" t="s">
        <v>2585</v>
      </c>
      <c r="G203" s="33">
        <v>25.68</v>
      </c>
      <c r="H203" s="165"/>
      <c r="I203" s="3">
        <v>16</v>
      </c>
      <c r="J203" s="5">
        <v>4</v>
      </c>
      <c r="K203" s="6">
        <f t="shared" si="12"/>
        <v>64</v>
      </c>
      <c r="L203" s="6">
        <f t="shared" si="13"/>
        <v>4.4800000000000004</v>
      </c>
      <c r="M203" s="6">
        <f t="shared" si="14"/>
        <v>68.48</v>
      </c>
      <c r="N203" s="6">
        <f t="shared" si="15"/>
        <v>94.16</v>
      </c>
    </row>
    <row r="204" spans="1:14" ht="24" customHeight="1" x14ac:dyDescent="0.4">
      <c r="A204" s="8">
        <v>200</v>
      </c>
      <c r="B204" s="4">
        <v>5930000804</v>
      </c>
      <c r="C204" s="164">
        <v>1522147</v>
      </c>
      <c r="D204" s="160" t="s">
        <v>2186</v>
      </c>
      <c r="E204" s="3" t="s">
        <v>2840</v>
      </c>
      <c r="F204" s="116" t="s">
        <v>1779</v>
      </c>
      <c r="G204" s="33">
        <v>0</v>
      </c>
      <c r="H204" s="165"/>
      <c r="I204" s="3">
        <v>59</v>
      </c>
      <c r="J204" s="5">
        <v>4</v>
      </c>
      <c r="K204" s="6">
        <f t="shared" si="12"/>
        <v>236</v>
      </c>
      <c r="L204" s="6">
        <f t="shared" si="13"/>
        <v>16.520000000000003</v>
      </c>
      <c r="M204" s="6">
        <f t="shared" si="14"/>
        <v>252.52</v>
      </c>
      <c r="N204" s="6">
        <f t="shared" si="15"/>
        <v>252.52</v>
      </c>
    </row>
    <row r="205" spans="1:14" ht="24" customHeight="1" x14ac:dyDescent="0.4">
      <c r="A205" s="8">
        <v>201</v>
      </c>
      <c r="B205" s="4">
        <v>5930000805</v>
      </c>
      <c r="C205" s="164">
        <v>1528284</v>
      </c>
      <c r="D205" s="160" t="s">
        <v>2186</v>
      </c>
      <c r="E205" s="3" t="s">
        <v>2698</v>
      </c>
      <c r="F205" s="116" t="s">
        <v>1779</v>
      </c>
      <c r="G205" s="33">
        <v>0</v>
      </c>
      <c r="H205" s="165"/>
      <c r="I205" s="3">
        <v>31</v>
      </c>
      <c r="J205" s="5">
        <v>4</v>
      </c>
      <c r="K205" s="6">
        <f t="shared" si="12"/>
        <v>124</v>
      </c>
      <c r="L205" s="6">
        <f t="shared" si="13"/>
        <v>8.6800000000000015</v>
      </c>
      <c r="M205" s="6">
        <f t="shared" si="14"/>
        <v>132.68</v>
      </c>
      <c r="N205" s="6">
        <f t="shared" si="15"/>
        <v>132.68</v>
      </c>
    </row>
    <row r="206" spans="1:14" ht="24" customHeight="1" x14ac:dyDescent="0.4">
      <c r="A206" s="8">
        <v>202</v>
      </c>
      <c r="B206" s="4">
        <v>5930000806</v>
      </c>
      <c r="C206" s="168" t="s">
        <v>2188</v>
      </c>
      <c r="D206" s="3" t="s">
        <v>2189</v>
      </c>
      <c r="E206" s="3" t="s">
        <v>2841</v>
      </c>
      <c r="F206" s="116" t="s">
        <v>2586</v>
      </c>
      <c r="G206" s="33">
        <v>804.64</v>
      </c>
      <c r="H206" s="165"/>
      <c r="I206" s="3">
        <v>109</v>
      </c>
      <c r="J206" s="5">
        <v>4</v>
      </c>
      <c r="K206" s="6">
        <f t="shared" si="12"/>
        <v>436</v>
      </c>
      <c r="L206" s="6">
        <f t="shared" si="13"/>
        <v>30.520000000000003</v>
      </c>
      <c r="M206" s="6">
        <f t="shared" si="14"/>
        <v>466.52</v>
      </c>
      <c r="N206" s="6">
        <f t="shared" si="15"/>
        <v>1271.1599999999999</v>
      </c>
    </row>
    <row r="207" spans="1:14" ht="24" customHeight="1" x14ac:dyDescent="0.4">
      <c r="A207" s="8">
        <v>203</v>
      </c>
      <c r="B207" s="4">
        <v>5930000807</v>
      </c>
      <c r="C207" s="166" t="s">
        <v>2190</v>
      </c>
      <c r="D207" s="167" t="s">
        <v>2191</v>
      </c>
      <c r="E207" s="3" t="s">
        <v>2699</v>
      </c>
      <c r="F207" s="116" t="s">
        <v>2585</v>
      </c>
      <c r="G207" s="33">
        <v>800.36</v>
      </c>
      <c r="H207" s="165"/>
      <c r="I207" s="3">
        <v>181</v>
      </c>
      <c r="J207" s="5">
        <v>4</v>
      </c>
      <c r="K207" s="6">
        <f t="shared" si="12"/>
        <v>724</v>
      </c>
      <c r="L207" s="6">
        <f t="shared" si="13"/>
        <v>50.680000000000007</v>
      </c>
      <c r="M207" s="6">
        <f t="shared" si="14"/>
        <v>774.68000000000006</v>
      </c>
      <c r="N207" s="6">
        <f t="shared" si="15"/>
        <v>1575.04</v>
      </c>
    </row>
    <row r="208" spans="1:14" ht="24" customHeight="1" x14ac:dyDescent="0.4">
      <c r="A208" s="8">
        <v>204</v>
      </c>
      <c r="B208" s="4">
        <v>5930000808</v>
      </c>
      <c r="C208" s="166" t="s">
        <v>2192</v>
      </c>
      <c r="D208" s="167" t="s">
        <v>2191</v>
      </c>
      <c r="E208" s="3" t="s">
        <v>2842</v>
      </c>
      <c r="F208" s="116" t="s">
        <v>2585</v>
      </c>
      <c r="G208" s="33">
        <v>89.88</v>
      </c>
      <c r="H208" s="165"/>
      <c r="I208" s="3">
        <v>27</v>
      </c>
      <c r="J208" s="5">
        <v>4</v>
      </c>
      <c r="K208" s="6">
        <f t="shared" si="12"/>
        <v>108</v>
      </c>
      <c r="L208" s="6">
        <f t="shared" si="13"/>
        <v>7.5600000000000005</v>
      </c>
      <c r="M208" s="6">
        <f t="shared" si="14"/>
        <v>115.56</v>
      </c>
      <c r="N208" s="6">
        <f t="shared" si="15"/>
        <v>205.44</v>
      </c>
    </row>
    <row r="209" spans="1:14" ht="24" customHeight="1" x14ac:dyDescent="0.4">
      <c r="A209" s="8">
        <v>205</v>
      </c>
      <c r="B209" s="4">
        <v>5930000809</v>
      </c>
      <c r="C209" s="168" t="s">
        <v>2193</v>
      </c>
      <c r="D209" s="3" t="s">
        <v>695</v>
      </c>
      <c r="E209" s="3" t="s">
        <v>2700</v>
      </c>
      <c r="F209" s="116" t="s">
        <v>2586</v>
      </c>
      <c r="G209" s="33">
        <v>766.12</v>
      </c>
      <c r="H209" s="165"/>
      <c r="I209" s="3">
        <v>88</v>
      </c>
      <c r="J209" s="5">
        <v>4</v>
      </c>
      <c r="K209" s="6">
        <f t="shared" si="12"/>
        <v>352</v>
      </c>
      <c r="L209" s="6">
        <f t="shared" si="13"/>
        <v>24.64</v>
      </c>
      <c r="M209" s="6">
        <f t="shared" si="14"/>
        <v>376.64</v>
      </c>
      <c r="N209" s="6">
        <f t="shared" si="15"/>
        <v>1142.76</v>
      </c>
    </row>
    <row r="210" spans="1:14" ht="24" customHeight="1" x14ac:dyDescent="0.4">
      <c r="A210" s="8">
        <v>206</v>
      </c>
      <c r="B210" s="4">
        <v>5930000810</v>
      </c>
      <c r="C210" s="168" t="s">
        <v>2194</v>
      </c>
      <c r="D210" s="3" t="s">
        <v>437</v>
      </c>
      <c r="E210" s="3" t="s">
        <v>2843</v>
      </c>
      <c r="F210" s="116" t="s">
        <v>2586</v>
      </c>
      <c r="G210" s="33">
        <v>753.28</v>
      </c>
      <c r="H210" s="165"/>
      <c r="I210" s="3">
        <v>83</v>
      </c>
      <c r="J210" s="5">
        <v>4</v>
      </c>
      <c r="K210" s="6">
        <f t="shared" si="12"/>
        <v>332</v>
      </c>
      <c r="L210" s="6">
        <f t="shared" si="13"/>
        <v>23.240000000000002</v>
      </c>
      <c r="M210" s="6">
        <f t="shared" si="14"/>
        <v>355.24</v>
      </c>
      <c r="N210" s="6">
        <f t="shared" si="15"/>
        <v>1108.52</v>
      </c>
    </row>
    <row r="211" spans="1:14" ht="24" customHeight="1" x14ac:dyDescent="0.4">
      <c r="A211" s="8">
        <v>207</v>
      </c>
      <c r="B211" s="4">
        <v>5930000811</v>
      </c>
      <c r="C211" s="166" t="s">
        <v>2195</v>
      </c>
      <c r="D211" s="167" t="s">
        <v>2196</v>
      </c>
      <c r="E211" s="3" t="s">
        <v>2701</v>
      </c>
      <c r="F211" s="116" t="s">
        <v>2585</v>
      </c>
      <c r="G211" s="33">
        <v>141.24</v>
      </c>
      <c r="H211" s="165"/>
      <c r="I211" s="3">
        <v>36</v>
      </c>
      <c r="J211" s="5">
        <v>4</v>
      </c>
      <c r="K211" s="6">
        <f t="shared" si="12"/>
        <v>144</v>
      </c>
      <c r="L211" s="6">
        <f t="shared" si="13"/>
        <v>10.080000000000002</v>
      </c>
      <c r="M211" s="6">
        <f t="shared" si="14"/>
        <v>154.08000000000001</v>
      </c>
      <c r="N211" s="6">
        <f t="shared" si="15"/>
        <v>295.32000000000005</v>
      </c>
    </row>
    <row r="212" spans="1:14" ht="24" customHeight="1" x14ac:dyDescent="0.4">
      <c r="A212" s="8">
        <v>208</v>
      </c>
      <c r="B212" s="4">
        <v>5930000812</v>
      </c>
      <c r="C212" s="166" t="s">
        <v>2197</v>
      </c>
      <c r="D212" s="167" t="s">
        <v>2198</v>
      </c>
      <c r="E212" s="3" t="s">
        <v>2844</v>
      </c>
      <c r="F212" s="116" t="s">
        <v>2585</v>
      </c>
      <c r="G212" s="33">
        <v>102.72</v>
      </c>
      <c r="H212" s="165"/>
      <c r="I212" s="3">
        <v>31</v>
      </c>
      <c r="J212" s="5">
        <v>4</v>
      </c>
      <c r="K212" s="6">
        <f t="shared" si="12"/>
        <v>124</v>
      </c>
      <c r="L212" s="6">
        <f t="shared" si="13"/>
        <v>8.6800000000000015</v>
      </c>
      <c r="M212" s="6">
        <f t="shared" si="14"/>
        <v>132.68</v>
      </c>
      <c r="N212" s="6">
        <f t="shared" si="15"/>
        <v>235.4</v>
      </c>
    </row>
    <row r="213" spans="1:14" ht="24" customHeight="1" x14ac:dyDescent="0.4">
      <c r="A213" s="8">
        <v>209</v>
      </c>
      <c r="B213" s="4">
        <v>5930000813</v>
      </c>
      <c r="C213" s="166" t="s">
        <v>2199</v>
      </c>
      <c r="D213" s="167" t="s">
        <v>2200</v>
      </c>
      <c r="E213" s="3" t="s">
        <v>2702</v>
      </c>
      <c r="F213" s="116" t="s">
        <v>2585</v>
      </c>
      <c r="G213" s="33">
        <v>102.72</v>
      </c>
      <c r="H213" s="165"/>
      <c r="I213" s="3">
        <v>28</v>
      </c>
      <c r="J213" s="5">
        <v>4</v>
      </c>
      <c r="K213" s="6">
        <f t="shared" si="12"/>
        <v>112</v>
      </c>
      <c r="L213" s="6">
        <f t="shared" si="13"/>
        <v>7.8400000000000007</v>
      </c>
      <c r="M213" s="6">
        <f t="shared" si="14"/>
        <v>119.84</v>
      </c>
      <c r="N213" s="6">
        <f t="shared" si="15"/>
        <v>222.56</v>
      </c>
    </row>
    <row r="214" spans="1:14" ht="24" customHeight="1" x14ac:dyDescent="0.4">
      <c r="A214" s="8">
        <v>210</v>
      </c>
      <c r="B214" s="4">
        <v>5930000814</v>
      </c>
      <c r="C214" s="168" t="s">
        <v>2201</v>
      </c>
      <c r="D214" s="3" t="s">
        <v>2202</v>
      </c>
      <c r="E214" s="3" t="s">
        <v>2845</v>
      </c>
      <c r="F214" s="116" t="s">
        <v>2586</v>
      </c>
      <c r="G214" s="33">
        <v>642</v>
      </c>
      <c r="H214" s="165"/>
      <c r="I214" s="3">
        <v>87</v>
      </c>
      <c r="J214" s="5">
        <v>4</v>
      </c>
      <c r="K214" s="6">
        <f t="shared" si="12"/>
        <v>348</v>
      </c>
      <c r="L214" s="6">
        <f t="shared" si="13"/>
        <v>24.360000000000003</v>
      </c>
      <c r="M214" s="6">
        <f t="shared" si="14"/>
        <v>372.36</v>
      </c>
      <c r="N214" s="6">
        <f t="shared" si="15"/>
        <v>1014.36</v>
      </c>
    </row>
    <row r="215" spans="1:14" ht="24" customHeight="1" x14ac:dyDescent="0.4">
      <c r="A215" s="8">
        <v>211</v>
      </c>
      <c r="B215" s="4">
        <v>5930000815</v>
      </c>
      <c r="C215" s="168" t="s">
        <v>2203</v>
      </c>
      <c r="D215" s="3" t="s">
        <v>2204</v>
      </c>
      <c r="E215" s="3" t="s">
        <v>2703</v>
      </c>
      <c r="F215" s="116" t="s">
        <v>2586</v>
      </c>
      <c r="G215" s="33">
        <v>89.88</v>
      </c>
      <c r="H215" s="165"/>
      <c r="I215" s="3">
        <v>13</v>
      </c>
      <c r="J215" s="5">
        <v>4</v>
      </c>
      <c r="K215" s="6">
        <f t="shared" si="12"/>
        <v>52</v>
      </c>
      <c r="L215" s="6">
        <f t="shared" si="13"/>
        <v>3.6400000000000006</v>
      </c>
      <c r="M215" s="6">
        <f t="shared" si="14"/>
        <v>55.64</v>
      </c>
      <c r="N215" s="6">
        <f t="shared" si="15"/>
        <v>145.51999999999998</v>
      </c>
    </row>
    <row r="216" spans="1:14" ht="24" customHeight="1" x14ac:dyDescent="0.4">
      <c r="A216" s="8">
        <v>212</v>
      </c>
      <c r="B216" s="4">
        <v>5930000816</v>
      </c>
      <c r="C216" s="168" t="s">
        <v>2205</v>
      </c>
      <c r="D216" s="3" t="s">
        <v>2206</v>
      </c>
      <c r="E216" s="3" t="s">
        <v>2846</v>
      </c>
      <c r="F216" s="116" t="s">
        <v>2586</v>
      </c>
      <c r="G216" s="33">
        <v>235.4</v>
      </c>
      <c r="H216" s="165"/>
      <c r="I216" s="3">
        <v>12</v>
      </c>
      <c r="J216" s="5">
        <v>4</v>
      </c>
      <c r="K216" s="6">
        <f t="shared" si="12"/>
        <v>48</v>
      </c>
      <c r="L216" s="6">
        <f t="shared" si="13"/>
        <v>3.3600000000000003</v>
      </c>
      <c r="M216" s="6">
        <f t="shared" si="14"/>
        <v>51.36</v>
      </c>
      <c r="N216" s="6">
        <f t="shared" si="15"/>
        <v>286.76</v>
      </c>
    </row>
    <row r="217" spans="1:14" ht="24" customHeight="1" x14ac:dyDescent="0.4">
      <c r="A217" s="8">
        <v>213</v>
      </c>
      <c r="B217" s="4">
        <v>5930000817</v>
      </c>
      <c r="C217" s="168" t="s">
        <v>2207</v>
      </c>
      <c r="D217" s="3" t="s">
        <v>2208</v>
      </c>
      <c r="E217" s="3" t="s">
        <v>2704</v>
      </c>
      <c r="F217" s="116" t="s">
        <v>2586</v>
      </c>
      <c r="G217" s="33">
        <v>338.12</v>
      </c>
      <c r="H217" s="165"/>
      <c r="I217" s="3">
        <v>21</v>
      </c>
      <c r="J217" s="5">
        <v>4</v>
      </c>
      <c r="K217" s="6">
        <f t="shared" si="12"/>
        <v>84</v>
      </c>
      <c r="L217" s="6">
        <f t="shared" si="13"/>
        <v>5.8800000000000008</v>
      </c>
      <c r="M217" s="6">
        <f t="shared" si="14"/>
        <v>89.88</v>
      </c>
      <c r="N217" s="6">
        <f t="shared" si="15"/>
        <v>428</v>
      </c>
    </row>
    <row r="218" spans="1:14" ht="24" customHeight="1" x14ac:dyDescent="0.4">
      <c r="A218" s="8">
        <v>214</v>
      </c>
      <c r="B218" s="4">
        <v>5930000818</v>
      </c>
      <c r="C218" s="168" t="s">
        <v>2209</v>
      </c>
      <c r="D218" s="3" t="s">
        <v>2210</v>
      </c>
      <c r="E218" s="3" t="s">
        <v>2673</v>
      </c>
      <c r="F218" s="116" t="s">
        <v>2586</v>
      </c>
      <c r="G218" s="33">
        <v>3869.12</v>
      </c>
      <c r="H218" s="165"/>
      <c r="I218" s="3">
        <v>378</v>
      </c>
      <c r="J218" s="5">
        <v>4</v>
      </c>
      <c r="K218" s="6">
        <f t="shared" si="12"/>
        <v>1512</v>
      </c>
      <c r="L218" s="6">
        <f t="shared" si="13"/>
        <v>105.84</v>
      </c>
      <c r="M218" s="6">
        <f t="shared" si="14"/>
        <v>1617.84</v>
      </c>
      <c r="N218" s="6">
        <f t="shared" si="15"/>
        <v>5486.96</v>
      </c>
    </row>
    <row r="219" spans="1:14" ht="24" customHeight="1" x14ac:dyDescent="0.4">
      <c r="A219" s="8">
        <v>215</v>
      </c>
      <c r="B219" s="4">
        <v>5930000819</v>
      </c>
      <c r="C219" s="168" t="s">
        <v>2211</v>
      </c>
      <c r="D219" s="3" t="s">
        <v>2705</v>
      </c>
      <c r="E219" s="169" t="s">
        <v>2706</v>
      </c>
      <c r="F219" s="116" t="s">
        <v>2586</v>
      </c>
      <c r="G219" s="33">
        <v>577.79999999999995</v>
      </c>
      <c r="H219" s="165"/>
      <c r="I219" s="3">
        <v>72</v>
      </c>
      <c r="J219" s="5">
        <v>4</v>
      </c>
      <c r="K219" s="6">
        <f t="shared" si="12"/>
        <v>288</v>
      </c>
      <c r="L219" s="6">
        <f t="shared" si="13"/>
        <v>20.160000000000004</v>
      </c>
      <c r="M219" s="6">
        <f t="shared" si="14"/>
        <v>308.16000000000003</v>
      </c>
      <c r="N219" s="6">
        <f t="shared" si="15"/>
        <v>885.96</v>
      </c>
    </row>
    <row r="220" spans="1:14" ht="24" customHeight="1" x14ac:dyDescent="0.4">
      <c r="A220" s="8">
        <v>216</v>
      </c>
      <c r="B220" s="4">
        <v>5930000820</v>
      </c>
      <c r="C220" s="168" t="s">
        <v>2213</v>
      </c>
      <c r="D220" s="3" t="s">
        <v>2214</v>
      </c>
      <c r="E220" s="3" t="s">
        <v>2847</v>
      </c>
      <c r="F220" s="116" t="s">
        <v>2586</v>
      </c>
      <c r="G220" s="33">
        <v>29.96</v>
      </c>
      <c r="H220" s="165"/>
      <c r="I220" s="3">
        <v>1</v>
      </c>
      <c r="J220" s="5">
        <v>4</v>
      </c>
      <c r="K220" s="6">
        <f t="shared" si="12"/>
        <v>4</v>
      </c>
      <c r="L220" s="6">
        <f t="shared" si="13"/>
        <v>0.28000000000000003</v>
      </c>
      <c r="M220" s="6">
        <f t="shared" si="14"/>
        <v>4.28</v>
      </c>
      <c r="N220" s="6">
        <f t="shared" si="15"/>
        <v>34.24</v>
      </c>
    </row>
    <row r="221" spans="1:14" ht="24" customHeight="1" x14ac:dyDescent="0.4">
      <c r="A221" s="8">
        <v>217</v>
      </c>
      <c r="B221" s="4">
        <v>5930000821</v>
      </c>
      <c r="C221" s="168" t="s">
        <v>2374</v>
      </c>
      <c r="D221" s="3" t="s">
        <v>2375</v>
      </c>
      <c r="E221" s="3" t="s">
        <v>2707</v>
      </c>
      <c r="F221" s="116" t="s">
        <v>2586</v>
      </c>
      <c r="G221" s="33">
        <v>102.72</v>
      </c>
      <c r="H221" s="165"/>
      <c r="I221" s="3">
        <v>1</v>
      </c>
      <c r="J221" s="5">
        <v>4</v>
      </c>
      <c r="K221" s="6">
        <f t="shared" si="12"/>
        <v>4</v>
      </c>
      <c r="L221" s="6">
        <f t="shared" si="13"/>
        <v>0.28000000000000003</v>
      </c>
      <c r="M221" s="6">
        <f t="shared" si="14"/>
        <v>4.28</v>
      </c>
      <c r="N221" s="6">
        <f t="shared" si="15"/>
        <v>107</v>
      </c>
    </row>
    <row r="222" spans="1:14" ht="24" customHeight="1" x14ac:dyDescent="0.4">
      <c r="A222" s="8">
        <v>218</v>
      </c>
      <c r="B222" s="4">
        <v>5930000822</v>
      </c>
      <c r="C222" s="168" t="s">
        <v>2215</v>
      </c>
      <c r="D222" s="3" t="s">
        <v>423</v>
      </c>
      <c r="E222" s="3" t="s">
        <v>2821</v>
      </c>
      <c r="F222" s="116" t="s">
        <v>2586</v>
      </c>
      <c r="G222" s="33">
        <v>25.68</v>
      </c>
      <c r="H222" s="165"/>
      <c r="I222" s="3">
        <v>44</v>
      </c>
      <c r="J222" s="5">
        <v>4</v>
      </c>
      <c r="K222" s="6">
        <f t="shared" si="12"/>
        <v>176</v>
      </c>
      <c r="L222" s="6">
        <f t="shared" si="13"/>
        <v>12.32</v>
      </c>
      <c r="M222" s="6">
        <f t="shared" si="14"/>
        <v>188.32</v>
      </c>
      <c r="N222" s="6">
        <f t="shared" si="15"/>
        <v>214</v>
      </c>
    </row>
    <row r="223" spans="1:14" ht="24" customHeight="1" x14ac:dyDescent="0.4">
      <c r="A223" s="8">
        <v>219</v>
      </c>
      <c r="B223" s="4">
        <v>5930000823</v>
      </c>
      <c r="C223" s="168" t="s">
        <v>2376</v>
      </c>
      <c r="D223" s="3" t="s">
        <v>2377</v>
      </c>
      <c r="E223" s="3" t="s">
        <v>2708</v>
      </c>
      <c r="F223" s="116" t="s">
        <v>2586</v>
      </c>
      <c r="G223" s="33">
        <v>81.319999999999993</v>
      </c>
      <c r="H223" s="165"/>
      <c r="I223" s="3">
        <v>0</v>
      </c>
      <c r="J223" s="5">
        <v>4</v>
      </c>
      <c r="K223" s="6">
        <f t="shared" si="12"/>
        <v>0</v>
      </c>
      <c r="L223" s="6">
        <f t="shared" si="13"/>
        <v>0</v>
      </c>
      <c r="M223" s="6">
        <f t="shared" si="14"/>
        <v>0</v>
      </c>
      <c r="N223" s="6">
        <f t="shared" si="15"/>
        <v>81.319999999999993</v>
      </c>
    </row>
    <row r="224" spans="1:14" ht="24" customHeight="1" x14ac:dyDescent="0.4">
      <c r="A224" s="8">
        <v>220</v>
      </c>
      <c r="B224" s="4">
        <v>5930000824</v>
      </c>
      <c r="C224" s="168" t="s">
        <v>2216</v>
      </c>
      <c r="D224" s="3" t="s">
        <v>2217</v>
      </c>
      <c r="E224" s="3" t="s">
        <v>2848</v>
      </c>
      <c r="F224" s="116" t="s">
        <v>2586</v>
      </c>
      <c r="G224" s="33">
        <v>115.56</v>
      </c>
      <c r="H224" s="165"/>
      <c r="I224" s="3">
        <v>33</v>
      </c>
      <c r="J224" s="5">
        <v>4</v>
      </c>
      <c r="K224" s="6">
        <f t="shared" si="12"/>
        <v>132</v>
      </c>
      <c r="L224" s="6">
        <f t="shared" si="13"/>
        <v>9.24</v>
      </c>
      <c r="M224" s="6">
        <f t="shared" si="14"/>
        <v>141.24</v>
      </c>
      <c r="N224" s="6">
        <f t="shared" si="15"/>
        <v>256.8</v>
      </c>
    </row>
    <row r="225" spans="1:14" ht="24" customHeight="1" x14ac:dyDescent="0.4">
      <c r="A225" s="8">
        <v>221</v>
      </c>
      <c r="B225" s="4">
        <v>5930000825</v>
      </c>
      <c r="C225" s="168" t="s">
        <v>2218</v>
      </c>
      <c r="D225" s="3" t="s">
        <v>2219</v>
      </c>
      <c r="E225" s="3" t="s">
        <v>2709</v>
      </c>
      <c r="F225" s="116" t="s">
        <v>2586</v>
      </c>
      <c r="G225" s="33">
        <v>2991.72</v>
      </c>
      <c r="H225" s="165"/>
      <c r="I225" s="3">
        <v>421</v>
      </c>
      <c r="J225" s="5">
        <v>4</v>
      </c>
      <c r="K225" s="6">
        <f t="shared" si="12"/>
        <v>1684</v>
      </c>
      <c r="L225" s="6">
        <f t="shared" si="13"/>
        <v>117.88000000000001</v>
      </c>
      <c r="M225" s="6">
        <f t="shared" si="14"/>
        <v>1801.88</v>
      </c>
      <c r="N225" s="6">
        <f t="shared" si="15"/>
        <v>4793.6000000000004</v>
      </c>
    </row>
    <row r="226" spans="1:14" ht="24" customHeight="1" x14ac:dyDescent="0.4">
      <c r="A226" s="8">
        <v>222</v>
      </c>
      <c r="B226" s="4">
        <v>5930000826</v>
      </c>
      <c r="C226" s="168" t="s">
        <v>2220</v>
      </c>
      <c r="D226" s="3" t="s">
        <v>469</v>
      </c>
      <c r="E226" s="3" t="s">
        <v>2849</v>
      </c>
      <c r="F226" s="116" t="s">
        <v>2586</v>
      </c>
      <c r="G226" s="33">
        <v>171.2</v>
      </c>
      <c r="H226" s="165"/>
      <c r="I226" s="3">
        <v>4</v>
      </c>
      <c r="J226" s="5">
        <v>4</v>
      </c>
      <c r="K226" s="6">
        <f t="shared" si="12"/>
        <v>16</v>
      </c>
      <c r="L226" s="6">
        <f t="shared" si="13"/>
        <v>1.1200000000000001</v>
      </c>
      <c r="M226" s="6">
        <f t="shared" si="14"/>
        <v>17.12</v>
      </c>
      <c r="N226" s="6">
        <f t="shared" si="15"/>
        <v>188.32</v>
      </c>
    </row>
    <row r="227" spans="1:14" ht="24" customHeight="1" x14ac:dyDescent="0.4">
      <c r="A227" s="8">
        <v>223</v>
      </c>
      <c r="B227" s="4">
        <v>5930000827</v>
      </c>
      <c r="C227" s="168" t="s">
        <v>2221</v>
      </c>
      <c r="D227" s="3" t="s">
        <v>2222</v>
      </c>
      <c r="E227" s="3" t="s">
        <v>2691</v>
      </c>
      <c r="F227" s="116" t="s">
        <v>2586</v>
      </c>
      <c r="G227" s="33">
        <v>479.36</v>
      </c>
      <c r="H227" s="165"/>
      <c r="I227" s="3">
        <v>58</v>
      </c>
      <c r="J227" s="5">
        <v>4</v>
      </c>
      <c r="K227" s="6">
        <f t="shared" si="12"/>
        <v>232</v>
      </c>
      <c r="L227" s="6">
        <f t="shared" si="13"/>
        <v>16.240000000000002</v>
      </c>
      <c r="M227" s="6">
        <f t="shared" si="14"/>
        <v>248.24</v>
      </c>
      <c r="N227" s="6">
        <f t="shared" si="15"/>
        <v>727.6</v>
      </c>
    </row>
    <row r="228" spans="1:14" ht="24" customHeight="1" x14ac:dyDescent="0.4">
      <c r="A228" s="8">
        <v>224</v>
      </c>
      <c r="B228" s="4">
        <v>5930000828</v>
      </c>
      <c r="C228" s="168" t="s">
        <v>2223</v>
      </c>
      <c r="D228" s="3" t="s">
        <v>361</v>
      </c>
      <c r="E228" s="3" t="s">
        <v>2850</v>
      </c>
      <c r="F228" s="116" t="s">
        <v>2586</v>
      </c>
      <c r="G228" s="33">
        <v>509.32</v>
      </c>
      <c r="H228" s="165"/>
      <c r="I228" s="3">
        <v>77</v>
      </c>
      <c r="J228" s="5">
        <v>4</v>
      </c>
      <c r="K228" s="6">
        <f t="shared" si="12"/>
        <v>308</v>
      </c>
      <c r="L228" s="6">
        <f t="shared" si="13"/>
        <v>21.560000000000002</v>
      </c>
      <c r="M228" s="6">
        <f t="shared" si="14"/>
        <v>329.56</v>
      </c>
      <c r="N228" s="6">
        <f t="shared" si="15"/>
        <v>838.88</v>
      </c>
    </row>
    <row r="229" spans="1:14" ht="24" customHeight="1" x14ac:dyDescent="0.4">
      <c r="A229" s="8">
        <v>225</v>
      </c>
      <c r="B229" s="4">
        <v>5930000829</v>
      </c>
      <c r="C229" s="168" t="s">
        <v>2224</v>
      </c>
      <c r="D229" s="3" t="s">
        <v>2225</v>
      </c>
      <c r="E229" s="3" t="s">
        <v>2710</v>
      </c>
      <c r="F229" s="116" t="s">
        <v>2586</v>
      </c>
      <c r="G229" s="33">
        <v>77.040000000000006</v>
      </c>
      <c r="H229" s="165"/>
      <c r="I229" s="3">
        <v>11</v>
      </c>
      <c r="J229" s="5">
        <v>4</v>
      </c>
      <c r="K229" s="6">
        <f t="shared" si="12"/>
        <v>44</v>
      </c>
      <c r="L229" s="6">
        <f t="shared" si="13"/>
        <v>3.08</v>
      </c>
      <c r="M229" s="6">
        <f t="shared" si="14"/>
        <v>47.08</v>
      </c>
      <c r="N229" s="6">
        <f t="shared" si="15"/>
        <v>124.12</v>
      </c>
    </row>
    <row r="230" spans="1:14" ht="24" customHeight="1" x14ac:dyDescent="0.4">
      <c r="A230" s="8">
        <v>226</v>
      </c>
      <c r="B230" s="4">
        <v>5930000830</v>
      </c>
      <c r="C230" s="168" t="s">
        <v>2226</v>
      </c>
      <c r="D230" s="3" t="s">
        <v>2227</v>
      </c>
      <c r="E230" s="169" t="s">
        <v>2711</v>
      </c>
      <c r="F230" s="116" t="s">
        <v>2586</v>
      </c>
      <c r="G230" s="33">
        <v>308.16000000000003</v>
      </c>
      <c r="H230" s="165"/>
      <c r="I230" s="3">
        <v>30</v>
      </c>
      <c r="J230" s="5">
        <v>4</v>
      </c>
      <c r="K230" s="6">
        <f t="shared" si="12"/>
        <v>120</v>
      </c>
      <c r="L230" s="6">
        <f t="shared" si="13"/>
        <v>8.4</v>
      </c>
      <c r="M230" s="6">
        <f t="shared" si="14"/>
        <v>128.4</v>
      </c>
      <c r="N230" s="6">
        <f t="shared" si="15"/>
        <v>436.56000000000006</v>
      </c>
    </row>
    <row r="231" spans="1:14" ht="24" customHeight="1" x14ac:dyDescent="0.4">
      <c r="A231" s="8">
        <v>227</v>
      </c>
      <c r="B231" s="4">
        <v>5930000831</v>
      </c>
      <c r="C231" s="168" t="s">
        <v>2228</v>
      </c>
      <c r="D231" s="3" t="s">
        <v>2229</v>
      </c>
      <c r="E231" s="3" t="s">
        <v>2712</v>
      </c>
      <c r="F231" s="116" t="s">
        <v>2586</v>
      </c>
      <c r="G231" s="33">
        <v>342.4</v>
      </c>
      <c r="H231" s="165"/>
      <c r="I231" s="3">
        <v>31</v>
      </c>
      <c r="J231" s="5">
        <v>4</v>
      </c>
      <c r="K231" s="6">
        <f t="shared" si="12"/>
        <v>124</v>
      </c>
      <c r="L231" s="6">
        <f t="shared" si="13"/>
        <v>8.6800000000000015</v>
      </c>
      <c r="M231" s="6">
        <f t="shared" si="14"/>
        <v>132.68</v>
      </c>
      <c r="N231" s="6">
        <f t="shared" si="15"/>
        <v>475.08</v>
      </c>
    </row>
    <row r="232" spans="1:14" ht="24" customHeight="1" x14ac:dyDescent="0.4">
      <c r="A232" s="8">
        <v>228</v>
      </c>
      <c r="B232" s="4">
        <v>5930000832</v>
      </c>
      <c r="C232" s="168" t="s">
        <v>2230</v>
      </c>
      <c r="D232" s="3" t="s">
        <v>2231</v>
      </c>
      <c r="E232" s="3" t="s">
        <v>2851</v>
      </c>
      <c r="F232" s="116" t="s">
        <v>2586</v>
      </c>
      <c r="G232" s="33">
        <v>286.76</v>
      </c>
      <c r="H232" s="165"/>
      <c r="I232" s="3">
        <v>73</v>
      </c>
      <c r="J232" s="5">
        <v>4</v>
      </c>
      <c r="K232" s="6">
        <f t="shared" si="12"/>
        <v>292</v>
      </c>
      <c r="L232" s="6">
        <f t="shared" si="13"/>
        <v>20.440000000000001</v>
      </c>
      <c r="M232" s="6">
        <f t="shared" si="14"/>
        <v>312.44</v>
      </c>
      <c r="N232" s="6">
        <f t="shared" si="15"/>
        <v>599.20000000000005</v>
      </c>
    </row>
    <row r="233" spans="1:14" ht="24" customHeight="1" x14ac:dyDescent="0.4">
      <c r="A233" s="8">
        <v>229</v>
      </c>
      <c r="B233" s="4">
        <v>5930000833</v>
      </c>
      <c r="C233" s="168" t="s">
        <v>2232</v>
      </c>
      <c r="D233" s="3" t="s">
        <v>2233</v>
      </c>
      <c r="E233" s="3" t="s">
        <v>2713</v>
      </c>
      <c r="F233" s="116" t="s">
        <v>2586</v>
      </c>
      <c r="G233" s="33">
        <v>252.52</v>
      </c>
      <c r="H233" s="165"/>
      <c r="I233" s="3">
        <v>27</v>
      </c>
      <c r="J233" s="5">
        <v>4</v>
      </c>
      <c r="K233" s="6">
        <f t="shared" si="12"/>
        <v>108</v>
      </c>
      <c r="L233" s="6">
        <f t="shared" si="13"/>
        <v>7.5600000000000005</v>
      </c>
      <c r="M233" s="6">
        <f t="shared" si="14"/>
        <v>115.56</v>
      </c>
      <c r="N233" s="6">
        <f t="shared" si="15"/>
        <v>368.08000000000004</v>
      </c>
    </row>
    <row r="234" spans="1:14" ht="24" customHeight="1" x14ac:dyDescent="0.4">
      <c r="A234" s="8">
        <v>230</v>
      </c>
      <c r="B234" s="4">
        <v>5930000834</v>
      </c>
      <c r="C234" s="168" t="s">
        <v>2234</v>
      </c>
      <c r="D234" s="3" t="s">
        <v>2235</v>
      </c>
      <c r="E234" s="3" t="s">
        <v>2852</v>
      </c>
      <c r="F234" s="116" t="s">
        <v>2586</v>
      </c>
      <c r="G234" s="33">
        <v>192.6</v>
      </c>
      <c r="H234" s="165"/>
      <c r="I234" s="3">
        <v>25</v>
      </c>
      <c r="J234" s="5">
        <v>4</v>
      </c>
      <c r="K234" s="6">
        <f t="shared" si="12"/>
        <v>100</v>
      </c>
      <c r="L234" s="6">
        <f t="shared" si="13"/>
        <v>7.0000000000000009</v>
      </c>
      <c r="M234" s="6">
        <f t="shared" si="14"/>
        <v>107</v>
      </c>
      <c r="N234" s="6">
        <f t="shared" si="15"/>
        <v>299.60000000000002</v>
      </c>
    </row>
    <row r="235" spans="1:14" ht="24" customHeight="1" x14ac:dyDescent="0.4">
      <c r="A235" s="8">
        <v>231</v>
      </c>
      <c r="B235" s="4">
        <v>5930000835</v>
      </c>
      <c r="C235" s="168" t="s">
        <v>2236</v>
      </c>
      <c r="D235" s="3" t="s">
        <v>2237</v>
      </c>
      <c r="E235" s="3" t="s">
        <v>2714</v>
      </c>
      <c r="F235" s="116" t="s">
        <v>2586</v>
      </c>
      <c r="G235" s="33">
        <v>94.16</v>
      </c>
      <c r="H235" s="165"/>
      <c r="I235" s="3">
        <v>12</v>
      </c>
      <c r="J235" s="5">
        <v>4</v>
      </c>
      <c r="K235" s="6">
        <f t="shared" si="12"/>
        <v>48</v>
      </c>
      <c r="L235" s="6">
        <f t="shared" si="13"/>
        <v>3.3600000000000003</v>
      </c>
      <c r="M235" s="6">
        <f t="shared" si="14"/>
        <v>51.36</v>
      </c>
      <c r="N235" s="6">
        <f t="shared" si="15"/>
        <v>145.51999999999998</v>
      </c>
    </row>
    <row r="236" spans="1:14" ht="24" customHeight="1" x14ac:dyDescent="0.4">
      <c r="A236" s="8">
        <v>232</v>
      </c>
      <c r="B236" s="4">
        <v>5930000836</v>
      </c>
      <c r="C236" s="168" t="s">
        <v>2238</v>
      </c>
      <c r="D236" s="3" t="s">
        <v>2239</v>
      </c>
      <c r="E236" s="3" t="s">
        <v>2853</v>
      </c>
      <c r="F236" s="116" t="s">
        <v>2586</v>
      </c>
      <c r="G236" s="33">
        <v>419.44</v>
      </c>
      <c r="H236" s="165"/>
      <c r="I236" s="3">
        <v>43</v>
      </c>
      <c r="J236" s="5">
        <v>4</v>
      </c>
      <c r="K236" s="6">
        <f t="shared" si="12"/>
        <v>172</v>
      </c>
      <c r="L236" s="6">
        <f t="shared" si="13"/>
        <v>12.040000000000001</v>
      </c>
      <c r="M236" s="6">
        <f t="shared" si="14"/>
        <v>184.04</v>
      </c>
      <c r="N236" s="6">
        <f t="shared" si="15"/>
        <v>603.48</v>
      </c>
    </row>
    <row r="237" spans="1:14" ht="24" customHeight="1" x14ac:dyDescent="0.4">
      <c r="A237" s="8">
        <v>233</v>
      </c>
      <c r="B237" s="4">
        <v>5930000837</v>
      </c>
      <c r="C237" s="168" t="s">
        <v>2240</v>
      </c>
      <c r="D237" s="3" t="s">
        <v>2241</v>
      </c>
      <c r="E237" s="3" t="s">
        <v>2708</v>
      </c>
      <c r="F237" s="116" t="s">
        <v>2586</v>
      </c>
      <c r="G237" s="33">
        <v>171.2</v>
      </c>
      <c r="H237" s="165"/>
      <c r="I237" s="3">
        <v>12</v>
      </c>
      <c r="J237" s="5">
        <v>4</v>
      </c>
      <c r="K237" s="6">
        <f t="shared" si="12"/>
        <v>48</v>
      </c>
      <c r="L237" s="6">
        <f t="shared" si="13"/>
        <v>3.3600000000000003</v>
      </c>
      <c r="M237" s="6">
        <f t="shared" si="14"/>
        <v>51.36</v>
      </c>
      <c r="N237" s="6">
        <f t="shared" si="15"/>
        <v>222.56</v>
      </c>
    </row>
    <row r="238" spans="1:14" ht="24" customHeight="1" x14ac:dyDescent="0.4">
      <c r="A238" s="8">
        <v>234</v>
      </c>
      <c r="B238" s="4">
        <v>5930000838</v>
      </c>
      <c r="C238" s="168" t="s">
        <v>2242</v>
      </c>
      <c r="D238" s="3" t="s">
        <v>2243</v>
      </c>
      <c r="E238" s="3" t="s">
        <v>2854</v>
      </c>
      <c r="F238" s="116" t="s">
        <v>2586</v>
      </c>
      <c r="G238" s="33">
        <v>517.88</v>
      </c>
      <c r="H238" s="165"/>
      <c r="I238" s="3">
        <v>63</v>
      </c>
      <c r="J238" s="5">
        <v>4</v>
      </c>
      <c r="K238" s="6">
        <f t="shared" si="12"/>
        <v>252</v>
      </c>
      <c r="L238" s="6">
        <f t="shared" si="13"/>
        <v>17.64</v>
      </c>
      <c r="M238" s="6">
        <f t="shared" si="14"/>
        <v>269.64</v>
      </c>
      <c r="N238" s="6">
        <f t="shared" si="15"/>
        <v>787.52</v>
      </c>
    </row>
    <row r="239" spans="1:14" ht="24" customHeight="1" x14ac:dyDescent="0.4">
      <c r="A239" s="8">
        <v>235</v>
      </c>
      <c r="B239" s="4">
        <v>5930000839</v>
      </c>
      <c r="C239" s="168" t="s">
        <v>2244</v>
      </c>
      <c r="D239" s="3" t="s">
        <v>2245</v>
      </c>
      <c r="E239" s="3" t="s">
        <v>2715</v>
      </c>
      <c r="F239" s="116" t="s">
        <v>2586</v>
      </c>
      <c r="G239" s="33">
        <v>222.56</v>
      </c>
      <c r="H239" s="165"/>
      <c r="I239" s="3">
        <v>24</v>
      </c>
      <c r="J239" s="5">
        <v>4</v>
      </c>
      <c r="K239" s="6">
        <f t="shared" si="12"/>
        <v>96</v>
      </c>
      <c r="L239" s="6">
        <f t="shared" si="13"/>
        <v>6.7200000000000006</v>
      </c>
      <c r="M239" s="6">
        <f t="shared" si="14"/>
        <v>102.72</v>
      </c>
      <c r="N239" s="6">
        <f t="shared" si="15"/>
        <v>325.27999999999997</v>
      </c>
    </row>
    <row r="240" spans="1:14" ht="24" customHeight="1" x14ac:dyDescent="0.4">
      <c r="A240" s="8">
        <v>236</v>
      </c>
      <c r="B240" s="4">
        <v>5930000840</v>
      </c>
      <c r="C240" s="168" t="s">
        <v>2246</v>
      </c>
      <c r="D240" s="3" t="s">
        <v>2247</v>
      </c>
      <c r="E240" s="3" t="s">
        <v>2855</v>
      </c>
      <c r="F240" s="116" t="s">
        <v>2586</v>
      </c>
      <c r="G240" s="33">
        <v>851.72</v>
      </c>
      <c r="H240" s="165"/>
      <c r="I240" s="3">
        <v>107</v>
      </c>
      <c r="J240" s="5">
        <v>4</v>
      </c>
      <c r="K240" s="6">
        <f t="shared" si="12"/>
        <v>428</v>
      </c>
      <c r="L240" s="6">
        <f t="shared" si="13"/>
        <v>29.960000000000004</v>
      </c>
      <c r="M240" s="6">
        <f t="shared" si="14"/>
        <v>457.96</v>
      </c>
      <c r="N240" s="6">
        <f t="shared" si="15"/>
        <v>1309.68</v>
      </c>
    </row>
    <row r="241" spans="1:14" ht="24" customHeight="1" x14ac:dyDescent="0.4">
      <c r="A241" s="8">
        <v>237</v>
      </c>
      <c r="B241" s="4">
        <v>5930000841</v>
      </c>
      <c r="C241" s="168" t="s">
        <v>2248</v>
      </c>
      <c r="D241" s="3" t="s">
        <v>2249</v>
      </c>
      <c r="E241" s="3" t="s">
        <v>2716</v>
      </c>
      <c r="F241" s="116" t="s">
        <v>2586</v>
      </c>
      <c r="G241" s="33">
        <v>231.12</v>
      </c>
      <c r="H241" s="165"/>
      <c r="I241" s="3">
        <v>10</v>
      </c>
      <c r="J241" s="5">
        <v>4</v>
      </c>
      <c r="K241" s="6">
        <f t="shared" si="12"/>
        <v>40</v>
      </c>
      <c r="L241" s="6">
        <f t="shared" si="13"/>
        <v>2.8000000000000003</v>
      </c>
      <c r="M241" s="6">
        <f t="shared" si="14"/>
        <v>42.8</v>
      </c>
      <c r="N241" s="6">
        <f t="shared" si="15"/>
        <v>273.92</v>
      </c>
    </row>
    <row r="242" spans="1:14" ht="24" customHeight="1" x14ac:dyDescent="0.4">
      <c r="A242" s="8">
        <v>238</v>
      </c>
      <c r="B242" s="4">
        <v>5930000842</v>
      </c>
      <c r="C242" s="168" t="s">
        <v>2250</v>
      </c>
      <c r="D242" s="3" t="s">
        <v>2251</v>
      </c>
      <c r="E242" s="3" t="s">
        <v>2856</v>
      </c>
      <c r="F242" s="116" t="s">
        <v>2586</v>
      </c>
      <c r="G242" s="33">
        <v>12.84</v>
      </c>
      <c r="H242" s="165"/>
      <c r="I242" s="3">
        <v>2</v>
      </c>
      <c r="J242" s="5">
        <v>4</v>
      </c>
      <c r="K242" s="6">
        <f t="shared" si="12"/>
        <v>8</v>
      </c>
      <c r="L242" s="6">
        <f t="shared" si="13"/>
        <v>0.56000000000000005</v>
      </c>
      <c r="M242" s="6">
        <f t="shared" si="14"/>
        <v>8.56</v>
      </c>
      <c r="N242" s="6">
        <f t="shared" si="15"/>
        <v>21.4</v>
      </c>
    </row>
    <row r="243" spans="1:14" ht="24" customHeight="1" x14ac:dyDescent="0.4">
      <c r="A243" s="8">
        <v>239</v>
      </c>
      <c r="B243" s="4">
        <v>5930000843</v>
      </c>
      <c r="C243" s="168" t="s">
        <v>2252</v>
      </c>
      <c r="D243" s="3" t="s">
        <v>2253</v>
      </c>
      <c r="E243" s="3" t="s">
        <v>2717</v>
      </c>
      <c r="F243" s="116" t="s">
        <v>2586</v>
      </c>
      <c r="G243" s="33">
        <v>214</v>
      </c>
      <c r="H243" s="165"/>
      <c r="I243" s="3">
        <v>35</v>
      </c>
      <c r="J243" s="5">
        <v>4</v>
      </c>
      <c r="K243" s="6">
        <f t="shared" si="12"/>
        <v>140</v>
      </c>
      <c r="L243" s="6">
        <f t="shared" si="13"/>
        <v>9.8000000000000007</v>
      </c>
      <c r="M243" s="6">
        <f t="shared" si="14"/>
        <v>149.80000000000001</v>
      </c>
      <c r="N243" s="6">
        <f t="shared" si="15"/>
        <v>363.8</v>
      </c>
    </row>
    <row r="244" spans="1:14" ht="24" customHeight="1" x14ac:dyDescent="0.4">
      <c r="A244" s="8">
        <v>240</v>
      </c>
      <c r="B244" s="4">
        <v>5930000844</v>
      </c>
      <c r="C244" s="168" t="s">
        <v>2254</v>
      </c>
      <c r="D244" s="3" t="s">
        <v>2255</v>
      </c>
      <c r="E244" s="3" t="s">
        <v>2857</v>
      </c>
      <c r="F244" s="116" t="s">
        <v>2586</v>
      </c>
      <c r="G244" s="33">
        <v>487.92</v>
      </c>
      <c r="H244" s="165"/>
      <c r="I244" s="3">
        <v>57</v>
      </c>
      <c r="J244" s="5">
        <v>4</v>
      </c>
      <c r="K244" s="6">
        <f t="shared" si="12"/>
        <v>228</v>
      </c>
      <c r="L244" s="6">
        <f t="shared" si="13"/>
        <v>15.96</v>
      </c>
      <c r="M244" s="6">
        <f t="shared" si="14"/>
        <v>243.96</v>
      </c>
      <c r="N244" s="6">
        <f t="shared" si="15"/>
        <v>731.88</v>
      </c>
    </row>
    <row r="245" spans="1:14" ht="24" customHeight="1" x14ac:dyDescent="0.4">
      <c r="A245" s="8">
        <v>241</v>
      </c>
      <c r="B245" s="4">
        <v>5930000845</v>
      </c>
      <c r="C245" s="168" t="s">
        <v>2256</v>
      </c>
      <c r="D245" s="3" t="s">
        <v>2257</v>
      </c>
      <c r="E245" s="3" t="s">
        <v>2718</v>
      </c>
      <c r="F245" s="116" t="s">
        <v>2586</v>
      </c>
      <c r="G245" s="33">
        <v>368.08</v>
      </c>
      <c r="H245" s="165"/>
      <c r="I245" s="3">
        <v>44</v>
      </c>
      <c r="J245" s="5">
        <v>4</v>
      </c>
      <c r="K245" s="6">
        <f t="shared" si="12"/>
        <v>176</v>
      </c>
      <c r="L245" s="6">
        <f t="shared" si="13"/>
        <v>12.32</v>
      </c>
      <c r="M245" s="6">
        <f t="shared" si="14"/>
        <v>188.32</v>
      </c>
      <c r="N245" s="6">
        <f t="shared" si="15"/>
        <v>556.4</v>
      </c>
    </row>
    <row r="246" spans="1:14" ht="24" customHeight="1" x14ac:dyDescent="0.4">
      <c r="A246" s="8">
        <v>242</v>
      </c>
      <c r="B246" s="4">
        <v>5930000846</v>
      </c>
      <c r="C246" s="168" t="s">
        <v>2258</v>
      </c>
      <c r="D246" s="3" t="s">
        <v>2259</v>
      </c>
      <c r="E246" s="3" t="s">
        <v>2851</v>
      </c>
      <c r="F246" s="116" t="s">
        <v>2586</v>
      </c>
      <c r="G246" s="33">
        <v>457.96</v>
      </c>
      <c r="H246" s="165"/>
      <c r="I246" s="3">
        <v>41</v>
      </c>
      <c r="J246" s="5">
        <v>4</v>
      </c>
      <c r="K246" s="6">
        <f t="shared" si="12"/>
        <v>164</v>
      </c>
      <c r="L246" s="6">
        <f t="shared" si="13"/>
        <v>11.48</v>
      </c>
      <c r="M246" s="6">
        <f t="shared" si="14"/>
        <v>175.48</v>
      </c>
      <c r="N246" s="6">
        <f t="shared" si="15"/>
        <v>633.43999999999994</v>
      </c>
    </row>
    <row r="247" spans="1:14" ht="24" customHeight="1" x14ac:dyDescent="0.4">
      <c r="A247" s="8">
        <v>243</v>
      </c>
      <c r="B247" s="4">
        <v>5930000847</v>
      </c>
      <c r="C247" s="168" t="s">
        <v>2260</v>
      </c>
      <c r="D247" s="3" t="s">
        <v>2261</v>
      </c>
      <c r="E247" s="3" t="s">
        <v>2676</v>
      </c>
      <c r="F247" s="116" t="s">
        <v>2586</v>
      </c>
      <c r="G247" s="33">
        <v>500.76</v>
      </c>
      <c r="H247" s="165"/>
      <c r="I247" s="3">
        <v>92</v>
      </c>
      <c r="J247" s="5">
        <v>4</v>
      </c>
      <c r="K247" s="6">
        <f t="shared" si="12"/>
        <v>368</v>
      </c>
      <c r="L247" s="6">
        <f t="shared" si="13"/>
        <v>25.76</v>
      </c>
      <c r="M247" s="6">
        <f t="shared" si="14"/>
        <v>393.76</v>
      </c>
      <c r="N247" s="6">
        <f t="shared" si="15"/>
        <v>894.52</v>
      </c>
    </row>
    <row r="248" spans="1:14" ht="24" customHeight="1" x14ac:dyDescent="0.4">
      <c r="A248" s="8">
        <v>244</v>
      </c>
      <c r="B248" s="4">
        <v>5930000848</v>
      </c>
      <c r="C248" s="168" t="s">
        <v>2262</v>
      </c>
      <c r="D248" s="3" t="s">
        <v>2263</v>
      </c>
      <c r="E248" s="3" t="s">
        <v>2853</v>
      </c>
      <c r="F248" s="116" t="s">
        <v>2586</v>
      </c>
      <c r="G248" s="33">
        <v>243.96</v>
      </c>
      <c r="H248" s="165"/>
      <c r="I248" s="3">
        <v>26</v>
      </c>
      <c r="J248" s="5">
        <v>4</v>
      </c>
      <c r="K248" s="6">
        <f t="shared" si="12"/>
        <v>104</v>
      </c>
      <c r="L248" s="6">
        <f t="shared" si="13"/>
        <v>7.2800000000000011</v>
      </c>
      <c r="M248" s="6">
        <f t="shared" si="14"/>
        <v>111.28</v>
      </c>
      <c r="N248" s="6">
        <f t="shared" si="15"/>
        <v>355.24</v>
      </c>
    </row>
    <row r="249" spans="1:14" ht="24" customHeight="1" x14ac:dyDescent="0.4">
      <c r="A249" s="8">
        <v>245</v>
      </c>
      <c r="B249" s="4">
        <v>5930000849</v>
      </c>
      <c r="C249" s="168" t="s">
        <v>2264</v>
      </c>
      <c r="D249" s="3" t="s">
        <v>2265</v>
      </c>
      <c r="E249" s="3" t="s">
        <v>2719</v>
      </c>
      <c r="F249" s="116" t="s">
        <v>2586</v>
      </c>
      <c r="G249" s="33">
        <v>342.4</v>
      </c>
      <c r="H249" s="165"/>
      <c r="I249" s="3">
        <v>25</v>
      </c>
      <c r="J249" s="5">
        <v>4</v>
      </c>
      <c r="K249" s="6">
        <f t="shared" si="12"/>
        <v>100</v>
      </c>
      <c r="L249" s="6">
        <f t="shared" si="13"/>
        <v>7.0000000000000009</v>
      </c>
      <c r="M249" s="6">
        <f t="shared" si="14"/>
        <v>107</v>
      </c>
      <c r="N249" s="6">
        <f t="shared" si="15"/>
        <v>449.4</v>
      </c>
    </row>
    <row r="250" spans="1:14" ht="24" customHeight="1" x14ac:dyDescent="0.4">
      <c r="A250" s="8">
        <v>246</v>
      </c>
      <c r="B250" s="4">
        <v>5930000850</v>
      </c>
      <c r="C250" s="168" t="s">
        <v>2266</v>
      </c>
      <c r="D250" s="3" t="s">
        <v>2267</v>
      </c>
      <c r="E250" s="3" t="s">
        <v>2858</v>
      </c>
      <c r="F250" s="116" t="s">
        <v>2586</v>
      </c>
      <c r="G250" s="33">
        <v>145.52000000000001</v>
      </c>
      <c r="H250" s="165"/>
      <c r="I250" s="3">
        <v>18</v>
      </c>
      <c r="J250" s="5">
        <v>4</v>
      </c>
      <c r="K250" s="6">
        <f t="shared" si="12"/>
        <v>72</v>
      </c>
      <c r="L250" s="6">
        <f t="shared" si="13"/>
        <v>5.0400000000000009</v>
      </c>
      <c r="M250" s="6">
        <f t="shared" si="14"/>
        <v>77.040000000000006</v>
      </c>
      <c r="N250" s="6">
        <f t="shared" si="15"/>
        <v>222.56</v>
      </c>
    </row>
    <row r="251" spans="1:14" ht="24" customHeight="1" x14ac:dyDescent="0.4">
      <c r="A251" s="8">
        <v>247</v>
      </c>
      <c r="B251" s="4">
        <v>5930000851</v>
      </c>
      <c r="C251" s="168" t="s">
        <v>2268</v>
      </c>
      <c r="D251" s="3" t="s">
        <v>2269</v>
      </c>
      <c r="E251" s="3" t="s">
        <v>2720</v>
      </c>
      <c r="F251" s="116" t="s">
        <v>2586</v>
      </c>
      <c r="G251" s="33">
        <v>132.68</v>
      </c>
      <c r="H251" s="165"/>
      <c r="I251" s="3">
        <v>17</v>
      </c>
      <c r="J251" s="5">
        <v>4</v>
      </c>
      <c r="K251" s="6">
        <f t="shared" si="12"/>
        <v>68</v>
      </c>
      <c r="L251" s="6">
        <f t="shared" si="13"/>
        <v>4.7600000000000007</v>
      </c>
      <c r="M251" s="6">
        <f t="shared" si="14"/>
        <v>72.760000000000005</v>
      </c>
      <c r="N251" s="6">
        <f t="shared" si="15"/>
        <v>205.44</v>
      </c>
    </row>
    <row r="252" spans="1:14" ht="24" customHeight="1" x14ac:dyDescent="0.4">
      <c r="A252" s="8">
        <v>248</v>
      </c>
      <c r="B252" s="4">
        <v>5930000852</v>
      </c>
      <c r="C252" s="168" t="s">
        <v>2270</v>
      </c>
      <c r="D252" s="3" t="s">
        <v>514</v>
      </c>
      <c r="E252" s="3" t="s">
        <v>2859</v>
      </c>
      <c r="F252" s="116" t="s">
        <v>2586</v>
      </c>
      <c r="G252" s="33">
        <v>179.76</v>
      </c>
      <c r="H252" s="165"/>
      <c r="I252" s="3">
        <v>22</v>
      </c>
      <c r="J252" s="5">
        <v>4</v>
      </c>
      <c r="K252" s="6">
        <f t="shared" si="12"/>
        <v>88</v>
      </c>
      <c r="L252" s="6">
        <f t="shared" si="13"/>
        <v>6.16</v>
      </c>
      <c r="M252" s="6">
        <f t="shared" si="14"/>
        <v>94.16</v>
      </c>
      <c r="N252" s="6">
        <f t="shared" si="15"/>
        <v>273.91999999999996</v>
      </c>
    </row>
    <row r="253" spans="1:14" ht="24" customHeight="1" x14ac:dyDescent="0.4">
      <c r="A253" s="8">
        <v>249</v>
      </c>
      <c r="B253" s="4">
        <v>5930000853</v>
      </c>
      <c r="C253" s="164">
        <v>1410831</v>
      </c>
      <c r="D253" s="160" t="s">
        <v>1861</v>
      </c>
      <c r="E253" s="3" t="s">
        <v>2721</v>
      </c>
      <c r="F253" s="116" t="s">
        <v>1779</v>
      </c>
      <c r="G253" s="33">
        <v>0</v>
      </c>
      <c r="H253" s="165"/>
      <c r="I253" s="3">
        <v>34</v>
      </c>
      <c r="J253" s="5">
        <v>4</v>
      </c>
      <c r="K253" s="6">
        <f t="shared" si="12"/>
        <v>136</v>
      </c>
      <c r="L253" s="6">
        <f t="shared" si="13"/>
        <v>9.5200000000000014</v>
      </c>
      <c r="M253" s="6">
        <f t="shared" si="14"/>
        <v>145.52000000000001</v>
      </c>
      <c r="N253" s="6">
        <f t="shared" si="15"/>
        <v>145.52000000000001</v>
      </c>
    </row>
    <row r="254" spans="1:14" ht="24" customHeight="1" x14ac:dyDescent="0.4">
      <c r="A254" s="8">
        <v>250</v>
      </c>
      <c r="B254" s="4">
        <v>5930000854</v>
      </c>
      <c r="C254" s="164" t="s">
        <v>1858</v>
      </c>
      <c r="D254" s="160" t="s">
        <v>1859</v>
      </c>
      <c r="E254" s="3" t="s">
        <v>2860</v>
      </c>
      <c r="F254" s="116" t="s">
        <v>1779</v>
      </c>
      <c r="G254" s="33">
        <v>0</v>
      </c>
      <c r="H254" s="165"/>
      <c r="I254" s="3">
        <v>4</v>
      </c>
      <c r="J254" s="5">
        <v>4</v>
      </c>
      <c r="K254" s="6">
        <f t="shared" si="12"/>
        <v>16</v>
      </c>
      <c r="L254" s="6">
        <f t="shared" si="13"/>
        <v>1.1200000000000001</v>
      </c>
      <c r="M254" s="6">
        <f t="shared" si="14"/>
        <v>17.12</v>
      </c>
      <c r="N254" s="6">
        <f t="shared" si="15"/>
        <v>17.12</v>
      </c>
    </row>
    <row r="255" spans="1:14" ht="24" customHeight="1" x14ac:dyDescent="0.4">
      <c r="A255" s="8">
        <v>251</v>
      </c>
      <c r="B255" s="4">
        <v>5930000855</v>
      </c>
      <c r="C255" s="168" t="s">
        <v>2271</v>
      </c>
      <c r="D255" s="3" t="s">
        <v>2272</v>
      </c>
      <c r="E255" s="171" t="s">
        <v>2722</v>
      </c>
      <c r="F255" s="116" t="s">
        <v>2586</v>
      </c>
      <c r="G255" s="33">
        <v>706.2</v>
      </c>
      <c r="H255" s="165"/>
      <c r="I255" s="3">
        <v>87</v>
      </c>
      <c r="J255" s="5">
        <v>4</v>
      </c>
      <c r="K255" s="6">
        <f t="shared" si="12"/>
        <v>348</v>
      </c>
      <c r="L255" s="6">
        <f t="shared" si="13"/>
        <v>24.360000000000003</v>
      </c>
      <c r="M255" s="6">
        <f t="shared" si="14"/>
        <v>372.36</v>
      </c>
      <c r="N255" s="6">
        <f t="shared" si="15"/>
        <v>1078.56</v>
      </c>
    </row>
    <row r="256" spans="1:14" ht="24" customHeight="1" x14ac:dyDescent="0.4">
      <c r="A256" s="8">
        <v>252</v>
      </c>
      <c r="B256" s="4">
        <v>5930000856</v>
      </c>
      <c r="C256" s="168" t="s">
        <v>2273</v>
      </c>
      <c r="D256" s="3" t="s">
        <v>2274</v>
      </c>
      <c r="E256" s="3" t="s">
        <v>2861</v>
      </c>
      <c r="F256" s="116" t="s">
        <v>2586</v>
      </c>
      <c r="G256" s="33">
        <v>188.32</v>
      </c>
      <c r="H256" s="165"/>
      <c r="I256" s="3">
        <v>17</v>
      </c>
      <c r="J256" s="5">
        <v>4</v>
      </c>
      <c r="K256" s="6">
        <f t="shared" si="12"/>
        <v>68</v>
      </c>
      <c r="L256" s="6">
        <f t="shared" si="13"/>
        <v>4.7600000000000007</v>
      </c>
      <c r="M256" s="6">
        <f t="shared" si="14"/>
        <v>72.760000000000005</v>
      </c>
      <c r="N256" s="6">
        <f t="shared" si="15"/>
        <v>261.08</v>
      </c>
    </row>
    <row r="257" spans="1:14" ht="24" customHeight="1" x14ac:dyDescent="0.4">
      <c r="A257" s="8">
        <v>253</v>
      </c>
      <c r="B257" s="4">
        <v>5930000857</v>
      </c>
      <c r="C257" s="168" t="s">
        <v>2275</v>
      </c>
      <c r="D257" s="3" t="s">
        <v>2276</v>
      </c>
      <c r="E257" s="3" t="s">
        <v>2723</v>
      </c>
      <c r="F257" s="116" t="s">
        <v>2586</v>
      </c>
      <c r="G257" s="33">
        <v>141.24</v>
      </c>
      <c r="H257" s="165"/>
      <c r="I257" s="3">
        <v>14</v>
      </c>
      <c r="J257" s="5">
        <v>4</v>
      </c>
      <c r="K257" s="6">
        <f t="shared" si="12"/>
        <v>56</v>
      </c>
      <c r="L257" s="6">
        <f t="shared" si="13"/>
        <v>3.9200000000000004</v>
      </c>
      <c r="M257" s="6">
        <f t="shared" si="14"/>
        <v>59.92</v>
      </c>
      <c r="N257" s="6">
        <f t="shared" si="15"/>
        <v>201.16000000000003</v>
      </c>
    </row>
    <row r="258" spans="1:14" ht="24" customHeight="1" x14ac:dyDescent="0.4">
      <c r="A258" s="8">
        <v>254</v>
      </c>
      <c r="B258" s="4">
        <v>5930000858</v>
      </c>
      <c r="C258" s="168" t="s">
        <v>2378</v>
      </c>
      <c r="D258" s="3" t="s">
        <v>2379</v>
      </c>
      <c r="E258" s="3" t="s">
        <v>2862</v>
      </c>
      <c r="F258" s="116" t="s">
        <v>2586</v>
      </c>
      <c r="G258" s="33">
        <v>235.4</v>
      </c>
      <c r="H258" s="165"/>
      <c r="I258" s="3">
        <v>0</v>
      </c>
      <c r="J258" s="5">
        <v>4</v>
      </c>
      <c r="K258" s="6">
        <f t="shared" si="12"/>
        <v>0</v>
      </c>
      <c r="L258" s="6">
        <f t="shared" si="13"/>
        <v>0</v>
      </c>
      <c r="M258" s="6">
        <f t="shared" si="14"/>
        <v>0</v>
      </c>
      <c r="N258" s="6">
        <f t="shared" si="15"/>
        <v>235.4</v>
      </c>
    </row>
    <row r="259" spans="1:14" ht="24" customHeight="1" x14ac:dyDescent="0.4">
      <c r="A259" s="8">
        <v>255</v>
      </c>
      <c r="B259" s="4">
        <v>5930000859</v>
      </c>
      <c r="C259" s="168" t="s">
        <v>2277</v>
      </c>
      <c r="D259" s="3" t="s">
        <v>731</v>
      </c>
      <c r="E259" s="3" t="s">
        <v>2724</v>
      </c>
      <c r="F259" s="116" t="s">
        <v>2586</v>
      </c>
      <c r="G259" s="33">
        <v>295.32</v>
      </c>
      <c r="H259" s="165"/>
      <c r="I259" s="3">
        <v>45</v>
      </c>
      <c r="J259" s="5">
        <v>4</v>
      </c>
      <c r="K259" s="6">
        <f t="shared" si="12"/>
        <v>180</v>
      </c>
      <c r="L259" s="6">
        <f t="shared" si="13"/>
        <v>12.600000000000001</v>
      </c>
      <c r="M259" s="6">
        <f t="shared" si="14"/>
        <v>192.6</v>
      </c>
      <c r="N259" s="6">
        <f t="shared" si="15"/>
        <v>487.91999999999996</v>
      </c>
    </row>
    <row r="260" spans="1:14" ht="24" customHeight="1" x14ac:dyDescent="0.4">
      <c r="A260" s="8">
        <v>256</v>
      </c>
      <c r="B260" s="4">
        <v>5930000860</v>
      </c>
      <c r="C260" s="168" t="s">
        <v>2278</v>
      </c>
      <c r="D260" s="3" t="s">
        <v>2279</v>
      </c>
      <c r="E260" s="3" t="s">
        <v>2644</v>
      </c>
      <c r="F260" s="116" t="s">
        <v>2586</v>
      </c>
      <c r="G260" s="33">
        <v>599.20000000000005</v>
      </c>
      <c r="H260" s="165"/>
      <c r="I260" s="3">
        <v>55</v>
      </c>
      <c r="J260" s="5">
        <v>4</v>
      </c>
      <c r="K260" s="6">
        <f t="shared" si="12"/>
        <v>220</v>
      </c>
      <c r="L260" s="6">
        <f t="shared" si="13"/>
        <v>15.400000000000002</v>
      </c>
      <c r="M260" s="6">
        <f t="shared" si="14"/>
        <v>235.4</v>
      </c>
      <c r="N260" s="6">
        <f t="shared" si="15"/>
        <v>834.6</v>
      </c>
    </row>
    <row r="261" spans="1:14" ht="24" customHeight="1" x14ac:dyDescent="0.4">
      <c r="A261" s="8">
        <v>257</v>
      </c>
      <c r="B261" s="4">
        <v>5930000861</v>
      </c>
      <c r="C261" s="168" t="s">
        <v>2280</v>
      </c>
      <c r="D261" s="3" t="s">
        <v>2281</v>
      </c>
      <c r="E261" s="3" t="s">
        <v>2725</v>
      </c>
      <c r="F261" s="116" t="s">
        <v>2586</v>
      </c>
      <c r="G261" s="33">
        <v>124.12</v>
      </c>
      <c r="H261" s="165"/>
      <c r="I261" s="3">
        <v>9</v>
      </c>
      <c r="J261" s="5">
        <v>4</v>
      </c>
      <c r="K261" s="6">
        <f t="shared" si="12"/>
        <v>36</v>
      </c>
      <c r="L261" s="6">
        <f t="shared" si="13"/>
        <v>2.5200000000000005</v>
      </c>
      <c r="M261" s="6">
        <f t="shared" si="14"/>
        <v>38.520000000000003</v>
      </c>
      <c r="N261" s="6">
        <f t="shared" si="15"/>
        <v>162.64000000000001</v>
      </c>
    </row>
    <row r="262" spans="1:14" ht="24" customHeight="1" x14ac:dyDescent="0.4">
      <c r="A262" s="8">
        <v>258</v>
      </c>
      <c r="B262" s="4">
        <v>5930000862</v>
      </c>
      <c r="C262" s="168" t="s">
        <v>2282</v>
      </c>
      <c r="D262" s="3" t="s">
        <v>2281</v>
      </c>
      <c r="E262" s="3" t="s">
        <v>2863</v>
      </c>
      <c r="F262" s="116" t="s">
        <v>2586</v>
      </c>
      <c r="G262" s="33">
        <v>475.08</v>
      </c>
      <c r="H262" s="165"/>
      <c r="I262" s="3">
        <v>59</v>
      </c>
      <c r="J262" s="5">
        <v>4</v>
      </c>
      <c r="K262" s="6">
        <f t="shared" ref="K262:K307" si="16">I262*J262</f>
        <v>236</v>
      </c>
      <c r="L262" s="6">
        <f t="shared" ref="L262:L307" si="17">K262*7%</f>
        <v>16.520000000000003</v>
      </c>
      <c r="M262" s="6">
        <f t="shared" ref="M262:M307" si="18">K262+L262</f>
        <v>252.52</v>
      </c>
      <c r="N262" s="6">
        <f t="shared" ref="N262:N307" si="19">M262+G262</f>
        <v>727.6</v>
      </c>
    </row>
    <row r="263" spans="1:14" ht="24" customHeight="1" x14ac:dyDescent="0.4">
      <c r="A263" s="8">
        <v>259</v>
      </c>
      <c r="B263" s="4">
        <v>5930000863</v>
      </c>
      <c r="C263" s="168" t="s">
        <v>2283</v>
      </c>
      <c r="D263" s="3" t="s">
        <v>2284</v>
      </c>
      <c r="E263" s="3" t="s">
        <v>2726</v>
      </c>
      <c r="F263" s="116" t="s">
        <v>2586</v>
      </c>
      <c r="G263" s="33">
        <v>1780.48</v>
      </c>
      <c r="H263" s="165"/>
      <c r="I263" s="3">
        <v>175</v>
      </c>
      <c r="J263" s="5">
        <v>4</v>
      </c>
      <c r="K263" s="6">
        <f t="shared" si="16"/>
        <v>700</v>
      </c>
      <c r="L263" s="6">
        <f t="shared" si="17"/>
        <v>49.000000000000007</v>
      </c>
      <c r="M263" s="6">
        <f t="shared" si="18"/>
        <v>749</v>
      </c>
      <c r="N263" s="6">
        <f t="shared" si="19"/>
        <v>2529.48</v>
      </c>
    </row>
    <row r="264" spans="1:14" ht="24" customHeight="1" x14ac:dyDescent="0.4">
      <c r="A264" s="8">
        <v>260</v>
      </c>
      <c r="B264" s="4">
        <v>5930000864</v>
      </c>
      <c r="C264" s="168" t="s">
        <v>2285</v>
      </c>
      <c r="D264" s="3" t="s">
        <v>2286</v>
      </c>
      <c r="E264" s="3" t="s">
        <v>2864</v>
      </c>
      <c r="F264" s="116" t="s">
        <v>2586</v>
      </c>
      <c r="G264" s="33">
        <v>136.96</v>
      </c>
      <c r="H264" s="165"/>
      <c r="I264" s="3">
        <v>14</v>
      </c>
      <c r="J264" s="5">
        <v>4</v>
      </c>
      <c r="K264" s="6">
        <f t="shared" si="16"/>
        <v>56</v>
      </c>
      <c r="L264" s="6">
        <f t="shared" si="17"/>
        <v>3.9200000000000004</v>
      </c>
      <c r="M264" s="6">
        <f t="shared" si="18"/>
        <v>59.92</v>
      </c>
      <c r="N264" s="6">
        <f t="shared" si="19"/>
        <v>196.88</v>
      </c>
    </row>
    <row r="265" spans="1:14" ht="24" customHeight="1" x14ac:dyDescent="0.4">
      <c r="A265" s="8">
        <v>261</v>
      </c>
      <c r="B265" s="4">
        <v>5930000865</v>
      </c>
      <c r="C265" s="168" t="s">
        <v>2287</v>
      </c>
      <c r="D265" s="3" t="s">
        <v>2288</v>
      </c>
      <c r="E265" s="3" t="s">
        <v>2727</v>
      </c>
      <c r="F265" s="116" t="s">
        <v>2586</v>
      </c>
      <c r="G265" s="33">
        <v>47.08</v>
      </c>
      <c r="H265" s="165"/>
      <c r="I265" s="3">
        <v>7</v>
      </c>
      <c r="J265" s="5">
        <v>4</v>
      </c>
      <c r="K265" s="6">
        <f t="shared" si="16"/>
        <v>28</v>
      </c>
      <c r="L265" s="6">
        <f t="shared" si="17"/>
        <v>1.9600000000000002</v>
      </c>
      <c r="M265" s="6">
        <f t="shared" si="18"/>
        <v>29.96</v>
      </c>
      <c r="N265" s="6">
        <f t="shared" si="19"/>
        <v>77.039999999999992</v>
      </c>
    </row>
    <row r="266" spans="1:14" ht="24" customHeight="1" x14ac:dyDescent="0.4">
      <c r="A266" s="8">
        <v>262</v>
      </c>
      <c r="B266" s="4">
        <v>5930000866</v>
      </c>
      <c r="C266" s="168" t="s">
        <v>2289</v>
      </c>
      <c r="D266" s="3" t="s">
        <v>568</v>
      </c>
      <c r="E266" s="3" t="s">
        <v>2865</v>
      </c>
      <c r="F266" s="116" t="s">
        <v>2586</v>
      </c>
      <c r="G266" s="33">
        <v>64.2</v>
      </c>
      <c r="H266" s="165"/>
      <c r="I266" s="3">
        <v>10</v>
      </c>
      <c r="J266" s="5">
        <v>4</v>
      </c>
      <c r="K266" s="6">
        <f t="shared" si="16"/>
        <v>40</v>
      </c>
      <c r="L266" s="6">
        <f t="shared" si="17"/>
        <v>2.8000000000000003</v>
      </c>
      <c r="M266" s="6">
        <f t="shared" si="18"/>
        <v>42.8</v>
      </c>
      <c r="N266" s="6">
        <f t="shared" si="19"/>
        <v>107</v>
      </c>
    </row>
    <row r="267" spans="1:14" ht="24" customHeight="1" x14ac:dyDescent="0.4">
      <c r="A267" s="8">
        <v>263</v>
      </c>
      <c r="B267" s="4">
        <v>5930000867</v>
      </c>
      <c r="C267" s="168" t="s">
        <v>2290</v>
      </c>
      <c r="D267" s="3" t="s">
        <v>2291</v>
      </c>
      <c r="E267" s="3" t="s">
        <v>2728</v>
      </c>
      <c r="F267" s="116" t="s">
        <v>2586</v>
      </c>
      <c r="G267" s="33">
        <v>8.56</v>
      </c>
      <c r="H267" s="165"/>
      <c r="I267" s="3">
        <v>1</v>
      </c>
      <c r="J267" s="5">
        <v>4</v>
      </c>
      <c r="K267" s="6">
        <f t="shared" si="16"/>
        <v>4</v>
      </c>
      <c r="L267" s="6">
        <f t="shared" si="17"/>
        <v>0.28000000000000003</v>
      </c>
      <c r="M267" s="6">
        <f t="shared" si="18"/>
        <v>4.28</v>
      </c>
      <c r="N267" s="6">
        <f t="shared" si="19"/>
        <v>12.84</v>
      </c>
    </row>
    <row r="268" spans="1:14" ht="24" customHeight="1" x14ac:dyDescent="0.4">
      <c r="A268" s="8">
        <v>264</v>
      </c>
      <c r="B268" s="4">
        <v>5930000868</v>
      </c>
      <c r="C268" s="168" t="s">
        <v>2292</v>
      </c>
      <c r="D268" s="3" t="s">
        <v>2293</v>
      </c>
      <c r="E268" s="3" t="s">
        <v>2866</v>
      </c>
      <c r="F268" s="116" t="s">
        <v>2586</v>
      </c>
      <c r="G268" s="33">
        <v>569.24</v>
      </c>
      <c r="H268" s="165"/>
      <c r="I268" s="3">
        <v>59</v>
      </c>
      <c r="J268" s="5">
        <v>4</v>
      </c>
      <c r="K268" s="6">
        <f t="shared" si="16"/>
        <v>236</v>
      </c>
      <c r="L268" s="6">
        <f t="shared" si="17"/>
        <v>16.520000000000003</v>
      </c>
      <c r="M268" s="6">
        <f t="shared" si="18"/>
        <v>252.52</v>
      </c>
      <c r="N268" s="6">
        <f t="shared" si="19"/>
        <v>821.76</v>
      </c>
    </row>
    <row r="269" spans="1:14" ht="24" customHeight="1" x14ac:dyDescent="0.4">
      <c r="A269" s="8">
        <v>265</v>
      </c>
      <c r="B269" s="4">
        <v>5930000869</v>
      </c>
      <c r="C269" s="168" t="s">
        <v>2294</v>
      </c>
      <c r="D269" s="3" t="s">
        <v>2295</v>
      </c>
      <c r="E269" s="3" t="s">
        <v>2729</v>
      </c>
      <c r="F269" s="116" t="s">
        <v>2586</v>
      </c>
      <c r="G269" s="33">
        <v>68.48</v>
      </c>
      <c r="H269" s="165"/>
      <c r="I269" s="3">
        <v>1</v>
      </c>
      <c r="J269" s="5">
        <v>4</v>
      </c>
      <c r="K269" s="6">
        <f t="shared" si="16"/>
        <v>4</v>
      </c>
      <c r="L269" s="6">
        <f t="shared" si="17"/>
        <v>0.28000000000000003</v>
      </c>
      <c r="M269" s="6">
        <f t="shared" si="18"/>
        <v>4.28</v>
      </c>
      <c r="N269" s="6">
        <f t="shared" si="19"/>
        <v>72.760000000000005</v>
      </c>
    </row>
    <row r="270" spans="1:14" ht="24" customHeight="1" x14ac:dyDescent="0.4">
      <c r="A270" s="8">
        <v>266</v>
      </c>
      <c r="B270" s="4">
        <v>5930000870</v>
      </c>
      <c r="C270" s="168" t="s">
        <v>2380</v>
      </c>
      <c r="D270" s="170" t="s">
        <v>2381</v>
      </c>
      <c r="E270" s="3" t="s">
        <v>2867</v>
      </c>
      <c r="F270" s="116" t="s">
        <v>2645</v>
      </c>
      <c r="G270" s="33">
        <v>4.28</v>
      </c>
      <c r="H270" s="165"/>
      <c r="I270" s="3">
        <v>0</v>
      </c>
      <c r="J270" s="5">
        <v>4</v>
      </c>
      <c r="K270" s="6">
        <f t="shared" si="16"/>
        <v>0</v>
      </c>
      <c r="L270" s="6">
        <f t="shared" si="17"/>
        <v>0</v>
      </c>
      <c r="M270" s="6">
        <f t="shared" si="18"/>
        <v>0</v>
      </c>
      <c r="N270" s="6">
        <f t="shared" si="19"/>
        <v>4.28</v>
      </c>
    </row>
    <row r="271" spans="1:14" ht="24" customHeight="1" x14ac:dyDescent="0.4">
      <c r="A271" s="8">
        <v>267</v>
      </c>
      <c r="B271" s="4">
        <v>5930000871</v>
      </c>
      <c r="C271" s="168" t="s">
        <v>2296</v>
      </c>
      <c r="D271" s="3" t="s">
        <v>2297</v>
      </c>
      <c r="E271" s="3" t="s">
        <v>2730</v>
      </c>
      <c r="F271" s="116" t="s">
        <v>2586</v>
      </c>
      <c r="G271" s="33">
        <v>243.96</v>
      </c>
      <c r="H271" s="165"/>
      <c r="I271" s="3">
        <v>32</v>
      </c>
      <c r="J271" s="5">
        <v>4</v>
      </c>
      <c r="K271" s="6">
        <f t="shared" si="16"/>
        <v>128</v>
      </c>
      <c r="L271" s="6">
        <f t="shared" si="17"/>
        <v>8.9600000000000009</v>
      </c>
      <c r="M271" s="6">
        <f t="shared" si="18"/>
        <v>136.96</v>
      </c>
      <c r="N271" s="6">
        <f t="shared" si="19"/>
        <v>380.92</v>
      </c>
    </row>
    <row r="272" spans="1:14" ht="24" customHeight="1" x14ac:dyDescent="0.4">
      <c r="A272" s="8">
        <v>268</v>
      </c>
      <c r="B272" s="4">
        <v>5930000872</v>
      </c>
      <c r="C272" s="168" t="s">
        <v>2382</v>
      </c>
      <c r="D272" s="3" t="s">
        <v>2383</v>
      </c>
      <c r="E272" s="3" t="s">
        <v>2868</v>
      </c>
      <c r="F272" s="116" t="s">
        <v>1779</v>
      </c>
      <c r="G272" s="33">
        <v>0</v>
      </c>
      <c r="H272" s="165"/>
      <c r="I272" s="3">
        <v>0</v>
      </c>
      <c r="J272" s="5">
        <v>4</v>
      </c>
      <c r="K272" s="6">
        <f t="shared" si="16"/>
        <v>0</v>
      </c>
      <c r="L272" s="6">
        <f t="shared" si="17"/>
        <v>0</v>
      </c>
      <c r="M272" s="6">
        <f t="shared" si="18"/>
        <v>0</v>
      </c>
      <c r="N272" s="6">
        <f t="shared" si="19"/>
        <v>0</v>
      </c>
    </row>
    <row r="273" spans="1:14" ht="24" customHeight="1" x14ac:dyDescent="0.4">
      <c r="A273" s="8">
        <v>269</v>
      </c>
      <c r="B273" s="4">
        <v>5930000873</v>
      </c>
      <c r="C273" s="164">
        <v>1054280</v>
      </c>
      <c r="D273" s="160" t="s">
        <v>571</v>
      </c>
      <c r="E273" s="3" t="s">
        <v>2731</v>
      </c>
      <c r="F273" s="116" t="s">
        <v>1779</v>
      </c>
      <c r="G273" s="33">
        <v>0</v>
      </c>
      <c r="H273" s="165"/>
      <c r="I273" s="3">
        <v>108</v>
      </c>
      <c r="J273" s="5">
        <v>4</v>
      </c>
      <c r="K273" s="6">
        <f t="shared" si="16"/>
        <v>432</v>
      </c>
      <c r="L273" s="6">
        <f t="shared" si="17"/>
        <v>30.240000000000002</v>
      </c>
      <c r="M273" s="6">
        <f t="shared" si="18"/>
        <v>462.24</v>
      </c>
      <c r="N273" s="6">
        <f t="shared" si="19"/>
        <v>462.24</v>
      </c>
    </row>
    <row r="274" spans="1:14" ht="24" customHeight="1" x14ac:dyDescent="0.4">
      <c r="A274" s="8">
        <v>270</v>
      </c>
      <c r="B274" s="4">
        <v>5930000874</v>
      </c>
      <c r="C274" s="168" t="s">
        <v>2299</v>
      </c>
      <c r="D274" s="3" t="s">
        <v>574</v>
      </c>
      <c r="E274" s="3" t="s">
        <v>2869</v>
      </c>
      <c r="F274" s="116" t="s">
        <v>2586</v>
      </c>
      <c r="G274" s="33">
        <v>252.52</v>
      </c>
      <c r="H274" s="165"/>
      <c r="I274" s="3">
        <v>19</v>
      </c>
      <c r="J274" s="5">
        <v>4</v>
      </c>
      <c r="K274" s="6">
        <f t="shared" si="16"/>
        <v>76</v>
      </c>
      <c r="L274" s="6">
        <f t="shared" si="17"/>
        <v>5.32</v>
      </c>
      <c r="M274" s="6">
        <f t="shared" si="18"/>
        <v>81.319999999999993</v>
      </c>
      <c r="N274" s="6">
        <f t="shared" si="19"/>
        <v>333.84000000000003</v>
      </c>
    </row>
    <row r="275" spans="1:14" x14ac:dyDescent="0.4">
      <c r="A275" s="8">
        <v>271</v>
      </c>
      <c r="B275" s="4">
        <v>5930000875</v>
      </c>
      <c r="C275" s="168" t="s">
        <v>2384</v>
      </c>
      <c r="D275" s="170" t="s">
        <v>574</v>
      </c>
      <c r="E275" s="3" t="s">
        <v>2732</v>
      </c>
      <c r="F275" s="116" t="s">
        <v>2645</v>
      </c>
      <c r="G275" s="33">
        <v>4.28</v>
      </c>
      <c r="H275" s="165"/>
      <c r="I275" s="3">
        <v>0</v>
      </c>
      <c r="J275" s="5">
        <v>4</v>
      </c>
      <c r="K275" s="6">
        <f t="shared" si="16"/>
        <v>0</v>
      </c>
      <c r="L275" s="6">
        <f t="shared" si="17"/>
        <v>0</v>
      </c>
      <c r="M275" s="6">
        <f t="shared" si="18"/>
        <v>0</v>
      </c>
      <c r="N275" s="6">
        <f t="shared" si="19"/>
        <v>4.28</v>
      </c>
    </row>
    <row r="276" spans="1:14" ht="24" customHeight="1" x14ac:dyDescent="0.4">
      <c r="A276" s="8">
        <v>272</v>
      </c>
      <c r="B276" s="4">
        <v>5930000876</v>
      </c>
      <c r="C276" s="168" t="s">
        <v>2300</v>
      </c>
      <c r="D276" s="3" t="s">
        <v>576</v>
      </c>
      <c r="E276" s="3" t="s">
        <v>2870</v>
      </c>
      <c r="F276" s="116" t="s">
        <v>2586</v>
      </c>
      <c r="G276" s="33">
        <v>316.72000000000003</v>
      </c>
      <c r="H276" s="165"/>
      <c r="I276" s="3">
        <v>22</v>
      </c>
      <c r="J276" s="5">
        <v>4</v>
      </c>
      <c r="K276" s="6">
        <f t="shared" si="16"/>
        <v>88</v>
      </c>
      <c r="L276" s="6">
        <f t="shared" si="17"/>
        <v>6.16</v>
      </c>
      <c r="M276" s="6">
        <f t="shared" si="18"/>
        <v>94.16</v>
      </c>
      <c r="N276" s="6">
        <f t="shared" si="19"/>
        <v>410.88</v>
      </c>
    </row>
    <row r="277" spans="1:14" ht="24" customHeight="1" x14ac:dyDescent="0.4">
      <c r="A277" s="8">
        <v>273</v>
      </c>
      <c r="B277" s="4">
        <v>5930000877</v>
      </c>
      <c r="C277" s="168" t="s">
        <v>2301</v>
      </c>
      <c r="D277" s="3" t="s">
        <v>576</v>
      </c>
      <c r="E277" s="3" t="s">
        <v>2733</v>
      </c>
      <c r="F277" s="116" t="s">
        <v>2586</v>
      </c>
      <c r="G277" s="33">
        <v>389.48</v>
      </c>
      <c r="H277" s="165"/>
      <c r="I277" s="3">
        <v>59</v>
      </c>
      <c r="J277" s="5">
        <v>4</v>
      </c>
      <c r="K277" s="6">
        <f t="shared" si="16"/>
        <v>236</v>
      </c>
      <c r="L277" s="6">
        <f t="shared" si="17"/>
        <v>16.520000000000003</v>
      </c>
      <c r="M277" s="6">
        <f t="shared" si="18"/>
        <v>252.52</v>
      </c>
      <c r="N277" s="6">
        <f t="shared" si="19"/>
        <v>642</v>
      </c>
    </row>
    <row r="278" spans="1:14" ht="24" customHeight="1" x14ac:dyDescent="0.4">
      <c r="A278" s="8">
        <v>274</v>
      </c>
      <c r="B278" s="4">
        <v>5930000878</v>
      </c>
      <c r="C278" s="168" t="s">
        <v>2302</v>
      </c>
      <c r="D278" s="3" t="s">
        <v>576</v>
      </c>
      <c r="E278" s="3" t="s">
        <v>2871</v>
      </c>
      <c r="F278" s="116" t="s">
        <v>2586</v>
      </c>
      <c r="G278" s="33">
        <v>124.12</v>
      </c>
      <c r="H278" s="165"/>
      <c r="I278" s="3">
        <v>52</v>
      </c>
      <c r="J278" s="5">
        <v>4</v>
      </c>
      <c r="K278" s="6">
        <f t="shared" si="16"/>
        <v>208</v>
      </c>
      <c r="L278" s="6">
        <f t="shared" si="17"/>
        <v>14.560000000000002</v>
      </c>
      <c r="M278" s="6">
        <f t="shared" si="18"/>
        <v>222.56</v>
      </c>
      <c r="N278" s="6">
        <f t="shared" si="19"/>
        <v>346.68</v>
      </c>
    </row>
    <row r="279" spans="1:14" ht="24" customHeight="1" x14ac:dyDescent="0.4">
      <c r="A279" s="8">
        <v>275</v>
      </c>
      <c r="B279" s="4">
        <v>5930000879</v>
      </c>
      <c r="C279" s="168" t="s">
        <v>2303</v>
      </c>
      <c r="D279" s="3" t="s">
        <v>2304</v>
      </c>
      <c r="E279" s="3" t="s">
        <v>2734</v>
      </c>
      <c r="F279" s="116" t="s">
        <v>2586</v>
      </c>
      <c r="G279" s="33">
        <v>2045.84</v>
      </c>
      <c r="H279" s="165"/>
      <c r="I279" s="3">
        <v>191</v>
      </c>
      <c r="J279" s="5">
        <v>4</v>
      </c>
      <c r="K279" s="6">
        <f t="shared" si="16"/>
        <v>764</v>
      </c>
      <c r="L279" s="6">
        <f t="shared" si="17"/>
        <v>53.480000000000004</v>
      </c>
      <c r="M279" s="6">
        <f t="shared" si="18"/>
        <v>817.48</v>
      </c>
      <c r="N279" s="6">
        <f t="shared" si="19"/>
        <v>2863.3199999999997</v>
      </c>
    </row>
    <row r="280" spans="1:14" ht="24" customHeight="1" x14ac:dyDescent="0.4">
      <c r="A280" s="8">
        <v>276</v>
      </c>
      <c r="B280" s="4">
        <v>5930000880</v>
      </c>
      <c r="C280" s="168" t="s">
        <v>2305</v>
      </c>
      <c r="D280" s="3" t="s">
        <v>2306</v>
      </c>
      <c r="E280" s="3" t="s">
        <v>2872</v>
      </c>
      <c r="F280" s="116" t="s">
        <v>2586</v>
      </c>
      <c r="G280" s="33">
        <v>573.52</v>
      </c>
      <c r="H280" s="165"/>
      <c r="I280" s="3">
        <v>49</v>
      </c>
      <c r="J280" s="5">
        <v>4</v>
      </c>
      <c r="K280" s="6">
        <f t="shared" si="16"/>
        <v>196</v>
      </c>
      <c r="L280" s="6">
        <f t="shared" si="17"/>
        <v>13.72</v>
      </c>
      <c r="M280" s="6">
        <f t="shared" si="18"/>
        <v>209.72</v>
      </c>
      <c r="N280" s="6">
        <f t="shared" si="19"/>
        <v>783.24</v>
      </c>
    </row>
    <row r="281" spans="1:14" ht="24" customHeight="1" x14ac:dyDescent="0.4">
      <c r="A281" s="8">
        <v>277</v>
      </c>
      <c r="B281" s="4">
        <v>5930000881</v>
      </c>
      <c r="C281" s="168" t="s">
        <v>2307</v>
      </c>
      <c r="D281" s="3" t="s">
        <v>586</v>
      </c>
      <c r="E281" s="3" t="s">
        <v>2735</v>
      </c>
      <c r="F281" s="116" t="s">
        <v>2586</v>
      </c>
      <c r="G281" s="33">
        <v>282.48</v>
      </c>
      <c r="H281" s="165"/>
      <c r="I281" s="3">
        <v>29</v>
      </c>
      <c r="J281" s="5">
        <v>4</v>
      </c>
      <c r="K281" s="6">
        <f t="shared" si="16"/>
        <v>116</v>
      </c>
      <c r="L281" s="6">
        <f t="shared" si="17"/>
        <v>8.120000000000001</v>
      </c>
      <c r="M281" s="6">
        <f t="shared" si="18"/>
        <v>124.12</v>
      </c>
      <c r="N281" s="6">
        <f t="shared" si="19"/>
        <v>406.6</v>
      </c>
    </row>
    <row r="282" spans="1:14" ht="24" customHeight="1" x14ac:dyDescent="0.4">
      <c r="A282" s="8">
        <v>278</v>
      </c>
      <c r="B282" s="4">
        <v>5930000882</v>
      </c>
      <c r="C282" s="168" t="s">
        <v>2308</v>
      </c>
      <c r="D282" s="3" t="s">
        <v>2309</v>
      </c>
      <c r="E282" s="3" t="s">
        <v>2873</v>
      </c>
      <c r="F282" s="116" t="s">
        <v>2586</v>
      </c>
      <c r="G282" s="33">
        <v>136.96</v>
      </c>
      <c r="H282" s="165"/>
      <c r="I282" s="3">
        <v>16</v>
      </c>
      <c r="J282" s="5">
        <v>4</v>
      </c>
      <c r="K282" s="6">
        <f t="shared" si="16"/>
        <v>64</v>
      </c>
      <c r="L282" s="6">
        <f t="shared" si="17"/>
        <v>4.4800000000000004</v>
      </c>
      <c r="M282" s="6">
        <f t="shared" si="18"/>
        <v>68.48</v>
      </c>
      <c r="N282" s="6">
        <f t="shared" si="19"/>
        <v>205.44</v>
      </c>
    </row>
    <row r="283" spans="1:14" ht="24" customHeight="1" x14ac:dyDescent="0.4">
      <c r="A283" s="8">
        <v>279</v>
      </c>
      <c r="B283" s="4">
        <v>5930000883</v>
      </c>
      <c r="C283" s="168" t="s">
        <v>2310</v>
      </c>
      <c r="D283" s="3" t="s">
        <v>586</v>
      </c>
      <c r="E283" s="3" t="s">
        <v>2736</v>
      </c>
      <c r="F283" s="116" t="s">
        <v>2586</v>
      </c>
      <c r="G283" s="33">
        <v>192.6</v>
      </c>
      <c r="H283" s="165"/>
      <c r="I283" s="3">
        <v>19</v>
      </c>
      <c r="J283" s="5">
        <v>4</v>
      </c>
      <c r="K283" s="6">
        <f t="shared" si="16"/>
        <v>76</v>
      </c>
      <c r="L283" s="6">
        <f t="shared" si="17"/>
        <v>5.32</v>
      </c>
      <c r="M283" s="6">
        <f t="shared" si="18"/>
        <v>81.319999999999993</v>
      </c>
      <c r="N283" s="6">
        <f t="shared" si="19"/>
        <v>273.91999999999996</v>
      </c>
    </row>
    <row r="284" spans="1:14" ht="24" customHeight="1" x14ac:dyDescent="0.4">
      <c r="A284" s="8">
        <v>280</v>
      </c>
      <c r="B284" s="4">
        <v>5930000884</v>
      </c>
      <c r="C284" s="168" t="s">
        <v>2311</v>
      </c>
      <c r="D284" s="3" t="s">
        <v>2312</v>
      </c>
      <c r="E284" s="3" t="s">
        <v>2874</v>
      </c>
      <c r="F284" s="116" t="s">
        <v>2586</v>
      </c>
      <c r="G284" s="33">
        <v>552.12</v>
      </c>
      <c r="H284" s="165"/>
      <c r="I284" s="3">
        <v>57</v>
      </c>
      <c r="J284" s="5">
        <v>4</v>
      </c>
      <c r="K284" s="6">
        <f t="shared" si="16"/>
        <v>228</v>
      </c>
      <c r="L284" s="6">
        <f t="shared" si="17"/>
        <v>15.96</v>
      </c>
      <c r="M284" s="6">
        <f t="shared" si="18"/>
        <v>243.96</v>
      </c>
      <c r="N284" s="6">
        <f t="shared" si="19"/>
        <v>796.08</v>
      </c>
    </row>
    <row r="285" spans="1:14" ht="24" customHeight="1" x14ac:dyDescent="0.4">
      <c r="A285" s="8">
        <v>281</v>
      </c>
      <c r="B285" s="4">
        <v>5930000885</v>
      </c>
      <c r="C285" s="168" t="s">
        <v>2313</v>
      </c>
      <c r="D285" s="3" t="s">
        <v>2314</v>
      </c>
      <c r="E285" s="3" t="s">
        <v>2737</v>
      </c>
      <c r="F285" s="116" t="s">
        <v>2586</v>
      </c>
      <c r="G285" s="33">
        <v>303.88</v>
      </c>
      <c r="H285" s="165"/>
      <c r="I285" s="3">
        <v>50</v>
      </c>
      <c r="J285" s="5">
        <v>4</v>
      </c>
      <c r="K285" s="6">
        <f t="shared" si="16"/>
        <v>200</v>
      </c>
      <c r="L285" s="6">
        <f t="shared" si="17"/>
        <v>14.000000000000002</v>
      </c>
      <c r="M285" s="6">
        <f t="shared" si="18"/>
        <v>214</v>
      </c>
      <c r="N285" s="6">
        <f t="shared" si="19"/>
        <v>517.88</v>
      </c>
    </row>
    <row r="286" spans="1:14" ht="24" customHeight="1" x14ac:dyDescent="0.4">
      <c r="A286" s="8">
        <v>282</v>
      </c>
      <c r="B286" s="4">
        <v>5930000886</v>
      </c>
      <c r="C286" s="168" t="s">
        <v>2315</v>
      </c>
      <c r="D286" s="3" t="s">
        <v>586</v>
      </c>
      <c r="E286" s="3" t="s">
        <v>2875</v>
      </c>
      <c r="F286" s="116" t="s">
        <v>2586</v>
      </c>
      <c r="G286" s="33">
        <v>265.36</v>
      </c>
      <c r="H286" s="165"/>
      <c r="I286" s="3">
        <v>14</v>
      </c>
      <c r="J286" s="5">
        <v>4</v>
      </c>
      <c r="K286" s="6">
        <f t="shared" si="16"/>
        <v>56</v>
      </c>
      <c r="L286" s="6">
        <f t="shared" si="17"/>
        <v>3.9200000000000004</v>
      </c>
      <c r="M286" s="6">
        <f t="shared" si="18"/>
        <v>59.92</v>
      </c>
      <c r="N286" s="6">
        <f t="shared" si="19"/>
        <v>325.28000000000003</v>
      </c>
    </row>
    <row r="287" spans="1:14" ht="24" customHeight="1" x14ac:dyDescent="0.4">
      <c r="A287" s="8">
        <v>283</v>
      </c>
      <c r="B287" s="4">
        <v>5930000887</v>
      </c>
      <c r="C287" s="164">
        <v>1391855</v>
      </c>
      <c r="D287" s="160" t="s">
        <v>2317</v>
      </c>
      <c r="E287" s="3" t="s">
        <v>2738</v>
      </c>
      <c r="F287" s="116" t="s">
        <v>1779</v>
      </c>
      <c r="G287" s="33">
        <v>0</v>
      </c>
      <c r="H287" s="165"/>
      <c r="I287" s="3">
        <v>9</v>
      </c>
      <c r="J287" s="5">
        <v>4</v>
      </c>
      <c r="K287" s="6">
        <f t="shared" si="16"/>
        <v>36</v>
      </c>
      <c r="L287" s="6">
        <f t="shared" si="17"/>
        <v>2.5200000000000005</v>
      </c>
      <c r="M287" s="6">
        <f t="shared" si="18"/>
        <v>38.520000000000003</v>
      </c>
      <c r="N287" s="6">
        <f t="shared" si="19"/>
        <v>38.520000000000003</v>
      </c>
    </row>
    <row r="288" spans="1:14" ht="24" customHeight="1" x14ac:dyDescent="0.4">
      <c r="A288" s="8">
        <v>284</v>
      </c>
      <c r="B288" s="4">
        <v>5930000888</v>
      </c>
      <c r="C288" s="168" t="s">
        <v>2318</v>
      </c>
      <c r="D288" s="3" t="s">
        <v>2319</v>
      </c>
      <c r="E288" s="3" t="s">
        <v>2876</v>
      </c>
      <c r="F288" s="116" t="s">
        <v>2586</v>
      </c>
      <c r="G288" s="33">
        <v>201.16</v>
      </c>
      <c r="H288" s="165"/>
      <c r="I288" s="3">
        <v>31</v>
      </c>
      <c r="J288" s="5">
        <v>4</v>
      </c>
      <c r="K288" s="6">
        <f t="shared" si="16"/>
        <v>124</v>
      </c>
      <c r="L288" s="6">
        <f t="shared" si="17"/>
        <v>8.6800000000000015</v>
      </c>
      <c r="M288" s="6">
        <f t="shared" si="18"/>
        <v>132.68</v>
      </c>
      <c r="N288" s="6">
        <f t="shared" si="19"/>
        <v>333.84000000000003</v>
      </c>
    </row>
    <row r="289" spans="1:14" ht="24" customHeight="1" x14ac:dyDescent="0.4">
      <c r="A289" s="8">
        <v>285</v>
      </c>
      <c r="B289" s="4">
        <v>5930000889</v>
      </c>
      <c r="C289" s="168" t="s">
        <v>2320</v>
      </c>
      <c r="D289" s="3" t="s">
        <v>2319</v>
      </c>
      <c r="E289" s="3" t="s">
        <v>2739</v>
      </c>
      <c r="F289" s="116" t="s">
        <v>2586</v>
      </c>
      <c r="G289" s="33">
        <v>171.2</v>
      </c>
      <c r="H289" s="165"/>
      <c r="I289" s="3">
        <v>75</v>
      </c>
      <c r="J289" s="5">
        <v>4</v>
      </c>
      <c r="K289" s="6">
        <f t="shared" si="16"/>
        <v>300</v>
      </c>
      <c r="L289" s="6">
        <f t="shared" si="17"/>
        <v>21.000000000000004</v>
      </c>
      <c r="M289" s="6">
        <f t="shared" si="18"/>
        <v>321</v>
      </c>
      <c r="N289" s="6">
        <f t="shared" si="19"/>
        <v>492.2</v>
      </c>
    </row>
    <row r="290" spans="1:14" ht="24" customHeight="1" x14ac:dyDescent="0.4">
      <c r="A290" s="8">
        <v>286</v>
      </c>
      <c r="B290" s="4">
        <v>5930000890</v>
      </c>
      <c r="C290" s="168" t="s">
        <v>2321</v>
      </c>
      <c r="D290" s="3" t="s">
        <v>2322</v>
      </c>
      <c r="E290" s="3" t="s">
        <v>2877</v>
      </c>
      <c r="F290" s="116" t="s">
        <v>2586</v>
      </c>
      <c r="G290" s="33">
        <v>218.28</v>
      </c>
      <c r="H290" s="165"/>
      <c r="I290" s="3">
        <v>26</v>
      </c>
      <c r="J290" s="5">
        <v>4</v>
      </c>
      <c r="K290" s="6">
        <f t="shared" si="16"/>
        <v>104</v>
      </c>
      <c r="L290" s="6">
        <f t="shared" si="17"/>
        <v>7.2800000000000011</v>
      </c>
      <c r="M290" s="6">
        <f t="shared" si="18"/>
        <v>111.28</v>
      </c>
      <c r="N290" s="6">
        <f t="shared" si="19"/>
        <v>329.56</v>
      </c>
    </row>
    <row r="291" spans="1:14" ht="24" customHeight="1" x14ac:dyDescent="0.4">
      <c r="A291" s="8">
        <v>287</v>
      </c>
      <c r="B291" s="4">
        <v>5930000891</v>
      </c>
      <c r="C291" s="168" t="s">
        <v>2323</v>
      </c>
      <c r="D291" s="3" t="s">
        <v>2324</v>
      </c>
      <c r="E291" s="3" t="s">
        <v>2740</v>
      </c>
      <c r="F291" s="116" t="s">
        <v>2586</v>
      </c>
      <c r="G291" s="33">
        <v>111.28</v>
      </c>
      <c r="H291" s="165"/>
      <c r="I291" s="3">
        <v>18</v>
      </c>
      <c r="J291" s="5">
        <v>4</v>
      </c>
      <c r="K291" s="6">
        <f t="shared" si="16"/>
        <v>72</v>
      </c>
      <c r="L291" s="6">
        <f t="shared" si="17"/>
        <v>5.0400000000000009</v>
      </c>
      <c r="M291" s="6">
        <f t="shared" si="18"/>
        <v>77.040000000000006</v>
      </c>
      <c r="N291" s="6">
        <f t="shared" si="19"/>
        <v>188.32</v>
      </c>
    </row>
    <row r="292" spans="1:14" ht="24" customHeight="1" x14ac:dyDescent="0.4">
      <c r="A292" s="8">
        <v>288</v>
      </c>
      <c r="B292" s="4">
        <v>5930000892</v>
      </c>
      <c r="C292" s="168" t="s">
        <v>2325</v>
      </c>
      <c r="D292" s="3" t="s">
        <v>2326</v>
      </c>
      <c r="E292" s="3" t="s">
        <v>2878</v>
      </c>
      <c r="F292" s="116" t="s">
        <v>2586</v>
      </c>
      <c r="G292" s="33">
        <v>312.44</v>
      </c>
      <c r="H292" s="165"/>
      <c r="I292" s="3">
        <v>44</v>
      </c>
      <c r="J292" s="5">
        <v>4</v>
      </c>
      <c r="K292" s="6">
        <f t="shared" si="16"/>
        <v>176</v>
      </c>
      <c r="L292" s="6">
        <f t="shared" si="17"/>
        <v>12.32</v>
      </c>
      <c r="M292" s="6">
        <f t="shared" si="18"/>
        <v>188.32</v>
      </c>
      <c r="N292" s="6">
        <f t="shared" si="19"/>
        <v>500.76</v>
      </c>
    </row>
    <row r="293" spans="1:14" ht="24" customHeight="1" x14ac:dyDescent="0.4">
      <c r="A293" s="8">
        <v>289</v>
      </c>
      <c r="B293" s="4">
        <v>5930000893</v>
      </c>
      <c r="C293" s="168" t="s">
        <v>2327</v>
      </c>
      <c r="D293" s="3" t="s">
        <v>2328</v>
      </c>
      <c r="E293" s="3" t="s">
        <v>2741</v>
      </c>
      <c r="F293" s="116" t="s">
        <v>2586</v>
      </c>
      <c r="G293" s="33">
        <v>243.96</v>
      </c>
      <c r="H293" s="165"/>
      <c r="I293" s="3">
        <v>21</v>
      </c>
      <c r="J293" s="5">
        <v>4</v>
      </c>
      <c r="K293" s="6">
        <f t="shared" si="16"/>
        <v>84</v>
      </c>
      <c r="L293" s="6">
        <f t="shared" si="17"/>
        <v>5.8800000000000008</v>
      </c>
      <c r="M293" s="6">
        <f t="shared" si="18"/>
        <v>89.88</v>
      </c>
      <c r="N293" s="6">
        <f t="shared" si="19"/>
        <v>333.84000000000003</v>
      </c>
    </row>
    <row r="294" spans="1:14" ht="24" customHeight="1" x14ac:dyDescent="0.4">
      <c r="A294" s="8">
        <v>290</v>
      </c>
      <c r="B294" s="4">
        <v>5930000894</v>
      </c>
      <c r="C294" s="168" t="s">
        <v>2329</v>
      </c>
      <c r="D294" s="3" t="s">
        <v>2330</v>
      </c>
      <c r="E294" s="3" t="s">
        <v>2879</v>
      </c>
      <c r="F294" s="116" t="s">
        <v>2586</v>
      </c>
      <c r="G294" s="33">
        <v>299.60000000000002</v>
      </c>
      <c r="H294" s="165"/>
      <c r="I294" s="3">
        <v>33</v>
      </c>
      <c r="J294" s="5">
        <v>4</v>
      </c>
      <c r="K294" s="6">
        <f t="shared" si="16"/>
        <v>132</v>
      </c>
      <c r="L294" s="6">
        <f t="shared" si="17"/>
        <v>9.24</v>
      </c>
      <c r="M294" s="6">
        <f t="shared" si="18"/>
        <v>141.24</v>
      </c>
      <c r="N294" s="6">
        <f t="shared" si="19"/>
        <v>440.84000000000003</v>
      </c>
    </row>
    <row r="295" spans="1:14" ht="24" customHeight="1" x14ac:dyDescent="0.4">
      <c r="A295" s="8">
        <v>291</v>
      </c>
      <c r="B295" s="4">
        <v>5930000895</v>
      </c>
      <c r="C295" s="164" t="s">
        <v>2331</v>
      </c>
      <c r="D295" s="160" t="s">
        <v>2332</v>
      </c>
      <c r="E295" s="3" t="s">
        <v>2742</v>
      </c>
      <c r="F295" s="116" t="s">
        <v>1779</v>
      </c>
      <c r="G295" s="33">
        <v>0</v>
      </c>
      <c r="H295" s="165"/>
      <c r="I295" s="3">
        <v>47</v>
      </c>
      <c r="J295" s="5">
        <v>4</v>
      </c>
      <c r="K295" s="6">
        <f t="shared" si="16"/>
        <v>188</v>
      </c>
      <c r="L295" s="6">
        <f t="shared" si="17"/>
        <v>13.160000000000002</v>
      </c>
      <c r="M295" s="6">
        <f t="shared" si="18"/>
        <v>201.16</v>
      </c>
      <c r="N295" s="6">
        <f t="shared" si="19"/>
        <v>201.16</v>
      </c>
    </row>
    <row r="296" spans="1:14" ht="24" customHeight="1" x14ac:dyDescent="0.4">
      <c r="A296" s="8">
        <v>292</v>
      </c>
      <c r="B296" s="4">
        <v>5930000896</v>
      </c>
      <c r="C296" s="166" t="s">
        <v>2333</v>
      </c>
      <c r="D296" s="167" t="s">
        <v>2334</v>
      </c>
      <c r="E296" s="3" t="s">
        <v>2880</v>
      </c>
      <c r="F296" s="116" t="s">
        <v>2585</v>
      </c>
      <c r="G296" s="33">
        <v>12.84</v>
      </c>
      <c r="H296" s="165"/>
      <c r="I296" s="3">
        <v>14</v>
      </c>
      <c r="J296" s="5">
        <v>4</v>
      </c>
      <c r="K296" s="6">
        <f t="shared" si="16"/>
        <v>56</v>
      </c>
      <c r="L296" s="6">
        <f t="shared" si="17"/>
        <v>3.9200000000000004</v>
      </c>
      <c r="M296" s="6">
        <f t="shared" si="18"/>
        <v>59.92</v>
      </c>
      <c r="N296" s="6">
        <f t="shared" si="19"/>
        <v>72.760000000000005</v>
      </c>
    </row>
    <row r="297" spans="1:14" ht="24" customHeight="1" x14ac:dyDescent="0.4">
      <c r="A297" s="8">
        <v>293</v>
      </c>
      <c r="B297" s="4">
        <v>5930000897</v>
      </c>
      <c r="C297" s="168" t="s">
        <v>2335</v>
      </c>
      <c r="D297" s="3" t="s">
        <v>2336</v>
      </c>
      <c r="E297" s="3" t="s">
        <v>2743</v>
      </c>
      <c r="F297" s="116" t="s">
        <v>2586</v>
      </c>
      <c r="G297" s="33">
        <v>1523.68</v>
      </c>
      <c r="H297" s="165"/>
      <c r="I297" s="3">
        <v>99</v>
      </c>
      <c r="J297" s="5">
        <v>4</v>
      </c>
      <c r="K297" s="6">
        <f t="shared" si="16"/>
        <v>396</v>
      </c>
      <c r="L297" s="6">
        <f t="shared" si="17"/>
        <v>27.720000000000002</v>
      </c>
      <c r="M297" s="6">
        <f t="shared" si="18"/>
        <v>423.72</v>
      </c>
      <c r="N297" s="6">
        <f t="shared" si="19"/>
        <v>1947.4</v>
      </c>
    </row>
    <row r="298" spans="1:14" ht="24" customHeight="1" x14ac:dyDescent="0.4">
      <c r="A298" s="8">
        <v>294</v>
      </c>
      <c r="B298" s="4">
        <v>5930000898</v>
      </c>
      <c r="C298" s="168" t="s">
        <v>2337</v>
      </c>
      <c r="D298" s="3" t="s">
        <v>2338</v>
      </c>
      <c r="E298" s="3" t="s">
        <v>2881</v>
      </c>
      <c r="F298" s="116" t="s">
        <v>2586</v>
      </c>
      <c r="G298" s="33">
        <v>1669.2</v>
      </c>
      <c r="H298" s="165"/>
      <c r="I298" s="3">
        <v>125</v>
      </c>
      <c r="J298" s="5">
        <v>4</v>
      </c>
      <c r="K298" s="6">
        <f t="shared" si="16"/>
        <v>500</v>
      </c>
      <c r="L298" s="6">
        <f t="shared" si="17"/>
        <v>35</v>
      </c>
      <c r="M298" s="6">
        <f t="shared" si="18"/>
        <v>535</v>
      </c>
      <c r="N298" s="6">
        <f t="shared" si="19"/>
        <v>2204.1999999999998</v>
      </c>
    </row>
    <row r="299" spans="1:14" ht="24" customHeight="1" x14ac:dyDescent="0.4">
      <c r="A299" s="8">
        <v>295</v>
      </c>
      <c r="B299" s="4">
        <v>5930000899</v>
      </c>
      <c r="C299" s="166" t="s">
        <v>2339</v>
      </c>
      <c r="D299" s="167" t="s">
        <v>2340</v>
      </c>
      <c r="E299" s="3" t="s">
        <v>2744</v>
      </c>
      <c r="F299" s="116" t="s">
        <v>2585</v>
      </c>
      <c r="G299" s="33">
        <v>77.040000000000006</v>
      </c>
      <c r="H299" s="165"/>
      <c r="I299" s="3">
        <v>5</v>
      </c>
      <c r="J299" s="5">
        <v>4</v>
      </c>
      <c r="K299" s="6">
        <f t="shared" si="16"/>
        <v>20</v>
      </c>
      <c r="L299" s="6">
        <f t="shared" si="17"/>
        <v>1.4000000000000001</v>
      </c>
      <c r="M299" s="6">
        <f t="shared" si="18"/>
        <v>21.4</v>
      </c>
      <c r="N299" s="6">
        <f t="shared" si="19"/>
        <v>98.44</v>
      </c>
    </row>
    <row r="300" spans="1:14" ht="24" customHeight="1" x14ac:dyDescent="0.4">
      <c r="A300" s="8">
        <v>296</v>
      </c>
      <c r="B300" s="4">
        <v>5930000900</v>
      </c>
      <c r="C300" s="168" t="s">
        <v>2341</v>
      </c>
      <c r="D300" s="3" t="s">
        <v>2342</v>
      </c>
      <c r="E300" s="3" t="s">
        <v>2882</v>
      </c>
      <c r="F300" s="116" t="s">
        <v>2586</v>
      </c>
      <c r="G300" s="33">
        <v>38.520000000000003</v>
      </c>
      <c r="H300" s="165"/>
      <c r="I300" s="3">
        <v>4</v>
      </c>
      <c r="J300" s="5">
        <v>4</v>
      </c>
      <c r="K300" s="6">
        <f t="shared" si="16"/>
        <v>16</v>
      </c>
      <c r="L300" s="6">
        <f t="shared" si="17"/>
        <v>1.1200000000000001</v>
      </c>
      <c r="M300" s="6">
        <f t="shared" si="18"/>
        <v>17.12</v>
      </c>
      <c r="N300" s="6">
        <f t="shared" si="19"/>
        <v>55.64</v>
      </c>
    </row>
    <row r="301" spans="1:14" ht="24" customHeight="1" x14ac:dyDescent="0.4">
      <c r="A301" s="8">
        <v>297</v>
      </c>
      <c r="B301" s="4">
        <v>5930000901</v>
      </c>
      <c r="C301" s="168" t="s">
        <v>2343</v>
      </c>
      <c r="D301" s="3" t="s">
        <v>2344</v>
      </c>
      <c r="E301" s="3" t="s">
        <v>2745</v>
      </c>
      <c r="F301" s="116" t="s">
        <v>2586</v>
      </c>
      <c r="G301" s="33">
        <v>136.96</v>
      </c>
      <c r="H301" s="165"/>
      <c r="I301" s="3">
        <v>7</v>
      </c>
      <c r="J301" s="5">
        <v>4</v>
      </c>
      <c r="K301" s="6">
        <f t="shared" si="16"/>
        <v>28</v>
      </c>
      <c r="L301" s="6">
        <f t="shared" si="17"/>
        <v>1.9600000000000002</v>
      </c>
      <c r="M301" s="6">
        <f t="shared" si="18"/>
        <v>29.96</v>
      </c>
      <c r="N301" s="6">
        <f t="shared" si="19"/>
        <v>166.92000000000002</v>
      </c>
    </row>
    <row r="302" spans="1:14" ht="24" customHeight="1" x14ac:dyDescent="0.4">
      <c r="A302" s="8">
        <v>298</v>
      </c>
      <c r="B302" s="4">
        <v>5930000902</v>
      </c>
      <c r="C302" s="168" t="s">
        <v>2345</v>
      </c>
      <c r="D302" s="3" t="s">
        <v>2346</v>
      </c>
      <c r="E302" s="3" t="s">
        <v>2883</v>
      </c>
      <c r="F302" s="116" t="s">
        <v>2586</v>
      </c>
      <c r="G302" s="33">
        <v>252.52</v>
      </c>
      <c r="H302" s="165"/>
      <c r="I302" s="3">
        <v>30</v>
      </c>
      <c r="J302" s="5">
        <v>4</v>
      </c>
      <c r="K302" s="6">
        <f t="shared" si="16"/>
        <v>120</v>
      </c>
      <c r="L302" s="6">
        <f t="shared" si="17"/>
        <v>8.4</v>
      </c>
      <c r="M302" s="6">
        <f t="shared" si="18"/>
        <v>128.4</v>
      </c>
      <c r="N302" s="6">
        <f t="shared" si="19"/>
        <v>380.92</v>
      </c>
    </row>
    <row r="303" spans="1:14" ht="24" customHeight="1" x14ac:dyDescent="0.4">
      <c r="A303" s="8">
        <v>299</v>
      </c>
      <c r="B303" s="4">
        <v>5930000903</v>
      </c>
      <c r="C303" s="168" t="s">
        <v>2347</v>
      </c>
      <c r="D303" s="3" t="s">
        <v>2348</v>
      </c>
      <c r="E303" s="3" t="s">
        <v>2746</v>
      </c>
      <c r="F303" s="116" t="s">
        <v>2586</v>
      </c>
      <c r="G303" s="33">
        <v>85.6</v>
      </c>
      <c r="H303" s="165"/>
      <c r="I303" s="3">
        <v>12</v>
      </c>
      <c r="J303" s="5">
        <v>4</v>
      </c>
      <c r="K303" s="6">
        <f t="shared" si="16"/>
        <v>48</v>
      </c>
      <c r="L303" s="6">
        <f t="shared" si="17"/>
        <v>3.3600000000000003</v>
      </c>
      <c r="M303" s="6">
        <f t="shared" si="18"/>
        <v>51.36</v>
      </c>
      <c r="N303" s="6">
        <f t="shared" si="19"/>
        <v>136.95999999999998</v>
      </c>
    </row>
    <row r="304" spans="1:14" ht="24" customHeight="1" x14ac:dyDescent="0.4">
      <c r="A304" s="8">
        <v>300</v>
      </c>
      <c r="B304" s="4">
        <v>5930000904</v>
      </c>
      <c r="C304" s="168" t="s">
        <v>2349</v>
      </c>
      <c r="D304" s="3" t="s">
        <v>2350</v>
      </c>
      <c r="E304" s="3" t="s">
        <v>2884</v>
      </c>
      <c r="F304" s="116" t="s">
        <v>2586</v>
      </c>
      <c r="G304" s="33">
        <v>286.76</v>
      </c>
      <c r="H304" s="165"/>
      <c r="I304" s="3">
        <v>30</v>
      </c>
      <c r="J304" s="5">
        <v>4</v>
      </c>
      <c r="K304" s="6">
        <f t="shared" si="16"/>
        <v>120</v>
      </c>
      <c r="L304" s="6">
        <f t="shared" si="17"/>
        <v>8.4</v>
      </c>
      <c r="M304" s="6">
        <f t="shared" si="18"/>
        <v>128.4</v>
      </c>
      <c r="N304" s="6">
        <f t="shared" si="19"/>
        <v>415.15999999999997</v>
      </c>
    </row>
    <row r="305" spans="1:14" ht="24" customHeight="1" x14ac:dyDescent="0.4">
      <c r="A305" s="8">
        <v>301</v>
      </c>
      <c r="B305" s="4">
        <v>5930000905</v>
      </c>
      <c r="C305" s="168" t="s">
        <v>2351</v>
      </c>
      <c r="D305" s="3" t="s">
        <v>2352</v>
      </c>
      <c r="E305" s="3" t="s">
        <v>2747</v>
      </c>
      <c r="F305" s="116" t="s">
        <v>2586</v>
      </c>
      <c r="G305" s="33">
        <v>2375.4</v>
      </c>
      <c r="H305" s="165"/>
      <c r="I305" s="3">
        <v>197</v>
      </c>
      <c r="J305" s="5">
        <v>4</v>
      </c>
      <c r="K305" s="6">
        <f t="shared" si="16"/>
        <v>788</v>
      </c>
      <c r="L305" s="6">
        <f t="shared" si="17"/>
        <v>55.160000000000004</v>
      </c>
      <c r="M305" s="6">
        <f t="shared" si="18"/>
        <v>843.16</v>
      </c>
      <c r="N305" s="6">
        <f t="shared" si="19"/>
        <v>3218.56</v>
      </c>
    </row>
    <row r="306" spans="1:14" ht="24" customHeight="1" x14ac:dyDescent="0.4">
      <c r="A306" s="8">
        <v>302</v>
      </c>
      <c r="B306" s="4">
        <v>5930000906</v>
      </c>
      <c r="C306" s="168" t="s">
        <v>2353</v>
      </c>
      <c r="D306" s="3" t="s">
        <v>2354</v>
      </c>
      <c r="E306" s="3" t="s">
        <v>2885</v>
      </c>
      <c r="F306" s="116" t="s">
        <v>2586</v>
      </c>
      <c r="G306" s="33">
        <v>158.36000000000001</v>
      </c>
      <c r="H306" s="165"/>
      <c r="I306" s="3">
        <v>17</v>
      </c>
      <c r="J306" s="5">
        <v>4</v>
      </c>
      <c r="K306" s="6">
        <f t="shared" si="16"/>
        <v>68</v>
      </c>
      <c r="L306" s="6">
        <f t="shared" si="17"/>
        <v>4.7600000000000007</v>
      </c>
      <c r="M306" s="6">
        <f t="shared" si="18"/>
        <v>72.760000000000005</v>
      </c>
      <c r="N306" s="6">
        <f t="shared" si="19"/>
        <v>231.12</v>
      </c>
    </row>
    <row r="307" spans="1:14" ht="24" customHeight="1" x14ac:dyDescent="0.4">
      <c r="A307" s="8">
        <v>303</v>
      </c>
      <c r="B307" s="4">
        <v>5930000907</v>
      </c>
      <c r="C307" s="164" t="s">
        <v>2355</v>
      </c>
      <c r="D307" s="160" t="s">
        <v>2356</v>
      </c>
      <c r="E307" s="3" t="s">
        <v>2748</v>
      </c>
      <c r="F307" s="116" t="s">
        <v>1779</v>
      </c>
      <c r="G307" s="33">
        <v>0</v>
      </c>
      <c r="H307" s="165"/>
      <c r="I307" s="3">
        <v>63</v>
      </c>
      <c r="J307" s="5">
        <v>4</v>
      </c>
      <c r="K307" s="6">
        <f t="shared" si="16"/>
        <v>252</v>
      </c>
      <c r="L307" s="6">
        <f t="shared" si="17"/>
        <v>17.64</v>
      </c>
      <c r="M307" s="6">
        <f t="shared" si="18"/>
        <v>269.64</v>
      </c>
      <c r="N307" s="6">
        <f t="shared" si="19"/>
        <v>269.64</v>
      </c>
    </row>
    <row r="308" spans="1:14" ht="24.75" customHeight="1" thickBot="1" x14ac:dyDescent="0.45">
      <c r="F308" s="10" t="s">
        <v>1761</v>
      </c>
      <c r="G308" s="103">
        <f>SUM(G5:G307)</f>
        <v>157118.79999999987</v>
      </c>
      <c r="H308" s="103"/>
      <c r="I308" s="103">
        <f>SUM(I5:I307)</f>
        <v>18935</v>
      </c>
      <c r="J308" s="104"/>
      <c r="K308" s="104">
        <f>SUM(K5:K307)</f>
        <v>75740</v>
      </c>
      <c r="L308" s="104">
        <f>SUM(L5:L307)</f>
        <v>5301.7999999999956</v>
      </c>
      <c r="M308" s="104">
        <f>SUM(M5:M307)</f>
        <v>81041.800000000047</v>
      </c>
      <c r="N308" s="104">
        <f>SUM(N5:N307)</f>
        <v>238160.60000000009</v>
      </c>
    </row>
    <row r="309" spans="1:14" ht="25" thickTop="1" x14ac:dyDescent="0.4"/>
    <row r="310" spans="1:14" x14ac:dyDescent="0.4">
      <c r="G310" s="2">
        <f>G308+11594.52</f>
        <v>168713.31999999986</v>
      </c>
    </row>
  </sheetData>
  <mergeCells count="10">
    <mergeCell ref="A1:N1"/>
    <mergeCell ref="E3:E4"/>
    <mergeCell ref="H3:H4"/>
    <mergeCell ref="K3:K4"/>
    <mergeCell ref="N3:N4"/>
    <mergeCell ref="A3:A4"/>
    <mergeCell ref="B3:B4"/>
    <mergeCell ref="C3:C4"/>
    <mergeCell ref="D3:D4"/>
    <mergeCell ref="L3:L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8"/>
  <sheetViews>
    <sheetView topLeftCell="E1" zoomScale="85" zoomScaleNormal="85" workbookViewId="0">
      <selection activeCell="H3" sqref="H3"/>
    </sheetView>
  </sheetViews>
  <sheetFormatPr baseColWidth="10" defaultColWidth="9" defaultRowHeight="24" x14ac:dyDescent="0.4"/>
  <cols>
    <col min="1" max="1" width="6" style="35" customWidth="1"/>
    <col min="2" max="2" width="10.6640625" style="34" customWidth="1"/>
    <col min="3" max="3" width="14.6640625" style="36" customWidth="1"/>
    <col min="4" max="4" width="10.6640625" style="35" customWidth="1"/>
    <col min="5" max="5" width="49.6640625" style="35" customWidth="1"/>
    <col min="6" max="6" width="13.1640625" style="137" customWidth="1"/>
    <col min="7" max="7" width="15" style="37" customWidth="1"/>
    <col min="8" max="8" width="10.33203125" style="38" customWidth="1"/>
    <col min="9" max="9" width="14" style="68" customWidth="1"/>
    <col min="10" max="10" width="10.33203125" style="38" customWidth="1"/>
    <col min="11" max="11" width="19.6640625" style="38" customWidth="1"/>
    <col min="12" max="12" width="15.6640625" style="38" customWidth="1"/>
    <col min="13" max="13" width="12" style="39" customWidth="1"/>
    <col min="14" max="14" width="46.33203125" style="39" customWidth="1"/>
    <col min="15" max="15" width="13.6640625" style="39" customWidth="1"/>
    <col min="16" max="16" width="15" style="39" customWidth="1"/>
    <col min="17" max="17" width="10.1640625" style="67" customWidth="1"/>
    <col min="18" max="18" width="11.33203125" style="67" customWidth="1"/>
    <col min="19" max="19" width="11.83203125" style="29" customWidth="1"/>
    <col min="20" max="20" width="14.1640625" style="70" customWidth="1"/>
    <col min="21" max="21" width="14.6640625" style="29" customWidth="1"/>
    <col min="22" max="16384" width="9" style="29"/>
  </cols>
  <sheetData>
    <row r="1" spans="1:20" s="28" customFormat="1" ht="30" x14ac:dyDescent="0.5">
      <c r="A1" s="218" t="s">
        <v>1838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66"/>
      <c r="G2" s="158"/>
      <c r="H2" s="80"/>
      <c r="I2" s="66"/>
      <c r="J2" s="158"/>
      <c r="K2" s="184"/>
      <c r="L2" s="78" t="s">
        <v>1784</v>
      </c>
      <c r="M2" s="79" t="s">
        <v>1785</v>
      </c>
      <c r="N2" s="79"/>
      <c r="O2" s="79"/>
      <c r="P2" s="79"/>
      <c r="Q2" s="66"/>
      <c r="R2" s="66"/>
      <c r="T2" s="69"/>
    </row>
    <row r="3" spans="1:20" s="28" customFormat="1" x14ac:dyDescent="0.4">
      <c r="A3" s="212" t="s">
        <v>1775</v>
      </c>
      <c r="B3" s="212" t="s">
        <v>1774</v>
      </c>
      <c r="C3" s="212" t="s">
        <v>7</v>
      </c>
      <c r="D3" s="212" t="s">
        <v>0</v>
      </c>
      <c r="E3" s="212" t="s">
        <v>1773</v>
      </c>
      <c r="F3" s="135" t="s">
        <v>4</v>
      </c>
      <c r="G3" s="139" t="s">
        <v>1836</v>
      </c>
      <c r="H3" s="44" t="s">
        <v>2890</v>
      </c>
      <c r="I3" s="219" t="s">
        <v>1777</v>
      </c>
      <c r="J3" s="202" t="s">
        <v>1768</v>
      </c>
      <c r="K3" s="182"/>
      <c r="L3" s="156" t="s">
        <v>5</v>
      </c>
      <c r="M3" s="219" t="s">
        <v>1776</v>
      </c>
      <c r="N3" s="219" t="s">
        <v>1834</v>
      </c>
      <c r="O3" s="221" t="s">
        <v>2400</v>
      </c>
      <c r="P3" s="224" t="s">
        <v>2399</v>
      </c>
      <c r="Q3" s="226">
        <v>7.0000000000000007E-2</v>
      </c>
      <c r="R3" s="225" t="s">
        <v>5</v>
      </c>
      <c r="S3" s="223" t="s">
        <v>1776</v>
      </c>
      <c r="T3" s="222" t="s">
        <v>1778</v>
      </c>
    </row>
    <row r="4" spans="1:20" s="28" customFormat="1" x14ac:dyDescent="0.4">
      <c r="A4" s="213"/>
      <c r="B4" s="213"/>
      <c r="C4" s="213"/>
      <c r="D4" s="213"/>
      <c r="E4" s="213"/>
      <c r="F4" s="136" t="s">
        <v>1763</v>
      </c>
      <c r="G4" s="140" t="s">
        <v>1837</v>
      </c>
      <c r="H4" s="45" t="s">
        <v>2890</v>
      </c>
      <c r="I4" s="220"/>
      <c r="J4" s="203"/>
      <c r="K4" s="183"/>
      <c r="L4" s="157" t="s">
        <v>1780</v>
      </c>
      <c r="M4" s="220"/>
      <c r="N4" s="220"/>
      <c r="O4" s="221"/>
      <c r="P4" s="224"/>
      <c r="Q4" s="226"/>
      <c r="R4" s="225"/>
      <c r="S4" s="223"/>
      <c r="T4" s="222"/>
    </row>
    <row r="5" spans="1:20" ht="21" customHeight="1" x14ac:dyDescent="0.4">
      <c r="A5" s="11">
        <v>1</v>
      </c>
      <c r="B5" s="40" t="s">
        <v>1825</v>
      </c>
      <c r="C5" s="41" t="s">
        <v>1826</v>
      </c>
      <c r="D5" s="40" t="s">
        <v>1748</v>
      </c>
      <c r="E5" s="3" t="s">
        <v>649</v>
      </c>
      <c r="F5" s="152" t="s">
        <v>2423</v>
      </c>
      <c r="G5" s="31">
        <v>1861.27</v>
      </c>
      <c r="H5" s="46">
        <v>0</v>
      </c>
      <c r="I5" s="31">
        <f>H5*3.5</f>
        <v>0</v>
      </c>
      <c r="J5" s="27">
        <f>I5*7%</f>
        <v>0</v>
      </c>
      <c r="K5" s="27">
        <f>SUM(I5+J5)</f>
        <v>0</v>
      </c>
      <c r="L5" s="27">
        <f>(G5+I5+J5)</f>
        <v>1861.27</v>
      </c>
      <c r="M5" s="32">
        <v>1861.5</v>
      </c>
      <c r="N5" s="32"/>
      <c r="O5" s="123"/>
      <c r="P5" s="123"/>
      <c r="Q5" s="57"/>
      <c r="R5" s="57"/>
    </row>
    <row r="6" spans="1:20" ht="21" customHeight="1" x14ac:dyDescent="0.4">
      <c r="A6" s="11">
        <v>2</v>
      </c>
      <c r="B6" s="40" t="s">
        <v>1825</v>
      </c>
      <c r="C6" s="41" t="s">
        <v>1827</v>
      </c>
      <c r="D6" s="30" t="s">
        <v>1749</v>
      </c>
      <c r="E6" s="3" t="s">
        <v>649</v>
      </c>
      <c r="F6" s="152" t="s">
        <v>2423</v>
      </c>
      <c r="G6" s="31">
        <v>2303.1799999999998</v>
      </c>
      <c r="H6" s="32">
        <v>0</v>
      </c>
      <c r="I6" s="31">
        <f>H6*3.5</f>
        <v>0</v>
      </c>
      <c r="J6" s="27">
        <f>I6*7%</f>
        <v>0</v>
      </c>
      <c r="K6" s="27">
        <f t="shared" ref="K6:K69" si="0">SUM(I6+J6)</f>
        <v>0</v>
      </c>
      <c r="L6" s="27">
        <f>G6+I6+J6</f>
        <v>2303.1799999999998</v>
      </c>
      <c r="M6" s="27">
        <v>2303.25</v>
      </c>
      <c r="N6" s="27"/>
      <c r="O6" s="128">
        <f>SUM(G5:G6)</f>
        <v>4164.45</v>
      </c>
      <c r="P6" s="128">
        <f>SUM(I5:I6)</f>
        <v>0</v>
      </c>
      <c r="Q6" s="128">
        <f>121.77+150.68</f>
        <v>272.45</v>
      </c>
      <c r="R6" s="128">
        <f>1861.27+2303.18</f>
        <v>4164.45</v>
      </c>
      <c r="S6" s="132">
        <f>SUM(M5:M6)</f>
        <v>4164.75</v>
      </c>
      <c r="T6" s="133">
        <v>4164.75</v>
      </c>
    </row>
    <row r="7" spans="1:20" ht="21" customHeight="1" x14ac:dyDescent="0.4">
      <c r="A7" s="11">
        <v>3</v>
      </c>
      <c r="B7" s="30" t="s">
        <v>1831</v>
      </c>
      <c r="C7" s="41" t="s">
        <v>1835</v>
      </c>
      <c r="D7" s="30" t="s">
        <v>1611</v>
      </c>
      <c r="E7" s="3" t="s">
        <v>575</v>
      </c>
      <c r="F7" s="152" t="s">
        <v>2578</v>
      </c>
      <c r="G7" s="31">
        <v>71.16</v>
      </c>
      <c r="H7" s="46">
        <v>16</v>
      </c>
      <c r="I7" s="31">
        <f>H7*3.5</f>
        <v>56</v>
      </c>
      <c r="J7" s="27">
        <f>I7*7%</f>
        <v>3.9200000000000004</v>
      </c>
      <c r="K7" s="27">
        <f>SUM(I7+J7)</f>
        <v>59.92</v>
      </c>
      <c r="L7" s="27">
        <v>131.08000000000001</v>
      </c>
      <c r="M7" s="32">
        <v>131.25</v>
      </c>
      <c r="N7" s="32"/>
      <c r="O7" s="123"/>
      <c r="P7" s="123"/>
      <c r="Q7" s="57"/>
      <c r="R7" s="57"/>
    </row>
    <row r="8" spans="1:20" ht="21" customHeight="1" x14ac:dyDescent="0.4">
      <c r="A8" s="11">
        <v>4</v>
      </c>
      <c r="B8" s="30" t="s">
        <v>1831</v>
      </c>
      <c r="C8" s="41" t="s">
        <v>1840</v>
      </c>
      <c r="D8" s="30" t="s">
        <v>1581</v>
      </c>
      <c r="E8" s="3" t="s">
        <v>555</v>
      </c>
      <c r="F8" s="152" t="s">
        <v>2578</v>
      </c>
      <c r="G8" s="31">
        <v>119.84</v>
      </c>
      <c r="H8" s="32">
        <v>26</v>
      </c>
      <c r="I8" s="31">
        <f t="shared" ref="I8:I71" si="1">H8*3.5</f>
        <v>91</v>
      </c>
      <c r="J8" s="27">
        <f t="shared" ref="J8:J71" si="2">I8*7%</f>
        <v>6.370000000000001</v>
      </c>
      <c r="K8" s="27">
        <f t="shared" si="0"/>
        <v>97.37</v>
      </c>
      <c r="L8" s="27">
        <v>217.21</v>
      </c>
      <c r="M8" s="27">
        <v>217.5</v>
      </c>
      <c r="N8" s="27"/>
      <c r="O8" s="58"/>
      <c r="P8" s="58"/>
      <c r="Q8" s="57"/>
      <c r="R8" s="56"/>
    </row>
    <row r="9" spans="1:20" ht="21" customHeight="1" x14ac:dyDescent="0.4">
      <c r="A9" s="11">
        <v>5</v>
      </c>
      <c r="B9" s="30" t="s">
        <v>1831</v>
      </c>
      <c r="C9" s="41" t="s">
        <v>1841</v>
      </c>
      <c r="D9" s="30" t="s">
        <v>1519</v>
      </c>
      <c r="E9" s="3" t="s">
        <v>177</v>
      </c>
      <c r="F9" s="152" t="s">
        <v>2578</v>
      </c>
      <c r="G9" s="31">
        <v>11.24</v>
      </c>
      <c r="H9" s="46">
        <v>2</v>
      </c>
      <c r="I9" s="31">
        <f t="shared" si="1"/>
        <v>7</v>
      </c>
      <c r="J9" s="27">
        <f t="shared" si="2"/>
        <v>0.49000000000000005</v>
      </c>
      <c r="K9" s="27">
        <f t="shared" si="0"/>
        <v>7.49</v>
      </c>
      <c r="L9" s="27">
        <v>18.73</v>
      </c>
      <c r="M9" s="32">
        <v>19</v>
      </c>
      <c r="N9" s="32"/>
      <c r="O9" s="123"/>
      <c r="P9" s="123"/>
      <c r="Q9" s="57"/>
      <c r="R9" s="57"/>
    </row>
    <row r="10" spans="1:20" ht="21" customHeight="1" x14ac:dyDescent="0.4">
      <c r="A10" s="11">
        <v>6</v>
      </c>
      <c r="B10" s="30" t="s">
        <v>1831</v>
      </c>
      <c r="C10" s="41" t="s">
        <v>1842</v>
      </c>
      <c r="D10" s="30" t="s">
        <v>1527</v>
      </c>
      <c r="E10" s="3" t="s">
        <v>518</v>
      </c>
      <c r="F10" s="152" t="s">
        <v>2578</v>
      </c>
      <c r="G10" s="31">
        <v>123.59</v>
      </c>
      <c r="H10" s="32">
        <v>25</v>
      </c>
      <c r="I10" s="31">
        <f t="shared" si="1"/>
        <v>87.5</v>
      </c>
      <c r="J10" s="27">
        <f t="shared" si="2"/>
        <v>6.1250000000000009</v>
      </c>
      <c r="K10" s="27">
        <f t="shared" si="0"/>
        <v>93.625</v>
      </c>
      <c r="L10" s="27">
        <v>217.22</v>
      </c>
      <c r="M10" s="32">
        <v>217.25</v>
      </c>
      <c r="N10" s="32"/>
      <c r="O10" s="123"/>
      <c r="P10" s="123"/>
      <c r="Q10" s="57"/>
      <c r="R10" s="57"/>
      <c r="S10" s="51"/>
    </row>
    <row r="11" spans="1:20" ht="21" customHeight="1" x14ac:dyDescent="0.4">
      <c r="A11" s="11">
        <v>7</v>
      </c>
      <c r="B11" s="30" t="s">
        <v>1831</v>
      </c>
      <c r="C11" s="41" t="s">
        <v>1843</v>
      </c>
      <c r="D11" s="30" t="s">
        <v>1576</v>
      </c>
      <c r="E11" s="3" t="s">
        <v>550</v>
      </c>
      <c r="F11" s="152" t="s">
        <v>2578</v>
      </c>
      <c r="G11" s="31">
        <v>37.450000000000003</v>
      </c>
      <c r="H11" s="46">
        <v>14</v>
      </c>
      <c r="I11" s="31">
        <f t="shared" si="1"/>
        <v>49</v>
      </c>
      <c r="J11" s="27">
        <f t="shared" si="2"/>
        <v>3.43</v>
      </c>
      <c r="K11" s="27">
        <f t="shared" si="0"/>
        <v>52.43</v>
      </c>
      <c r="L11" s="27">
        <v>89.88</v>
      </c>
      <c r="M11" s="27">
        <v>90</v>
      </c>
      <c r="N11" s="27"/>
      <c r="O11" s="58"/>
      <c r="P11" s="58"/>
      <c r="Q11" s="57"/>
      <c r="R11" s="56"/>
    </row>
    <row r="12" spans="1:20" ht="21" customHeight="1" x14ac:dyDescent="0.4">
      <c r="A12" s="11">
        <v>8</v>
      </c>
      <c r="B12" s="30" t="s">
        <v>1831</v>
      </c>
      <c r="C12" s="41" t="s">
        <v>1844</v>
      </c>
      <c r="D12" s="30" t="s">
        <v>1590</v>
      </c>
      <c r="E12" s="3" t="s">
        <v>561</v>
      </c>
      <c r="F12" s="152" t="s">
        <v>2578</v>
      </c>
      <c r="G12" s="31">
        <v>29.96</v>
      </c>
      <c r="H12" s="47">
        <v>13</v>
      </c>
      <c r="I12" s="31">
        <f t="shared" si="1"/>
        <v>45.5</v>
      </c>
      <c r="J12" s="27">
        <f t="shared" si="2"/>
        <v>3.1850000000000005</v>
      </c>
      <c r="K12" s="27">
        <f t="shared" si="0"/>
        <v>48.685000000000002</v>
      </c>
      <c r="L12" s="27">
        <v>78.650000000000006</v>
      </c>
      <c r="M12" s="27">
        <v>78.75</v>
      </c>
      <c r="N12" s="27"/>
      <c r="O12" s="58"/>
      <c r="P12" s="58"/>
      <c r="Q12" s="57"/>
      <c r="R12" s="56"/>
    </row>
    <row r="13" spans="1:20" ht="21" customHeight="1" x14ac:dyDescent="0.4">
      <c r="A13" s="11">
        <v>9</v>
      </c>
      <c r="B13" s="30" t="s">
        <v>1831</v>
      </c>
      <c r="C13" s="41" t="s">
        <v>1845</v>
      </c>
      <c r="D13" s="30" t="s">
        <v>1553</v>
      </c>
      <c r="E13" s="3" t="s">
        <v>534</v>
      </c>
      <c r="F13" s="152" t="s">
        <v>2578</v>
      </c>
      <c r="G13" s="31">
        <v>3.75</v>
      </c>
      <c r="H13" s="46">
        <v>3</v>
      </c>
      <c r="I13" s="31">
        <f t="shared" si="1"/>
        <v>10.5</v>
      </c>
      <c r="J13" s="27">
        <f t="shared" si="2"/>
        <v>0.7350000000000001</v>
      </c>
      <c r="K13" s="27">
        <f t="shared" si="0"/>
        <v>11.234999999999999</v>
      </c>
      <c r="L13" s="27">
        <v>14.99</v>
      </c>
      <c r="M13" s="32">
        <v>15</v>
      </c>
      <c r="N13" s="32"/>
      <c r="O13" s="123"/>
      <c r="P13" s="123"/>
      <c r="Q13" s="57"/>
      <c r="R13" s="57"/>
    </row>
    <row r="14" spans="1:20" ht="21" customHeight="1" x14ac:dyDescent="0.4">
      <c r="A14" s="11">
        <v>10</v>
      </c>
      <c r="B14" s="30" t="s">
        <v>1831</v>
      </c>
      <c r="C14" s="41" t="s">
        <v>1846</v>
      </c>
      <c r="D14" s="30" t="s">
        <v>1561</v>
      </c>
      <c r="E14" s="3" t="s">
        <v>538</v>
      </c>
      <c r="F14" s="152" t="s">
        <v>2578</v>
      </c>
      <c r="G14" s="31">
        <v>37.450000000000003</v>
      </c>
      <c r="H14" s="46">
        <v>4</v>
      </c>
      <c r="I14" s="31">
        <f t="shared" si="1"/>
        <v>14</v>
      </c>
      <c r="J14" s="27">
        <f t="shared" si="2"/>
        <v>0.98000000000000009</v>
      </c>
      <c r="K14" s="27">
        <f t="shared" si="0"/>
        <v>14.98</v>
      </c>
      <c r="L14" s="27">
        <v>52.43</v>
      </c>
      <c r="M14" s="27">
        <v>52.5</v>
      </c>
      <c r="N14" s="27"/>
      <c r="O14" s="58"/>
      <c r="P14" s="58"/>
      <c r="Q14" s="57"/>
      <c r="R14" s="56"/>
    </row>
    <row r="15" spans="1:20" ht="21" customHeight="1" x14ac:dyDescent="0.4">
      <c r="A15" s="11">
        <v>11</v>
      </c>
      <c r="B15" s="30" t="s">
        <v>1831</v>
      </c>
      <c r="C15" s="41" t="s">
        <v>1847</v>
      </c>
      <c r="D15" s="30" t="s">
        <v>1550</v>
      </c>
      <c r="E15" s="3" t="s">
        <v>723</v>
      </c>
      <c r="F15" s="152" t="s">
        <v>2578</v>
      </c>
      <c r="G15" s="33">
        <v>104.86</v>
      </c>
      <c r="H15" s="46">
        <v>50</v>
      </c>
      <c r="I15" s="31">
        <f t="shared" si="1"/>
        <v>175</v>
      </c>
      <c r="J15" s="27">
        <f t="shared" si="2"/>
        <v>12.250000000000002</v>
      </c>
      <c r="K15" s="27">
        <f t="shared" si="0"/>
        <v>187.25</v>
      </c>
      <c r="L15" s="27">
        <v>292.11</v>
      </c>
      <c r="M15" s="32">
        <v>292.25</v>
      </c>
      <c r="N15" s="32"/>
      <c r="O15" s="123"/>
      <c r="P15" s="123"/>
      <c r="Q15" s="57"/>
      <c r="R15" s="57"/>
    </row>
    <row r="16" spans="1:20" ht="21" customHeight="1" x14ac:dyDescent="0.4">
      <c r="A16" s="11">
        <v>12</v>
      </c>
      <c r="B16" s="30" t="s">
        <v>1831</v>
      </c>
      <c r="C16" s="41" t="s">
        <v>1848</v>
      </c>
      <c r="D16" s="30" t="s">
        <v>1599</v>
      </c>
      <c r="E16" s="3" t="s">
        <v>568</v>
      </c>
      <c r="F16" s="152" t="s">
        <v>2578</v>
      </c>
      <c r="G16" s="31">
        <v>191</v>
      </c>
      <c r="H16" s="46">
        <v>22</v>
      </c>
      <c r="I16" s="31">
        <f t="shared" si="1"/>
        <v>77</v>
      </c>
      <c r="J16" s="27">
        <f t="shared" si="2"/>
        <v>5.3900000000000006</v>
      </c>
      <c r="K16" s="27">
        <f t="shared" si="0"/>
        <v>82.39</v>
      </c>
      <c r="L16" s="27">
        <v>273.39</v>
      </c>
      <c r="M16" s="27">
        <v>274</v>
      </c>
      <c r="N16" s="27"/>
      <c r="O16" s="58"/>
      <c r="P16" s="58"/>
      <c r="Q16" s="57"/>
      <c r="R16" s="56"/>
    </row>
    <row r="17" spans="1:20" ht="21" customHeight="1" x14ac:dyDescent="0.4">
      <c r="A17" s="11">
        <v>13</v>
      </c>
      <c r="B17" s="30" t="s">
        <v>1831</v>
      </c>
      <c r="C17" s="41" t="s">
        <v>1849</v>
      </c>
      <c r="D17" s="30" t="s">
        <v>1600</v>
      </c>
      <c r="E17" s="3" t="s">
        <v>568</v>
      </c>
      <c r="F17" s="152" t="s">
        <v>2578</v>
      </c>
      <c r="G17" s="33">
        <v>82.39</v>
      </c>
      <c r="H17" s="46">
        <v>22</v>
      </c>
      <c r="I17" s="31">
        <f t="shared" si="1"/>
        <v>77</v>
      </c>
      <c r="J17" s="27">
        <f t="shared" si="2"/>
        <v>5.3900000000000006</v>
      </c>
      <c r="K17" s="27">
        <f t="shared" si="0"/>
        <v>82.39</v>
      </c>
      <c r="L17" s="27">
        <v>164.78</v>
      </c>
      <c r="M17" s="32">
        <v>165</v>
      </c>
      <c r="N17" s="32"/>
      <c r="O17" s="123"/>
      <c r="P17" s="123"/>
      <c r="Q17" s="57"/>
      <c r="R17" s="57"/>
    </row>
    <row r="18" spans="1:20" ht="21" customHeight="1" x14ac:dyDescent="0.4">
      <c r="A18" s="11">
        <v>14</v>
      </c>
      <c r="B18" s="30" t="s">
        <v>1831</v>
      </c>
      <c r="C18" s="41" t="s">
        <v>1850</v>
      </c>
      <c r="D18" s="30" t="s">
        <v>1614</v>
      </c>
      <c r="E18" s="3" t="s">
        <v>183</v>
      </c>
      <c r="F18" s="152" t="s">
        <v>2578</v>
      </c>
      <c r="G18" s="31">
        <v>22.47</v>
      </c>
      <c r="H18" s="46">
        <v>6</v>
      </c>
      <c r="I18" s="31">
        <f t="shared" si="1"/>
        <v>21</v>
      </c>
      <c r="J18" s="27">
        <f t="shared" si="2"/>
        <v>1.4700000000000002</v>
      </c>
      <c r="K18" s="27">
        <f t="shared" si="0"/>
        <v>22.47</v>
      </c>
      <c r="L18" s="27">
        <v>44.94</v>
      </c>
      <c r="M18" s="27">
        <v>45</v>
      </c>
      <c r="N18" s="27"/>
      <c r="O18" s="58"/>
      <c r="P18" s="58"/>
      <c r="Q18" s="57"/>
      <c r="R18" s="56"/>
    </row>
    <row r="19" spans="1:20" ht="21" customHeight="1" x14ac:dyDescent="0.4">
      <c r="A19" s="11">
        <v>15</v>
      </c>
      <c r="B19" s="30" t="s">
        <v>1831</v>
      </c>
      <c r="C19" s="41" t="s">
        <v>1851</v>
      </c>
      <c r="D19" s="30" t="s">
        <v>1612</v>
      </c>
      <c r="E19" s="3" t="s">
        <v>575</v>
      </c>
      <c r="F19" s="152" t="s">
        <v>2578</v>
      </c>
      <c r="G19" s="33">
        <v>97.37</v>
      </c>
      <c r="H19" s="46">
        <v>21</v>
      </c>
      <c r="I19" s="31">
        <f t="shared" si="1"/>
        <v>73.5</v>
      </c>
      <c r="J19" s="27">
        <f t="shared" si="2"/>
        <v>5.1450000000000005</v>
      </c>
      <c r="K19" s="27">
        <f t="shared" si="0"/>
        <v>78.644999999999996</v>
      </c>
      <c r="L19" s="27">
        <v>176.02</v>
      </c>
      <c r="M19" s="32">
        <v>176.25</v>
      </c>
      <c r="N19" s="32"/>
      <c r="O19" s="123"/>
      <c r="P19" s="123"/>
      <c r="Q19" s="57"/>
      <c r="R19" s="57"/>
    </row>
    <row r="20" spans="1:20" ht="21" customHeight="1" x14ac:dyDescent="0.4">
      <c r="A20" s="11">
        <v>16</v>
      </c>
      <c r="B20" s="30" t="s">
        <v>1831</v>
      </c>
      <c r="C20" s="41" t="s">
        <v>1852</v>
      </c>
      <c r="D20" s="30" t="s">
        <v>1609</v>
      </c>
      <c r="E20" s="3" t="s">
        <v>575</v>
      </c>
      <c r="F20" s="152" t="s">
        <v>2578</v>
      </c>
      <c r="G20" s="31">
        <v>52.43</v>
      </c>
      <c r="H20" s="46">
        <v>32</v>
      </c>
      <c r="I20" s="31">
        <f t="shared" si="1"/>
        <v>112</v>
      </c>
      <c r="J20" s="27">
        <f t="shared" si="2"/>
        <v>7.8400000000000007</v>
      </c>
      <c r="K20" s="27">
        <f t="shared" si="0"/>
        <v>119.84</v>
      </c>
      <c r="L20" s="27">
        <v>172.27</v>
      </c>
      <c r="M20" s="27">
        <v>172.5</v>
      </c>
      <c r="N20" s="27"/>
      <c r="O20" s="58"/>
      <c r="P20" s="58"/>
      <c r="Q20" s="57"/>
      <c r="R20" s="56"/>
    </row>
    <row r="21" spans="1:20" ht="21" customHeight="1" x14ac:dyDescent="0.4">
      <c r="A21" s="11">
        <v>17</v>
      </c>
      <c r="B21" s="30" t="s">
        <v>1831</v>
      </c>
      <c r="C21" s="41" t="s">
        <v>1853</v>
      </c>
      <c r="D21" s="30" t="s">
        <v>1591</v>
      </c>
      <c r="E21" s="3" t="s">
        <v>727</v>
      </c>
      <c r="F21" s="152" t="s">
        <v>2578</v>
      </c>
      <c r="G21" s="33">
        <v>220.96</v>
      </c>
      <c r="H21" s="46">
        <v>80</v>
      </c>
      <c r="I21" s="31">
        <f t="shared" si="1"/>
        <v>280</v>
      </c>
      <c r="J21" s="27">
        <f t="shared" si="2"/>
        <v>19.600000000000001</v>
      </c>
      <c r="K21" s="27">
        <f t="shared" si="0"/>
        <v>299.60000000000002</v>
      </c>
      <c r="L21" s="27">
        <v>520.55999999999995</v>
      </c>
      <c r="M21" s="32">
        <v>520.75</v>
      </c>
      <c r="N21" s="32"/>
      <c r="O21" s="123"/>
      <c r="P21" s="123"/>
      <c r="Q21" s="57"/>
      <c r="R21" s="57"/>
    </row>
    <row r="22" spans="1:20" ht="21" customHeight="1" x14ac:dyDescent="0.4">
      <c r="A22" s="11">
        <v>18</v>
      </c>
      <c r="B22" s="30" t="s">
        <v>1831</v>
      </c>
      <c r="C22" s="41" t="s">
        <v>1854</v>
      </c>
      <c r="D22" s="30" t="s">
        <v>1593</v>
      </c>
      <c r="E22" s="3" t="s">
        <v>563</v>
      </c>
      <c r="F22" s="152" t="s">
        <v>2578</v>
      </c>
      <c r="G22" s="31">
        <v>209.72</v>
      </c>
      <c r="H22" s="47">
        <v>71</v>
      </c>
      <c r="I22" s="31">
        <f t="shared" si="1"/>
        <v>248.5</v>
      </c>
      <c r="J22" s="27">
        <f t="shared" si="2"/>
        <v>17.395000000000003</v>
      </c>
      <c r="K22" s="27">
        <f t="shared" si="0"/>
        <v>265.89499999999998</v>
      </c>
      <c r="L22" s="27">
        <v>475.62</v>
      </c>
      <c r="M22" s="27">
        <v>475.75</v>
      </c>
      <c r="N22" s="27"/>
      <c r="O22" s="58"/>
      <c r="P22" s="58"/>
      <c r="Q22" s="57"/>
      <c r="R22" s="56"/>
    </row>
    <row r="23" spans="1:20" ht="21" customHeight="1" x14ac:dyDescent="0.4">
      <c r="A23" s="11">
        <v>19</v>
      </c>
      <c r="B23" s="30" t="s">
        <v>1831</v>
      </c>
      <c r="C23" s="41" t="s">
        <v>1855</v>
      </c>
      <c r="D23" s="30" t="s">
        <v>1528</v>
      </c>
      <c r="E23" s="3" t="s">
        <v>519</v>
      </c>
      <c r="F23" s="152" t="s">
        <v>2578</v>
      </c>
      <c r="G23" s="33">
        <v>86.14</v>
      </c>
      <c r="H23" s="46">
        <v>19</v>
      </c>
      <c r="I23" s="31">
        <f t="shared" si="1"/>
        <v>66.5</v>
      </c>
      <c r="J23" s="27">
        <f t="shared" si="2"/>
        <v>4.6550000000000002</v>
      </c>
      <c r="K23" s="27">
        <f t="shared" si="0"/>
        <v>71.155000000000001</v>
      </c>
      <c r="L23" s="27">
        <v>157.30000000000001</v>
      </c>
      <c r="M23" s="32">
        <v>157.5</v>
      </c>
      <c r="N23" s="32"/>
      <c r="O23" s="123"/>
      <c r="P23" s="123"/>
      <c r="Q23" s="57"/>
      <c r="R23" s="57"/>
    </row>
    <row r="24" spans="1:20" ht="21" customHeight="1" x14ac:dyDescent="0.4">
      <c r="A24" s="11">
        <v>20</v>
      </c>
      <c r="B24" s="30" t="s">
        <v>1831</v>
      </c>
      <c r="C24" s="41" t="s">
        <v>1856</v>
      </c>
      <c r="D24" s="30" t="s">
        <v>1606</v>
      </c>
      <c r="E24" s="3" t="s">
        <v>728</v>
      </c>
      <c r="F24" s="152" t="s">
        <v>2578</v>
      </c>
      <c r="G24" s="31">
        <v>3.75</v>
      </c>
      <c r="H24" s="47">
        <v>2</v>
      </c>
      <c r="I24" s="31">
        <f t="shared" si="1"/>
        <v>7</v>
      </c>
      <c r="J24" s="27">
        <f t="shared" si="2"/>
        <v>0.49000000000000005</v>
      </c>
      <c r="K24" s="27">
        <f t="shared" si="0"/>
        <v>7.49</v>
      </c>
      <c r="L24" s="27">
        <v>11.24</v>
      </c>
      <c r="M24" s="27">
        <v>11.25</v>
      </c>
      <c r="N24" s="27"/>
      <c r="O24" s="58"/>
      <c r="P24" s="58"/>
      <c r="Q24" s="57"/>
      <c r="R24" s="56"/>
    </row>
    <row r="25" spans="1:20" s="125" customFormat="1" ht="21" customHeight="1" x14ac:dyDescent="0.4">
      <c r="A25" s="11">
        <v>21</v>
      </c>
      <c r="B25" s="62" t="s">
        <v>1831</v>
      </c>
      <c r="C25" s="124" t="s">
        <v>1857</v>
      </c>
      <c r="D25" s="62" t="s">
        <v>1810</v>
      </c>
      <c r="E25" s="64" t="s">
        <v>1811</v>
      </c>
      <c r="F25" s="112">
        <v>0</v>
      </c>
      <c r="G25" s="33">
        <v>0</v>
      </c>
      <c r="H25" s="65">
        <v>13</v>
      </c>
      <c r="I25" s="31">
        <f t="shared" si="1"/>
        <v>45.5</v>
      </c>
      <c r="J25" s="27">
        <f t="shared" si="2"/>
        <v>3.1850000000000005</v>
      </c>
      <c r="K25" s="27">
        <f t="shared" si="0"/>
        <v>48.685000000000002</v>
      </c>
      <c r="L25" s="31">
        <v>48.69</v>
      </c>
      <c r="M25" s="47">
        <v>49</v>
      </c>
      <c r="N25" s="47"/>
      <c r="O25" s="131">
        <f>SUM(G7:G25)</f>
        <v>1505.53</v>
      </c>
      <c r="P25" s="131">
        <f>SUM(I7:I25)</f>
        <v>1543.5</v>
      </c>
      <c r="Q25" s="131">
        <f>3.92+6.37+0.49+6.13+3.43+3.19+0.74+0.98+12.25+5.39+5.39+1.47+5.15+7.84+19.6+17.4+4.66+0.49+3.19</f>
        <v>108.08</v>
      </c>
      <c r="R25" s="128">
        <f>SUM(L7:L25)</f>
        <v>3157.11</v>
      </c>
      <c r="S25" s="132">
        <f>SUM(M7:M25)</f>
        <v>3160.5</v>
      </c>
      <c r="T25" s="133">
        <v>3160.5</v>
      </c>
    </row>
    <row r="26" spans="1:20" ht="21" customHeight="1" x14ac:dyDescent="0.4">
      <c r="A26" s="11">
        <v>22</v>
      </c>
      <c r="B26" s="30" t="s">
        <v>2385</v>
      </c>
      <c r="C26" s="41" t="s">
        <v>2386</v>
      </c>
      <c r="D26" s="30" t="s">
        <v>1468</v>
      </c>
      <c r="E26" s="64" t="s">
        <v>472</v>
      </c>
      <c r="F26" s="111">
        <v>0</v>
      </c>
      <c r="G26" s="31">
        <v>0</v>
      </c>
      <c r="H26" s="47">
        <v>2</v>
      </c>
      <c r="I26" s="31">
        <f t="shared" si="1"/>
        <v>7</v>
      </c>
      <c r="J26" s="27">
        <f t="shared" si="2"/>
        <v>0.49000000000000005</v>
      </c>
      <c r="K26" s="27">
        <f t="shared" si="0"/>
        <v>7.49</v>
      </c>
      <c r="L26" s="31">
        <v>7.49</v>
      </c>
      <c r="M26" s="27">
        <v>8</v>
      </c>
      <c r="N26" s="27"/>
      <c r="O26" s="58"/>
      <c r="P26" s="58"/>
      <c r="Q26" s="56"/>
      <c r="R26" s="56"/>
    </row>
    <row r="27" spans="1:20" ht="21" customHeight="1" x14ac:dyDescent="0.4">
      <c r="A27" s="11">
        <v>23</v>
      </c>
      <c r="B27" s="30" t="s">
        <v>2385</v>
      </c>
      <c r="C27" s="41" t="s">
        <v>2387</v>
      </c>
      <c r="D27" s="30" t="s">
        <v>1323</v>
      </c>
      <c r="E27" s="3" t="s">
        <v>390</v>
      </c>
      <c r="F27" s="152" t="s">
        <v>2423</v>
      </c>
      <c r="G27" s="33">
        <v>52.43</v>
      </c>
      <c r="H27" s="46">
        <v>29</v>
      </c>
      <c r="I27" s="31">
        <f t="shared" si="1"/>
        <v>101.5</v>
      </c>
      <c r="J27" s="27">
        <f t="shared" si="2"/>
        <v>7.1050000000000004</v>
      </c>
      <c r="K27" s="27">
        <f t="shared" si="0"/>
        <v>108.605</v>
      </c>
      <c r="L27" s="31">
        <v>161.04</v>
      </c>
      <c r="M27" s="32">
        <v>161.25</v>
      </c>
      <c r="N27" s="32"/>
      <c r="O27" s="123"/>
      <c r="P27" s="123"/>
      <c r="Q27" s="57"/>
      <c r="R27" s="57"/>
    </row>
    <row r="28" spans="1:20" ht="21" customHeight="1" x14ac:dyDescent="0.4">
      <c r="A28" s="11">
        <v>24</v>
      </c>
      <c r="B28" s="30" t="s">
        <v>2385</v>
      </c>
      <c r="C28" s="41" t="s">
        <v>2388</v>
      </c>
      <c r="D28" s="30" t="s">
        <v>1320</v>
      </c>
      <c r="E28" s="64" t="s">
        <v>388</v>
      </c>
      <c r="F28" s="152" t="s">
        <v>1779</v>
      </c>
      <c r="G28" s="31">
        <v>0</v>
      </c>
      <c r="H28" s="47">
        <v>100</v>
      </c>
      <c r="I28" s="31">
        <f t="shared" si="1"/>
        <v>350</v>
      </c>
      <c r="J28" s="27">
        <f t="shared" si="2"/>
        <v>24.500000000000004</v>
      </c>
      <c r="K28" s="27">
        <f t="shared" si="0"/>
        <v>374.5</v>
      </c>
      <c r="L28" s="31">
        <v>374.5</v>
      </c>
      <c r="M28" s="27">
        <v>374.5</v>
      </c>
      <c r="N28" s="27"/>
      <c r="O28" s="58"/>
      <c r="P28" s="58"/>
      <c r="Q28" s="56"/>
      <c r="R28" s="56"/>
    </row>
    <row r="29" spans="1:20" ht="21" customHeight="1" x14ac:dyDescent="0.4">
      <c r="A29" s="11">
        <v>25</v>
      </c>
      <c r="B29" s="30" t="s">
        <v>2385</v>
      </c>
      <c r="C29" s="41" t="s">
        <v>2389</v>
      </c>
      <c r="D29" s="30" t="s">
        <v>1321</v>
      </c>
      <c r="E29" s="3" t="s">
        <v>700</v>
      </c>
      <c r="F29" s="152" t="s">
        <v>2423</v>
      </c>
      <c r="G29" s="33">
        <v>18.73</v>
      </c>
      <c r="H29" s="46">
        <v>3</v>
      </c>
      <c r="I29" s="31">
        <f t="shared" si="1"/>
        <v>10.5</v>
      </c>
      <c r="J29" s="27">
        <f t="shared" si="2"/>
        <v>0.7350000000000001</v>
      </c>
      <c r="K29" s="27">
        <f t="shared" si="0"/>
        <v>11.234999999999999</v>
      </c>
      <c r="L29" s="31">
        <v>29.97</v>
      </c>
      <c r="M29" s="32">
        <v>30</v>
      </c>
      <c r="N29" s="32"/>
      <c r="O29" s="123"/>
      <c r="P29" s="123"/>
      <c r="Q29" s="57"/>
      <c r="R29" s="57"/>
    </row>
    <row r="30" spans="1:20" ht="21" customHeight="1" x14ac:dyDescent="0.4">
      <c r="A30" s="11">
        <v>26</v>
      </c>
      <c r="B30" s="30" t="s">
        <v>2385</v>
      </c>
      <c r="C30" s="41" t="s">
        <v>2390</v>
      </c>
      <c r="D30" s="30" t="s">
        <v>1324</v>
      </c>
      <c r="E30" s="3" t="s">
        <v>701</v>
      </c>
      <c r="F30" s="152" t="s">
        <v>2423</v>
      </c>
      <c r="G30" s="31">
        <v>104.86</v>
      </c>
      <c r="H30" s="47">
        <v>23</v>
      </c>
      <c r="I30" s="31">
        <f t="shared" si="1"/>
        <v>80.5</v>
      </c>
      <c r="J30" s="27">
        <f t="shared" si="2"/>
        <v>5.6350000000000007</v>
      </c>
      <c r="K30" s="27">
        <f t="shared" si="0"/>
        <v>86.135000000000005</v>
      </c>
      <c r="L30" s="31">
        <v>191</v>
      </c>
      <c r="M30" s="27">
        <v>191</v>
      </c>
      <c r="N30" s="27"/>
      <c r="O30" s="58"/>
      <c r="P30" s="58"/>
      <c r="Q30" s="56"/>
      <c r="R30" s="56"/>
    </row>
    <row r="31" spans="1:20" ht="21" customHeight="1" x14ac:dyDescent="0.4">
      <c r="A31" s="11">
        <v>27</v>
      </c>
      <c r="B31" s="30" t="s">
        <v>2385</v>
      </c>
      <c r="C31" s="41" t="s">
        <v>2391</v>
      </c>
      <c r="D31" s="30" t="s">
        <v>1484</v>
      </c>
      <c r="E31" s="3" t="s">
        <v>486</v>
      </c>
      <c r="F31" s="153" t="s">
        <v>1779</v>
      </c>
      <c r="G31" s="33">
        <v>0</v>
      </c>
      <c r="H31" s="46">
        <v>20</v>
      </c>
      <c r="I31" s="31">
        <f t="shared" si="1"/>
        <v>70</v>
      </c>
      <c r="J31" s="27">
        <f t="shared" si="2"/>
        <v>4.9000000000000004</v>
      </c>
      <c r="K31" s="27">
        <f t="shared" si="0"/>
        <v>74.900000000000006</v>
      </c>
      <c r="L31" s="31">
        <v>74.900000000000006</v>
      </c>
      <c r="M31" s="32">
        <v>75</v>
      </c>
      <c r="N31" s="32"/>
      <c r="O31" s="123"/>
      <c r="P31" s="123"/>
      <c r="Q31" s="57"/>
      <c r="R31" s="57"/>
      <c r="S31" s="51"/>
    </row>
    <row r="32" spans="1:20" ht="21" customHeight="1" x14ac:dyDescent="0.4">
      <c r="A32" s="11">
        <v>28</v>
      </c>
      <c r="B32" s="30" t="s">
        <v>2385</v>
      </c>
      <c r="C32" s="41" t="s">
        <v>2392</v>
      </c>
      <c r="D32" s="30" t="s">
        <v>1316</v>
      </c>
      <c r="E32" s="64" t="s">
        <v>385</v>
      </c>
      <c r="F32" s="152" t="s">
        <v>1779</v>
      </c>
      <c r="G32" s="31">
        <v>0</v>
      </c>
      <c r="H32" s="47">
        <v>48</v>
      </c>
      <c r="I32" s="31">
        <f t="shared" si="1"/>
        <v>168</v>
      </c>
      <c r="J32" s="27">
        <f t="shared" si="2"/>
        <v>11.760000000000002</v>
      </c>
      <c r="K32" s="27">
        <f t="shared" si="0"/>
        <v>179.76</v>
      </c>
      <c r="L32" s="31">
        <v>179.76</v>
      </c>
      <c r="M32" s="27">
        <v>180</v>
      </c>
      <c r="N32" s="27"/>
      <c r="O32" s="58"/>
      <c r="P32" s="58"/>
      <c r="Q32" s="56"/>
      <c r="R32" s="56"/>
    </row>
    <row r="33" spans="1:21" ht="21" customHeight="1" x14ac:dyDescent="0.4">
      <c r="A33" s="11">
        <v>29</v>
      </c>
      <c r="B33" s="30" t="s">
        <v>2385</v>
      </c>
      <c r="C33" s="41" t="s">
        <v>2393</v>
      </c>
      <c r="D33" s="30" t="s">
        <v>1317</v>
      </c>
      <c r="E33" s="3" t="s">
        <v>386</v>
      </c>
      <c r="F33" s="152" t="s">
        <v>2578</v>
      </c>
      <c r="G33" s="33">
        <v>7.49</v>
      </c>
      <c r="H33" s="46">
        <v>2</v>
      </c>
      <c r="I33" s="31">
        <f t="shared" si="1"/>
        <v>7</v>
      </c>
      <c r="J33" s="27">
        <f t="shared" si="2"/>
        <v>0.49000000000000005</v>
      </c>
      <c r="K33" s="27">
        <f t="shared" si="0"/>
        <v>7.49</v>
      </c>
      <c r="L33" s="31">
        <v>14.98</v>
      </c>
      <c r="M33" s="32">
        <v>15</v>
      </c>
      <c r="N33" s="32"/>
      <c r="O33" s="123"/>
      <c r="P33" s="123"/>
      <c r="Q33" s="57"/>
      <c r="R33" s="57"/>
    </row>
    <row r="34" spans="1:21" ht="21" customHeight="1" x14ac:dyDescent="0.4">
      <c r="A34" s="11">
        <v>30</v>
      </c>
      <c r="B34" s="30" t="s">
        <v>2385</v>
      </c>
      <c r="C34" s="41" t="s">
        <v>2394</v>
      </c>
      <c r="D34" s="30" t="s">
        <v>1315</v>
      </c>
      <c r="E34" s="64" t="s">
        <v>384</v>
      </c>
      <c r="F34" s="152" t="s">
        <v>1779</v>
      </c>
      <c r="G34" s="31">
        <v>0</v>
      </c>
      <c r="H34" s="47">
        <v>100</v>
      </c>
      <c r="I34" s="31">
        <f t="shared" si="1"/>
        <v>350</v>
      </c>
      <c r="J34" s="27">
        <f t="shared" si="2"/>
        <v>24.500000000000004</v>
      </c>
      <c r="K34" s="27">
        <f t="shared" si="0"/>
        <v>374.5</v>
      </c>
      <c r="L34" s="31">
        <v>374.5</v>
      </c>
      <c r="M34" s="27">
        <v>374.5</v>
      </c>
      <c r="N34" s="27"/>
      <c r="O34" s="58"/>
      <c r="P34" s="58"/>
      <c r="Q34" s="56"/>
      <c r="R34" s="56"/>
    </row>
    <row r="35" spans="1:21" ht="21" customHeight="1" x14ac:dyDescent="0.4">
      <c r="A35" s="11">
        <v>31</v>
      </c>
      <c r="B35" s="30" t="s">
        <v>2385</v>
      </c>
      <c r="C35" s="41" t="s">
        <v>2395</v>
      </c>
      <c r="D35" s="30" t="s">
        <v>1330</v>
      </c>
      <c r="E35" s="3" t="s">
        <v>394</v>
      </c>
      <c r="F35" s="152" t="s">
        <v>2578</v>
      </c>
      <c r="G35" s="33">
        <v>82.39</v>
      </c>
      <c r="H35" s="46">
        <v>22</v>
      </c>
      <c r="I35" s="31">
        <f t="shared" si="1"/>
        <v>77</v>
      </c>
      <c r="J35" s="27">
        <f t="shared" si="2"/>
        <v>5.3900000000000006</v>
      </c>
      <c r="K35" s="27">
        <f t="shared" si="0"/>
        <v>82.39</v>
      </c>
      <c r="L35" s="31">
        <v>164.78</v>
      </c>
      <c r="M35" s="32">
        <v>165</v>
      </c>
      <c r="N35" s="32"/>
      <c r="O35" s="123"/>
      <c r="P35" s="123"/>
      <c r="Q35" s="57"/>
      <c r="R35" s="57"/>
    </row>
    <row r="36" spans="1:21" ht="21" customHeight="1" x14ac:dyDescent="0.4">
      <c r="A36" s="11">
        <v>32</v>
      </c>
      <c r="B36" s="30" t="s">
        <v>2385</v>
      </c>
      <c r="C36" s="41" t="s">
        <v>2396</v>
      </c>
      <c r="D36" s="30" t="s">
        <v>1319</v>
      </c>
      <c r="E36" s="3" t="s">
        <v>387</v>
      </c>
      <c r="F36" s="152" t="s">
        <v>2423</v>
      </c>
      <c r="G36" s="31">
        <v>310.83999999999997</v>
      </c>
      <c r="H36" s="47">
        <v>56</v>
      </c>
      <c r="I36" s="31">
        <f t="shared" si="1"/>
        <v>196</v>
      </c>
      <c r="J36" s="27">
        <f t="shared" si="2"/>
        <v>13.72</v>
      </c>
      <c r="K36" s="27">
        <f t="shared" si="0"/>
        <v>209.72</v>
      </c>
      <c r="L36" s="31">
        <v>520.55999999999995</v>
      </c>
      <c r="M36" s="27">
        <v>521</v>
      </c>
      <c r="N36" s="27"/>
      <c r="O36" s="58"/>
      <c r="P36" s="58"/>
      <c r="Q36" s="56"/>
      <c r="R36" s="56"/>
    </row>
    <row r="37" spans="1:21" ht="21" customHeight="1" x14ac:dyDescent="0.4">
      <c r="A37" s="11">
        <v>33</v>
      </c>
      <c r="B37" s="30" t="s">
        <v>2385</v>
      </c>
      <c r="C37" s="41" t="s">
        <v>2397</v>
      </c>
      <c r="D37" s="30" t="s">
        <v>1351</v>
      </c>
      <c r="E37" s="64" t="s">
        <v>387</v>
      </c>
      <c r="F37" s="153" t="s">
        <v>1779</v>
      </c>
      <c r="G37" s="33">
        <v>0</v>
      </c>
      <c r="H37" s="46">
        <v>22</v>
      </c>
      <c r="I37" s="31">
        <f t="shared" si="1"/>
        <v>77</v>
      </c>
      <c r="J37" s="27">
        <f t="shared" si="2"/>
        <v>5.3900000000000006</v>
      </c>
      <c r="K37" s="27">
        <f t="shared" si="0"/>
        <v>82.39</v>
      </c>
      <c r="L37" s="31">
        <v>82.39</v>
      </c>
      <c r="M37" s="32">
        <v>83</v>
      </c>
      <c r="N37" s="32"/>
      <c r="O37" s="129">
        <f>SUM(G26:G37)</f>
        <v>576.74</v>
      </c>
      <c r="P37" s="130">
        <f>SUM(I26:I37)</f>
        <v>1494.5</v>
      </c>
      <c r="Q37" s="131">
        <f>0.49+7.11+24.5+0.74+5.64+4.9+11.76+0.49+24.5+5.39+13.72+5.39</f>
        <v>104.63</v>
      </c>
      <c r="R37" s="131">
        <f>SUM(L26:L37)</f>
        <v>2175.8699999999994</v>
      </c>
      <c r="S37" s="132">
        <f>SUM(M26:M37)</f>
        <v>2178.25</v>
      </c>
      <c r="T37" s="133">
        <v>2178.25</v>
      </c>
      <c r="U37" s="51"/>
    </row>
    <row r="38" spans="1:21" ht="21" customHeight="1" x14ac:dyDescent="0.4">
      <c r="A38" s="11">
        <v>34</v>
      </c>
      <c r="B38" s="30" t="s">
        <v>2401</v>
      </c>
      <c r="C38" s="41" t="s">
        <v>2402</v>
      </c>
      <c r="D38" s="30" t="s">
        <v>1167</v>
      </c>
      <c r="E38" s="64" t="s">
        <v>278</v>
      </c>
      <c r="F38" s="152" t="s">
        <v>2423</v>
      </c>
      <c r="G38" s="31">
        <v>67.41</v>
      </c>
      <c r="H38" s="47">
        <v>16</v>
      </c>
      <c r="I38" s="31">
        <f t="shared" si="1"/>
        <v>56</v>
      </c>
      <c r="J38" s="27">
        <f t="shared" si="2"/>
        <v>3.9200000000000004</v>
      </c>
      <c r="K38" s="27">
        <f t="shared" si="0"/>
        <v>59.92</v>
      </c>
      <c r="L38" s="27">
        <v>127.33</v>
      </c>
      <c r="M38" s="27">
        <v>127.5</v>
      </c>
      <c r="N38" s="27"/>
      <c r="O38" s="58"/>
      <c r="P38" s="58"/>
      <c r="Q38" s="56"/>
      <c r="R38" s="56"/>
    </row>
    <row r="39" spans="1:21" ht="21" customHeight="1" x14ac:dyDescent="0.4">
      <c r="A39" s="11">
        <v>35</v>
      </c>
      <c r="B39" s="30" t="s">
        <v>2401</v>
      </c>
      <c r="C39" s="41" t="s">
        <v>2403</v>
      </c>
      <c r="D39" s="30" t="s">
        <v>1731</v>
      </c>
      <c r="E39" s="64" t="s">
        <v>642</v>
      </c>
      <c r="F39" s="153" t="s">
        <v>1779</v>
      </c>
      <c r="G39" s="33">
        <v>0</v>
      </c>
      <c r="H39" s="46">
        <v>149</v>
      </c>
      <c r="I39" s="31">
        <f t="shared" si="1"/>
        <v>521.5</v>
      </c>
      <c r="J39" s="27">
        <f t="shared" si="2"/>
        <v>36.505000000000003</v>
      </c>
      <c r="K39" s="27">
        <f t="shared" si="0"/>
        <v>558.005</v>
      </c>
      <c r="L39" s="27">
        <v>558.01</v>
      </c>
      <c r="M39" s="32">
        <v>558.25</v>
      </c>
      <c r="N39" s="32"/>
      <c r="O39" s="123"/>
      <c r="P39" s="123"/>
      <c r="Q39" s="57"/>
      <c r="R39" s="57"/>
    </row>
    <row r="40" spans="1:21" ht="21" customHeight="1" x14ac:dyDescent="0.4">
      <c r="A40" s="11">
        <v>36</v>
      </c>
      <c r="B40" s="30" t="s">
        <v>2401</v>
      </c>
      <c r="C40" s="41" t="s">
        <v>2404</v>
      </c>
      <c r="D40" s="30" t="s">
        <v>1196</v>
      </c>
      <c r="E40" s="64" t="s">
        <v>301</v>
      </c>
      <c r="F40" s="152" t="s">
        <v>1779</v>
      </c>
      <c r="G40" s="31">
        <v>0</v>
      </c>
      <c r="H40" s="47">
        <v>51</v>
      </c>
      <c r="I40" s="31">
        <f t="shared" si="1"/>
        <v>178.5</v>
      </c>
      <c r="J40" s="27">
        <f t="shared" si="2"/>
        <v>12.495000000000001</v>
      </c>
      <c r="K40" s="27">
        <f t="shared" si="0"/>
        <v>190.995</v>
      </c>
      <c r="L40" s="27">
        <v>191</v>
      </c>
      <c r="M40" s="27">
        <v>191</v>
      </c>
      <c r="N40" s="27"/>
      <c r="O40" s="58"/>
      <c r="P40" s="58"/>
      <c r="Q40" s="56"/>
      <c r="R40" s="56"/>
    </row>
    <row r="41" spans="1:21" ht="21" customHeight="1" x14ac:dyDescent="0.4">
      <c r="A41" s="11">
        <v>37</v>
      </c>
      <c r="B41" s="30" t="s">
        <v>2401</v>
      </c>
      <c r="C41" s="41" t="s">
        <v>2405</v>
      </c>
      <c r="D41" s="30" t="s">
        <v>1294</v>
      </c>
      <c r="E41" s="64" t="s">
        <v>368</v>
      </c>
      <c r="F41" s="153" t="s">
        <v>1779</v>
      </c>
      <c r="G41" s="33">
        <v>0</v>
      </c>
      <c r="H41" s="46">
        <v>10</v>
      </c>
      <c r="I41" s="31">
        <f t="shared" si="1"/>
        <v>35</v>
      </c>
      <c r="J41" s="27">
        <f t="shared" si="2"/>
        <v>2.4500000000000002</v>
      </c>
      <c r="K41" s="27">
        <f t="shared" si="0"/>
        <v>37.450000000000003</v>
      </c>
      <c r="L41" s="27">
        <v>37.450000000000003</v>
      </c>
      <c r="M41" s="32">
        <v>37.5</v>
      </c>
      <c r="N41" s="32"/>
      <c r="O41" s="123"/>
      <c r="P41" s="123"/>
      <c r="Q41" s="57"/>
      <c r="R41" s="57"/>
    </row>
    <row r="42" spans="1:21" ht="21" customHeight="1" x14ac:dyDescent="0.4">
      <c r="A42" s="11">
        <v>38</v>
      </c>
      <c r="B42" s="30" t="s">
        <v>2401</v>
      </c>
      <c r="C42" s="41" t="s">
        <v>2406</v>
      </c>
      <c r="D42" s="30" t="s">
        <v>1298</v>
      </c>
      <c r="E42" s="64" t="s">
        <v>371</v>
      </c>
      <c r="F42" s="152" t="s">
        <v>1779</v>
      </c>
      <c r="G42" s="31">
        <v>0</v>
      </c>
      <c r="H42" s="47">
        <v>12</v>
      </c>
      <c r="I42" s="31">
        <f t="shared" si="1"/>
        <v>42</v>
      </c>
      <c r="J42" s="27">
        <f t="shared" si="2"/>
        <v>2.9400000000000004</v>
      </c>
      <c r="K42" s="27">
        <f t="shared" si="0"/>
        <v>44.94</v>
      </c>
      <c r="L42" s="27">
        <v>44.94</v>
      </c>
      <c r="M42" s="27">
        <v>45</v>
      </c>
      <c r="N42" s="27"/>
      <c r="O42" s="58"/>
      <c r="P42" s="58"/>
      <c r="Q42" s="56"/>
      <c r="R42" s="56"/>
    </row>
    <row r="43" spans="1:21" ht="21" customHeight="1" x14ac:dyDescent="0.4">
      <c r="A43" s="11">
        <v>39</v>
      </c>
      <c r="B43" s="30" t="s">
        <v>2401</v>
      </c>
      <c r="C43" s="41" t="s">
        <v>2407</v>
      </c>
      <c r="D43" s="30" t="s">
        <v>1139</v>
      </c>
      <c r="E43" s="64" t="s">
        <v>263</v>
      </c>
      <c r="F43" s="153" t="s">
        <v>1779</v>
      </c>
      <c r="G43" s="33">
        <v>0</v>
      </c>
      <c r="H43" s="46">
        <v>37</v>
      </c>
      <c r="I43" s="31">
        <f t="shared" si="1"/>
        <v>129.5</v>
      </c>
      <c r="J43" s="27">
        <f t="shared" si="2"/>
        <v>9.0650000000000013</v>
      </c>
      <c r="K43" s="27">
        <f t="shared" si="0"/>
        <v>138.565</v>
      </c>
      <c r="L43" s="27">
        <v>138.57</v>
      </c>
      <c r="M43" s="32">
        <v>139</v>
      </c>
      <c r="N43" s="32"/>
      <c r="O43" s="123"/>
      <c r="P43" s="123"/>
      <c r="Q43" s="57"/>
      <c r="R43" s="57"/>
    </row>
    <row r="44" spans="1:21" ht="21" customHeight="1" x14ac:dyDescent="0.4">
      <c r="A44" s="11">
        <v>40</v>
      </c>
      <c r="B44" s="30" t="s">
        <v>2401</v>
      </c>
      <c r="C44" s="41" t="s">
        <v>2408</v>
      </c>
      <c r="D44" s="30" t="s">
        <v>1337</v>
      </c>
      <c r="E44" s="64" t="s">
        <v>400</v>
      </c>
      <c r="F44" s="152" t="s">
        <v>1779</v>
      </c>
      <c r="G44" s="31">
        <v>0</v>
      </c>
      <c r="H44" s="47">
        <v>32</v>
      </c>
      <c r="I44" s="31">
        <f t="shared" si="1"/>
        <v>112</v>
      </c>
      <c r="J44" s="27">
        <f t="shared" si="2"/>
        <v>7.8400000000000007</v>
      </c>
      <c r="K44" s="27">
        <f t="shared" si="0"/>
        <v>119.84</v>
      </c>
      <c r="L44" s="27">
        <v>119.84</v>
      </c>
      <c r="M44" s="27">
        <v>120</v>
      </c>
      <c r="N44" s="27"/>
      <c r="O44" s="58"/>
      <c r="P44" s="58"/>
      <c r="Q44" s="56"/>
      <c r="R44" s="56"/>
    </row>
    <row r="45" spans="1:21" ht="21" customHeight="1" x14ac:dyDescent="0.4">
      <c r="A45" s="11">
        <v>41</v>
      </c>
      <c r="B45" s="30" t="s">
        <v>2401</v>
      </c>
      <c r="C45" s="41" t="s">
        <v>2409</v>
      </c>
      <c r="D45" s="30" t="s">
        <v>1759</v>
      </c>
      <c r="E45" s="64" t="s">
        <v>2482</v>
      </c>
      <c r="F45" s="153" t="s">
        <v>1779</v>
      </c>
      <c r="G45" s="33">
        <v>0</v>
      </c>
      <c r="H45" s="46">
        <v>69</v>
      </c>
      <c r="I45" s="31">
        <f t="shared" si="1"/>
        <v>241.5</v>
      </c>
      <c r="J45" s="27">
        <f t="shared" si="2"/>
        <v>16.905000000000001</v>
      </c>
      <c r="K45" s="27">
        <f t="shared" si="0"/>
        <v>258.40499999999997</v>
      </c>
      <c r="L45" s="27">
        <v>258.41000000000003</v>
      </c>
      <c r="M45" s="32">
        <v>258.5</v>
      </c>
      <c r="N45" s="32"/>
      <c r="O45" s="123"/>
      <c r="P45" s="123"/>
      <c r="Q45" s="57"/>
      <c r="R45" s="57"/>
    </row>
    <row r="46" spans="1:21" ht="21" customHeight="1" x14ac:dyDescent="0.4">
      <c r="A46" s="11">
        <v>42</v>
      </c>
      <c r="B46" s="30" t="s">
        <v>2401</v>
      </c>
      <c r="C46" s="41" t="s">
        <v>2410</v>
      </c>
      <c r="D46" s="30" t="s">
        <v>1343</v>
      </c>
      <c r="E46" s="64" t="s">
        <v>403</v>
      </c>
      <c r="F46" s="152" t="s">
        <v>2423</v>
      </c>
      <c r="G46" s="31">
        <v>59.92</v>
      </c>
      <c r="H46" s="47">
        <v>0</v>
      </c>
      <c r="I46" s="31">
        <f t="shared" si="1"/>
        <v>0</v>
      </c>
      <c r="J46" s="27">
        <f t="shared" si="2"/>
        <v>0</v>
      </c>
      <c r="K46" s="27">
        <f t="shared" si="0"/>
        <v>0</v>
      </c>
      <c r="L46" s="27">
        <v>59.92</v>
      </c>
      <c r="M46" s="27">
        <v>60</v>
      </c>
      <c r="N46" s="27"/>
      <c r="O46" s="58"/>
      <c r="P46" s="58"/>
      <c r="Q46" s="56"/>
      <c r="R46" s="56"/>
    </row>
    <row r="47" spans="1:21" ht="21" customHeight="1" x14ac:dyDescent="0.4">
      <c r="A47" s="11">
        <v>43</v>
      </c>
      <c r="B47" s="30" t="s">
        <v>2401</v>
      </c>
      <c r="C47" s="41" t="s">
        <v>2411</v>
      </c>
      <c r="D47" s="30" t="s">
        <v>1273</v>
      </c>
      <c r="E47" s="64" t="s">
        <v>320</v>
      </c>
      <c r="F47" s="153" t="s">
        <v>1779</v>
      </c>
      <c r="G47" s="33">
        <v>0</v>
      </c>
      <c r="H47" s="46">
        <v>20</v>
      </c>
      <c r="I47" s="31">
        <f t="shared" si="1"/>
        <v>70</v>
      </c>
      <c r="J47" s="27">
        <f t="shared" si="2"/>
        <v>4.9000000000000004</v>
      </c>
      <c r="K47" s="27">
        <f t="shared" si="0"/>
        <v>74.900000000000006</v>
      </c>
      <c r="L47" s="27">
        <v>74.900000000000006</v>
      </c>
      <c r="M47" s="32">
        <v>75</v>
      </c>
      <c r="N47" s="32"/>
      <c r="O47" s="123"/>
      <c r="P47" s="123"/>
      <c r="Q47" s="57"/>
      <c r="R47" s="57"/>
    </row>
    <row r="48" spans="1:21" ht="21" customHeight="1" x14ac:dyDescent="0.4">
      <c r="A48" s="11">
        <v>44</v>
      </c>
      <c r="B48" s="30" t="s">
        <v>2401</v>
      </c>
      <c r="C48" s="41" t="s">
        <v>2412</v>
      </c>
      <c r="D48" s="30" t="s">
        <v>846</v>
      </c>
      <c r="E48" s="64" t="s">
        <v>72</v>
      </c>
      <c r="F48" s="152" t="s">
        <v>2423</v>
      </c>
      <c r="G48" s="31">
        <v>164.78</v>
      </c>
      <c r="H48" s="47">
        <v>54</v>
      </c>
      <c r="I48" s="31">
        <f t="shared" si="1"/>
        <v>189</v>
      </c>
      <c r="J48" s="27">
        <f t="shared" si="2"/>
        <v>13.23</v>
      </c>
      <c r="K48" s="27">
        <f t="shared" si="0"/>
        <v>202.23</v>
      </c>
      <c r="L48" s="27">
        <v>367.01</v>
      </c>
      <c r="M48" s="27">
        <v>367.25</v>
      </c>
      <c r="N48" s="27"/>
      <c r="O48" s="58"/>
      <c r="P48" s="58"/>
      <c r="Q48" s="56"/>
      <c r="R48" s="56"/>
    </row>
    <row r="49" spans="1:21" ht="21" customHeight="1" x14ac:dyDescent="0.4">
      <c r="A49" s="11">
        <v>45</v>
      </c>
      <c r="B49" s="30" t="s">
        <v>2401</v>
      </c>
      <c r="C49" s="41" t="s">
        <v>2413</v>
      </c>
      <c r="D49" s="30" t="s">
        <v>1257</v>
      </c>
      <c r="E49" s="64" t="s">
        <v>320</v>
      </c>
      <c r="F49" s="152" t="s">
        <v>2423</v>
      </c>
      <c r="G49" s="33">
        <v>29.96</v>
      </c>
      <c r="H49" s="46">
        <v>10</v>
      </c>
      <c r="I49" s="31">
        <f t="shared" si="1"/>
        <v>35</v>
      </c>
      <c r="J49" s="27">
        <f t="shared" si="2"/>
        <v>2.4500000000000002</v>
      </c>
      <c r="K49" s="27">
        <f t="shared" si="0"/>
        <v>37.450000000000003</v>
      </c>
      <c r="L49" s="27">
        <v>67.41</v>
      </c>
      <c r="M49" s="32">
        <v>67.5</v>
      </c>
      <c r="N49" s="32"/>
      <c r="O49" s="123"/>
      <c r="P49" s="123"/>
      <c r="Q49" s="57"/>
      <c r="R49" s="57"/>
    </row>
    <row r="50" spans="1:21" ht="21" customHeight="1" x14ac:dyDescent="0.4">
      <c r="A50" s="11">
        <v>46</v>
      </c>
      <c r="B50" s="30" t="s">
        <v>2401</v>
      </c>
      <c r="C50" s="41" t="s">
        <v>2414</v>
      </c>
      <c r="D50" s="30" t="s">
        <v>1255</v>
      </c>
      <c r="E50" s="64" t="s">
        <v>320</v>
      </c>
      <c r="F50" s="152" t="s">
        <v>2423</v>
      </c>
      <c r="G50" s="31">
        <v>104.86</v>
      </c>
      <c r="H50" s="47">
        <v>18</v>
      </c>
      <c r="I50" s="31">
        <f t="shared" si="1"/>
        <v>63</v>
      </c>
      <c r="J50" s="27">
        <f t="shared" si="2"/>
        <v>4.41</v>
      </c>
      <c r="K50" s="27">
        <f t="shared" si="0"/>
        <v>67.41</v>
      </c>
      <c r="L50" s="27">
        <v>172.27</v>
      </c>
      <c r="M50" s="27">
        <v>172.5</v>
      </c>
      <c r="N50" s="27"/>
      <c r="O50" s="58"/>
      <c r="P50" s="58"/>
      <c r="Q50" s="56"/>
      <c r="R50" s="56"/>
    </row>
    <row r="51" spans="1:21" ht="21" customHeight="1" x14ac:dyDescent="0.4">
      <c r="A51" s="11">
        <v>47</v>
      </c>
      <c r="B51" s="30" t="s">
        <v>2401</v>
      </c>
      <c r="C51" s="41" t="s">
        <v>2415</v>
      </c>
      <c r="D51" s="30" t="s">
        <v>1256</v>
      </c>
      <c r="E51" s="64" t="s">
        <v>342</v>
      </c>
      <c r="F51" s="152" t="s">
        <v>2423</v>
      </c>
      <c r="G51" s="33">
        <v>67.41</v>
      </c>
      <c r="H51" s="46">
        <v>16</v>
      </c>
      <c r="I51" s="31">
        <f t="shared" si="1"/>
        <v>56</v>
      </c>
      <c r="J51" s="27">
        <f t="shared" si="2"/>
        <v>3.9200000000000004</v>
      </c>
      <c r="K51" s="27">
        <f t="shared" si="0"/>
        <v>59.92</v>
      </c>
      <c r="L51" s="27">
        <v>127.33</v>
      </c>
      <c r="M51" s="32">
        <v>127.5</v>
      </c>
      <c r="N51" s="32"/>
      <c r="O51" s="123"/>
      <c r="P51" s="123"/>
      <c r="Q51" s="57"/>
      <c r="R51" s="57"/>
    </row>
    <row r="52" spans="1:21" ht="21" customHeight="1" x14ac:dyDescent="0.4">
      <c r="A52" s="11">
        <v>48</v>
      </c>
      <c r="B52" s="30" t="s">
        <v>2401</v>
      </c>
      <c r="C52" s="41" t="s">
        <v>2416</v>
      </c>
      <c r="D52" s="30" t="s">
        <v>1108</v>
      </c>
      <c r="E52" s="64" t="s">
        <v>235</v>
      </c>
      <c r="F52" s="152" t="s">
        <v>1779</v>
      </c>
      <c r="G52" s="31">
        <v>0</v>
      </c>
      <c r="H52" s="47">
        <v>136</v>
      </c>
      <c r="I52" s="31">
        <f t="shared" si="1"/>
        <v>476</v>
      </c>
      <c r="J52" s="27">
        <f t="shared" si="2"/>
        <v>33.32</v>
      </c>
      <c r="K52" s="27">
        <f t="shared" si="0"/>
        <v>509.32</v>
      </c>
      <c r="L52" s="27">
        <v>509.32</v>
      </c>
      <c r="M52" s="27">
        <v>509.32</v>
      </c>
      <c r="N52" s="27" t="s">
        <v>2418</v>
      </c>
      <c r="O52" s="128">
        <f>SUM(G38:G52)</f>
        <v>494.34000000000003</v>
      </c>
      <c r="P52" s="128">
        <f>SUM(I38:I52)</f>
        <v>2205</v>
      </c>
      <c r="Q52" s="128">
        <f>3.92+36.51+12.5+2.45+2.94+9.07+7.84+16.91+4.9+13.23+2.45+4.41+3.92+33.32</f>
        <v>154.37</v>
      </c>
      <c r="R52" s="128">
        <f>SUM(L38:L52)</f>
        <v>2853.7100000000005</v>
      </c>
      <c r="S52" s="128">
        <f>SUM(M38:M52)</f>
        <v>2855.82</v>
      </c>
      <c r="T52" s="128">
        <v>2855.82</v>
      </c>
      <c r="U52" s="56"/>
    </row>
    <row r="53" spans="1:21" ht="21" customHeight="1" x14ac:dyDescent="0.4">
      <c r="A53" s="11">
        <v>49</v>
      </c>
      <c r="B53" s="30" t="s">
        <v>2424</v>
      </c>
      <c r="C53" s="41" t="s">
        <v>2425</v>
      </c>
      <c r="D53" s="127" t="s">
        <v>903</v>
      </c>
      <c r="E53" s="64" t="s">
        <v>101</v>
      </c>
      <c r="F53" s="153" t="s">
        <v>1779</v>
      </c>
      <c r="G53" s="5">
        <v>0</v>
      </c>
      <c r="H53" s="47">
        <v>685</v>
      </c>
      <c r="I53" s="31">
        <f t="shared" si="1"/>
        <v>2397.5</v>
      </c>
      <c r="J53" s="27">
        <f t="shared" si="2"/>
        <v>167.82500000000002</v>
      </c>
      <c r="K53" s="27">
        <f t="shared" si="0"/>
        <v>2565.3249999999998</v>
      </c>
      <c r="L53" s="27">
        <v>2565.33</v>
      </c>
      <c r="M53" s="5">
        <v>2565.5</v>
      </c>
      <c r="N53" s="32"/>
      <c r="O53" s="123"/>
      <c r="P53" s="123"/>
      <c r="Q53" s="57"/>
      <c r="R53" s="57"/>
    </row>
    <row r="54" spans="1:21" ht="21" customHeight="1" x14ac:dyDescent="0.4">
      <c r="A54" s="11">
        <v>50</v>
      </c>
      <c r="B54" s="30" t="s">
        <v>2424</v>
      </c>
      <c r="C54" s="41" t="s">
        <v>2426</v>
      </c>
      <c r="D54" s="127" t="s">
        <v>867</v>
      </c>
      <c r="E54" s="64" t="s">
        <v>78</v>
      </c>
      <c r="F54" s="152" t="s">
        <v>1779</v>
      </c>
      <c r="G54" s="5">
        <v>0</v>
      </c>
      <c r="H54" s="47">
        <v>50</v>
      </c>
      <c r="I54" s="31">
        <f t="shared" si="1"/>
        <v>175</v>
      </c>
      <c r="J54" s="27">
        <f t="shared" si="2"/>
        <v>12.250000000000002</v>
      </c>
      <c r="K54" s="27">
        <f t="shared" si="0"/>
        <v>187.25</v>
      </c>
      <c r="L54" s="27">
        <v>187.25</v>
      </c>
      <c r="M54" s="5">
        <v>187.25</v>
      </c>
      <c r="N54" s="27"/>
      <c r="O54" s="58"/>
      <c r="P54" s="58"/>
      <c r="Q54" s="56"/>
      <c r="R54" s="56"/>
    </row>
    <row r="55" spans="1:21" ht="21" customHeight="1" x14ac:dyDescent="0.4">
      <c r="A55" s="11">
        <v>51</v>
      </c>
      <c r="B55" s="30" t="s">
        <v>2424</v>
      </c>
      <c r="C55" s="41" t="s">
        <v>2427</v>
      </c>
      <c r="D55" s="127" t="s">
        <v>871</v>
      </c>
      <c r="E55" s="64" t="s">
        <v>83</v>
      </c>
      <c r="F55" s="153" t="s">
        <v>1779</v>
      </c>
      <c r="G55" s="5">
        <v>0</v>
      </c>
      <c r="H55" s="46">
        <v>6</v>
      </c>
      <c r="I55" s="31">
        <f t="shared" si="1"/>
        <v>21</v>
      </c>
      <c r="J55" s="27">
        <f t="shared" si="2"/>
        <v>1.4700000000000002</v>
      </c>
      <c r="K55" s="27">
        <f t="shared" si="0"/>
        <v>22.47</v>
      </c>
      <c r="L55" s="27">
        <v>22.47</v>
      </c>
      <c r="M55" s="5">
        <v>22.5</v>
      </c>
      <c r="N55" s="32"/>
      <c r="O55" s="123"/>
      <c r="P55" s="123"/>
      <c r="Q55" s="57"/>
      <c r="R55" s="57"/>
    </row>
    <row r="56" spans="1:21" ht="21" customHeight="1" x14ac:dyDescent="0.4">
      <c r="A56" s="11">
        <v>52</v>
      </c>
      <c r="B56" s="30" t="s">
        <v>2424</v>
      </c>
      <c r="C56" s="41" t="s">
        <v>2428</v>
      </c>
      <c r="D56" s="127" t="s">
        <v>877</v>
      </c>
      <c r="E56" s="64" t="s">
        <v>86</v>
      </c>
      <c r="F56" s="152" t="s">
        <v>1779</v>
      </c>
      <c r="G56" s="5">
        <v>0</v>
      </c>
      <c r="H56" s="47">
        <v>16</v>
      </c>
      <c r="I56" s="31">
        <f t="shared" si="1"/>
        <v>56</v>
      </c>
      <c r="J56" s="27">
        <f t="shared" si="2"/>
        <v>3.9200000000000004</v>
      </c>
      <c r="K56" s="27">
        <f t="shared" si="0"/>
        <v>59.92</v>
      </c>
      <c r="L56" s="27">
        <v>59.92</v>
      </c>
      <c r="M56" s="5">
        <v>60</v>
      </c>
      <c r="N56" s="27"/>
      <c r="O56" s="58"/>
      <c r="P56" s="58"/>
      <c r="Q56" s="56"/>
      <c r="R56" s="56"/>
    </row>
    <row r="57" spans="1:21" ht="21" customHeight="1" x14ac:dyDescent="0.4">
      <c r="A57" s="11">
        <v>53</v>
      </c>
      <c r="B57" s="30" t="s">
        <v>2424</v>
      </c>
      <c r="C57" s="41" t="s">
        <v>2429</v>
      </c>
      <c r="D57" s="127" t="s">
        <v>888</v>
      </c>
      <c r="E57" s="64" t="s">
        <v>78</v>
      </c>
      <c r="F57" s="153" t="s">
        <v>1779</v>
      </c>
      <c r="G57" s="5">
        <v>0</v>
      </c>
      <c r="H57" s="46">
        <v>15</v>
      </c>
      <c r="I57" s="31">
        <f t="shared" si="1"/>
        <v>52.5</v>
      </c>
      <c r="J57" s="27">
        <f t="shared" si="2"/>
        <v>3.6750000000000003</v>
      </c>
      <c r="K57" s="27">
        <f t="shared" si="0"/>
        <v>56.174999999999997</v>
      </c>
      <c r="L57" s="27">
        <v>56.18</v>
      </c>
      <c r="M57" s="5">
        <v>56.25</v>
      </c>
      <c r="N57" s="32"/>
      <c r="O57" s="123"/>
      <c r="P57" s="123"/>
      <c r="Q57" s="57"/>
      <c r="R57" s="57"/>
    </row>
    <row r="58" spans="1:21" ht="21" customHeight="1" x14ac:dyDescent="0.4">
      <c r="A58" s="11">
        <v>54</v>
      </c>
      <c r="B58" s="30" t="s">
        <v>2424</v>
      </c>
      <c r="C58" s="41" t="s">
        <v>2430</v>
      </c>
      <c r="D58" s="127" t="s">
        <v>886</v>
      </c>
      <c r="E58" s="64" t="s">
        <v>92</v>
      </c>
      <c r="F58" s="152" t="s">
        <v>1779</v>
      </c>
      <c r="G58" s="5">
        <v>0</v>
      </c>
      <c r="H58" s="47">
        <v>11</v>
      </c>
      <c r="I58" s="31">
        <f t="shared" si="1"/>
        <v>38.5</v>
      </c>
      <c r="J58" s="27">
        <f t="shared" si="2"/>
        <v>2.6950000000000003</v>
      </c>
      <c r="K58" s="27">
        <f t="shared" si="0"/>
        <v>41.195</v>
      </c>
      <c r="L58" s="27">
        <v>41.2</v>
      </c>
      <c r="M58" s="5">
        <v>41.25</v>
      </c>
      <c r="N58" s="27"/>
      <c r="O58" s="58"/>
      <c r="P58" s="58"/>
      <c r="Q58" s="56"/>
      <c r="R58" s="56"/>
    </row>
    <row r="59" spans="1:21" ht="21" customHeight="1" x14ac:dyDescent="0.4">
      <c r="A59" s="11">
        <v>55</v>
      </c>
      <c r="B59" s="30" t="s">
        <v>2424</v>
      </c>
      <c r="C59" s="41" t="s">
        <v>2431</v>
      </c>
      <c r="D59" s="127" t="s">
        <v>891</v>
      </c>
      <c r="E59" s="64" t="s">
        <v>94</v>
      </c>
      <c r="F59" s="153" t="s">
        <v>1779</v>
      </c>
      <c r="G59" s="5">
        <v>0</v>
      </c>
      <c r="H59" s="46">
        <v>5</v>
      </c>
      <c r="I59" s="31">
        <f t="shared" si="1"/>
        <v>17.5</v>
      </c>
      <c r="J59" s="27">
        <f t="shared" si="2"/>
        <v>1.2250000000000001</v>
      </c>
      <c r="K59" s="27">
        <f t="shared" si="0"/>
        <v>18.725000000000001</v>
      </c>
      <c r="L59" s="27">
        <v>18.73</v>
      </c>
      <c r="M59" s="5">
        <v>18.75</v>
      </c>
      <c r="N59" s="32"/>
      <c r="O59" s="123"/>
      <c r="P59" s="123"/>
      <c r="Q59" s="57"/>
      <c r="R59" s="57"/>
    </row>
    <row r="60" spans="1:21" ht="21" customHeight="1" x14ac:dyDescent="0.4">
      <c r="A60" s="11">
        <v>56</v>
      </c>
      <c r="B60" s="30" t="s">
        <v>2424</v>
      </c>
      <c r="C60" s="41" t="s">
        <v>2432</v>
      </c>
      <c r="D60" s="127" t="s">
        <v>898</v>
      </c>
      <c r="E60" s="64" t="s">
        <v>98</v>
      </c>
      <c r="F60" s="152" t="s">
        <v>1779</v>
      </c>
      <c r="G60" s="5">
        <v>0</v>
      </c>
      <c r="H60" s="47">
        <v>1</v>
      </c>
      <c r="I60" s="31">
        <f t="shared" si="1"/>
        <v>3.5</v>
      </c>
      <c r="J60" s="27">
        <f t="shared" si="2"/>
        <v>0.24500000000000002</v>
      </c>
      <c r="K60" s="27">
        <f t="shared" si="0"/>
        <v>3.7450000000000001</v>
      </c>
      <c r="L60" s="27">
        <v>3.75</v>
      </c>
      <c r="M60" s="5">
        <v>3.75</v>
      </c>
      <c r="N60" s="27"/>
      <c r="O60" s="58"/>
      <c r="P60" s="58"/>
      <c r="Q60" s="56"/>
      <c r="R60" s="56"/>
    </row>
    <row r="61" spans="1:21" ht="21" customHeight="1" x14ac:dyDescent="0.4">
      <c r="A61" s="11">
        <v>57</v>
      </c>
      <c r="B61" s="30" t="s">
        <v>2424</v>
      </c>
      <c r="C61" s="41" t="s">
        <v>2433</v>
      </c>
      <c r="D61" s="127" t="s">
        <v>896</v>
      </c>
      <c r="E61" s="64" t="s">
        <v>97</v>
      </c>
      <c r="F61" s="153" t="s">
        <v>1779</v>
      </c>
      <c r="G61" s="5">
        <v>0</v>
      </c>
      <c r="H61" s="46">
        <v>2</v>
      </c>
      <c r="I61" s="31">
        <f t="shared" si="1"/>
        <v>7</v>
      </c>
      <c r="J61" s="27">
        <f t="shared" si="2"/>
        <v>0.49000000000000005</v>
      </c>
      <c r="K61" s="27">
        <f t="shared" si="0"/>
        <v>7.49</v>
      </c>
      <c r="L61" s="27">
        <v>7.49</v>
      </c>
      <c r="M61" s="5">
        <v>7.5</v>
      </c>
      <c r="N61" s="32"/>
      <c r="O61" s="123"/>
      <c r="P61" s="123"/>
      <c r="Q61" s="57"/>
      <c r="R61" s="57"/>
    </row>
    <row r="62" spans="1:21" ht="21" customHeight="1" x14ac:dyDescent="0.4">
      <c r="A62" s="11">
        <v>58</v>
      </c>
      <c r="B62" s="30" t="s">
        <v>2424</v>
      </c>
      <c r="C62" s="41" t="s">
        <v>2434</v>
      </c>
      <c r="D62" s="127" t="s">
        <v>883</v>
      </c>
      <c r="E62" s="64" t="s">
        <v>89</v>
      </c>
      <c r="F62" s="152" t="s">
        <v>1779</v>
      </c>
      <c r="G62" s="5">
        <v>0</v>
      </c>
      <c r="H62" s="47">
        <v>3</v>
      </c>
      <c r="I62" s="31">
        <f t="shared" si="1"/>
        <v>10.5</v>
      </c>
      <c r="J62" s="27">
        <f t="shared" si="2"/>
        <v>0.7350000000000001</v>
      </c>
      <c r="K62" s="27">
        <f t="shared" si="0"/>
        <v>11.234999999999999</v>
      </c>
      <c r="L62" s="27">
        <v>11.24</v>
      </c>
      <c r="M62" s="5">
        <v>11.25</v>
      </c>
      <c r="N62" s="27"/>
      <c r="O62" s="58"/>
      <c r="P62" s="58"/>
      <c r="Q62" s="56"/>
      <c r="R62" s="56"/>
    </row>
    <row r="63" spans="1:21" ht="21" customHeight="1" x14ac:dyDescent="0.4">
      <c r="A63" s="11">
        <v>59</v>
      </c>
      <c r="B63" s="30" t="s">
        <v>2424</v>
      </c>
      <c r="C63" s="41" t="s">
        <v>2435</v>
      </c>
      <c r="D63" s="127" t="s">
        <v>880</v>
      </c>
      <c r="E63" s="64" t="s">
        <v>87</v>
      </c>
      <c r="F63" s="153" t="s">
        <v>1779</v>
      </c>
      <c r="G63" s="5">
        <v>0</v>
      </c>
      <c r="H63" s="47">
        <v>37</v>
      </c>
      <c r="I63" s="31">
        <f t="shared" si="1"/>
        <v>129.5</v>
      </c>
      <c r="J63" s="27">
        <f t="shared" si="2"/>
        <v>9.0650000000000013</v>
      </c>
      <c r="K63" s="27">
        <f t="shared" si="0"/>
        <v>138.565</v>
      </c>
      <c r="L63" s="27">
        <v>138.57</v>
      </c>
      <c r="M63" s="5">
        <v>139</v>
      </c>
      <c r="N63" s="32"/>
      <c r="O63" s="123"/>
      <c r="P63" s="123"/>
      <c r="Q63" s="57"/>
      <c r="R63" s="57"/>
    </row>
    <row r="64" spans="1:21" ht="21" customHeight="1" x14ac:dyDescent="0.4">
      <c r="A64" s="11">
        <v>60</v>
      </c>
      <c r="B64" s="30" t="s">
        <v>2424</v>
      </c>
      <c r="C64" s="41" t="s">
        <v>2436</v>
      </c>
      <c r="D64" s="127" t="s">
        <v>875</v>
      </c>
      <c r="E64" s="64" t="s">
        <v>85</v>
      </c>
      <c r="F64" s="152" t="s">
        <v>1779</v>
      </c>
      <c r="G64" s="5">
        <v>0</v>
      </c>
      <c r="H64" s="47">
        <v>4</v>
      </c>
      <c r="I64" s="31">
        <f t="shared" si="1"/>
        <v>14</v>
      </c>
      <c r="J64" s="27">
        <f t="shared" si="2"/>
        <v>0.98000000000000009</v>
      </c>
      <c r="K64" s="27">
        <f t="shared" si="0"/>
        <v>14.98</v>
      </c>
      <c r="L64" s="27">
        <v>14.98</v>
      </c>
      <c r="M64" s="5">
        <v>15</v>
      </c>
      <c r="N64" s="27"/>
      <c r="O64" s="58"/>
      <c r="P64" s="58"/>
      <c r="Q64" s="56"/>
      <c r="R64" s="56"/>
    </row>
    <row r="65" spans="1:19" ht="21" customHeight="1" x14ac:dyDescent="0.4">
      <c r="A65" s="11">
        <v>61</v>
      </c>
      <c r="B65" s="30" t="s">
        <v>2424</v>
      </c>
      <c r="C65" s="41" t="s">
        <v>2437</v>
      </c>
      <c r="D65" s="127" t="s">
        <v>873</v>
      </c>
      <c r="E65" s="64" t="s">
        <v>78</v>
      </c>
      <c r="F65" s="153" t="s">
        <v>1779</v>
      </c>
      <c r="G65" s="5">
        <v>0</v>
      </c>
      <c r="H65" s="46">
        <v>24</v>
      </c>
      <c r="I65" s="31">
        <f t="shared" si="1"/>
        <v>84</v>
      </c>
      <c r="J65" s="27">
        <f t="shared" si="2"/>
        <v>5.8800000000000008</v>
      </c>
      <c r="K65" s="27">
        <f t="shared" si="0"/>
        <v>89.88</v>
      </c>
      <c r="L65" s="27">
        <v>89.88</v>
      </c>
      <c r="M65" s="5">
        <v>90</v>
      </c>
      <c r="N65" s="32"/>
      <c r="O65" s="123"/>
      <c r="P65" s="123"/>
      <c r="Q65" s="57"/>
      <c r="R65" s="57"/>
    </row>
    <row r="66" spans="1:19" ht="21" customHeight="1" x14ac:dyDescent="0.4">
      <c r="A66" s="11">
        <v>62</v>
      </c>
      <c r="B66" s="30" t="s">
        <v>2424</v>
      </c>
      <c r="C66" s="41" t="s">
        <v>2438</v>
      </c>
      <c r="D66" s="127" t="s">
        <v>869</v>
      </c>
      <c r="E66" s="64" t="s">
        <v>78</v>
      </c>
      <c r="F66" s="152" t="s">
        <v>1779</v>
      </c>
      <c r="G66" s="5">
        <v>0</v>
      </c>
      <c r="H66" s="47">
        <v>40</v>
      </c>
      <c r="I66" s="31">
        <f t="shared" si="1"/>
        <v>140</v>
      </c>
      <c r="J66" s="27">
        <f t="shared" si="2"/>
        <v>9.8000000000000007</v>
      </c>
      <c r="K66" s="27">
        <f t="shared" si="0"/>
        <v>149.80000000000001</v>
      </c>
      <c r="L66" s="27">
        <v>149.80000000000001</v>
      </c>
      <c r="M66" s="5">
        <v>150</v>
      </c>
      <c r="N66" s="27"/>
      <c r="O66" s="58"/>
      <c r="P66" s="58"/>
      <c r="Q66" s="56"/>
      <c r="R66" s="56"/>
      <c r="S66" s="51"/>
    </row>
    <row r="67" spans="1:19" ht="21" customHeight="1" x14ac:dyDescent="0.4">
      <c r="A67" s="11">
        <v>63</v>
      </c>
      <c r="B67" s="30" t="s">
        <v>2424</v>
      </c>
      <c r="C67" s="41" t="s">
        <v>2439</v>
      </c>
      <c r="D67" s="127" t="s">
        <v>863</v>
      </c>
      <c r="E67" s="64" t="s">
        <v>78</v>
      </c>
      <c r="F67" s="153" t="s">
        <v>1779</v>
      </c>
      <c r="G67" s="5">
        <v>0</v>
      </c>
      <c r="H67" s="46">
        <v>10</v>
      </c>
      <c r="I67" s="31">
        <f t="shared" si="1"/>
        <v>35</v>
      </c>
      <c r="J67" s="27">
        <f t="shared" si="2"/>
        <v>2.4500000000000002</v>
      </c>
      <c r="K67" s="27">
        <f t="shared" si="0"/>
        <v>37.450000000000003</v>
      </c>
      <c r="L67" s="27">
        <v>37.450000000000003</v>
      </c>
      <c r="M67" s="5">
        <v>37.5</v>
      </c>
      <c r="N67" s="32"/>
      <c r="O67" s="123"/>
      <c r="P67" s="123"/>
      <c r="Q67" s="57"/>
      <c r="R67" s="57"/>
    </row>
    <row r="68" spans="1:19" ht="21" customHeight="1" x14ac:dyDescent="0.4">
      <c r="A68" s="11">
        <v>64</v>
      </c>
      <c r="B68" s="30" t="s">
        <v>2424</v>
      </c>
      <c r="C68" s="41" t="s">
        <v>2440</v>
      </c>
      <c r="D68" s="127" t="s">
        <v>904</v>
      </c>
      <c r="E68" s="64" t="s">
        <v>78</v>
      </c>
      <c r="F68" s="152" t="s">
        <v>1779</v>
      </c>
      <c r="G68" s="5">
        <v>0</v>
      </c>
      <c r="H68" s="47">
        <v>18</v>
      </c>
      <c r="I68" s="31">
        <f t="shared" si="1"/>
        <v>63</v>
      </c>
      <c r="J68" s="27">
        <f t="shared" si="2"/>
        <v>4.41</v>
      </c>
      <c r="K68" s="27">
        <f t="shared" si="0"/>
        <v>67.41</v>
      </c>
      <c r="L68" s="27">
        <v>67.41</v>
      </c>
      <c r="M68" s="5">
        <v>67.5</v>
      </c>
      <c r="N68" s="27"/>
      <c r="O68" s="58"/>
      <c r="P68" s="58"/>
      <c r="Q68" s="56"/>
      <c r="R68" s="56"/>
    </row>
    <row r="69" spans="1:19" ht="21" customHeight="1" x14ac:dyDescent="0.4">
      <c r="A69" s="11">
        <v>65</v>
      </c>
      <c r="B69" s="30" t="s">
        <v>2424</v>
      </c>
      <c r="C69" s="41" t="s">
        <v>2441</v>
      </c>
      <c r="D69" s="127" t="s">
        <v>906</v>
      </c>
      <c r="E69" s="64" t="s">
        <v>102</v>
      </c>
      <c r="F69" s="153" t="s">
        <v>1779</v>
      </c>
      <c r="G69" s="5">
        <v>0</v>
      </c>
      <c r="H69" s="46">
        <v>9</v>
      </c>
      <c r="I69" s="31">
        <f t="shared" si="1"/>
        <v>31.5</v>
      </c>
      <c r="J69" s="27">
        <f t="shared" si="2"/>
        <v>2.2050000000000001</v>
      </c>
      <c r="K69" s="27">
        <f t="shared" si="0"/>
        <v>33.704999999999998</v>
      </c>
      <c r="L69" s="27">
        <v>33.71</v>
      </c>
      <c r="M69" s="5">
        <v>33.75</v>
      </c>
      <c r="N69" s="32"/>
      <c r="O69" s="123"/>
      <c r="P69" s="123"/>
      <c r="Q69" s="57"/>
      <c r="R69" s="57"/>
    </row>
    <row r="70" spans="1:19" ht="21" customHeight="1" x14ac:dyDescent="0.4">
      <c r="A70" s="11">
        <v>66</v>
      </c>
      <c r="B70" s="30" t="s">
        <v>2424</v>
      </c>
      <c r="C70" s="41" t="s">
        <v>2442</v>
      </c>
      <c r="D70" s="127" t="s">
        <v>900</v>
      </c>
      <c r="E70" s="64" t="s">
        <v>100</v>
      </c>
      <c r="F70" s="152" t="s">
        <v>1779</v>
      </c>
      <c r="G70" s="5">
        <v>0</v>
      </c>
      <c r="H70" s="47">
        <v>8</v>
      </c>
      <c r="I70" s="31">
        <f t="shared" si="1"/>
        <v>28</v>
      </c>
      <c r="J70" s="27">
        <f t="shared" si="2"/>
        <v>1.9600000000000002</v>
      </c>
      <c r="K70" s="27">
        <f t="shared" ref="K70:K133" si="3">SUM(I70+J70)</f>
        <v>29.96</v>
      </c>
      <c r="L70" s="27">
        <v>29.96</v>
      </c>
      <c r="M70" s="5">
        <v>30</v>
      </c>
      <c r="N70" s="27"/>
      <c r="O70" s="58"/>
      <c r="P70" s="58"/>
      <c r="Q70" s="56"/>
      <c r="R70" s="56"/>
    </row>
    <row r="71" spans="1:19" ht="21" customHeight="1" x14ac:dyDescent="0.4">
      <c r="A71" s="11">
        <v>67</v>
      </c>
      <c r="B71" s="30" t="s">
        <v>2424</v>
      </c>
      <c r="C71" s="41" t="s">
        <v>2443</v>
      </c>
      <c r="D71" s="127" t="s">
        <v>902</v>
      </c>
      <c r="E71" s="64" t="s">
        <v>79</v>
      </c>
      <c r="F71" s="153" t="s">
        <v>1779</v>
      </c>
      <c r="G71" s="5">
        <v>0</v>
      </c>
      <c r="H71" s="46">
        <v>130</v>
      </c>
      <c r="I71" s="31">
        <f t="shared" si="1"/>
        <v>455</v>
      </c>
      <c r="J71" s="27">
        <f t="shared" si="2"/>
        <v>31.85</v>
      </c>
      <c r="K71" s="27">
        <f t="shared" si="3"/>
        <v>486.85</v>
      </c>
      <c r="L71" s="27">
        <v>486.85</v>
      </c>
      <c r="M71" s="5">
        <v>487</v>
      </c>
      <c r="N71" s="32"/>
      <c r="O71" s="123"/>
      <c r="P71" s="123"/>
      <c r="Q71" s="57"/>
      <c r="R71" s="57"/>
    </row>
    <row r="72" spans="1:19" ht="21" customHeight="1" x14ac:dyDescent="0.4">
      <c r="A72" s="11">
        <v>68</v>
      </c>
      <c r="B72" s="30" t="s">
        <v>2424</v>
      </c>
      <c r="C72" s="41" t="s">
        <v>2444</v>
      </c>
      <c r="D72" s="127" t="s">
        <v>893</v>
      </c>
      <c r="E72" s="64" t="s">
        <v>95</v>
      </c>
      <c r="F72" s="152" t="s">
        <v>1779</v>
      </c>
      <c r="G72" s="5">
        <v>0</v>
      </c>
      <c r="H72" s="47">
        <v>2</v>
      </c>
      <c r="I72" s="31">
        <f t="shared" ref="I72:I135" si="4">H72*3.5</f>
        <v>7</v>
      </c>
      <c r="J72" s="27">
        <f t="shared" ref="J72:J135" si="5">I72*7%</f>
        <v>0.49000000000000005</v>
      </c>
      <c r="K72" s="27">
        <f t="shared" si="3"/>
        <v>7.49</v>
      </c>
      <c r="L72" s="27">
        <v>7.49</v>
      </c>
      <c r="M72" s="5">
        <v>7.5</v>
      </c>
      <c r="N72" s="27"/>
      <c r="O72" s="58"/>
      <c r="P72" s="58"/>
      <c r="Q72" s="56"/>
      <c r="R72" s="56"/>
    </row>
    <row r="73" spans="1:19" ht="21" customHeight="1" x14ac:dyDescent="0.4">
      <c r="A73" s="11">
        <v>69</v>
      </c>
      <c r="B73" s="30" t="s">
        <v>2424</v>
      </c>
      <c r="C73" s="41" t="s">
        <v>2445</v>
      </c>
      <c r="D73" s="127" t="s">
        <v>861</v>
      </c>
      <c r="E73" s="64" t="s">
        <v>77</v>
      </c>
      <c r="F73" s="153" t="s">
        <v>1779</v>
      </c>
      <c r="G73" s="5">
        <v>0</v>
      </c>
      <c r="H73" s="46">
        <v>102</v>
      </c>
      <c r="I73" s="31">
        <f t="shared" si="4"/>
        <v>357</v>
      </c>
      <c r="J73" s="27">
        <f t="shared" si="5"/>
        <v>24.990000000000002</v>
      </c>
      <c r="K73" s="27">
        <f t="shared" si="3"/>
        <v>381.99</v>
      </c>
      <c r="L73" s="27">
        <v>381.99</v>
      </c>
      <c r="M73" s="5">
        <v>382</v>
      </c>
      <c r="N73" s="32"/>
      <c r="O73" s="123"/>
      <c r="P73" s="123"/>
      <c r="Q73" s="57"/>
      <c r="R73" s="57"/>
    </row>
    <row r="74" spans="1:19" ht="21" customHeight="1" x14ac:dyDescent="0.4">
      <c r="A74" s="11">
        <v>70</v>
      </c>
      <c r="B74" s="30" t="s">
        <v>2424</v>
      </c>
      <c r="C74" s="41" t="s">
        <v>2446</v>
      </c>
      <c r="D74" s="127" t="s">
        <v>865</v>
      </c>
      <c r="E74" s="64" t="s">
        <v>79</v>
      </c>
      <c r="F74" s="152" t="s">
        <v>1779</v>
      </c>
      <c r="G74" s="5">
        <v>0</v>
      </c>
      <c r="H74" s="47">
        <v>1423</v>
      </c>
      <c r="I74" s="31">
        <f t="shared" si="4"/>
        <v>4980.5</v>
      </c>
      <c r="J74" s="27">
        <f t="shared" si="5"/>
        <v>348.63500000000005</v>
      </c>
      <c r="K74" s="27">
        <f t="shared" si="3"/>
        <v>5329.1350000000002</v>
      </c>
      <c r="L74" s="27">
        <v>5329.14</v>
      </c>
      <c r="M74" s="5">
        <v>5329.25</v>
      </c>
      <c r="N74" s="27"/>
      <c r="O74" s="58"/>
      <c r="P74" s="58"/>
      <c r="Q74" s="56"/>
      <c r="R74" s="56"/>
    </row>
    <row r="75" spans="1:19" ht="21" customHeight="1" x14ac:dyDescent="0.4">
      <c r="A75" s="11">
        <v>71</v>
      </c>
      <c r="B75" s="30" t="s">
        <v>2424</v>
      </c>
      <c r="C75" s="41" t="s">
        <v>2447</v>
      </c>
      <c r="D75" s="127" t="s">
        <v>901</v>
      </c>
      <c r="E75" s="64" t="s">
        <v>78</v>
      </c>
      <c r="F75" s="153" t="s">
        <v>1779</v>
      </c>
      <c r="G75" s="5">
        <v>0</v>
      </c>
      <c r="H75" s="46">
        <v>1238</v>
      </c>
      <c r="I75" s="31">
        <f t="shared" si="4"/>
        <v>4333</v>
      </c>
      <c r="J75" s="27">
        <f t="shared" si="5"/>
        <v>303.31</v>
      </c>
      <c r="K75" s="27">
        <f t="shared" si="3"/>
        <v>4636.3100000000004</v>
      </c>
      <c r="L75" s="27">
        <v>4636.3100000000004</v>
      </c>
      <c r="M75" s="5">
        <v>4636.5</v>
      </c>
      <c r="N75" s="32"/>
      <c r="O75" s="123"/>
      <c r="P75" s="123"/>
      <c r="Q75" s="57"/>
      <c r="R75" s="57"/>
    </row>
    <row r="76" spans="1:19" ht="21" customHeight="1" x14ac:dyDescent="0.4">
      <c r="A76" s="11">
        <v>72</v>
      </c>
      <c r="B76" s="30" t="s">
        <v>2424</v>
      </c>
      <c r="C76" s="41" t="s">
        <v>2448</v>
      </c>
      <c r="D76" s="127" t="s">
        <v>864</v>
      </c>
      <c r="E76" s="64" t="s">
        <v>78</v>
      </c>
      <c r="F76" s="152" t="s">
        <v>1779</v>
      </c>
      <c r="G76" s="5">
        <v>0</v>
      </c>
      <c r="H76" s="47">
        <v>4</v>
      </c>
      <c r="I76" s="31">
        <f t="shared" si="4"/>
        <v>14</v>
      </c>
      <c r="J76" s="27">
        <f t="shared" si="5"/>
        <v>0.98000000000000009</v>
      </c>
      <c r="K76" s="27">
        <f t="shared" si="3"/>
        <v>14.98</v>
      </c>
      <c r="L76" s="27">
        <v>14.98</v>
      </c>
      <c r="M76" s="5">
        <v>15</v>
      </c>
      <c r="N76" s="27"/>
      <c r="O76" s="58"/>
      <c r="P76" s="58"/>
      <c r="Q76" s="56"/>
      <c r="R76" s="56"/>
    </row>
    <row r="77" spans="1:19" ht="21" customHeight="1" x14ac:dyDescent="0.4">
      <c r="A77" s="11">
        <v>73</v>
      </c>
      <c r="B77" s="30" t="s">
        <v>2424</v>
      </c>
      <c r="C77" s="41" t="s">
        <v>2449</v>
      </c>
      <c r="D77" s="127" t="s">
        <v>866</v>
      </c>
      <c r="E77" s="64" t="s">
        <v>80</v>
      </c>
      <c r="F77" s="153" t="s">
        <v>1779</v>
      </c>
      <c r="G77" s="5">
        <v>0</v>
      </c>
      <c r="H77" s="46">
        <v>55</v>
      </c>
      <c r="I77" s="31">
        <f t="shared" si="4"/>
        <v>192.5</v>
      </c>
      <c r="J77" s="27">
        <f t="shared" si="5"/>
        <v>13.475000000000001</v>
      </c>
      <c r="K77" s="27">
        <f t="shared" si="3"/>
        <v>205.97499999999999</v>
      </c>
      <c r="L77" s="27">
        <v>205.98</v>
      </c>
      <c r="M77" s="5">
        <v>206</v>
      </c>
      <c r="N77" s="32"/>
      <c r="O77" s="123"/>
      <c r="P77" s="123"/>
      <c r="Q77" s="57"/>
      <c r="R77" s="57"/>
    </row>
    <row r="78" spans="1:19" ht="21" customHeight="1" x14ac:dyDescent="0.4">
      <c r="A78" s="11">
        <v>74</v>
      </c>
      <c r="B78" s="30" t="s">
        <v>2424</v>
      </c>
      <c r="C78" s="41" t="s">
        <v>2450</v>
      </c>
      <c r="D78" s="127" t="s">
        <v>860</v>
      </c>
      <c r="E78" s="64" t="s">
        <v>77</v>
      </c>
      <c r="F78" s="152" t="s">
        <v>1779</v>
      </c>
      <c r="G78" s="5">
        <v>0</v>
      </c>
      <c r="H78" s="47">
        <v>15</v>
      </c>
      <c r="I78" s="31">
        <f t="shared" si="4"/>
        <v>52.5</v>
      </c>
      <c r="J78" s="27">
        <f t="shared" si="5"/>
        <v>3.6750000000000003</v>
      </c>
      <c r="K78" s="27">
        <f t="shared" si="3"/>
        <v>56.174999999999997</v>
      </c>
      <c r="L78" s="27">
        <v>56.18</v>
      </c>
      <c r="M78" s="5">
        <v>56.25</v>
      </c>
      <c r="N78" s="27"/>
      <c r="O78" s="58"/>
      <c r="P78" s="58"/>
      <c r="Q78" s="56"/>
      <c r="R78" s="56"/>
    </row>
    <row r="79" spans="1:19" ht="21" customHeight="1" x14ac:dyDescent="0.4">
      <c r="A79" s="11">
        <v>75</v>
      </c>
      <c r="B79" s="30" t="s">
        <v>2424</v>
      </c>
      <c r="C79" s="41" t="s">
        <v>2451</v>
      </c>
      <c r="D79" s="127" t="s">
        <v>905</v>
      </c>
      <c r="E79" s="64" t="s">
        <v>78</v>
      </c>
      <c r="F79" s="153" t="s">
        <v>1779</v>
      </c>
      <c r="G79" s="5">
        <v>0</v>
      </c>
      <c r="H79" s="46">
        <v>18</v>
      </c>
      <c r="I79" s="31">
        <f t="shared" si="4"/>
        <v>63</v>
      </c>
      <c r="J79" s="27">
        <f t="shared" si="5"/>
        <v>4.41</v>
      </c>
      <c r="K79" s="27">
        <f t="shared" si="3"/>
        <v>67.41</v>
      </c>
      <c r="L79" s="27">
        <v>67.41</v>
      </c>
      <c r="M79" s="5">
        <v>67.5</v>
      </c>
      <c r="N79" s="32"/>
      <c r="O79" s="123"/>
      <c r="P79" s="123"/>
      <c r="Q79" s="57"/>
      <c r="R79" s="57"/>
      <c r="S79" s="51"/>
    </row>
    <row r="80" spans="1:19" ht="21" customHeight="1" x14ac:dyDescent="0.4">
      <c r="A80" s="11">
        <v>76</v>
      </c>
      <c r="B80" s="30" t="s">
        <v>2424</v>
      </c>
      <c r="C80" s="41" t="s">
        <v>2452</v>
      </c>
      <c r="D80" s="127" t="s">
        <v>868</v>
      </c>
      <c r="E80" s="64" t="s">
        <v>81</v>
      </c>
      <c r="F80" s="152" t="s">
        <v>1779</v>
      </c>
      <c r="G80" s="5">
        <v>0</v>
      </c>
      <c r="H80" s="47">
        <v>16</v>
      </c>
      <c r="I80" s="31">
        <f t="shared" si="4"/>
        <v>56</v>
      </c>
      <c r="J80" s="27">
        <f t="shared" si="5"/>
        <v>3.9200000000000004</v>
      </c>
      <c r="K80" s="27">
        <f t="shared" si="3"/>
        <v>59.92</v>
      </c>
      <c r="L80" s="27">
        <v>59.92</v>
      </c>
      <c r="M80" s="5">
        <v>60</v>
      </c>
      <c r="N80" s="27"/>
      <c r="O80" s="58"/>
      <c r="P80" s="58"/>
      <c r="Q80" s="56"/>
      <c r="R80" s="56"/>
    </row>
    <row r="81" spans="1:18" ht="21" customHeight="1" x14ac:dyDescent="0.4">
      <c r="A81" s="11">
        <v>77</v>
      </c>
      <c r="B81" s="30" t="s">
        <v>2424</v>
      </c>
      <c r="C81" s="41" t="s">
        <v>2453</v>
      </c>
      <c r="D81" s="127" t="s">
        <v>862</v>
      </c>
      <c r="E81" s="64" t="s">
        <v>77</v>
      </c>
      <c r="F81" s="153" t="s">
        <v>1779</v>
      </c>
      <c r="G81" s="5">
        <v>0</v>
      </c>
      <c r="H81" s="46">
        <v>558</v>
      </c>
      <c r="I81" s="31">
        <f t="shared" si="4"/>
        <v>1953</v>
      </c>
      <c r="J81" s="27">
        <f t="shared" si="5"/>
        <v>136.71</v>
      </c>
      <c r="K81" s="27">
        <f t="shared" si="3"/>
        <v>2089.71</v>
      </c>
      <c r="L81" s="27">
        <v>2089.71</v>
      </c>
      <c r="M81" s="5">
        <v>2089.75</v>
      </c>
      <c r="N81" s="32"/>
      <c r="O81" s="123"/>
      <c r="P81" s="123"/>
      <c r="Q81" s="57"/>
      <c r="R81" s="57"/>
    </row>
    <row r="82" spans="1:18" ht="21" customHeight="1" x14ac:dyDescent="0.4">
      <c r="A82" s="11">
        <v>78</v>
      </c>
      <c r="B82" s="30" t="s">
        <v>2424</v>
      </c>
      <c r="C82" s="41" t="s">
        <v>2454</v>
      </c>
      <c r="D82" s="127" t="s">
        <v>870</v>
      </c>
      <c r="E82" s="64" t="s">
        <v>82</v>
      </c>
      <c r="F82" s="152" t="s">
        <v>1779</v>
      </c>
      <c r="G82" s="5">
        <v>0</v>
      </c>
      <c r="H82" s="47">
        <v>3</v>
      </c>
      <c r="I82" s="31">
        <f t="shared" si="4"/>
        <v>10.5</v>
      </c>
      <c r="J82" s="27">
        <f t="shared" si="5"/>
        <v>0.7350000000000001</v>
      </c>
      <c r="K82" s="27">
        <f t="shared" si="3"/>
        <v>11.234999999999999</v>
      </c>
      <c r="L82" s="27">
        <v>11.24</v>
      </c>
      <c r="M82" s="5">
        <v>11.25</v>
      </c>
      <c r="N82" s="27"/>
      <c r="O82" s="58"/>
      <c r="P82" s="58"/>
      <c r="Q82" s="56"/>
      <c r="R82" s="56"/>
    </row>
    <row r="83" spans="1:18" ht="21" customHeight="1" x14ac:dyDescent="0.4">
      <c r="A83" s="11">
        <v>79</v>
      </c>
      <c r="B83" s="30" t="s">
        <v>2424</v>
      </c>
      <c r="C83" s="41" t="s">
        <v>2455</v>
      </c>
      <c r="D83" s="127" t="s">
        <v>882</v>
      </c>
      <c r="E83" s="64" t="s">
        <v>88</v>
      </c>
      <c r="F83" s="153" t="s">
        <v>1779</v>
      </c>
      <c r="G83" s="5">
        <v>0</v>
      </c>
      <c r="H83" s="46">
        <v>25</v>
      </c>
      <c r="I83" s="31">
        <f t="shared" si="4"/>
        <v>87.5</v>
      </c>
      <c r="J83" s="27">
        <f t="shared" si="5"/>
        <v>6.1250000000000009</v>
      </c>
      <c r="K83" s="27">
        <f t="shared" si="3"/>
        <v>93.625</v>
      </c>
      <c r="L83" s="27">
        <v>93.63</v>
      </c>
      <c r="M83" s="5">
        <v>93.75</v>
      </c>
      <c r="N83" s="32"/>
      <c r="O83" s="123"/>
      <c r="P83" s="123"/>
      <c r="Q83" s="57"/>
      <c r="R83" s="57"/>
    </row>
    <row r="84" spans="1:18" ht="21" customHeight="1" x14ac:dyDescent="0.4">
      <c r="A84" s="11">
        <v>80</v>
      </c>
      <c r="B84" s="30" t="s">
        <v>2424</v>
      </c>
      <c r="C84" s="41" t="s">
        <v>2456</v>
      </c>
      <c r="D84" s="127" t="s">
        <v>890</v>
      </c>
      <c r="E84" s="64" t="s">
        <v>78</v>
      </c>
      <c r="F84" s="152" t="s">
        <v>1779</v>
      </c>
      <c r="G84" s="5">
        <v>0</v>
      </c>
      <c r="H84" s="47">
        <v>3</v>
      </c>
      <c r="I84" s="31">
        <f t="shared" si="4"/>
        <v>10.5</v>
      </c>
      <c r="J84" s="27">
        <f t="shared" si="5"/>
        <v>0.7350000000000001</v>
      </c>
      <c r="K84" s="27">
        <f t="shared" si="3"/>
        <v>11.234999999999999</v>
      </c>
      <c r="L84" s="27">
        <v>11.24</v>
      </c>
      <c r="M84" s="5">
        <v>11.25</v>
      </c>
      <c r="N84" s="27"/>
      <c r="O84" s="58"/>
      <c r="P84" s="58"/>
      <c r="Q84" s="56"/>
      <c r="R84" s="56"/>
    </row>
    <row r="85" spans="1:18" ht="21" customHeight="1" x14ac:dyDescent="0.4">
      <c r="A85" s="11">
        <v>81</v>
      </c>
      <c r="B85" s="30" t="s">
        <v>2424</v>
      </c>
      <c r="C85" s="41" t="s">
        <v>2457</v>
      </c>
      <c r="D85" s="127" t="s">
        <v>892</v>
      </c>
      <c r="E85" s="64" t="s">
        <v>78</v>
      </c>
      <c r="F85" s="153" t="s">
        <v>1779</v>
      </c>
      <c r="G85" s="5">
        <v>0</v>
      </c>
      <c r="H85" s="46">
        <v>6</v>
      </c>
      <c r="I85" s="31">
        <f t="shared" si="4"/>
        <v>21</v>
      </c>
      <c r="J85" s="27">
        <f t="shared" si="5"/>
        <v>1.4700000000000002</v>
      </c>
      <c r="K85" s="27">
        <f t="shared" si="3"/>
        <v>22.47</v>
      </c>
      <c r="L85" s="27">
        <v>22.47</v>
      </c>
      <c r="M85" s="5">
        <v>22.5</v>
      </c>
      <c r="N85" s="32"/>
      <c r="O85" s="123"/>
      <c r="P85" s="123"/>
      <c r="Q85" s="57"/>
      <c r="R85" s="57"/>
    </row>
    <row r="86" spans="1:18" ht="21" customHeight="1" x14ac:dyDescent="0.4">
      <c r="A86" s="11">
        <v>82</v>
      </c>
      <c r="B86" s="30" t="s">
        <v>2424</v>
      </c>
      <c r="C86" s="41" t="s">
        <v>2458</v>
      </c>
      <c r="D86" s="127" t="s">
        <v>895</v>
      </c>
      <c r="E86" s="64" t="s">
        <v>78</v>
      </c>
      <c r="F86" s="152" t="s">
        <v>1779</v>
      </c>
      <c r="G86" s="5">
        <v>0</v>
      </c>
      <c r="H86" s="47">
        <v>10</v>
      </c>
      <c r="I86" s="31">
        <f t="shared" si="4"/>
        <v>35</v>
      </c>
      <c r="J86" s="27">
        <f t="shared" si="5"/>
        <v>2.4500000000000002</v>
      </c>
      <c r="K86" s="27">
        <f t="shared" si="3"/>
        <v>37.450000000000003</v>
      </c>
      <c r="L86" s="27">
        <v>37.450000000000003</v>
      </c>
      <c r="M86" s="5">
        <v>37.5</v>
      </c>
      <c r="N86" s="27"/>
      <c r="O86" s="58"/>
      <c r="P86" s="58"/>
      <c r="Q86" s="56"/>
      <c r="R86" s="56"/>
    </row>
    <row r="87" spans="1:18" ht="21" customHeight="1" x14ac:dyDescent="0.4">
      <c r="A87" s="11">
        <v>83</v>
      </c>
      <c r="B87" s="30" t="s">
        <v>2424</v>
      </c>
      <c r="C87" s="41" t="s">
        <v>2459</v>
      </c>
      <c r="D87" s="127" t="s">
        <v>897</v>
      </c>
      <c r="E87" s="64" t="s">
        <v>78</v>
      </c>
      <c r="F87" s="153" t="s">
        <v>1779</v>
      </c>
      <c r="G87" s="5">
        <v>0</v>
      </c>
      <c r="H87" s="46">
        <v>7</v>
      </c>
      <c r="I87" s="31">
        <f t="shared" si="4"/>
        <v>24.5</v>
      </c>
      <c r="J87" s="27">
        <f t="shared" si="5"/>
        <v>1.7150000000000001</v>
      </c>
      <c r="K87" s="27">
        <f t="shared" si="3"/>
        <v>26.215</v>
      </c>
      <c r="L87" s="27">
        <v>26.22</v>
      </c>
      <c r="M87" s="5">
        <v>26.25</v>
      </c>
      <c r="N87" s="32"/>
      <c r="O87" s="123"/>
      <c r="P87" s="123"/>
      <c r="Q87" s="57"/>
      <c r="R87" s="57"/>
    </row>
    <row r="88" spans="1:18" ht="21" customHeight="1" x14ac:dyDescent="0.4">
      <c r="A88" s="11">
        <v>84</v>
      </c>
      <c r="B88" s="30" t="s">
        <v>2424</v>
      </c>
      <c r="C88" s="41" t="s">
        <v>2460</v>
      </c>
      <c r="D88" s="127" t="s">
        <v>899</v>
      </c>
      <c r="E88" s="64" t="s">
        <v>99</v>
      </c>
      <c r="F88" s="152" t="s">
        <v>1779</v>
      </c>
      <c r="G88" s="5">
        <v>0</v>
      </c>
      <c r="H88" s="47">
        <v>1</v>
      </c>
      <c r="I88" s="31">
        <f t="shared" si="4"/>
        <v>3.5</v>
      </c>
      <c r="J88" s="27">
        <f t="shared" si="5"/>
        <v>0.24500000000000002</v>
      </c>
      <c r="K88" s="27">
        <f t="shared" si="3"/>
        <v>3.7450000000000001</v>
      </c>
      <c r="L88" s="27">
        <v>3.75</v>
      </c>
      <c r="M88" s="5">
        <v>3.75</v>
      </c>
      <c r="N88" s="27"/>
      <c r="O88" s="58"/>
      <c r="P88" s="58"/>
      <c r="Q88" s="56"/>
      <c r="R88" s="56"/>
    </row>
    <row r="89" spans="1:18" ht="21" customHeight="1" x14ac:dyDescent="0.4">
      <c r="A89" s="11">
        <v>85</v>
      </c>
      <c r="B89" s="30" t="s">
        <v>2424</v>
      </c>
      <c r="C89" s="41" t="s">
        <v>2461</v>
      </c>
      <c r="D89" s="127" t="s">
        <v>884</v>
      </c>
      <c r="E89" s="64" t="s">
        <v>90</v>
      </c>
      <c r="F89" s="153" t="s">
        <v>1779</v>
      </c>
      <c r="G89" s="5">
        <v>0</v>
      </c>
      <c r="H89" s="46">
        <v>9</v>
      </c>
      <c r="I89" s="31">
        <f t="shared" si="4"/>
        <v>31.5</v>
      </c>
      <c r="J89" s="27">
        <f t="shared" si="5"/>
        <v>2.2050000000000001</v>
      </c>
      <c r="K89" s="27">
        <f t="shared" si="3"/>
        <v>33.704999999999998</v>
      </c>
      <c r="L89" s="27">
        <v>33.71</v>
      </c>
      <c r="M89" s="5">
        <v>33.75</v>
      </c>
      <c r="N89" s="32"/>
      <c r="O89" s="123"/>
      <c r="P89" s="123"/>
      <c r="Q89" s="57"/>
      <c r="R89" s="57"/>
    </row>
    <row r="90" spans="1:18" ht="21" customHeight="1" x14ac:dyDescent="0.4">
      <c r="A90" s="11">
        <v>86</v>
      </c>
      <c r="B90" s="30" t="s">
        <v>2424</v>
      </c>
      <c r="C90" s="41" t="s">
        <v>2462</v>
      </c>
      <c r="D90" s="127" t="s">
        <v>887</v>
      </c>
      <c r="E90" s="64" t="s">
        <v>78</v>
      </c>
      <c r="F90" s="152" t="s">
        <v>1779</v>
      </c>
      <c r="G90" s="5">
        <v>0</v>
      </c>
      <c r="H90" s="47">
        <v>6</v>
      </c>
      <c r="I90" s="31">
        <f t="shared" si="4"/>
        <v>21</v>
      </c>
      <c r="J90" s="27">
        <f t="shared" si="5"/>
        <v>1.4700000000000002</v>
      </c>
      <c r="K90" s="27">
        <f t="shared" si="3"/>
        <v>22.47</v>
      </c>
      <c r="L90" s="27">
        <v>22.47</v>
      </c>
      <c r="M90" s="5">
        <v>22.5</v>
      </c>
      <c r="N90" s="27"/>
      <c r="O90" s="58"/>
      <c r="P90" s="58"/>
      <c r="Q90" s="56"/>
      <c r="R90" s="56"/>
    </row>
    <row r="91" spans="1:18" ht="21" customHeight="1" x14ac:dyDescent="0.4">
      <c r="A91" s="11">
        <v>87</v>
      </c>
      <c r="B91" s="30" t="s">
        <v>2424</v>
      </c>
      <c r="C91" s="41" t="s">
        <v>2463</v>
      </c>
      <c r="D91" s="127" t="s">
        <v>878</v>
      </c>
      <c r="E91" s="64" t="s">
        <v>78</v>
      </c>
      <c r="F91" s="153" t="s">
        <v>1779</v>
      </c>
      <c r="G91" s="5">
        <v>0</v>
      </c>
      <c r="H91" s="46">
        <v>5</v>
      </c>
      <c r="I91" s="31">
        <f t="shared" si="4"/>
        <v>17.5</v>
      </c>
      <c r="J91" s="27">
        <f t="shared" si="5"/>
        <v>1.2250000000000001</v>
      </c>
      <c r="K91" s="27">
        <f t="shared" si="3"/>
        <v>18.725000000000001</v>
      </c>
      <c r="L91" s="27">
        <v>18.73</v>
      </c>
      <c r="M91" s="5">
        <v>18.75</v>
      </c>
      <c r="N91" s="32"/>
      <c r="O91" s="123"/>
      <c r="P91" s="123"/>
      <c r="Q91" s="57"/>
      <c r="R91" s="57"/>
    </row>
    <row r="92" spans="1:18" ht="21" customHeight="1" x14ac:dyDescent="0.4">
      <c r="A92" s="11">
        <v>88</v>
      </c>
      <c r="B92" s="30" t="s">
        <v>2424</v>
      </c>
      <c r="C92" s="41" t="s">
        <v>2464</v>
      </c>
      <c r="D92" s="127" t="s">
        <v>876</v>
      </c>
      <c r="E92" s="64" t="s">
        <v>83</v>
      </c>
      <c r="F92" s="152" t="s">
        <v>1779</v>
      </c>
      <c r="G92" s="5">
        <v>0</v>
      </c>
      <c r="H92" s="47">
        <v>6</v>
      </c>
      <c r="I92" s="31">
        <f t="shared" si="4"/>
        <v>21</v>
      </c>
      <c r="J92" s="27">
        <f t="shared" si="5"/>
        <v>1.4700000000000002</v>
      </c>
      <c r="K92" s="27">
        <f t="shared" si="3"/>
        <v>22.47</v>
      </c>
      <c r="L92" s="27">
        <v>22.47</v>
      </c>
      <c r="M92" s="5">
        <v>22.5</v>
      </c>
      <c r="N92" s="27"/>
      <c r="O92" s="58"/>
      <c r="P92" s="58"/>
      <c r="Q92" s="56"/>
      <c r="R92" s="56"/>
    </row>
    <row r="93" spans="1:18" ht="21" customHeight="1" x14ac:dyDescent="0.4">
      <c r="A93" s="11">
        <v>89</v>
      </c>
      <c r="B93" s="30" t="s">
        <v>2424</v>
      </c>
      <c r="C93" s="41" t="s">
        <v>2465</v>
      </c>
      <c r="D93" s="127" t="s">
        <v>874</v>
      </c>
      <c r="E93" s="64" t="s">
        <v>83</v>
      </c>
      <c r="F93" s="153" t="s">
        <v>1779</v>
      </c>
      <c r="G93" s="5">
        <v>0</v>
      </c>
      <c r="H93" s="46">
        <v>6</v>
      </c>
      <c r="I93" s="31">
        <f t="shared" si="4"/>
        <v>21</v>
      </c>
      <c r="J93" s="27">
        <f t="shared" si="5"/>
        <v>1.4700000000000002</v>
      </c>
      <c r="K93" s="27">
        <f t="shared" si="3"/>
        <v>22.47</v>
      </c>
      <c r="L93" s="27">
        <v>22.47</v>
      </c>
      <c r="M93" s="5">
        <v>22.5</v>
      </c>
      <c r="N93" s="32"/>
      <c r="O93" s="123"/>
      <c r="P93" s="123"/>
      <c r="Q93" s="57"/>
      <c r="R93" s="57"/>
    </row>
    <row r="94" spans="1:18" ht="21" customHeight="1" x14ac:dyDescent="0.4">
      <c r="A94" s="11">
        <v>90</v>
      </c>
      <c r="B94" s="30" t="s">
        <v>2424</v>
      </c>
      <c r="C94" s="41" t="s">
        <v>2466</v>
      </c>
      <c r="D94" s="127" t="s">
        <v>872</v>
      </c>
      <c r="E94" s="64" t="s">
        <v>84</v>
      </c>
      <c r="F94" s="152" t="s">
        <v>1779</v>
      </c>
      <c r="G94" s="5">
        <v>0</v>
      </c>
      <c r="H94" s="47">
        <v>7</v>
      </c>
      <c r="I94" s="31">
        <f t="shared" si="4"/>
        <v>24.5</v>
      </c>
      <c r="J94" s="27">
        <f t="shared" si="5"/>
        <v>1.7150000000000001</v>
      </c>
      <c r="K94" s="27">
        <f t="shared" si="3"/>
        <v>26.215</v>
      </c>
      <c r="L94" s="27">
        <v>26.22</v>
      </c>
      <c r="M94" s="5">
        <v>26.25</v>
      </c>
      <c r="N94" s="27"/>
      <c r="O94" s="58"/>
      <c r="P94" s="58"/>
      <c r="Q94" s="56"/>
      <c r="R94" s="56"/>
    </row>
    <row r="95" spans="1:18" ht="21" customHeight="1" x14ac:dyDescent="0.4">
      <c r="A95" s="11">
        <v>91</v>
      </c>
      <c r="B95" s="30" t="s">
        <v>2424</v>
      </c>
      <c r="C95" s="41" t="s">
        <v>2467</v>
      </c>
      <c r="D95" s="127" t="s">
        <v>956</v>
      </c>
      <c r="E95" s="64" t="s">
        <v>78</v>
      </c>
      <c r="F95" s="153" t="s">
        <v>1779</v>
      </c>
      <c r="G95" s="5">
        <v>0</v>
      </c>
      <c r="H95" s="46">
        <v>14</v>
      </c>
      <c r="I95" s="31">
        <f t="shared" si="4"/>
        <v>49</v>
      </c>
      <c r="J95" s="27">
        <f t="shared" si="5"/>
        <v>3.43</v>
      </c>
      <c r="K95" s="27">
        <f t="shared" si="3"/>
        <v>52.43</v>
      </c>
      <c r="L95" s="27">
        <v>52.43</v>
      </c>
      <c r="M95" s="5">
        <v>52.5</v>
      </c>
      <c r="N95" s="32"/>
      <c r="O95" s="123"/>
      <c r="P95" s="123"/>
      <c r="Q95" s="57"/>
      <c r="R95" s="57"/>
    </row>
    <row r="96" spans="1:18" ht="21" customHeight="1" x14ac:dyDescent="0.4">
      <c r="A96" s="11">
        <v>92</v>
      </c>
      <c r="B96" s="30" t="s">
        <v>2424</v>
      </c>
      <c r="C96" s="41" t="s">
        <v>2468</v>
      </c>
      <c r="D96" s="127" t="s">
        <v>1188</v>
      </c>
      <c r="E96" s="3" t="s">
        <v>293</v>
      </c>
      <c r="F96" s="152" t="s">
        <v>2423</v>
      </c>
      <c r="G96" s="5">
        <v>14.98</v>
      </c>
      <c r="H96" s="46">
        <v>4</v>
      </c>
      <c r="I96" s="31">
        <f t="shared" si="4"/>
        <v>14</v>
      </c>
      <c r="J96" s="27">
        <f t="shared" si="5"/>
        <v>0.98000000000000009</v>
      </c>
      <c r="K96" s="27">
        <f t="shared" si="3"/>
        <v>14.98</v>
      </c>
      <c r="L96" s="27">
        <v>29.96</v>
      </c>
      <c r="M96" s="5">
        <v>30</v>
      </c>
      <c r="N96" s="32"/>
      <c r="O96" s="123"/>
      <c r="P96" s="123"/>
      <c r="Q96" s="57"/>
      <c r="R96" s="57"/>
    </row>
    <row r="97" spans="1:21" ht="21" customHeight="1" x14ac:dyDescent="0.4">
      <c r="A97" s="11">
        <v>93</v>
      </c>
      <c r="B97" s="30" t="s">
        <v>2424</v>
      </c>
      <c r="C97" s="41" t="s">
        <v>2469</v>
      </c>
      <c r="D97" s="127" t="s">
        <v>1217</v>
      </c>
      <c r="E97" s="3" t="s">
        <v>313</v>
      </c>
      <c r="F97" s="152" t="s">
        <v>2423</v>
      </c>
      <c r="G97" s="5">
        <v>67.41</v>
      </c>
      <c r="H97" s="47">
        <v>5</v>
      </c>
      <c r="I97" s="31">
        <f t="shared" si="4"/>
        <v>17.5</v>
      </c>
      <c r="J97" s="27">
        <f t="shared" si="5"/>
        <v>1.2250000000000001</v>
      </c>
      <c r="K97" s="27">
        <f t="shared" si="3"/>
        <v>18.725000000000001</v>
      </c>
      <c r="L97" s="27">
        <v>86.14</v>
      </c>
      <c r="M97" s="5">
        <v>86.25</v>
      </c>
      <c r="N97" s="27"/>
      <c r="O97" s="58"/>
      <c r="P97" s="58"/>
      <c r="Q97" s="56"/>
      <c r="R97" s="56"/>
    </row>
    <row r="98" spans="1:21" ht="21" customHeight="1" x14ac:dyDescent="0.4">
      <c r="A98" s="11">
        <v>94</v>
      </c>
      <c r="B98" s="30" t="s">
        <v>2424</v>
      </c>
      <c r="C98" s="41" t="s">
        <v>2470</v>
      </c>
      <c r="D98" s="127" t="s">
        <v>1191</v>
      </c>
      <c r="E98" s="3" t="s">
        <v>296</v>
      </c>
      <c r="F98" s="152" t="s">
        <v>2423</v>
      </c>
      <c r="G98" s="5">
        <v>56.18</v>
      </c>
      <c r="H98" s="46">
        <v>11</v>
      </c>
      <c r="I98" s="31">
        <f t="shared" si="4"/>
        <v>38.5</v>
      </c>
      <c r="J98" s="27">
        <f t="shared" si="5"/>
        <v>2.6950000000000003</v>
      </c>
      <c r="K98" s="27">
        <f t="shared" si="3"/>
        <v>41.195</v>
      </c>
      <c r="L98" s="27">
        <v>97.38</v>
      </c>
      <c r="M98" s="5">
        <v>97.5</v>
      </c>
      <c r="N98" s="32"/>
      <c r="O98" s="123"/>
      <c r="P98" s="123"/>
      <c r="Q98" s="57"/>
      <c r="R98" s="57"/>
    </row>
    <row r="99" spans="1:21" ht="21" customHeight="1" x14ac:dyDescent="0.4">
      <c r="A99" s="11">
        <v>95</v>
      </c>
      <c r="B99" s="30" t="s">
        <v>2424</v>
      </c>
      <c r="C99" s="41" t="s">
        <v>2471</v>
      </c>
      <c r="D99" s="127" t="s">
        <v>1270</v>
      </c>
      <c r="E99" s="64" t="s">
        <v>2485</v>
      </c>
      <c r="F99" s="152" t="s">
        <v>1779</v>
      </c>
      <c r="G99" s="5">
        <v>0</v>
      </c>
      <c r="H99" s="47">
        <v>6</v>
      </c>
      <c r="I99" s="31">
        <f t="shared" si="4"/>
        <v>21</v>
      </c>
      <c r="J99" s="27">
        <f t="shared" si="5"/>
        <v>1.4700000000000002</v>
      </c>
      <c r="K99" s="27">
        <f t="shared" si="3"/>
        <v>22.47</v>
      </c>
      <c r="L99" s="27">
        <v>22.47</v>
      </c>
      <c r="M99" s="5">
        <v>22.5</v>
      </c>
      <c r="N99" s="27"/>
      <c r="O99" s="58"/>
      <c r="P99" s="58"/>
      <c r="Q99" s="56"/>
      <c r="R99" s="56"/>
    </row>
    <row r="100" spans="1:21" ht="21" customHeight="1" x14ac:dyDescent="0.4">
      <c r="A100" s="11">
        <v>96</v>
      </c>
      <c r="B100" s="30" t="s">
        <v>2424</v>
      </c>
      <c r="C100" s="41" t="s">
        <v>2472</v>
      </c>
      <c r="D100" s="127" t="s">
        <v>1334</v>
      </c>
      <c r="E100" s="64" t="s">
        <v>2419</v>
      </c>
      <c r="F100" s="153" t="s">
        <v>1779</v>
      </c>
      <c r="G100" s="5">
        <v>0</v>
      </c>
      <c r="H100" s="46">
        <v>39</v>
      </c>
      <c r="I100" s="31">
        <f t="shared" si="4"/>
        <v>136.5</v>
      </c>
      <c r="J100" s="27">
        <f t="shared" si="5"/>
        <v>9.5550000000000015</v>
      </c>
      <c r="K100" s="27">
        <f t="shared" si="3"/>
        <v>146.05500000000001</v>
      </c>
      <c r="L100" s="27">
        <v>146.06</v>
      </c>
      <c r="M100" s="5">
        <v>146.25</v>
      </c>
      <c r="N100" s="32"/>
      <c r="O100" s="123"/>
      <c r="P100" s="123"/>
      <c r="Q100" s="57"/>
      <c r="R100" s="57"/>
    </row>
    <row r="101" spans="1:21" ht="21" customHeight="1" x14ac:dyDescent="0.4">
      <c r="A101" s="11">
        <v>97</v>
      </c>
      <c r="B101" s="30" t="s">
        <v>2424</v>
      </c>
      <c r="C101" s="41" t="s">
        <v>2473</v>
      </c>
      <c r="D101" s="127" t="s">
        <v>833</v>
      </c>
      <c r="E101" s="3" t="s">
        <v>66</v>
      </c>
      <c r="F101" s="152" t="s">
        <v>2423</v>
      </c>
      <c r="G101" s="5">
        <v>97.37</v>
      </c>
      <c r="H101" s="47">
        <v>37</v>
      </c>
      <c r="I101" s="31">
        <f t="shared" si="4"/>
        <v>129.5</v>
      </c>
      <c r="J101" s="27">
        <f t="shared" si="5"/>
        <v>9.0650000000000013</v>
      </c>
      <c r="K101" s="27">
        <f t="shared" si="3"/>
        <v>138.565</v>
      </c>
      <c r="L101" s="27">
        <v>235.94</v>
      </c>
      <c r="M101" s="5">
        <v>236</v>
      </c>
      <c r="N101" s="27"/>
      <c r="O101" s="58"/>
      <c r="P101" s="58"/>
      <c r="Q101" s="56"/>
      <c r="R101" s="56"/>
      <c r="T101" s="71"/>
      <c r="U101" s="125"/>
    </row>
    <row r="102" spans="1:21" ht="21" customHeight="1" x14ac:dyDescent="0.4">
      <c r="A102" s="11">
        <v>98</v>
      </c>
      <c r="B102" s="30" t="s">
        <v>2424</v>
      </c>
      <c r="C102" s="41" t="s">
        <v>2474</v>
      </c>
      <c r="D102" s="127" t="s">
        <v>1356</v>
      </c>
      <c r="E102" s="3" t="s">
        <v>413</v>
      </c>
      <c r="F102" s="152" t="s">
        <v>2423</v>
      </c>
      <c r="G102" s="5">
        <v>292.11</v>
      </c>
      <c r="H102" s="46">
        <v>46</v>
      </c>
      <c r="I102" s="31">
        <f t="shared" si="4"/>
        <v>161</v>
      </c>
      <c r="J102" s="27">
        <f t="shared" si="5"/>
        <v>11.270000000000001</v>
      </c>
      <c r="K102" s="27">
        <f t="shared" si="3"/>
        <v>172.27</v>
      </c>
      <c r="L102" s="27">
        <v>464.38</v>
      </c>
      <c r="M102" s="5">
        <v>464.5</v>
      </c>
      <c r="N102" s="32"/>
      <c r="O102" s="123"/>
      <c r="P102" s="123"/>
      <c r="Q102" s="57"/>
      <c r="R102" s="57"/>
      <c r="T102" s="71"/>
      <c r="U102" s="125"/>
    </row>
    <row r="103" spans="1:21" ht="21" customHeight="1" x14ac:dyDescent="0.4">
      <c r="A103" s="11">
        <v>99</v>
      </c>
      <c r="B103" s="30" t="s">
        <v>2424</v>
      </c>
      <c r="C103" s="41" t="s">
        <v>2475</v>
      </c>
      <c r="D103" s="127" t="s">
        <v>832</v>
      </c>
      <c r="E103" s="3" t="s">
        <v>66</v>
      </c>
      <c r="F103" s="152" t="s">
        <v>2423</v>
      </c>
      <c r="G103" s="5">
        <v>116.1</v>
      </c>
      <c r="H103" s="47">
        <v>16</v>
      </c>
      <c r="I103" s="31">
        <f t="shared" si="4"/>
        <v>56</v>
      </c>
      <c r="J103" s="27">
        <f t="shared" si="5"/>
        <v>3.9200000000000004</v>
      </c>
      <c r="K103" s="27">
        <f t="shared" si="3"/>
        <v>59.92</v>
      </c>
      <c r="L103" s="27">
        <v>176.02</v>
      </c>
      <c r="M103" s="5">
        <v>176.25</v>
      </c>
      <c r="N103" s="27"/>
      <c r="O103" s="58"/>
      <c r="P103" s="58"/>
      <c r="Q103" s="56"/>
      <c r="R103" s="56"/>
      <c r="T103" s="71"/>
      <c r="U103" s="125"/>
    </row>
    <row r="104" spans="1:21" ht="21" customHeight="1" x14ac:dyDescent="0.4">
      <c r="A104" s="11">
        <v>100</v>
      </c>
      <c r="B104" s="30" t="s">
        <v>2424</v>
      </c>
      <c r="C104" s="41" t="s">
        <v>2476</v>
      </c>
      <c r="D104" s="127" t="s">
        <v>1103</v>
      </c>
      <c r="E104" s="3" t="s">
        <v>230</v>
      </c>
      <c r="F104" s="152" t="s">
        <v>2423</v>
      </c>
      <c r="G104" s="5">
        <v>116.1</v>
      </c>
      <c r="H104" s="46">
        <v>47</v>
      </c>
      <c r="I104" s="31">
        <f t="shared" si="4"/>
        <v>164.5</v>
      </c>
      <c r="J104" s="27">
        <f t="shared" si="5"/>
        <v>11.515000000000001</v>
      </c>
      <c r="K104" s="27">
        <f t="shared" si="3"/>
        <v>176.01499999999999</v>
      </c>
      <c r="L104" s="27">
        <v>292.12</v>
      </c>
      <c r="M104" s="5">
        <v>292.12</v>
      </c>
      <c r="N104" s="141" t="s">
        <v>2483</v>
      </c>
      <c r="O104" s="128">
        <f>SUM(G95:G104)</f>
        <v>760.25</v>
      </c>
      <c r="P104" s="128">
        <f>SUM(I53:I104)</f>
        <v>16884</v>
      </c>
      <c r="Q104" s="128">
        <f>0.74+1.47+2.45+1.72+0.25+2.21+1.47+1.23+1.47+1.47+1.72+3.43+0.98+1.23+2.7+1.47+9.56+9.07+11.27+3.92+11.52+167.83+12.25+1.47+3.92+3.68+2.7+1.23+0.25+0.49+0.74+9.07+0.98+5.88+9.8+2.45+4.41+2.21+1.96+31.85+0.49+24.99+348.64+303.31+0.98+13.48+3.68+4.41+3.92+136.71+0.74+6.13</f>
        <v>1182.0000000000005</v>
      </c>
      <c r="R104" s="128">
        <f>SUM(L53:L104)</f>
        <v>18826.250000000011</v>
      </c>
      <c r="S104" s="128">
        <f>SUM(M53:N104)</f>
        <v>18829.87</v>
      </c>
      <c r="T104" s="128">
        <v>18829.87</v>
      </c>
      <c r="U104" s="56"/>
    </row>
    <row r="105" spans="1:21" ht="21" customHeight="1" x14ac:dyDescent="0.4">
      <c r="A105" s="11">
        <v>101</v>
      </c>
      <c r="B105" s="30" t="s">
        <v>2486</v>
      </c>
      <c r="C105" s="41" t="s">
        <v>2477</v>
      </c>
      <c r="D105" s="30" t="s">
        <v>1433</v>
      </c>
      <c r="E105" s="64" t="s">
        <v>445</v>
      </c>
      <c r="F105" s="152" t="s">
        <v>2423</v>
      </c>
      <c r="G105" s="31">
        <v>37.450000000000003</v>
      </c>
      <c r="H105" s="47">
        <v>9</v>
      </c>
      <c r="I105" s="31">
        <f t="shared" si="4"/>
        <v>31.5</v>
      </c>
      <c r="J105" s="27">
        <f t="shared" si="5"/>
        <v>2.2050000000000001</v>
      </c>
      <c r="K105" s="27">
        <f t="shared" si="3"/>
        <v>33.704999999999998</v>
      </c>
      <c r="L105" s="27">
        <v>71.16</v>
      </c>
      <c r="M105" s="27">
        <v>71.25</v>
      </c>
      <c r="N105" s="27"/>
      <c r="O105" s="58"/>
      <c r="P105" s="58"/>
      <c r="Q105" s="56"/>
      <c r="R105" s="56"/>
    </row>
    <row r="106" spans="1:21" ht="21" customHeight="1" x14ac:dyDescent="0.4">
      <c r="A106" s="11">
        <v>102</v>
      </c>
      <c r="B106" s="30" t="s">
        <v>2486</v>
      </c>
      <c r="C106" s="41" t="s">
        <v>2478</v>
      </c>
      <c r="D106" s="30" t="s">
        <v>1072</v>
      </c>
      <c r="E106" s="64" t="s">
        <v>201</v>
      </c>
      <c r="F106" s="152" t="s">
        <v>2423</v>
      </c>
      <c r="G106" s="33">
        <v>119.84</v>
      </c>
      <c r="H106" s="46">
        <v>34</v>
      </c>
      <c r="I106" s="31">
        <f t="shared" si="4"/>
        <v>119</v>
      </c>
      <c r="J106" s="27">
        <f t="shared" si="5"/>
        <v>8.33</v>
      </c>
      <c r="K106" s="27">
        <f t="shared" si="3"/>
        <v>127.33</v>
      </c>
      <c r="L106" s="27">
        <v>247.17</v>
      </c>
      <c r="M106" s="32">
        <v>247.25</v>
      </c>
      <c r="N106" s="32"/>
      <c r="O106" s="123"/>
      <c r="P106" s="123"/>
      <c r="Q106" s="57"/>
      <c r="R106" s="57"/>
    </row>
    <row r="107" spans="1:21" ht="21" customHeight="1" x14ac:dyDescent="0.4">
      <c r="A107" s="11">
        <v>103</v>
      </c>
      <c r="B107" s="30" t="s">
        <v>2486</v>
      </c>
      <c r="C107" s="41" t="s">
        <v>2479</v>
      </c>
      <c r="D107" s="30" t="s">
        <v>1201</v>
      </c>
      <c r="E107" s="64" t="s">
        <v>303</v>
      </c>
      <c r="F107" s="152" t="s">
        <v>2423</v>
      </c>
      <c r="G107" s="31">
        <v>161.04</v>
      </c>
      <c r="H107" s="47">
        <v>40</v>
      </c>
      <c r="I107" s="31">
        <f t="shared" si="4"/>
        <v>140</v>
      </c>
      <c r="J107" s="27">
        <f t="shared" si="5"/>
        <v>9.8000000000000007</v>
      </c>
      <c r="K107" s="27">
        <f t="shared" si="3"/>
        <v>149.80000000000001</v>
      </c>
      <c r="L107" s="27">
        <v>310.83999999999997</v>
      </c>
      <c r="M107" s="27">
        <v>311</v>
      </c>
      <c r="N107" s="27"/>
      <c r="O107" s="58"/>
      <c r="P107" s="58"/>
      <c r="Q107" s="56"/>
      <c r="R107" s="56"/>
    </row>
    <row r="108" spans="1:21" ht="21" customHeight="1" x14ac:dyDescent="0.4">
      <c r="A108" s="11">
        <v>104</v>
      </c>
      <c r="B108" s="30" t="s">
        <v>2486</v>
      </c>
      <c r="C108" s="41" t="s">
        <v>2480</v>
      </c>
      <c r="D108" s="30" t="s">
        <v>987</v>
      </c>
      <c r="E108" s="64" t="s">
        <v>152</v>
      </c>
      <c r="F108" s="152" t="s">
        <v>2423</v>
      </c>
      <c r="G108" s="33">
        <v>157.29</v>
      </c>
      <c r="H108" s="46">
        <v>22</v>
      </c>
      <c r="I108" s="31">
        <f t="shared" si="4"/>
        <v>77</v>
      </c>
      <c r="J108" s="27">
        <f t="shared" si="5"/>
        <v>5.3900000000000006</v>
      </c>
      <c r="K108" s="27">
        <f t="shared" si="3"/>
        <v>82.39</v>
      </c>
      <c r="L108" s="27">
        <v>239.68</v>
      </c>
      <c r="M108" s="32">
        <v>239.75</v>
      </c>
      <c r="N108" s="32"/>
      <c r="O108" s="123"/>
      <c r="P108" s="123"/>
      <c r="Q108" s="57"/>
      <c r="R108" s="57"/>
    </row>
    <row r="109" spans="1:21" ht="21" customHeight="1" x14ac:dyDescent="0.4">
      <c r="A109" s="11">
        <v>105</v>
      </c>
      <c r="B109" s="30" t="s">
        <v>2486</v>
      </c>
      <c r="C109" s="41" t="s">
        <v>2481</v>
      </c>
      <c r="D109" s="30" t="s">
        <v>1295</v>
      </c>
      <c r="E109" s="64" t="s">
        <v>369</v>
      </c>
      <c r="F109" s="152" t="s">
        <v>1779</v>
      </c>
      <c r="G109" s="31">
        <v>0</v>
      </c>
      <c r="H109" s="47">
        <v>25</v>
      </c>
      <c r="I109" s="31">
        <f t="shared" si="4"/>
        <v>87.5</v>
      </c>
      <c r="J109" s="27">
        <f t="shared" si="5"/>
        <v>6.1250000000000009</v>
      </c>
      <c r="K109" s="27">
        <f t="shared" si="3"/>
        <v>93.625</v>
      </c>
      <c r="L109" s="27">
        <v>93.63</v>
      </c>
      <c r="M109" s="27">
        <v>94</v>
      </c>
      <c r="N109" s="27"/>
      <c r="O109" s="58"/>
      <c r="P109" s="58"/>
      <c r="Q109" s="56"/>
      <c r="R109" s="56"/>
    </row>
    <row r="110" spans="1:21" ht="21" customHeight="1" x14ac:dyDescent="0.4">
      <c r="A110" s="11">
        <v>106</v>
      </c>
      <c r="B110" s="30" t="s">
        <v>2486</v>
      </c>
      <c r="C110" s="41" t="s">
        <v>2487</v>
      </c>
      <c r="D110" s="30" t="s">
        <v>1106</v>
      </c>
      <c r="E110" s="64" t="s">
        <v>233</v>
      </c>
      <c r="F110" s="153" t="s">
        <v>1779</v>
      </c>
      <c r="G110" s="33">
        <v>0</v>
      </c>
      <c r="H110" s="46">
        <v>27</v>
      </c>
      <c r="I110" s="31">
        <f t="shared" si="4"/>
        <v>94.5</v>
      </c>
      <c r="J110" s="27">
        <f t="shared" si="5"/>
        <v>6.6150000000000002</v>
      </c>
      <c r="K110" s="27">
        <f t="shared" si="3"/>
        <v>101.11499999999999</v>
      </c>
      <c r="L110" s="27">
        <v>101.12</v>
      </c>
      <c r="M110" s="32">
        <v>101.25</v>
      </c>
      <c r="N110" s="32"/>
      <c r="O110" s="123"/>
      <c r="P110" s="123"/>
      <c r="Q110" s="57"/>
      <c r="R110" s="57"/>
    </row>
    <row r="111" spans="1:21" ht="21" customHeight="1" x14ac:dyDescent="0.4">
      <c r="A111" s="11">
        <v>107</v>
      </c>
      <c r="B111" s="30" t="s">
        <v>2486</v>
      </c>
      <c r="C111" s="41" t="s">
        <v>2488</v>
      </c>
      <c r="D111" s="30" t="s">
        <v>1073</v>
      </c>
      <c r="E111" s="64" t="s">
        <v>688</v>
      </c>
      <c r="F111" s="152" t="s">
        <v>2423</v>
      </c>
      <c r="G111" s="31">
        <v>292.11</v>
      </c>
      <c r="H111" s="47">
        <v>55</v>
      </c>
      <c r="I111" s="31">
        <f t="shared" si="4"/>
        <v>192.5</v>
      </c>
      <c r="J111" s="27">
        <f t="shared" si="5"/>
        <v>13.475000000000001</v>
      </c>
      <c r="K111" s="27">
        <f t="shared" si="3"/>
        <v>205.97499999999999</v>
      </c>
      <c r="L111" s="27">
        <v>498.09</v>
      </c>
      <c r="M111" s="27">
        <v>498.25</v>
      </c>
      <c r="N111" s="27"/>
      <c r="O111" s="58"/>
      <c r="P111" s="58"/>
      <c r="Q111" s="56"/>
      <c r="R111" s="56"/>
    </row>
    <row r="112" spans="1:21" ht="21" customHeight="1" x14ac:dyDescent="0.4">
      <c r="A112" s="11">
        <v>108</v>
      </c>
      <c r="B112" s="30" t="s">
        <v>2486</v>
      </c>
      <c r="C112" s="41" t="s">
        <v>2489</v>
      </c>
      <c r="D112" s="30" t="s">
        <v>1292</v>
      </c>
      <c r="E112" s="64" t="s">
        <v>366</v>
      </c>
      <c r="F112" s="152" t="s">
        <v>2423</v>
      </c>
      <c r="G112" s="33">
        <v>131.08000000000001</v>
      </c>
      <c r="H112" s="46">
        <v>33</v>
      </c>
      <c r="I112" s="31">
        <f t="shared" si="4"/>
        <v>115.5</v>
      </c>
      <c r="J112" s="27">
        <f t="shared" si="5"/>
        <v>8.0850000000000009</v>
      </c>
      <c r="K112" s="27">
        <f t="shared" si="3"/>
        <v>123.58500000000001</v>
      </c>
      <c r="L112" s="27">
        <v>254.67</v>
      </c>
      <c r="M112" s="32">
        <v>255</v>
      </c>
      <c r="N112" s="32"/>
      <c r="O112" s="123"/>
      <c r="P112" s="123"/>
      <c r="Q112" s="57"/>
      <c r="R112" s="57"/>
    </row>
    <row r="113" spans="1:21" ht="21" customHeight="1" x14ac:dyDescent="0.4">
      <c r="A113" s="11">
        <v>109</v>
      </c>
      <c r="B113" s="30" t="s">
        <v>2486</v>
      </c>
      <c r="C113" s="41" t="s">
        <v>2490</v>
      </c>
      <c r="D113" s="30" t="s">
        <v>1183</v>
      </c>
      <c r="E113" s="64" t="s">
        <v>291</v>
      </c>
      <c r="F113" s="152" t="s">
        <v>2423</v>
      </c>
      <c r="G113" s="31">
        <v>97.37</v>
      </c>
      <c r="H113" s="47">
        <v>12</v>
      </c>
      <c r="I113" s="31">
        <f t="shared" si="4"/>
        <v>42</v>
      </c>
      <c r="J113" s="27">
        <f t="shared" si="5"/>
        <v>2.9400000000000004</v>
      </c>
      <c r="K113" s="27">
        <f t="shared" si="3"/>
        <v>44.94</v>
      </c>
      <c r="L113" s="27">
        <v>142.31</v>
      </c>
      <c r="M113" s="27">
        <v>142.5</v>
      </c>
      <c r="N113" s="27"/>
      <c r="O113" s="58"/>
      <c r="P113" s="58"/>
      <c r="Q113" s="56"/>
      <c r="R113" s="56"/>
    </row>
    <row r="114" spans="1:21" ht="21" customHeight="1" x14ac:dyDescent="0.4">
      <c r="A114" s="11">
        <v>110</v>
      </c>
      <c r="B114" s="30" t="s">
        <v>2486</v>
      </c>
      <c r="C114" s="41" t="s">
        <v>2491</v>
      </c>
      <c r="D114" s="30" t="s">
        <v>828</v>
      </c>
      <c r="E114" s="64" t="s">
        <v>63</v>
      </c>
      <c r="F114" s="152" t="s">
        <v>2423</v>
      </c>
      <c r="G114" s="33">
        <v>71.16</v>
      </c>
      <c r="H114" s="46">
        <v>17</v>
      </c>
      <c r="I114" s="31">
        <f t="shared" si="4"/>
        <v>59.5</v>
      </c>
      <c r="J114" s="27">
        <f t="shared" si="5"/>
        <v>4.165</v>
      </c>
      <c r="K114" s="27">
        <f t="shared" si="3"/>
        <v>63.664999999999999</v>
      </c>
      <c r="L114" s="27">
        <v>134.83000000000001</v>
      </c>
      <c r="M114" s="32">
        <v>135</v>
      </c>
      <c r="N114" s="32"/>
      <c r="O114" s="123"/>
      <c r="P114" s="123"/>
      <c r="Q114" s="57"/>
      <c r="R114" s="57"/>
    </row>
    <row r="115" spans="1:21" ht="21" customHeight="1" x14ac:dyDescent="0.4">
      <c r="A115" s="11">
        <v>111</v>
      </c>
      <c r="B115" s="30" t="s">
        <v>2486</v>
      </c>
      <c r="C115" s="41" t="s">
        <v>2492</v>
      </c>
      <c r="D115" s="30" t="s">
        <v>1066</v>
      </c>
      <c r="E115" s="64" t="s">
        <v>196</v>
      </c>
      <c r="F115" s="152" t="s">
        <v>2423</v>
      </c>
      <c r="G115" s="31">
        <v>48.69</v>
      </c>
      <c r="H115" s="47">
        <v>7</v>
      </c>
      <c r="I115" s="31">
        <f t="shared" si="4"/>
        <v>24.5</v>
      </c>
      <c r="J115" s="27">
        <f t="shared" si="5"/>
        <v>1.7150000000000001</v>
      </c>
      <c r="K115" s="27">
        <f t="shared" si="3"/>
        <v>26.215</v>
      </c>
      <c r="L115" s="27">
        <v>74.91</v>
      </c>
      <c r="M115" s="27">
        <v>75</v>
      </c>
      <c r="N115" s="27"/>
      <c r="O115" s="58"/>
      <c r="P115" s="58"/>
      <c r="Q115" s="56"/>
      <c r="R115" s="56"/>
    </row>
    <row r="116" spans="1:21" ht="21" customHeight="1" x14ac:dyDescent="0.4">
      <c r="A116" s="11">
        <v>112</v>
      </c>
      <c r="B116" s="30" t="s">
        <v>2486</v>
      </c>
      <c r="C116" s="41" t="s">
        <v>2493</v>
      </c>
      <c r="D116" s="30" t="s">
        <v>1203</v>
      </c>
      <c r="E116" s="64" t="s">
        <v>305</v>
      </c>
      <c r="F116" s="152" t="s">
        <v>2423</v>
      </c>
      <c r="G116" s="33">
        <v>344.54</v>
      </c>
      <c r="H116" s="46">
        <v>90</v>
      </c>
      <c r="I116" s="31">
        <f t="shared" si="4"/>
        <v>315</v>
      </c>
      <c r="J116" s="27">
        <f t="shared" si="5"/>
        <v>22.05</v>
      </c>
      <c r="K116" s="27">
        <f t="shared" si="3"/>
        <v>337.05</v>
      </c>
      <c r="L116" s="27">
        <v>681.59</v>
      </c>
      <c r="M116" s="32">
        <v>682</v>
      </c>
      <c r="N116" s="32"/>
      <c r="O116" s="123"/>
      <c r="P116" s="123"/>
      <c r="Q116" s="57"/>
      <c r="R116" s="57"/>
    </row>
    <row r="117" spans="1:21" ht="21" customHeight="1" x14ac:dyDescent="0.4">
      <c r="A117" s="11">
        <v>113</v>
      </c>
      <c r="B117" s="30" t="s">
        <v>2486</v>
      </c>
      <c r="C117" s="41" t="s">
        <v>2494</v>
      </c>
      <c r="D117" s="30" t="s">
        <v>1202</v>
      </c>
      <c r="E117" s="64" t="s">
        <v>304</v>
      </c>
      <c r="F117" s="152" t="s">
        <v>2423</v>
      </c>
      <c r="G117" s="31">
        <v>0</v>
      </c>
      <c r="H117" s="47">
        <v>6</v>
      </c>
      <c r="I117" s="31">
        <f t="shared" si="4"/>
        <v>21</v>
      </c>
      <c r="J117" s="27">
        <f t="shared" si="5"/>
        <v>1.4700000000000002</v>
      </c>
      <c r="K117" s="27">
        <f t="shared" si="3"/>
        <v>22.47</v>
      </c>
      <c r="L117" s="27">
        <v>22.47</v>
      </c>
      <c r="M117" s="27">
        <v>22.5</v>
      </c>
      <c r="N117" s="27"/>
      <c r="O117" s="128">
        <f>SUM(G105:G117)</f>
        <v>1460.5700000000002</v>
      </c>
      <c r="P117" s="128">
        <f>SUM(I105:I117)</f>
        <v>1319.5</v>
      </c>
      <c r="Q117" s="128">
        <f>2.21+8.33+9.8+5.39+6.13+6.62+13.48+8.09+2.94+4.17+1.72+22.05+1.47</f>
        <v>92.399999999999991</v>
      </c>
      <c r="R117" s="128">
        <f>SUM(L105:L117)</f>
        <v>2872.47</v>
      </c>
      <c r="S117" s="128">
        <f>SUM(M105:M117)</f>
        <v>2874.75</v>
      </c>
      <c r="T117" s="128">
        <v>2874.75</v>
      </c>
      <c r="U117" s="125"/>
    </row>
    <row r="118" spans="1:21" ht="21" customHeight="1" x14ac:dyDescent="0.4">
      <c r="A118" s="11">
        <v>114</v>
      </c>
      <c r="B118" s="40" t="s">
        <v>2537</v>
      </c>
      <c r="C118" s="41" t="s">
        <v>2564</v>
      </c>
      <c r="D118" s="127" t="s">
        <v>1299</v>
      </c>
      <c r="E118" s="3" t="s">
        <v>372</v>
      </c>
      <c r="F118" s="152" t="s">
        <v>2423</v>
      </c>
      <c r="G118" s="31">
        <v>86.14</v>
      </c>
      <c r="H118" s="46">
        <v>18</v>
      </c>
      <c r="I118" s="31">
        <f t="shared" si="4"/>
        <v>63</v>
      </c>
      <c r="J118" s="27">
        <f t="shared" si="5"/>
        <v>4.41</v>
      </c>
      <c r="K118" s="27">
        <f t="shared" si="3"/>
        <v>67.41</v>
      </c>
      <c r="L118" s="27">
        <v>153.55000000000001</v>
      </c>
      <c r="M118" s="32">
        <v>153.75</v>
      </c>
      <c r="N118" s="3"/>
      <c r="O118" s="123"/>
      <c r="P118" s="123"/>
      <c r="Q118" s="57"/>
      <c r="R118" s="57"/>
      <c r="U118" s="125"/>
    </row>
    <row r="119" spans="1:21" ht="21" customHeight="1" x14ac:dyDescent="0.4">
      <c r="A119" s="11">
        <v>115</v>
      </c>
      <c r="B119" s="40" t="s">
        <v>2537</v>
      </c>
      <c r="C119" s="41" t="s">
        <v>2563</v>
      </c>
      <c r="D119" s="127" t="s">
        <v>1271</v>
      </c>
      <c r="E119" s="64" t="s">
        <v>353</v>
      </c>
      <c r="F119" s="152">
        <v>0</v>
      </c>
      <c r="G119" s="31">
        <v>0</v>
      </c>
      <c r="H119" s="32">
        <v>79</v>
      </c>
      <c r="I119" s="31">
        <f t="shared" si="4"/>
        <v>276.5</v>
      </c>
      <c r="J119" s="27">
        <f t="shared" si="5"/>
        <v>19.355</v>
      </c>
      <c r="K119" s="27">
        <f t="shared" si="3"/>
        <v>295.85500000000002</v>
      </c>
      <c r="L119" s="27">
        <v>295.86</v>
      </c>
      <c r="M119" s="27">
        <v>296</v>
      </c>
      <c r="N119" s="3"/>
      <c r="U119" s="125"/>
    </row>
    <row r="120" spans="1:21" ht="21" customHeight="1" x14ac:dyDescent="0.4">
      <c r="A120" s="11">
        <v>116</v>
      </c>
      <c r="B120" s="40" t="s">
        <v>2537</v>
      </c>
      <c r="C120" s="41" t="s">
        <v>2562</v>
      </c>
      <c r="D120" s="127" t="s">
        <v>776</v>
      </c>
      <c r="E120" s="3" t="s">
        <v>30</v>
      </c>
      <c r="F120" s="152" t="s">
        <v>2423</v>
      </c>
      <c r="G120" s="31">
        <v>116.1</v>
      </c>
      <c r="H120" s="32">
        <v>28</v>
      </c>
      <c r="I120" s="31">
        <f t="shared" si="4"/>
        <v>98</v>
      </c>
      <c r="J120" s="27">
        <f t="shared" si="5"/>
        <v>6.86</v>
      </c>
      <c r="K120" s="27">
        <f t="shared" si="3"/>
        <v>104.86</v>
      </c>
      <c r="L120" s="27">
        <v>220.96</v>
      </c>
      <c r="M120" s="32">
        <v>221</v>
      </c>
      <c r="N120" s="3"/>
      <c r="O120" s="123"/>
      <c r="P120" s="123"/>
      <c r="Q120" s="57"/>
      <c r="R120" s="57"/>
      <c r="U120" s="125"/>
    </row>
    <row r="121" spans="1:21" ht="21" customHeight="1" x14ac:dyDescent="0.4">
      <c r="A121" s="11">
        <v>117</v>
      </c>
      <c r="B121" s="40" t="s">
        <v>2537</v>
      </c>
      <c r="C121" s="41" t="s">
        <v>2561</v>
      </c>
      <c r="D121" s="127" t="s">
        <v>1627</v>
      </c>
      <c r="E121" s="3" t="s">
        <v>584</v>
      </c>
      <c r="F121" s="152" t="s">
        <v>2423</v>
      </c>
      <c r="G121" s="31">
        <v>37.450000000000003</v>
      </c>
      <c r="H121" s="32">
        <v>14</v>
      </c>
      <c r="I121" s="31">
        <f t="shared" si="4"/>
        <v>49</v>
      </c>
      <c r="J121" s="27">
        <f t="shared" si="5"/>
        <v>3.43</v>
      </c>
      <c r="K121" s="27">
        <f t="shared" si="3"/>
        <v>52.43</v>
      </c>
      <c r="L121" s="27">
        <v>89.88</v>
      </c>
      <c r="M121" s="27">
        <v>90</v>
      </c>
      <c r="N121" s="3"/>
      <c r="O121" s="58"/>
      <c r="P121" s="58"/>
      <c r="Q121" s="57"/>
      <c r="R121" s="56"/>
      <c r="U121" s="125"/>
    </row>
    <row r="122" spans="1:21" ht="21" customHeight="1" x14ac:dyDescent="0.4">
      <c r="A122" s="11">
        <v>118</v>
      </c>
      <c r="B122" s="40" t="s">
        <v>2537</v>
      </c>
      <c r="C122" s="41" t="s">
        <v>2560</v>
      </c>
      <c r="D122" s="127" t="s">
        <v>1083</v>
      </c>
      <c r="E122" s="3" t="s">
        <v>211</v>
      </c>
      <c r="F122" s="152" t="s">
        <v>2423</v>
      </c>
      <c r="G122" s="31">
        <v>93.63</v>
      </c>
      <c r="H122" s="32">
        <v>19</v>
      </c>
      <c r="I122" s="31">
        <f t="shared" si="4"/>
        <v>66.5</v>
      </c>
      <c r="J122" s="27">
        <f t="shared" si="5"/>
        <v>4.6550000000000002</v>
      </c>
      <c r="K122" s="27">
        <f t="shared" si="3"/>
        <v>71.155000000000001</v>
      </c>
      <c r="L122" s="27">
        <v>164.79</v>
      </c>
      <c r="M122" s="32">
        <v>165</v>
      </c>
      <c r="N122" s="3"/>
      <c r="O122" s="123"/>
      <c r="P122" s="123"/>
      <c r="Q122" s="57"/>
      <c r="R122" s="57"/>
      <c r="U122" s="125"/>
    </row>
    <row r="123" spans="1:21" ht="21" customHeight="1" x14ac:dyDescent="0.4">
      <c r="A123" s="11">
        <v>119</v>
      </c>
      <c r="B123" s="40" t="s">
        <v>2537</v>
      </c>
      <c r="C123" s="41" t="s">
        <v>2559</v>
      </c>
      <c r="D123" s="127" t="s">
        <v>1687</v>
      </c>
      <c r="E123" s="3" t="s">
        <v>616</v>
      </c>
      <c r="F123" s="152" t="s">
        <v>2423</v>
      </c>
      <c r="G123" s="31">
        <v>41.2</v>
      </c>
      <c r="H123" s="32">
        <v>12</v>
      </c>
      <c r="I123" s="31">
        <f t="shared" si="4"/>
        <v>42</v>
      </c>
      <c r="J123" s="27">
        <f t="shared" si="5"/>
        <v>2.9400000000000004</v>
      </c>
      <c r="K123" s="27">
        <f t="shared" si="3"/>
        <v>44.94</v>
      </c>
      <c r="L123" s="27">
        <v>86.14</v>
      </c>
      <c r="M123" s="32">
        <v>86.25</v>
      </c>
      <c r="N123" s="3"/>
      <c r="O123" s="123"/>
      <c r="P123" s="123"/>
      <c r="Q123" s="57"/>
      <c r="R123" s="57"/>
      <c r="S123" s="51"/>
      <c r="U123" s="125"/>
    </row>
    <row r="124" spans="1:21" ht="21" customHeight="1" x14ac:dyDescent="0.4">
      <c r="A124" s="11">
        <v>120</v>
      </c>
      <c r="B124" s="40" t="s">
        <v>2537</v>
      </c>
      <c r="C124" s="41" t="s">
        <v>2558</v>
      </c>
      <c r="D124" s="127" t="s">
        <v>1607</v>
      </c>
      <c r="E124" s="3" t="s">
        <v>574</v>
      </c>
      <c r="F124" s="152" t="s">
        <v>2423</v>
      </c>
      <c r="G124" s="31">
        <v>71.16</v>
      </c>
      <c r="H124" s="32">
        <v>18</v>
      </c>
      <c r="I124" s="31">
        <f t="shared" si="4"/>
        <v>63</v>
      </c>
      <c r="J124" s="27">
        <f t="shared" si="5"/>
        <v>4.41</v>
      </c>
      <c r="K124" s="27">
        <f t="shared" si="3"/>
        <v>67.41</v>
      </c>
      <c r="L124" s="27">
        <v>138.57</v>
      </c>
      <c r="M124" s="27">
        <v>138.75</v>
      </c>
      <c r="N124" s="3"/>
      <c r="O124" s="58"/>
      <c r="P124" s="58"/>
      <c r="Q124" s="57"/>
      <c r="R124" s="56"/>
      <c r="U124" s="125"/>
    </row>
    <row r="125" spans="1:21" ht="21" customHeight="1" x14ac:dyDescent="0.4">
      <c r="A125" s="11">
        <v>121</v>
      </c>
      <c r="B125" s="40" t="s">
        <v>2537</v>
      </c>
      <c r="C125" s="41" t="s">
        <v>2557</v>
      </c>
      <c r="D125" s="127" t="s">
        <v>1626</v>
      </c>
      <c r="E125" s="3" t="s">
        <v>583</v>
      </c>
      <c r="F125" s="152" t="s">
        <v>2423</v>
      </c>
      <c r="G125" s="31">
        <v>101.12</v>
      </c>
      <c r="H125" s="32">
        <v>38</v>
      </c>
      <c r="I125" s="31">
        <f t="shared" si="4"/>
        <v>133</v>
      </c>
      <c r="J125" s="27">
        <f t="shared" si="5"/>
        <v>9.31</v>
      </c>
      <c r="K125" s="27">
        <f t="shared" si="3"/>
        <v>142.31</v>
      </c>
      <c r="L125" s="27">
        <v>243.43</v>
      </c>
      <c r="M125" s="27">
        <v>243.5</v>
      </c>
      <c r="N125" s="3"/>
      <c r="O125" s="58"/>
      <c r="P125" s="58"/>
      <c r="Q125" s="57"/>
      <c r="R125" s="56"/>
      <c r="U125" s="125"/>
    </row>
    <row r="126" spans="1:21" ht="21" customHeight="1" x14ac:dyDescent="0.4">
      <c r="A126" s="11">
        <v>122</v>
      </c>
      <c r="B126" s="40" t="s">
        <v>2537</v>
      </c>
      <c r="C126" s="41" t="s">
        <v>2556</v>
      </c>
      <c r="D126" s="127" t="s">
        <v>952</v>
      </c>
      <c r="E126" s="3" t="s">
        <v>134</v>
      </c>
      <c r="F126" s="152" t="s">
        <v>2423</v>
      </c>
      <c r="G126" s="31">
        <v>82.39</v>
      </c>
      <c r="H126" s="32">
        <v>28</v>
      </c>
      <c r="I126" s="31">
        <f t="shared" si="4"/>
        <v>98</v>
      </c>
      <c r="J126" s="27">
        <f t="shared" si="5"/>
        <v>6.86</v>
      </c>
      <c r="K126" s="27">
        <f t="shared" si="3"/>
        <v>104.86</v>
      </c>
      <c r="L126" s="27">
        <v>187.25</v>
      </c>
      <c r="M126" s="32">
        <v>187.25</v>
      </c>
      <c r="N126" s="3"/>
      <c r="O126" s="123"/>
      <c r="P126" s="123"/>
      <c r="Q126" s="57"/>
      <c r="R126" s="57"/>
      <c r="U126" s="125"/>
    </row>
    <row r="127" spans="1:21" ht="21" customHeight="1" x14ac:dyDescent="0.4">
      <c r="A127" s="11">
        <v>123</v>
      </c>
      <c r="B127" s="40" t="s">
        <v>2537</v>
      </c>
      <c r="C127" s="41" t="s">
        <v>2555</v>
      </c>
      <c r="D127" s="127" t="s">
        <v>1654</v>
      </c>
      <c r="E127" s="3" t="s">
        <v>600</v>
      </c>
      <c r="F127" s="152" t="s">
        <v>2423</v>
      </c>
      <c r="G127" s="31">
        <v>22.47</v>
      </c>
      <c r="H127" s="32">
        <v>3</v>
      </c>
      <c r="I127" s="31">
        <f t="shared" si="4"/>
        <v>10.5</v>
      </c>
      <c r="J127" s="27">
        <f t="shared" si="5"/>
        <v>0.7350000000000001</v>
      </c>
      <c r="K127" s="27">
        <f t="shared" si="3"/>
        <v>11.234999999999999</v>
      </c>
      <c r="L127" s="27">
        <v>33.71</v>
      </c>
      <c r="M127" s="27">
        <v>33.75</v>
      </c>
      <c r="N127" s="3"/>
      <c r="O127" s="58"/>
      <c r="P127" s="58"/>
      <c r="Q127" s="57"/>
      <c r="R127" s="56"/>
      <c r="U127" s="125"/>
    </row>
    <row r="128" spans="1:21" ht="21" customHeight="1" x14ac:dyDescent="0.4">
      <c r="A128" s="11">
        <v>124</v>
      </c>
      <c r="B128" s="40" t="s">
        <v>2537</v>
      </c>
      <c r="C128" s="41" t="s">
        <v>2554</v>
      </c>
      <c r="D128" s="127" t="s">
        <v>1650</v>
      </c>
      <c r="E128" s="3" t="s">
        <v>730</v>
      </c>
      <c r="F128" s="152" t="s">
        <v>2423</v>
      </c>
      <c r="G128" s="31">
        <v>56.18</v>
      </c>
      <c r="H128" s="32">
        <v>19</v>
      </c>
      <c r="I128" s="31">
        <f t="shared" si="4"/>
        <v>66.5</v>
      </c>
      <c r="J128" s="27">
        <f t="shared" si="5"/>
        <v>4.6550000000000002</v>
      </c>
      <c r="K128" s="27">
        <f t="shared" si="3"/>
        <v>71.155000000000001</v>
      </c>
      <c r="L128" s="27">
        <v>127.34</v>
      </c>
      <c r="M128" s="32">
        <v>127.5</v>
      </c>
      <c r="N128" s="3"/>
      <c r="O128" s="123"/>
      <c r="P128" s="123"/>
      <c r="Q128" s="57"/>
      <c r="R128" s="57"/>
      <c r="U128" s="125"/>
    </row>
    <row r="129" spans="1:21" ht="21" customHeight="1" x14ac:dyDescent="0.4">
      <c r="A129" s="11">
        <v>125</v>
      </c>
      <c r="B129" s="40" t="s">
        <v>2537</v>
      </c>
      <c r="C129" s="41" t="s">
        <v>2553</v>
      </c>
      <c r="D129" s="127" t="s">
        <v>1344</v>
      </c>
      <c r="E129" s="64" t="s">
        <v>404</v>
      </c>
      <c r="F129" s="47">
        <v>0</v>
      </c>
      <c r="G129" s="31">
        <v>0</v>
      </c>
      <c r="H129" s="32">
        <v>54</v>
      </c>
      <c r="I129" s="31">
        <f t="shared" si="4"/>
        <v>189</v>
      </c>
      <c r="J129" s="27">
        <f t="shared" si="5"/>
        <v>13.23</v>
      </c>
      <c r="K129" s="27">
        <f t="shared" si="3"/>
        <v>202.23</v>
      </c>
      <c r="L129" s="27">
        <v>202.23</v>
      </c>
      <c r="M129" s="27">
        <v>202.25</v>
      </c>
      <c r="N129" s="3"/>
      <c r="O129" s="58"/>
      <c r="P129" s="58"/>
      <c r="Q129" s="57"/>
      <c r="R129" s="56"/>
      <c r="U129" s="125"/>
    </row>
    <row r="130" spans="1:21" ht="21" customHeight="1" x14ac:dyDescent="0.4">
      <c r="A130" s="11">
        <v>126</v>
      </c>
      <c r="B130" s="40" t="s">
        <v>2537</v>
      </c>
      <c r="C130" s="41" t="s">
        <v>2552</v>
      </c>
      <c r="D130" s="127" t="s">
        <v>1068</v>
      </c>
      <c r="E130" s="3" t="s">
        <v>198</v>
      </c>
      <c r="F130" s="152" t="s">
        <v>2423</v>
      </c>
      <c r="G130" s="31">
        <v>18.73</v>
      </c>
      <c r="H130" s="32">
        <v>4</v>
      </c>
      <c r="I130" s="31">
        <f t="shared" si="4"/>
        <v>14</v>
      </c>
      <c r="J130" s="27">
        <f t="shared" si="5"/>
        <v>0.98000000000000009</v>
      </c>
      <c r="K130" s="27">
        <f t="shared" si="3"/>
        <v>14.98</v>
      </c>
      <c r="L130" s="27">
        <v>33.71</v>
      </c>
      <c r="M130" s="32">
        <v>33.75</v>
      </c>
      <c r="N130" s="3"/>
      <c r="O130" s="123"/>
      <c r="P130" s="123"/>
      <c r="Q130" s="57"/>
      <c r="R130" s="57"/>
      <c r="U130" s="125"/>
    </row>
    <row r="131" spans="1:21" ht="21" customHeight="1" x14ac:dyDescent="0.4">
      <c r="A131" s="11">
        <v>127</v>
      </c>
      <c r="B131" s="40" t="s">
        <v>2537</v>
      </c>
      <c r="C131" s="41" t="s">
        <v>2551</v>
      </c>
      <c r="D131" s="127" t="s">
        <v>1069</v>
      </c>
      <c r="E131" s="3" t="s">
        <v>198</v>
      </c>
      <c r="F131" s="152" t="s">
        <v>2423</v>
      </c>
      <c r="G131" s="31">
        <v>104.86</v>
      </c>
      <c r="H131" s="32">
        <v>24</v>
      </c>
      <c r="I131" s="31">
        <f t="shared" si="4"/>
        <v>84</v>
      </c>
      <c r="J131" s="27">
        <f t="shared" si="5"/>
        <v>5.8800000000000008</v>
      </c>
      <c r="K131" s="27">
        <f t="shared" si="3"/>
        <v>89.88</v>
      </c>
      <c r="L131" s="27">
        <v>194.74</v>
      </c>
      <c r="M131" s="27">
        <v>194.75</v>
      </c>
      <c r="N131" s="3"/>
      <c r="O131" s="58"/>
      <c r="P131" s="58"/>
      <c r="Q131" s="57"/>
      <c r="R131" s="56"/>
      <c r="U131" s="125"/>
    </row>
    <row r="132" spans="1:21" ht="21" customHeight="1" x14ac:dyDescent="0.4">
      <c r="A132" s="11">
        <v>128</v>
      </c>
      <c r="B132" s="40" t="s">
        <v>2537</v>
      </c>
      <c r="C132" s="41" t="s">
        <v>2550</v>
      </c>
      <c r="D132" s="127" t="s">
        <v>1309</v>
      </c>
      <c r="E132" s="64" t="s">
        <v>380</v>
      </c>
      <c r="F132" s="47">
        <v>0</v>
      </c>
      <c r="G132" s="31">
        <v>0</v>
      </c>
      <c r="H132" s="32">
        <v>9</v>
      </c>
      <c r="I132" s="31">
        <f t="shared" si="4"/>
        <v>31.5</v>
      </c>
      <c r="J132" s="27">
        <f t="shared" si="5"/>
        <v>2.2050000000000001</v>
      </c>
      <c r="K132" s="27">
        <f t="shared" si="3"/>
        <v>33.704999999999998</v>
      </c>
      <c r="L132" s="27">
        <v>33.71</v>
      </c>
      <c r="M132" s="32">
        <v>33.75</v>
      </c>
      <c r="N132" s="3"/>
      <c r="O132" s="123"/>
      <c r="P132" s="123"/>
      <c r="Q132" s="57"/>
      <c r="R132" s="57"/>
      <c r="U132" s="125"/>
    </row>
    <row r="133" spans="1:21" ht="21" customHeight="1" x14ac:dyDescent="0.4">
      <c r="A133" s="11">
        <v>129</v>
      </c>
      <c r="B133" s="40" t="s">
        <v>2537</v>
      </c>
      <c r="C133" s="41" t="s">
        <v>2549</v>
      </c>
      <c r="D133" s="127" t="s">
        <v>758</v>
      </c>
      <c r="E133" s="3" t="s">
        <v>14</v>
      </c>
      <c r="F133" s="152" t="s">
        <v>2423</v>
      </c>
      <c r="G133" s="31">
        <v>59.92</v>
      </c>
      <c r="H133" s="32">
        <v>16</v>
      </c>
      <c r="I133" s="31">
        <f t="shared" si="4"/>
        <v>56</v>
      </c>
      <c r="J133" s="27">
        <f t="shared" si="5"/>
        <v>3.9200000000000004</v>
      </c>
      <c r="K133" s="27">
        <f t="shared" si="3"/>
        <v>59.92</v>
      </c>
      <c r="L133" s="27">
        <v>119.84</v>
      </c>
      <c r="M133" s="27">
        <v>120</v>
      </c>
      <c r="N133" s="3"/>
      <c r="O133" s="58"/>
      <c r="P133" s="58"/>
      <c r="Q133" s="57"/>
      <c r="R133" s="56"/>
      <c r="U133" s="125"/>
    </row>
    <row r="134" spans="1:21" ht="21" customHeight="1" x14ac:dyDescent="0.4">
      <c r="A134" s="11">
        <v>130</v>
      </c>
      <c r="B134" s="40" t="s">
        <v>2537</v>
      </c>
      <c r="C134" s="41" t="s">
        <v>2548</v>
      </c>
      <c r="D134" s="127" t="s">
        <v>774</v>
      </c>
      <c r="E134" s="3" t="s">
        <v>666</v>
      </c>
      <c r="F134" s="152" t="s">
        <v>2423</v>
      </c>
      <c r="G134" s="31">
        <v>26.22</v>
      </c>
      <c r="H134" s="32">
        <v>4</v>
      </c>
      <c r="I134" s="31">
        <f t="shared" si="4"/>
        <v>14</v>
      </c>
      <c r="J134" s="27">
        <f t="shared" si="5"/>
        <v>0.98000000000000009</v>
      </c>
      <c r="K134" s="27">
        <f t="shared" ref="K134:K172" si="6">SUM(I134+J134)</f>
        <v>14.98</v>
      </c>
      <c r="L134" s="27">
        <v>41.2</v>
      </c>
      <c r="M134" s="32">
        <v>41.25</v>
      </c>
      <c r="N134" s="3"/>
      <c r="O134" s="123"/>
      <c r="P134" s="123"/>
      <c r="Q134" s="57"/>
      <c r="R134" s="57"/>
      <c r="U134" s="125"/>
    </row>
    <row r="135" spans="1:21" ht="21" customHeight="1" x14ac:dyDescent="0.4">
      <c r="A135" s="11">
        <v>131</v>
      </c>
      <c r="B135" s="40" t="s">
        <v>2537</v>
      </c>
      <c r="C135" s="41" t="s">
        <v>2547</v>
      </c>
      <c r="D135" s="127" t="s">
        <v>1076</v>
      </c>
      <c r="E135" s="3" t="s">
        <v>204</v>
      </c>
      <c r="F135" s="152" t="s">
        <v>2423</v>
      </c>
      <c r="G135" s="31">
        <v>33.71</v>
      </c>
      <c r="H135" s="32">
        <v>6</v>
      </c>
      <c r="I135" s="31">
        <f t="shared" si="4"/>
        <v>21</v>
      </c>
      <c r="J135" s="27">
        <f t="shared" si="5"/>
        <v>1.4700000000000002</v>
      </c>
      <c r="K135" s="27">
        <f t="shared" si="6"/>
        <v>22.47</v>
      </c>
      <c r="L135" s="27">
        <v>56.18</v>
      </c>
      <c r="M135" s="27">
        <v>56.25</v>
      </c>
      <c r="N135" s="3"/>
      <c r="O135" s="58"/>
      <c r="P135" s="58"/>
      <c r="Q135" s="57"/>
      <c r="R135" s="56"/>
      <c r="U135" s="125"/>
    </row>
    <row r="136" spans="1:21" ht="21" customHeight="1" x14ac:dyDescent="0.4">
      <c r="A136" s="11">
        <v>132</v>
      </c>
      <c r="B136" s="40" t="s">
        <v>2537</v>
      </c>
      <c r="C136" s="41" t="s">
        <v>2546</v>
      </c>
      <c r="D136" s="127" t="s">
        <v>1077</v>
      </c>
      <c r="E136" s="3" t="s">
        <v>205</v>
      </c>
      <c r="F136" s="152" t="s">
        <v>2423</v>
      </c>
      <c r="G136" s="31">
        <v>11.24</v>
      </c>
      <c r="H136" s="32">
        <v>4</v>
      </c>
      <c r="I136" s="31">
        <f t="shared" ref="I136:I173" si="7">H136*3.5</f>
        <v>14</v>
      </c>
      <c r="J136" s="27">
        <f t="shared" ref="J136:J173" si="8">I136*7%</f>
        <v>0.98000000000000009</v>
      </c>
      <c r="K136" s="27">
        <f t="shared" si="6"/>
        <v>14.98</v>
      </c>
      <c r="L136" s="27">
        <v>26.22</v>
      </c>
      <c r="M136" s="32">
        <v>26.25</v>
      </c>
      <c r="N136" s="3"/>
      <c r="O136" s="123"/>
      <c r="P136" s="123"/>
      <c r="Q136" s="57"/>
      <c r="R136" s="57"/>
      <c r="U136" s="125"/>
    </row>
    <row r="137" spans="1:21" ht="21" customHeight="1" x14ac:dyDescent="0.4">
      <c r="A137" s="11">
        <v>133</v>
      </c>
      <c r="B137" s="40" t="s">
        <v>2537</v>
      </c>
      <c r="C137" s="41" t="s">
        <v>2545</v>
      </c>
      <c r="D137" s="127" t="s">
        <v>813</v>
      </c>
      <c r="E137" s="3" t="s">
        <v>55</v>
      </c>
      <c r="F137" s="152" t="s">
        <v>2423</v>
      </c>
      <c r="G137" s="31">
        <v>74.900000000000006</v>
      </c>
      <c r="H137" s="32">
        <v>14</v>
      </c>
      <c r="I137" s="31">
        <f t="shared" si="7"/>
        <v>49</v>
      </c>
      <c r="J137" s="27">
        <f t="shared" si="8"/>
        <v>3.43</v>
      </c>
      <c r="K137" s="27">
        <f t="shared" si="6"/>
        <v>52.43</v>
      </c>
      <c r="L137" s="27">
        <v>127.33</v>
      </c>
      <c r="M137" s="27">
        <v>127.5</v>
      </c>
      <c r="N137" s="3"/>
      <c r="O137" s="58"/>
      <c r="P137" s="58"/>
      <c r="Q137" s="57"/>
      <c r="R137" s="56"/>
      <c r="U137" s="125"/>
    </row>
    <row r="138" spans="1:21" ht="21" customHeight="1" x14ac:dyDescent="0.4">
      <c r="A138" s="11">
        <v>134</v>
      </c>
      <c r="B138" s="40" t="s">
        <v>2537</v>
      </c>
      <c r="C138" s="41" t="s">
        <v>2544</v>
      </c>
      <c r="D138" s="127" t="s">
        <v>1091</v>
      </c>
      <c r="E138" s="3" t="s">
        <v>218</v>
      </c>
      <c r="F138" s="152" t="s">
        <v>2423</v>
      </c>
      <c r="G138" s="31">
        <v>142.31</v>
      </c>
      <c r="H138" s="32">
        <v>32</v>
      </c>
      <c r="I138" s="31">
        <f t="shared" si="7"/>
        <v>112</v>
      </c>
      <c r="J138" s="27">
        <f t="shared" si="8"/>
        <v>7.8400000000000007</v>
      </c>
      <c r="K138" s="27">
        <f t="shared" si="6"/>
        <v>119.84</v>
      </c>
      <c r="L138" s="27">
        <v>262.14999999999998</v>
      </c>
      <c r="M138" s="32">
        <v>262.25</v>
      </c>
      <c r="N138" s="3"/>
      <c r="O138" s="57"/>
      <c r="P138" s="57"/>
      <c r="Q138" s="57"/>
      <c r="R138" s="57"/>
      <c r="S138" s="61"/>
      <c r="T138" s="71"/>
      <c r="U138" s="125"/>
    </row>
    <row r="139" spans="1:21" ht="21" customHeight="1" x14ac:dyDescent="0.4">
      <c r="A139" s="11">
        <v>135</v>
      </c>
      <c r="B139" s="40" t="s">
        <v>2537</v>
      </c>
      <c r="C139" s="41" t="s">
        <v>2543</v>
      </c>
      <c r="D139" s="127" t="s">
        <v>1691</v>
      </c>
      <c r="E139" s="3" t="s">
        <v>620</v>
      </c>
      <c r="F139" s="152" t="s">
        <v>2423</v>
      </c>
      <c r="G139" s="31">
        <v>307.08999999999997</v>
      </c>
      <c r="H139" s="32">
        <v>90</v>
      </c>
      <c r="I139" s="31">
        <f t="shared" si="7"/>
        <v>315</v>
      </c>
      <c r="J139" s="27">
        <f t="shared" si="8"/>
        <v>22.05</v>
      </c>
      <c r="K139" s="27">
        <f t="shared" si="6"/>
        <v>337.05</v>
      </c>
      <c r="L139" s="27">
        <v>644.14</v>
      </c>
      <c r="M139" s="27">
        <v>644.25</v>
      </c>
      <c r="N139" s="3"/>
      <c r="O139" s="58"/>
      <c r="P139" s="58"/>
      <c r="Q139" s="56"/>
      <c r="R139" s="56"/>
      <c r="U139" s="125"/>
    </row>
    <row r="140" spans="1:21" ht="21" customHeight="1" x14ac:dyDescent="0.4">
      <c r="A140" s="11">
        <v>136</v>
      </c>
      <c r="B140" s="40" t="s">
        <v>2537</v>
      </c>
      <c r="C140" s="41" t="s">
        <v>2542</v>
      </c>
      <c r="D140" s="127" t="s">
        <v>1207</v>
      </c>
      <c r="E140" s="3" t="s">
        <v>306</v>
      </c>
      <c r="F140" s="152" t="s">
        <v>2423</v>
      </c>
      <c r="G140" s="31">
        <v>1093.54</v>
      </c>
      <c r="H140" s="32">
        <v>243</v>
      </c>
      <c r="I140" s="31">
        <f t="shared" si="7"/>
        <v>850.5</v>
      </c>
      <c r="J140" s="27">
        <f t="shared" si="8"/>
        <v>59.535000000000004</v>
      </c>
      <c r="K140" s="27">
        <f t="shared" si="6"/>
        <v>910.03499999999997</v>
      </c>
      <c r="L140" s="27">
        <v>2003.58</v>
      </c>
      <c r="M140" s="32">
        <v>2003.75</v>
      </c>
      <c r="N140" s="3"/>
      <c r="O140" s="123"/>
      <c r="P140" s="123"/>
      <c r="Q140" s="57"/>
      <c r="R140" s="57"/>
      <c r="U140" s="125"/>
    </row>
    <row r="141" spans="1:21" ht="21" customHeight="1" x14ac:dyDescent="0.4">
      <c r="A141" s="11">
        <v>137</v>
      </c>
      <c r="B141" s="40" t="s">
        <v>2537</v>
      </c>
      <c r="C141" s="41" t="s">
        <v>2541</v>
      </c>
      <c r="D141" s="127" t="s">
        <v>801</v>
      </c>
      <c r="E141" s="3" t="s">
        <v>670</v>
      </c>
      <c r="F141" s="152" t="s">
        <v>2423</v>
      </c>
      <c r="G141" s="31">
        <v>11.24</v>
      </c>
      <c r="H141" s="32">
        <v>2</v>
      </c>
      <c r="I141" s="31">
        <f t="shared" si="7"/>
        <v>7</v>
      </c>
      <c r="J141" s="27">
        <f t="shared" si="8"/>
        <v>0.49000000000000005</v>
      </c>
      <c r="K141" s="27">
        <f t="shared" si="6"/>
        <v>7.49</v>
      </c>
      <c r="L141" s="27">
        <v>18.73</v>
      </c>
      <c r="M141" s="27">
        <v>18.75</v>
      </c>
      <c r="N141" s="3"/>
      <c r="O141" s="58"/>
      <c r="P141" s="58"/>
      <c r="Q141" s="56"/>
      <c r="R141" s="56"/>
      <c r="U141" s="125"/>
    </row>
    <row r="142" spans="1:21" ht="21" customHeight="1" x14ac:dyDescent="0.4">
      <c r="A142" s="11">
        <v>138</v>
      </c>
      <c r="B142" s="40" t="s">
        <v>2537</v>
      </c>
      <c r="C142" s="41" t="s">
        <v>2540</v>
      </c>
      <c r="D142" s="127" t="s">
        <v>797</v>
      </c>
      <c r="E142" s="3" t="s">
        <v>670</v>
      </c>
      <c r="F142" s="152" t="s">
        <v>2423</v>
      </c>
      <c r="G142" s="31">
        <v>11.24</v>
      </c>
      <c r="H142" s="32">
        <v>1</v>
      </c>
      <c r="I142" s="31">
        <f t="shared" si="7"/>
        <v>3.5</v>
      </c>
      <c r="J142" s="27">
        <f t="shared" si="8"/>
        <v>0.24500000000000002</v>
      </c>
      <c r="K142" s="27">
        <f t="shared" si="6"/>
        <v>3.7450000000000001</v>
      </c>
      <c r="L142" s="27">
        <v>14.99</v>
      </c>
      <c r="M142" s="32">
        <v>15</v>
      </c>
      <c r="N142" s="3"/>
      <c r="O142" s="123"/>
      <c r="P142" s="123"/>
      <c r="Q142" s="57"/>
      <c r="R142" s="57"/>
      <c r="U142" s="125"/>
    </row>
    <row r="143" spans="1:21" ht="21" customHeight="1" x14ac:dyDescent="0.4">
      <c r="A143" s="11">
        <v>139</v>
      </c>
      <c r="B143" s="40" t="s">
        <v>2537</v>
      </c>
      <c r="C143" s="41" t="s">
        <v>2539</v>
      </c>
      <c r="D143" s="127" t="s">
        <v>798</v>
      </c>
      <c r="E143" s="3" t="s">
        <v>670</v>
      </c>
      <c r="F143" s="152" t="s">
        <v>2423</v>
      </c>
      <c r="G143" s="31">
        <v>37.450000000000003</v>
      </c>
      <c r="H143" s="32">
        <v>7</v>
      </c>
      <c r="I143" s="31">
        <f t="shared" si="7"/>
        <v>24.5</v>
      </c>
      <c r="J143" s="27">
        <f t="shared" si="8"/>
        <v>1.7150000000000001</v>
      </c>
      <c r="K143" s="27">
        <f t="shared" si="6"/>
        <v>26.215</v>
      </c>
      <c r="L143" s="27">
        <v>63.67</v>
      </c>
      <c r="M143" s="27">
        <v>63.75</v>
      </c>
      <c r="N143" s="3"/>
      <c r="O143" s="58"/>
      <c r="P143" s="58"/>
      <c r="Q143" s="56"/>
      <c r="R143" s="56"/>
      <c r="U143" s="125"/>
    </row>
    <row r="144" spans="1:21" ht="21" customHeight="1" x14ac:dyDescent="0.4">
      <c r="A144" s="11">
        <v>140</v>
      </c>
      <c r="B144" s="40" t="s">
        <v>2537</v>
      </c>
      <c r="C144" s="41" t="s">
        <v>2538</v>
      </c>
      <c r="D144" s="127" t="s">
        <v>799</v>
      </c>
      <c r="E144" s="3" t="s">
        <v>670</v>
      </c>
      <c r="F144" s="152" t="s">
        <v>2423</v>
      </c>
      <c r="G144" s="31">
        <v>3.75</v>
      </c>
      <c r="H144" s="32">
        <v>0</v>
      </c>
      <c r="I144" s="31">
        <f t="shared" si="7"/>
        <v>0</v>
      </c>
      <c r="J144" s="27">
        <f t="shared" si="8"/>
        <v>0</v>
      </c>
      <c r="K144" s="27">
        <f t="shared" si="6"/>
        <v>0</v>
      </c>
      <c r="L144" s="27">
        <v>3.75</v>
      </c>
      <c r="M144" s="32">
        <v>3.75</v>
      </c>
      <c r="N144" s="3"/>
      <c r="O144" s="123"/>
      <c r="P144" s="123"/>
      <c r="Q144" s="57"/>
      <c r="R144" s="57"/>
      <c r="S144" s="51"/>
      <c r="U144" s="125"/>
    </row>
    <row r="145" spans="1:21" ht="21" customHeight="1" x14ac:dyDescent="0.4">
      <c r="A145" s="11">
        <v>141</v>
      </c>
      <c r="B145" s="40" t="s">
        <v>2537</v>
      </c>
      <c r="C145" s="41" t="s">
        <v>2536</v>
      </c>
      <c r="D145" s="127" t="s">
        <v>800</v>
      </c>
      <c r="E145" s="3" t="s">
        <v>670</v>
      </c>
      <c r="F145" s="152" t="s">
        <v>2423</v>
      </c>
      <c r="G145" s="31">
        <v>18.73</v>
      </c>
      <c r="H145" s="32">
        <v>4</v>
      </c>
      <c r="I145" s="31">
        <f t="shared" si="7"/>
        <v>14</v>
      </c>
      <c r="J145" s="27">
        <f t="shared" si="8"/>
        <v>0.98000000000000009</v>
      </c>
      <c r="K145" s="27">
        <f t="shared" si="6"/>
        <v>14.98</v>
      </c>
      <c r="L145" s="27">
        <v>33.71</v>
      </c>
      <c r="M145" s="27">
        <v>33.75</v>
      </c>
      <c r="N145" s="3"/>
      <c r="O145" s="147">
        <f>SUM(G118:G145)</f>
        <v>2662.7699999999991</v>
      </c>
      <c r="P145" s="147">
        <f>SUM(I118:I145)</f>
        <v>2765</v>
      </c>
      <c r="Q145" s="147">
        <f>4.41+19.36+6.86+3.43+4.66+2.94+4.41+9.31+6.86+0.74+4.66+13.23+0.98+5.88+2.21+3.92+0.98+1.47+0.98+3.43+7.84+22.05+59.54+0.49+0.25+1.72+0.98</f>
        <v>193.59</v>
      </c>
      <c r="R145" s="147">
        <f>SUM(L118:L145)</f>
        <v>5621.3599999999988</v>
      </c>
      <c r="S145" s="146">
        <f>SUM(M118:M145)</f>
        <v>5623.75</v>
      </c>
      <c r="T145" s="145">
        <v>5623.75</v>
      </c>
      <c r="U145" s="125"/>
    </row>
    <row r="146" spans="1:21" ht="21" customHeight="1" x14ac:dyDescent="0.4">
      <c r="A146" s="11">
        <v>142</v>
      </c>
      <c r="B146" s="30" t="s">
        <v>2525</v>
      </c>
      <c r="C146" s="41" t="s">
        <v>2535</v>
      </c>
      <c r="D146" s="127" t="s">
        <v>1655</v>
      </c>
      <c r="E146" s="3" t="s">
        <v>177</v>
      </c>
      <c r="F146" s="152" t="s">
        <v>2423</v>
      </c>
      <c r="G146" s="31">
        <v>198.49</v>
      </c>
      <c r="H146" s="32">
        <v>65</v>
      </c>
      <c r="I146" s="31">
        <f t="shared" si="7"/>
        <v>227.5</v>
      </c>
      <c r="J146" s="27">
        <f t="shared" si="8"/>
        <v>15.925000000000001</v>
      </c>
      <c r="K146" s="27">
        <f t="shared" si="6"/>
        <v>243.42500000000001</v>
      </c>
      <c r="L146" s="27">
        <v>441.92</v>
      </c>
      <c r="M146" s="32">
        <v>442</v>
      </c>
      <c r="N146" s="3"/>
      <c r="O146" s="123"/>
      <c r="P146" s="123"/>
      <c r="Q146" s="57"/>
      <c r="R146" s="57"/>
      <c r="U146" s="125"/>
    </row>
    <row r="147" spans="1:21" ht="21" customHeight="1" x14ac:dyDescent="0.4">
      <c r="A147" s="11">
        <v>143</v>
      </c>
      <c r="B147" s="30" t="s">
        <v>2525</v>
      </c>
      <c r="C147" s="41" t="s">
        <v>2534</v>
      </c>
      <c r="D147" s="127" t="s">
        <v>814</v>
      </c>
      <c r="E147" s="3" t="s">
        <v>56</v>
      </c>
      <c r="F147" s="152" t="s">
        <v>2423</v>
      </c>
      <c r="G147" s="31">
        <v>123.59</v>
      </c>
      <c r="H147" s="32">
        <v>55</v>
      </c>
      <c r="I147" s="31">
        <f t="shared" si="7"/>
        <v>192.5</v>
      </c>
      <c r="J147" s="27">
        <f t="shared" si="8"/>
        <v>13.475000000000001</v>
      </c>
      <c r="K147" s="27">
        <f t="shared" si="6"/>
        <v>205.97499999999999</v>
      </c>
      <c r="L147" s="27">
        <v>329.57</v>
      </c>
      <c r="M147" s="27">
        <v>329.75</v>
      </c>
      <c r="N147" s="3"/>
      <c r="O147" s="58"/>
      <c r="P147" s="58"/>
      <c r="Q147" s="56"/>
      <c r="R147" s="56"/>
      <c r="U147" s="125"/>
    </row>
    <row r="148" spans="1:21" ht="21" customHeight="1" x14ac:dyDescent="0.4">
      <c r="A148" s="11">
        <v>144</v>
      </c>
      <c r="B148" s="30" t="s">
        <v>2525</v>
      </c>
      <c r="C148" s="41" t="s">
        <v>2533</v>
      </c>
      <c r="D148" s="127" t="s">
        <v>1552</v>
      </c>
      <c r="E148" s="3" t="s">
        <v>533</v>
      </c>
      <c r="F148" s="152" t="s">
        <v>2423</v>
      </c>
      <c r="G148" s="31">
        <v>131.08000000000001</v>
      </c>
      <c r="H148" s="32">
        <v>28</v>
      </c>
      <c r="I148" s="31">
        <f t="shared" si="7"/>
        <v>98</v>
      </c>
      <c r="J148" s="27">
        <f t="shared" si="8"/>
        <v>6.86</v>
      </c>
      <c r="K148" s="27">
        <f t="shared" si="6"/>
        <v>104.86</v>
      </c>
      <c r="L148" s="27">
        <v>235.94</v>
      </c>
      <c r="M148" s="32">
        <v>236</v>
      </c>
      <c r="N148" s="3"/>
      <c r="O148" s="123"/>
      <c r="P148" s="123"/>
      <c r="Q148" s="57"/>
      <c r="R148" s="57"/>
      <c r="U148" s="125"/>
    </row>
    <row r="149" spans="1:21" ht="21" customHeight="1" x14ac:dyDescent="0.4">
      <c r="A149" s="11">
        <v>145</v>
      </c>
      <c r="B149" s="30" t="s">
        <v>2525</v>
      </c>
      <c r="C149" s="41" t="s">
        <v>2532</v>
      </c>
      <c r="D149" s="30" t="s">
        <v>1556</v>
      </c>
      <c r="E149" s="3" t="s">
        <v>534</v>
      </c>
      <c r="F149" s="152" t="s">
        <v>2423</v>
      </c>
      <c r="G149" s="31">
        <v>18.73</v>
      </c>
      <c r="H149" s="32">
        <v>4</v>
      </c>
      <c r="I149" s="31">
        <f t="shared" si="7"/>
        <v>14</v>
      </c>
      <c r="J149" s="27">
        <f t="shared" si="8"/>
        <v>0.98000000000000009</v>
      </c>
      <c r="K149" s="27">
        <f t="shared" si="6"/>
        <v>14.98</v>
      </c>
      <c r="L149" s="27">
        <v>33.71</v>
      </c>
      <c r="M149" s="27">
        <v>33.75</v>
      </c>
      <c r="N149" s="3"/>
      <c r="O149" s="58"/>
      <c r="P149" s="58"/>
      <c r="Q149" s="56"/>
      <c r="R149" s="56"/>
      <c r="U149" s="125"/>
    </row>
    <row r="150" spans="1:21" ht="21" customHeight="1" x14ac:dyDescent="0.4">
      <c r="A150" s="11">
        <v>146</v>
      </c>
      <c r="B150" s="30" t="s">
        <v>2525</v>
      </c>
      <c r="C150" s="41" t="s">
        <v>2531</v>
      </c>
      <c r="D150" s="30" t="s">
        <v>1555</v>
      </c>
      <c r="E150" s="64" t="s">
        <v>534</v>
      </c>
      <c r="F150" s="47">
        <v>0</v>
      </c>
      <c r="G150" s="31">
        <v>0</v>
      </c>
      <c r="H150" s="32">
        <v>2</v>
      </c>
      <c r="I150" s="31">
        <f t="shared" si="7"/>
        <v>7</v>
      </c>
      <c r="J150" s="27">
        <f t="shared" si="8"/>
        <v>0.49000000000000005</v>
      </c>
      <c r="K150" s="27">
        <f t="shared" si="6"/>
        <v>7.49</v>
      </c>
      <c r="L150" s="27">
        <v>7.49</v>
      </c>
      <c r="M150" s="32">
        <v>7.5</v>
      </c>
      <c r="N150" s="3"/>
      <c r="O150" s="150"/>
      <c r="P150" s="149"/>
      <c r="Q150" s="57"/>
      <c r="R150" s="57"/>
      <c r="S150" s="61"/>
      <c r="T150" s="71"/>
      <c r="U150" s="125"/>
    </row>
    <row r="151" spans="1:21" ht="21" customHeight="1" x14ac:dyDescent="0.4">
      <c r="A151" s="11">
        <v>147</v>
      </c>
      <c r="B151" s="30" t="s">
        <v>2525</v>
      </c>
      <c r="C151" s="41" t="s">
        <v>2530</v>
      </c>
      <c r="D151" s="35">
        <v>1280142</v>
      </c>
      <c r="E151" s="64" t="s">
        <v>71</v>
      </c>
      <c r="F151" s="47">
        <v>0</v>
      </c>
      <c r="G151" s="31">
        <v>0</v>
      </c>
      <c r="H151" s="32">
        <v>20</v>
      </c>
      <c r="I151" s="31">
        <f t="shared" si="7"/>
        <v>70</v>
      </c>
      <c r="J151" s="27">
        <f t="shared" si="8"/>
        <v>4.9000000000000004</v>
      </c>
      <c r="K151" s="27">
        <f t="shared" si="6"/>
        <v>74.900000000000006</v>
      </c>
      <c r="L151" s="27">
        <v>74.900000000000006</v>
      </c>
      <c r="M151" s="27">
        <v>75</v>
      </c>
      <c r="N151" s="3"/>
      <c r="O151" s="58"/>
      <c r="P151" s="58"/>
      <c r="Q151" s="56"/>
      <c r="R151" s="56"/>
      <c r="U151" s="125"/>
    </row>
    <row r="152" spans="1:21" ht="21" customHeight="1" x14ac:dyDescent="0.4">
      <c r="A152" s="11">
        <v>148</v>
      </c>
      <c r="B152" s="30" t="s">
        <v>2525</v>
      </c>
      <c r="C152" s="41" t="s">
        <v>2529</v>
      </c>
      <c r="D152" s="30" t="s">
        <v>1413</v>
      </c>
      <c r="E152" s="3" t="s">
        <v>709</v>
      </c>
      <c r="F152" s="152" t="s">
        <v>2423</v>
      </c>
      <c r="G152" s="31">
        <v>52.43</v>
      </c>
      <c r="H152" s="32">
        <v>11</v>
      </c>
      <c r="I152" s="31">
        <f t="shared" si="7"/>
        <v>38.5</v>
      </c>
      <c r="J152" s="27">
        <f t="shared" si="8"/>
        <v>2.6950000000000003</v>
      </c>
      <c r="K152" s="27">
        <f t="shared" si="6"/>
        <v>41.195</v>
      </c>
      <c r="L152" s="27">
        <v>93.63</v>
      </c>
      <c r="M152" s="32">
        <v>93.75</v>
      </c>
      <c r="N152" s="3"/>
      <c r="O152" s="123"/>
      <c r="P152" s="123"/>
      <c r="Q152" s="57"/>
      <c r="R152" s="57"/>
      <c r="U152" s="125"/>
    </row>
    <row r="153" spans="1:21" ht="21" customHeight="1" x14ac:dyDescent="0.4">
      <c r="A153" s="11">
        <v>149</v>
      </c>
      <c r="B153" s="30" t="s">
        <v>2525</v>
      </c>
      <c r="C153" s="41" t="s">
        <v>2528</v>
      </c>
      <c r="D153" s="30" t="s">
        <v>1622</v>
      </c>
      <c r="E153" s="3" t="s">
        <v>580</v>
      </c>
      <c r="F153" s="152" t="s">
        <v>2423</v>
      </c>
      <c r="G153" s="31">
        <v>273.39</v>
      </c>
      <c r="H153" s="32">
        <v>74</v>
      </c>
      <c r="I153" s="31">
        <f t="shared" si="7"/>
        <v>259</v>
      </c>
      <c r="J153" s="27">
        <f t="shared" si="8"/>
        <v>18.130000000000003</v>
      </c>
      <c r="K153" s="27">
        <f t="shared" si="6"/>
        <v>277.13</v>
      </c>
      <c r="L153" s="27">
        <v>550.52</v>
      </c>
      <c r="M153" s="27">
        <v>550.75</v>
      </c>
      <c r="N153" s="3"/>
      <c r="O153" s="58"/>
      <c r="P153" s="58"/>
      <c r="Q153" s="56"/>
      <c r="R153" s="56"/>
      <c r="U153" s="125"/>
    </row>
    <row r="154" spans="1:21" ht="21" customHeight="1" x14ac:dyDescent="0.4">
      <c r="A154" s="11">
        <v>150</v>
      </c>
      <c r="B154" s="30" t="s">
        <v>2525</v>
      </c>
      <c r="C154" s="41" t="s">
        <v>2527</v>
      </c>
      <c r="D154" s="30" t="s">
        <v>1713</v>
      </c>
      <c r="E154" s="3" t="s">
        <v>630</v>
      </c>
      <c r="F154" s="152" t="s">
        <v>2423</v>
      </c>
      <c r="G154" s="31">
        <v>209.72</v>
      </c>
      <c r="H154" s="32">
        <v>64</v>
      </c>
      <c r="I154" s="31">
        <f t="shared" si="7"/>
        <v>224</v>
      </c>
      <c r="J154" s="27">
        <f t="shared" si="8"/>
        <v>15.680000000000001</v>
      </c>
      <c r="K154" s="27">
        <f t="shared" si="6"/>
        <v>239.68</v>
      </c>
      <c r="L154" s="27">
        <v>449.4</v>
      </c>
      <c r="M154" s="32">
        <v>449.5</v>
      </c>
      <c r="N154" s="3"/>
      <c r="O154" s="123"/>
      <c r="P154" s="123"/>
      <c r="Q154" s="57"/>
      <c r="R154" s="57"/>
      <c r="U154" s="125"/>
    </row>
    <row r="155" spans="1:21" ht="21" customHeight="1" x14ac:dyDescent="0.4">
      <c r="A155" s="11">
        <v>151</v>
      </c>
      <c r="B155" s="30" t="s">
        <v>2525</v>
      </c>
      <c r="C155" s="41" t="s">
        <v>2526</v>
      </c>
      <c r="D155" s="30" t="s">
        <v>1393</v>
      </c>
      <c r="E155" s="3" t="s">
        <v>425</v>
      </c>
      <c r="F155" s="152" t="s">
        <v>2423</v>
      </c>
      <c r="G155" s="31">
        <v>7.49</v>
      </c>
      <c r="H155" s="32">
        <v>9</v>
      </c>
      <c r="I155" s="31">
        <f t="shared" si="7"/>
        <v>31.5</v>
      </c>
      <c r="J155" s="27">
        <f t="shared" si="8"/>
        <v>2.2050000000000001</v>
      </c>
      <c r="K155" s="27">
        <f t="shared" si="6"/>
        <v>33.704999999999998</v>
      </c>
      <c r="L155" s="27">
        <v>41.2</v>
      </c>
      <c r="M155" s="27">
        <v>41.25</v>
      </c>
      <c r="N155" s="3"/>
      <c r="O155" s="58"/>
      <c r="P155" s="58"/>
      <c r="Q155" s="56"/>
      <c r="R155" s="56"/>
      <c r="U155" s="125"/>
    </row>
    <row r="156" spans="1:21" ht="21" customHeight="1" x14ac:dyDescent="0.4">
      <c r="A156" s="11">
        <v>152</v>
      </c>
      <c r="B156" s="30" t="s">
        <v>2525</v>
      </c>
      <c r="C156" s="41" t="s">
        <v>2524</v>
      </c>
      <c r="D156" s="30" t="s">
        <v>1102</v>
      </c>
      <c r="E156" s="3" t="s">
        <v>229</v>
      </c>
      <c r="F156" s="152" t="s">
        <v>2423</v>
      </c>
      <c r="G156" s="31">
        <v>239.68</v>
      </c>
      <c r="H156" s="32">
        <v>60</v>
      </c>
      <c r="I156" s="31">
        <f t="shared" si="7"/>
        <v>210</v>
      </c>
      <c r="J156" s="27">
        <f t="shared" si="8"/>
        <v>14.700000000000001</v>
      </c>
      <c r="K156" s="27">
        <f t="shared" si="6"/>
        <v>224.7</v>
      </c>
      <c r="L156" s="27">
        <v>464.38</v>
      </c>
      <c r="M156" s="32">
        <v>464.5</v>
      </c>
      <c r="N156" s="3"/>
      <c r="O156" s="147">
        <f>SUM(G146:G156)</f>
        <v>1254.6000000000001</v>
      </c>
      <c r="P156" s="147">
        <f>SUM(I146:I156)</f>
        <v>1372</v>
      </c>
      <c r="Q156" s="147">
        <f>15.93+13.48+6.86+0.98+0.49+4.9+2.7+18.13+15.68+2.21+14.7</f>
        <v>96.06</v>
      </c>
      <c r="R156" s="147">
        <f>SUM(L146:L156)</f>
        <v>2722.6600000000003</v>
      </c>
      <c r="S156" s="146">
        <f>SUM(M146:M156)</f>
        <v>2723.75</v>
      </c>
      <c r="T156" s="145">
        <v>2723.75</v>
      </c>
      <c r="U156" s="125"/>
    </row>
    <row r="157" spans="1:21" ht="21" customHeight="1" x14ac:dyDescent="0.4">
      <c r="A157" s="11">
        <v>153</v>
      </c>
      <c r="B157" s="30" t="s">
        <v>2520</v>
      </c>
      <c r="C157" s="41" t="s">
        <v>2523</v>
      </c>
      <c r="D157" s="30" t="s">
        <v>1263</v>
      </c>
      <c r="E157" s="64" t="s">
        <v>347</v>
      </c>
      <c r="F157" s="47">
        <v>0</v>
      </c>
      <c r="G157" s="31">
        <v>0</v>
      </c>
      <c r="H157" s="32">
        <v>17</v>
      </c>
      <c r="I157" s="31">
        <f t="shared" si="7"/>
        <v>59.5</v>
      </c>
      <c r="J157" s="27">
        <f t="shared" si="8"/>
        <v>4.165</v>
      </c>
      <c r="K157" s="27">
        <f t="shared" si="6"/>
        <v>63.664999999999999</v>
      </c>
      <c r="L157" s="27">
        <v>63.67</v>
      </c>
      <c r="M157" s="27">
        <v>63.75</v>
      </c>
      <c r="N157" s="3"/>
      <c r="O157" s="58"/>
      <c r="P157" s="58"/>
      <c r="Q157" s="56"/>
      <c r="R157" s="56"/>
      <c r="U157" s="125"/>
    </row>
    <row r="158" spans="1:21" ht="21" customHeight="1" x14ac:dyDescent="0.4">
      <c r="A158" s="11">
        <v>154</v>
      </c>
      <c r="B158" s="30" t="s">
        <v>2520</v>
      </c>
      <c r="C158" s="41" t="s">
        <v>2522</v>
      </c>
      <c r="D158" s="30" t="s">
        <v>1027</v>
      </c>
      <c r="E158" s="3" t="s">
        <v>171</v>
      </c>
      <c r="F158" s="152" t="s">
        <v>2423</v>
      </c>
      <c r="G158" s="31">
        <v>48.69</v>
      </c>
      <c r="H158" s="32">
        <v>19</v>
      </c>
      <c r="I158" s="31">
        <f t="shared" si="7"/>
        <v>66.5</v>
      </c>
      <c r="J158" s="27">
        <f t="shared" si="8"/>
        <v>4.6550000000000002</v>
      </c>
      <c r="K158" s="27">
        <f t="shared" si="6"/>
        <v>71.155000000000001</v>
      </c>
      <c r="L158" s="27">
        <v>119.85</v>
      </c>
      <c r="M158" s="32">
        <v>120</v>
      </c>
      <c r="N158" s="3"/>
      <c r="O158" s="123"/>
      <c r="P158" s="123"/>
      <c r="Q158" s="57"/>
      <c r="R158" s="57"/>
      <c r="U158" s="125"/>
    </row>
    <row r="159" spans="1:21" ht="21" customHeight="1" x14ac:dyDescent="0.4">
      <c r="A159" s="11">
        <v>155</v>
      </c>
      <c r="B159" s="30" t="s">
        <v>2520</v>
      </c>
      <c r="C159" s="41" t="s">
        <v>2521</v>
      </c>
      <c r="D159" s="30" t="s">
        <v>1440</v>
      </c>
      <c r="E159" s="3" t="s">
        <v>452</v>
      </c>
      <c r="F159" s="152" t="s">
        <v>2423</v>
      </c>
      <c r="G159" s="31">
        <v>265.89999999999998</v>
      </c>
      <c r="H159" s="32">
        <v>62</v>
      </c>
      <c r="I159" s="31">
        <f t="shared" si="7"/>
        <v>217</v>
      </c>
      <c r="J159" s="27">
        <f t="shared" si="8"/>
        <v>15.190000000000001</v>
      </c>
      <c r="K159" s="27">
        <f t="shared" si="6"/>
        <v>232.19</v>
      </c>
      <c r="L159" s="27">
        <v>498.09</v>
      </c>
      <c r="M159" s="27">
        <v>498.25</v>
      </c>
      <c r="N159" s="3"/>
      <c r="O159" s="58"/>
      <c r="P159" s="58"/>
      <c r="Q159" s="56"/>
      <c r="R159" s="56"/>
      <c r="U159" s="125"/>
    </row>
    <row r="160" spans="1:21" ht="21" customHeight="1" x14ac:dyDescent="0.4">
      <c r="A160" s="11">
        <v>156</v>
      </c>
      <c r="B160" s="30" t="s">
        <v>2520</v>
      </c>
      <c r="C160" s="41" t="s">
        <v>2519</v>
      </c>
      <c r="D160" s="30" t="s">
        <v>1213</v>
      </c>
      <c r="E160" s="3" t="s">
        <v>310</v>
      </c>
      <c r="F160" s="152" t="s">
        <v>2423</v>
      </c>
      <c r="G160" s="31">
        <v>67.41</v>
      </c>
      <c r="H160" s="32">
        <v>12</v>
      </c>
      <c r="I160" s="31">
        <f t="shared" si="7"/>
        <v>42</v>
      </c>
      <c r="J160" s="27">
        <f t="shared" si="8"/>
        <v>2.9400000000000004</v>
      </c>
      <c r="K160" s="27">
        <f t="shared" si="6"/>
        <v>44.94</v>
      </c>
      <c r="L160" s="27">
        <v>112.35</v>
      </c>
      <c r="M160" s="32">
        <v>112.5</v>
      </c>
      <c r="N160" s="3"/>
      <c r="O160" s="147">
        <f>SUM(G157:G160)</f>
        <v>382</v>
      </c>
      <c r="P160" s="147">
        <f>SUM(I157:I160)</f>
        <v>385</v>
      </c>
      <c r="Q160" s="147">
        <f>4.17+4.66+15.19+2.94</f>
        <v>26.96</v>
      </c>
      <c r="R160" s="147">
        <f>SUM(L157:L160)</f>
        <v>793.95999999999992</v>
      </c>
      <c r="S160" s="146">
        <f>SUM(M157:M160)</f>
        <v>794.5</v>
      </c>
      <c r="T160" s="145">
        <v>794.5</v>
      </c>
      <c r="U160" s="125"/>
    </row>
    <row r="161" spans="1:21" ht="21" customHeight="1" x14ac:dyDescent="0.4">
      <c r="A161" s="11">
        <v>157</v>
      </c>
      <c r="B161" s="30" t="s">
        <v>2506</v>
      </c>
      <c r="C161" s="41" t="s">
        <v>2518</v>
      </c>
      <c r="D161" s="30" t="s">
        <v>1710</v>
      </c>
      <c r="E161" s="3" t="s">
        <v>627</v>
      </c>
      <c r="F161" s="152" t="s">
        <v>2423</v>
      </c>
      <c r="G161" s="31">
        <v>52.43</v>
      </c>
      <c r="H161" s="32">
        <v>13</v>
      </c>
      <c r="I161" s="31">
        <f t="shared" si="7"/>
        <v>45.5</v>
      </c>
      <c r="J161" s="27">
        <f t="shared" si="8"/>
        <v>3.1850000000000005</v>
      </c>
      <c r="K161" s="27">
        <f t="shared" si="6"/>
        <v>48.685000000000002</v>
      </c>
      <c r="L161" s="27">
        <v>101.12</v>
      </c>
      <c r="M161" s="27">
        <v>101.25</v>
      </c>
      <c r="N161" s="3"/>
      <c r="O161" s="58"/>
      <c r="P161" s="58"/>
      <c r="Q161" s="56"/>
      <c r="R161" s="56"/>
      <c r="U161" s="125"/>
    </row>
    <row r="162" spans="1:21" ht="21" customHeight="1" x14ac:dyDescent="0.4">
      <c r="A162" s="11">
        <v>158</v>
      </c>
      <c r="B162" s="30" t="s">
        <v>2506</v>
      </c>
      <c r="C162" s="41" t="s">
        <v>2517</v>
      </c>
      <c r="D162" s="30" t="s">
        <v>1023</v>
      </c>
      <c r="E162" s="3" t="s">
        <v>169</v>
      </c>
      <c r="F162" s="152" t="s">
        <v>2423</v>
      </c>
      <c r="G162" s="31">
        <v>44.94</v>
      </c>
      <c r="H162" s="32">
        <v>11</v>
      </c>
      <c r="I162" s="31">
        <f t="shared" si="7"/>
        <v>38.5</v>
      </c>
      <c r="J162" s="27">
        <f t="shared" si="8"/>
        <v>2.6950000000000003</v>
      </c>
      <c r="K162" s="27">
        <f t="shared" si="6"/>
        <v>41.195</v>
      </c>
      <c r="L162" s="27">
        <v>86.14</v>
      </c>
      <c r="M162" s="32">
        <v>86.25</v>
      </c>
      <c r="N162" s="3"/>
      <c r="O162" s="123"/>
      <c r="P162" s="123"/>
      <c r="Q162" s="57"/>
      <c r="R162" s="57"/>
      <c r="U162" s="125"/>
    </row>
    <row r="163" spans="1:21" ht="21" customHeight="1" x14ac:dyDescent="0.4">
      <c r="A163" s="11">
        <v>159</v>
      </c>
      <c r="B163" s="30" t="s">
        <v>2506</v>
      </c>
      <c r="C163" s="41" t="s">
        <v>2516</v>
      </c>
      <c r="D163" s="30" t="s">
        <v>1286</v>
      </c>
      <c r="E163" s="64" t="s">
        <v>362</v>
      </c>
      <c r="F163" s="47">
        <v>0</v>
      </c>
      <c r="G163" s="31">
        <v>0</v>
      </c>
      <c r="H163" s="32">
        <v>2</v>
      </c>
      <c r="I163" s="31">
        <f t="shared" si="7"/>
        <v>7</v>
      </c>
      <c r="J163" s="27">
        <f t="shared" si="8"/>
        <v>0.49000000000000005</v>
      </c>
      <c r="K163" s="27">
        <f t="shared" si="6"/>
        <v>7.49</v>
      </c>
      <c r="L163" s="27">
        <v>7.49</v>
      </c>
      <c r="M163" s="27">
        <v>7.5</v>
      </c>
      <c r="N163" s="3"/>
      <c r="O163" s="58"/>
      <c r="P163" s="58"/>
      <c r="Q163" s="56"/>
      <c r="R163" s="56"/>
      <c r="U163" s="125"/>
    </row>
    <row r="164" spans="1:21" ht="21" customHeight="1" x14ac:dyDescent="0.4">
      <c r="A164" s="11">
        <v>160</v>
      </c>
      <c r="B164" s="30" t="s">
        <v>2506</v>
      </c>
      <c r="C164" s="41" t="s">
        <v>2515</v>
      </c>
      <c r="D164" s="30" t="s">
        <v>1187</v>
      </c>
      <c r="E164" s="3" t="s">
        <v>216</v>
      </c>
      <c r="F164" s="152" t="s">
        <v>2423</v>
      </c>
      <c r="G164" s="31">
        <v>86.14</v>
      </c>
      <c r="H164" s="32">
        <v>26</v>
      </c>
      <c r="I164" s="31">
        <f t="shared" si="7"/>
        <v>91</v>
      </c>
      <c r="J164" s="27">
        <f t="shared" si="8"/>
        <v>6.370000000000001</v>
      </c>
      <c r="K164" s="27">
        <f t="shared" si="6"/>
        <v>97.37</v>
      </c>
      <c r="L164" s="27">
        <v>183.51</v>
      </c>
      <c r="M164" s="32">
        <v>183.75</v>
      </c>
      <c r="N164" s="3"/>
      <c r="O164" s="123"/>
      <c r="P164" s="123"/>
      <c r="Q164" s="57"/>
      <c r="R164" s="57"/>
      <c r="U164" s="125"/>
    </row>
    <row r="165" spans="1:21" ht="21" customHeight="1" x14ac:dyDescent="0.4">
      <c r="A165" s="11">
        <v>161</v>
      </c>
      <c r="B165" s="30" t="s">
        <v>2506</v>
      </c>
      <c r="C165" s="41" t="s">
        <v>2514</v>
      </c>
      <c r="D165" s="30" t="s">
        <v>1719</v>
      </c>
      <c r="E165" s="64" t="s">
        <v>2513</v>
      </c>
      <c r="F165" s="47">
        <v>0</v>
      </c>
      <c r="G165" s="31">
        <v>0</v>
      </c>
      <c r="H165" s="32">
        <v>50</v>
      </c>
      <c r="I165" s="31">
        <f t="shared" si="7"/>
        <v>175</v>
      </c>
      <c r="J165" s="27">
        <f t="shared" si="8"/>
        <v>12.250000000000002</v>
      </c>
      <c r="K165" s="27">
        <f t="shared" si="6"/>
        <v>187.25</v>
      </c>
      <c r="L165" s="27">
        <v>187.25</v>
      </c>
      <c r="M165" s="27">
        <v>187.25</v>
      </c>
      <c r="N165" s="3"/>
      <c r="O165" s="56"/>
      <c r="P165" s="56"/>
      <c r="Q165" s="56"/>
      <c r="R165" s="56"/>
      <c r="S165" s="56"/>
      <c r="T165" s="56"/>
      <c r="U165" s="125"/>
    </row>
    <row r="166" spans="1:21" ht="21" customHeight="1" x14ac:dyDescent="0.4">
      <c r="A166" s="11">
        <v>162</v>
      </c>
      <c r="B166" s="30" t="s">
        <v>2506</v>
      </c>
      <c r="C166" s="41" t="s">
        <v>2512</v>
      </c>
      <c r="D166" s="30" t="s">
        <v>1498</v>
      </c>
      <c r="E166" s="3" t="s">
        <v>499</v>
      </c>
      <c r="F166" s="152" t="s">
        <v>2423</v>
      </c>
      <c r="G166" s="31">
        <v>41.2</v>
      </c>
      <c r="H166" s="32">
        <v>8</v>
      </c>
      <c r="I166" s="31">
        <f t="shared" si="7"/>
        <v>28</v>
      </c>
      <c r="J166" s="27">
        <f t="shared" si="8"/>
        <v>1.9600000000000002</v>
      </c>
      <c r="K166" s="27">
        <f t="shared" si="6"/>
        <v>29.96</v>
      </c>
      <c r="L166" s="27">
        <v>71.16</v>
      </c>
      <c r="M166" s="32">
        <v>71.25</v>
      </c>
      <c r="N166" s="3"/>
      <c r="O166" s="123"/>
      <c r="P166" s="123"/>
      <c r="Q166" s="57"/>
      <c r="R166" s="57"/>
      <c r="U166" s="125"/>
    </row>
    <row r="167" spans="1:21" ht="21" customHeight="1" x14ac:dyDescent="0.4">
      <c r="A167" s="11">
        <v>163</v>
      </c>
      <c r="B167" s="30" t="s">
        <v>2506</v>
      </c>
      <c r="C167" s="41" t="s">
        <v>2511</v>
      </c>
      <c r="D167" s="30" t="s">
        <v>1596</v>
      </c>
      <c r="E167" s="3" t="s">
        <v>566</v>
      </c>
      <c r="F167" s="152" t="s">
        <v>2423</v>
      </c>
      <c r="G167" s="31">
        <v>44.94</v>
      </c>
      <c r="H167" s="32">
        <v>12</v>
      </c>
      <c r="I167" s="31">
        <f t="shared" si="7"/>
        <v>42</v>
      </c>
      <c r="J167" s="27">
        <f t="shared" si="8"/>
        <v>2.9400000000000004</v>
      </c>
      <c r="K167" s="27">
        <f t="shared" si="6"/>
        <v>44.94</v>
      </c>
      <c r="L167" s="27">
        <v>89.88</v>
      </c>
      <c r="M167" s="27">
        <v>90</v>
      </c>
      <c r="N167" s="3"/>
      <c r="O167" s="58"/>
      <c r="P167" s="58"/>
      <c r="Q167" s="56"/>
      <c r="R167" s="56"/>
      <c r="U167" s="125"/>
    </row>
    <row r="168" spans="1:21" ht="21" customHeight="1" x14ac:dyDescent="0.4">
      <c r="A168" s="11">
        <v>164</v>
      </c>
      <c r="B168" s="30" t="s">
        <v>2506</v>
      </c>
      <c r="C168" s="41" t="s">
        <v>2510</v>
      </c>
      <c r="D168" s="30" t="s">
        <v>1422</v>
      </c>
      <c r="E168" s="64" t="s">
        <v>436</v>
      </c>
      <c r="F168" s="47">
        <v>0</v>
      </c>
      <c r="G168" s="31">
        <v>0</v>
      </c>
      <c r="H168" s="32">
        <v>23</v>
      </c>
      <c r="I168" s="31">
        <f>H168*3.5</f>
        <v>80.5</v>
      </c>
      <c r="J168" s="27">
        <f t="shared" si="8"/>
        <v>5.6350000000000007</v>
      </c>
      <c r="K168" s="27">
        <f>SUM(I168+J168)</f>
        <v>86.135000000000005</v>
      </c>
      <c r="L168" s="27">
        <v>86.14</v>
      </c>
      <c r="M168" s="32">
        <v>87</v>
      </c>
      <c r="N168" s="3"/>
      <c r="O168" s="123"/>
      <c r="P168" s="123"/>
      <c r="Q168" s="57"/>
      <c r="R168" s="57"/>
      <c r="U168" s="125"/>
    </row>
    <row r="169" spans="1:21" ht="21" customHeight="1" x14ac:dyDescent="0.4">
      <c r="A169" s="11">
        <v>165</v>
      </c>
      <c r="B169" s="30" t="s">
        <v>2506</v>
      </c>
      <c r="C169" s="41" t="s">
        <v>2509</v>
      </c>
      <c r="D169" s="30" t="s">
        <v>1406</v>
      </c>
      <c r="E169" s="3" t="s">
        <v>431</v>
      </c>
      <c r="F169" s="152" t="s">
        <v>2423</v>
      </c>
      <c r="G169" s="31">
        <v>56.18</v>
      </c>
      <c r="H169" s="32">
        <v>15</v>
      </c>
      <c r="I169" s="31">
        <f t="shared" si="7"/>
        <v>52.5</v>
      </c>
      <c r="J169" s="27">
        <f t="shared" si="8"/>
        <v>3.6750000000000003</v>
      </c>
      <c r="K169" s="27">
        <f t="shared" si="6"/>
        <v>56.174999999999997</v>
      </c>
      <c r="L169" s="27">
        <v>112.36</v>
      </c>
      <c r="M169" s="27">
        <v>112.5</v>
      </c>
      <c r="N169" s="3"/>
      <c r="O169" s="58"/>
      <c r="P169" s="58"/>
      <c r="Q169" s="56"/>
      <c r="R169" s="56"/>
      <c r="U169" s="125"/>
    </row>
    <row r="170" spans="1:21" ht="21" customHeight="1" x14ac:dyDescent="0.4">
      <c r="A170" s="11">
        <v>166</v>
      </c>
      <c r="B170" s="30" t="s">
        <v>2506</v>
      </c>
      <c r="C170" s="41" t="s">
        <v>2508</v>
      </c>
      <c r="D170" s="30" t="s">
        <v>1195</v>
      </c>
      <c r="E170" s="3" t="s">
        <v>300</v>
      </c>
      <c r="F170" s="152" t="s">
        <v>2423</v>
      </c>
      <c r="G170" s="31">
        <v>56.18</v>
      </c>
      <c r="H170" s="32">
        <v>10</v>
      </c>
      <c r="I170" s="31">
        <f t="shared" si="7"/>
        <v>35</v>
      </c>
      <c r="J170" s="27">
        <f t="shared" si="8"/>
        <v>2.4500000000000002</v>
      </c>
      <c r="K170" s="27">
        <f t="shared" si="6"/>
        <v>37.450000000000003</v>
      </c>
      <c r="L170" s="27">
        <v>93.63</v>
      </c>
      <c r="M170" s="32">
        <v>93.75</v>
      </c>
      <c r="N170" s="3"/>
      <c r="O170" s="123"/>
      <c r="P170" s="123"/>
      <c r="Q170" s="57"/>
      <c r="R170" s="57"/>
      <c r="U170" s="125"/>
    </row>
    <row r="171" spans="1:21" ht="21" customHeight="1" x14ac:dyDescent="0.4">
      <c r="A171" s="11">
        <v>167</v>
      </c>
      <c r="B171" s="30" t="s">
        <v>2506</v>
      </c>
      <c r="C171" s="41" t="s">
        <v>2507</v>
      </c>
      <c r="D171" s="30" t="s">
        <v>1743</v>
      </c>
      <c r="E171" s="3" t="s">
        <v>651</v>
      </c>
      <c r="F171" s="152" t="s">
        <v>2423</v>
      </c>
      <c r="G171" s="31">
        <v>6527.54</v>
      </c>
      <c r="H171" s="32">
        <v>0</v>
      </c>
      <c r="I171" s="31">
        <f t="shared" si="7"/>
        <v>0</v>
      </c>
      <c r="J171" s="27">
        <f t="shared" si="8"/>
        <v>0</v>
      </c>
      <c r="K171" s="27">
        <f t="shared" si="6"/>
        <v>0</v>
      </c>
      <c r="L171" s="27">
        <v>6527.54</v>
      </c>
      <c r="M171" s="27">
        <v>6527.54</v>
      </c>
      <c r="N171" s="141" t="s">
        <v>2579</v>
      </c>
      <c r="O171" s="58"/>
      <c r="P171" s="58"/>
      <c r="Q171" s="56"/>
      <c r="R171" s="56"/>
      <c r="U171" s="125"/>
    </row>
    <row r="172" spans="1:21" ht="21" customHeight="1" x14ac:dyDescent="0.4">
      <c r="A172" s="11">
        <v>168</v>
      </c>
      <c r="B172" s="30" t="s">
        <v>2506</v>
      </c>
      <c r="C172" s="41" t="s">
        <v>2505</v>
      </c>
      <c r="D172" s="30" t="s">
        <v>1744</v>
      </c>
      <c r="E172" s="3" t="s">
        <v>651</v>
      </c>
      <c r="F172" s="152" t="s">
        <v>2423</v>
      </c>
      <c r="G172" s="31">
        <v>1535.45</v>
      </c>
      <c r="H172" s="32">
        <v>0</v>
      </c>
      <c r="I172" s="31">
        <f t="shared" si="7"/>
        <v>0</v>
      </c>
      <c r="J172" s="27">
        <f t="shared" si="8"/>
        <v>0</v>
      </c>
      <c r="K172" s="27">
        <f t="shared" si="6"/>
        <v>0</v>
      </c>
      <c r="L172" s="27">
        <v>1535.45</v>
      </c>
      <c r="M172" s="32">
        <v>1535.45</v>
      </c>
      <c r="N172" s="141" t="s">
        <v>2579</v>
      </c>
      <c r="O172" s="147">
        <f>SUM(G161:G172)</f>
        <v>8445</v>
      </c>
      <c r="P172" s="147">
        <f>SUM(I161:I172)</f>
        <v>595</v>
      </c>
      <c r="Q172" s="147">
        <f>3.19+2.7+0.49+6.37+12.25+1.96+2.94+5.64+3.68+2.45+427.04+100.45</f>
        <v>569.16000000000008</v>
      </c>
      <c r="R172" s="147">
        <f>SUM(L161:L172)</f>
        <v>9081.67</v>
      </c>
      <c r="S172" s="146">
        <f>SUM(M161:M172)</f>
        <v>9083.49</v>
      </c>
      <c r="T172" s="145">
        <v>9083.49</v>
      </c>
      <c r="U172" s="125"/>
    </row>
    <row r="173" spans="1:21" ht="21" customHeight="1" x14ac:dyDescent="0.4">
      <c r="A173" s="11">
        <v>169</v>
      </c>
      <c r="B173" s="30" t="s">
        <v>2424</v>
      </c>
      <c r="C173" s="4" t="s">
        <v>2886</v>
      </c>
      <c r="D173" s="30" t="s">
        <v>1277</v>
      </c>
      <c r="E173" s="64" t="s">
        <v>337</v>
      </c>
      <c r="F173" s="148" t="s">
        <v>1779</v>
      </c>
      <c r="G173" s="31">
        <v>0</v>
      </c>
      <c r="H173" s="32">
        <v>22</v>
      </c>
      <c r="I173" s="31">
        <f t="shared" si="7"/>
        <v>77</v>
      </c>
      <c r="J173" s="27">
        <f t="shared" si="8"/>
        <v>5.3900000000000006</v>
      </c>
      <c r="K173" s="27">
        <f>SUM(I173+J173)</f>
        <v>82.39</v>
      </c>
      <c r="L173" s="27">
        <v>82.39</v>
      </c>
      <c r="M173" s="32">
        <v>82.39</v>
      </c>
      <c r="N173" s="178"/>
      <c r="O173" s="147">
        <f>SUM(G173)</f>
        <v>0</v>
      </c>
      <c r="P173" s="147">
        <f>SUM(I173)</f>
        <v>77</v>
      </c>
      <c r="Q173" s="147">
        <f>5.39</f>
        <v>5.39</v>
      </c>
      <c r="R173" s="147">
        <v>82.39</v>
      </c>
      <c r="S173" s="146">
        <f>SUM(M173)</f>
        <v>82.39</v>
      </c>
      <c r="T173" s="145">
        <v>82.39</v>
      </c>
      <c r="U173" s="125"/>
    </row>
    <row r="174" spans="1:21" ht="21" customHeight="1" x14ac:dyDescent="0.4">
      <c r="A174" s="52"/>
      <c r="B174" s="53"/>
      <c r="C174" s="54"/>
      <c r="D174" s="53"/>
      <c r="E174" s="55"/>
      <c r="F174" s="57"/>
      <c r="G174" s="56"/>
      <c r="H174" s="57"/>
      <c r="I174" s="56"/>
      <c r="J174" s="58"/>
      <c r="K174" s="58"/>
      <c r="L174" s="58"/>
      <c r="M174" s="58"/>
      <c r="N174" s="29"/>
      <c r="O174" s="179">
        <f t="shared" ref="O174:T174" si="9">O6+O25+O37+O52+O104+O117+O145+O156+O160+O172+O173</f>
        <v>21706.25</v>
      </c>
      <c r="P174" s="179">
        <f t="shared" si="9"/>
        <v>28640.5</v>
      </c>
      <c r="Q174" s="179">
        <f t="shared" si="9"/>
        <v>2805.0900000000006</v>
      </c>
      <c r="R174" s="179">
        <f t="shared" si="9"/>
        <v>52351.900000000009</v>
      </c>
      <c r="S174" s="179">
        <f t="shared" si="9"/>
        <v>52371.82</v>
      </c>
      <c r="T174" s="179">
        <f t="shared" si="9"/>
        <v>52371.82</v>
      </c>
      <c r="U174" s="122">
        <f>T6+T25+T145+T156+T160+T37+T52+T104+T117+T172+T173</f>
        <v>52371.82</v>
      </c>
    </row>
    <row r="175" spans="1:21" ht="21" customHeight="1" thickBot="1" x14ac:dyDescent="0.45">
      <c r="A175" s="52"/>
      <c r="B175" s="53"/>
      <c r="C175" s="54"/>
      <c r="D175" s="53"/>
      <c r="E175" s="73" t="s">
        <v>1781</v>
      </c>
      <c r="F175" s="74" t="s">
        <v>1782</v>
      </c>
      <c r="G175" s="75">
        <f>SUM(G5:G173)</f>
        <v>21706.25</v>
      </c>
      <c r="H175" s="75"/>
      <c r="I175" s="75">
        <f>SUM(I5:I173)</f>
        <v>28640.5</v>
      </c>
      <c r="J175" s="75">
        <v>2805.09</v>
      </c>
      <c r="K175" s="75">
        <f>SUM(K5:K173)</f>
        <v>30645.334999999995</v>
      </c>
      <c r="L175" s="75">
        <f>SUM(L5:L173)</f>
        <v>52351.899999999972</v>
      </c>
      <c r="M175" s="75">
        <f>SUM(M5:M173)</f>
        <v>52371.82</v>
      </c>
      <c r="N175" s="81"/>
      <c r="O175" s="81"/>
      <c r="P175" s="81"/>
      <c r="Q175" s="56"/>
      <c r="S175" s="61"/>
      <c r="T175" s="72"/>
    </row>
    <row r="176" spans="1:21" ht="21" customHeight="1" thickTop="1" x14ac:dyDescent="0.4">
      <c r="A176" s="52"/>
      <c r="B176" s="53"/>
      <c r="C176" s="54"/>
      <c r="D176" s="53"/>
      <c r="E176" s="55"/>
      <c r="F176" s="57"/>
      <c r="G176" s="56"/>
      <c r="H176" s="57"/>
      <c r="I176" s="56"/>
      <c r="J176" s="58"/>
      <c r="K176" s="58"/>
      <c r="L176" s="58"/>
      <c r="M176" s="58"/>
      <c r="N176" s="58"/>
      <c r="O176" s="58"/>
      <c r="P176" s="58"/>
      <c r="Q176" s="56"/>
      <c r="R176" s="56"/>
    </row>
    <row r="177" spans="3:11" x14ac:dyDescent="0.4">
      <c r="K177" s="144"/>
    </row>
    <row r="178" spans="3:11" x14ac:dyDescent="0.4">
      <c r="C178" s="76" t="s">
        <v>1783</v>
      </c>
      <c r="D178" s="1" t="s">
        <v>2889</v>
      </c>
    </row>
  </sheetData>
  <mergeCells count="16">
    <mergeCell ref="O3:O4"/>
    <mergeCell ref="B3:B4"/>
    <mergeCell ref="C3:C4"/>
    <mergeCell ref="D3:D4"/>
    <mergeCell ref="T3:T4"/>
    <mergeCell ref="E3:E4"/>
    <mergeCell ref="S3:S4"/>
    <mergeCell ref="P3:P4"/>
    <mergeCell ref="R3:R4"/>
    <mergeCell ref="Q3:Q4"/>
    <mergeCell ref="N3:N4"/>
    <mergeCell ref="A1:M1"/>
    <mergeCell ref="I3:I4"/>
    <mergeCell ref="J3:J4"/>
    <mergeCell ref="M3:M4"/>
    <mergeCell ref="A3:A4"/>
  </mergeCells>
  <pageMargins left="0.39370078740157483" right="0" top="0" bottom="0" header="0.31496062992125984" footer="0.31496062992125984"/>
  <pageSetup paperSize="9"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"/>
  <sheetViews>
    <sheetView tabSelected="1" zoomScale="85" zoomScaleNormal="85" workbookViewId="0">
      <selection activeCell="E9" sqref="E9"/>
    </sheetView>
  </sheetViews>
  <sheetFormatPr baseColWidth="10" defaultColWidth="9" defaultRowHeight="24" x14ac:dyDescent="0.4"/>
  <cols>
    <col min="1" max="1" width="4.83203125" style="35" customWidth="1"/>
    <col min="2" max="2" width="11" style="34" customWidth="1"/>
    <col min="3" max="3" width="14.6640625" style="36" customWidth="1"/>
    <col min="4" max="4" width="9.6640625" style="35" customWidth="1"/>
    <col min="5" max="5" width="40.33203125" style="35" customWidth="1"/>
    <col min="6" max="6" width="10.33203125" style="35" customWidth="1"/>
    <col min="7" max="7" width="16.33203125" style="37" customWidth="1"/>
    <col min="8" max="8" width="10.33203125" style="38" customWidth="1"/>
    <col min="9" max="9" width="12.1640625" style="49" customWidth="1"/>
    <col min="10" max="10" width="12.1640625" style="38" customWidth="1"/>
    <col min="11" max="11" width="14.33203125" style="38" customWidth="1"/>
    <col min="12" max="12" width="14.6640625" style="38" customWidth="1"/>
    <col min="13" max="13" width="14.1640625" style="38" customWidth="1"/>
    <col min="14" max="14" width="40.33203125" style="38" customWidth="1"/>
    <col min="15" max="15" width="13.1640625" style="38" customWidth="1"/>
    <col min="16" max="16" width="16" style="38" customWidth="1"/>
    <col min="17" max="17" width="13.33203125" style="67" customWidth="1"/>
    <col min="18" max="18" width="12.83203125" style="67" customWidth="1"/>
    <col min="19" max="19" width="12.83203125" style="29" customWidth="1"/>
    <col min="20" max="20" width="12.1640625" style="70" customWidth="1"/>
    <col min="21" max="16384" width="9" style="29"/>
  </cols>
  <sheetData>
    <row r="1" spans="1:20" s="28" customFormat="1" ht="30" x14ac:dyDescent="0.5">
      <c r="A1" s="218" t="s">
        <v>2504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158"/>
      <c r="O1" s="158"/>
      <c r="P1" s="158"/>
      <c r="Q1" s="66"/>
      <c r="R1" s="66"/>
      <c r="T1" s="69"/>
    </row>
    <row r="2" spans="1:20" s="28" customFormat="1" ht="24.75" customHeight="1" x14ac:dyDescent="0.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86"/>
      <c r="L2" s="78" t="s">
        <v>1784</v>
      </c>
      <c r="M2" s="79" t="s">
        <v>1785</v>
      </c>
      <c r="N2" s="79"/>
      <c r="O2" s="79"/>
      <c r="P2" s="79"/>
      <c r="Q2" s="158"/>
      <c r="R2" s="158"/>
      <c r="T2" s="69"/>
    </row>
    <row r="3" spans="1:20" s="28" customFormat="1" x14ac:dyDescent="0.4">
      <c r="A3" s="229" t="s">
        <v>1775</v>
      </c>
      <c r="B3" s="229" t="s">
        <v>1774</v>
      </c>
      <c r="C3" s="229" t="s">
        <v>7</v>
      </c>
      <c r="D3" s="229" t="s">
        <v>0</v>
      </c>
      <c r="E3" s="229" t="s">
        <v>1773</v>
      </c>
      <c r="F3" s="42" t="s">
        <v>2502</v>
      </c>
      <c r="G3" s="139" t="s">
        <v>1836</v>
      </c>
      <c r="H3" s="44" t="s">
        <v>2890</v>
      </c>
      <c r="I3" s="230" t="s">
        <v>1777</v>
      </c>
      <c r="J3" s="202" t="s">
        <v>1768</v>
      </c>
      <c r="K3" s="188"/>
      <c r="L3" s="156" t="s">
        <v>5</v>
      </c>
      <c r="M3" s="227" t="s">
        <v>1776</v>
      </c>
      <c r="N3" s="219" t="s">
        <v>1834</v>
      </c>
      <c r="O3" s="221" t="s">
        <v>2400</v>
      </c>
      <c r="P3" s="224" t="s">
        <v>2399</v>
      </c>
      <c r="Q3" s="226">
        <v>7.0000000000000007E-2</v>
      </c>
      <c r="R3" s="226" t="s">
        <v>5</v>
      </c>
      <c r="S3" s="223" t="s">
        <v>1776</v>
      </c>
      <c r="T3" s="222" t="s">
        <v>1778</v>
      </c>
    </row>
    <row r="4" spans="1:20" s="28" customFormat="1" x14ac:dyDescent="0.4">
      <c r="A4" s="229"/>
      <c r="B4" s="229"/>
      <c r="C4" s="229"/>
      <c r="D4" s="229"/>
      <c r="E4" s="229"/>
      <c r="F4" s="43" t="s">
        <v>1763</v>
      </c>
      <c r="G4" s="140" t="s">
        <v>1837</v>
      </c>
      <c r="H4" s="45" t="s">
        <v>2890</v>
      </c>
      <c r="I4" s="231"/>
      <c r="J4" s="203"/>
      <c r="K4" s="185"/>
      <c r="L4" s="157" t="s">
        <v>1780</v>
      </c>
      <c r="M4" s="228"/>
      <c r="N4" s="220"/>
      <c r="O4" s="221"/>
      <c r="P4" s="224"/>
      <c r="Q4" s="226"/>
      <c r="R4" s="226"/>
      <c r="S4" s="223"/>
      <c r="T4" s="222"/>
    </row>
    <row r="5" spans="1:20" ht="21" customHeight="1" x14ac:dyDescent="0.4">
      <c r="A5" s="11">
        <v>1</v>
      </c>
      <c r="B5" s="30" t="s">
        <v>1828</v>
      </c>
      <c r="C5" s="4" t="s">
        <v>1829</v>
      </c>
      <c r="D5" s="30">
        <v>1546288</v>
      </c>
      <c r="E5" s="3" t="s">
        <v>1832</v>
      </c>
      <c r="F5" s="30" t="s">
        <v>2423</v>
      </c>
      <c r="G5" s="33">
        <v>2627.92</v>
      </c>
      <c r="H5" s="46">
        <v>0</v>
      </c>
      <c r="I5" s="27">
        <f t="shared" ref="I5:I30" si="0">H5*4</f>
        <v>0</v>
      </c>
      <c r="J5" s="27">
        <f>I5*7%</f>
        <v>0</v>
      </c>
      <c r="K5" s="27">
        <f>SUM(I5:J5)</f>
        <v>0</v>
      </c>
      <c r="L5" s="27">
        <f t="shared" ref="L5:L31" si="1">G5+I5+J5</f>
        <v>2627.92</v>
      </c>
      <c r="M5" s="31">
        <v>2627.92</v>
      </c>
      <c r="N5" s="142" t="s">
        <v>1833</v>
      </c>
      <c r="O5" s="128">
        <f>SUM(G5)</f>
        <v>2627.92</v>
      </c>
      <c r="P5" s="128">
        <f>SUM(I5)</f>
        <v>0</v>
      </c>
      <c r="Q5" s="131">
        <f>171.92</f>
        <v>171.92</v>
      </c>
      <c r="R5" s="131">
        <f>2627.92</f>
        <v>2627.92</v>
      </c>
      <c r="S5" s="132">
        <f>SUM(M5)</f>
        <v>2627.92</v>
      </c>
      <c r="T5" s="133">
        <v>2627.92</v>
      </c>
    </row>
    <row r="6" spans="1:20" ht="21" customHeight="1" x14ac:dyDescent="0.4">
      <c r="A6" s="11">
        <v>2</v>
      </c>
      <c r="B6" s="30" t="s">
        <v>1831</v>
      </c>
      <c r="C6" s="4" t="s">
        <v>1830</v>
      </c>
      <c r="D6" s="30">
        <v>1054280</v>
      </c>
      <c r="E6" s="3" t="s">
        <v>571</v>
      </c>
      <c r="F6" s="126" t="s">
        <v>2423</v>
      </c>
      <c r="G6" s="31">
        <v>1022.92</v>
      </c>
      <c r="H6" s="46">
        <v>106</v>
      </c>
      <c r="I6" s="27">
        <f t="shared" si="0"/>
        <v>424</v>
      </c>
      <c r="J6" s="27">
        <f>I6*7%</f>
        <v>29.680000000000003</v>
      </c>
      <c r="K6" s="27">
        <f t="shared" ref="K6:K31" si="2">SUM(I6:J6)</f>
        <v>453.68</v>
      </c>
      <c r="L6" s="48">
        <f t="shared" si="1"/>
        <v>1476.6000000000001</v>
      </c>
      <c r="M6" s="48">
        <v>1476.75</v>
      </c>
      <c r="N6" s="48"/>
      <c r="O6" s="59"/>
      <c r="P6" s="59"/>
      <c r="Q6" s="56"/>
      <c r="R6" s="56"/>
    </row>
    <row r="7" spans="1:20" ht="21" customHeight="1" x14ac:dyDescent="0.4">
      <c r="A7" s="11">
        <v>3</v>
      </c>
      <c r="B7" s="30" t="s">
        <v>1831</v>
      </c>
      <c r="C7" s="4" t="s">
        <v>1862</v>
      </c>
      <c r="D7" s="30" t="s">
        <v>1858</v>
      </c>
      <c r="E7" s="3" t="s">
        <v>1859</v>
      </c>
      <c r="F7" s="30" t="s">
        <v>2423</v>
      </c>
      <c r="G7" s="33">
        <v>17.12</v>
      </c>
      <c r="H7" s="46">
        <v>10</v>
      </c>
      <c r="I7" s="27">
        <f t="shared" si="0"/>
        <v>40</v>
      </c>
      <c r="J7" s="27">
        <f>I7*7%</f>
        <v>2.8000000000000003</v>
      </c>
      <c r="K7" s="27">
        <f t="shared" si="2"/>
        <v>42.8</v>
      </c>
      <c r="L7" s="27">
        <f t="shared" si="1"/>
        <v>59.92</v>
      </c>
      <c r="M7" s="27">
        <v>60</v>
      </c>
      <c r="N7" s="27"/>
      <c r="O7" s="58"/>
      <c r="P7" s="58"/>
      <c r="Q7" s="57"/>
      <c r="R7" s="57"/>
    </row>
    <row r="8" spans="1:20" ht="21" customHeight="1" x14ac:dyDescent="0.4">
      <c r="A8" s="11">
        <v>4</v>
      </c>
      <c r="B8" s="30" t="s">
        <v>1831</v>
      </c>
      <c r="C8" s="4" t="s">
        <v>1863</v>
      </c>
      <c r="D8" s="30" t="s">
        <v>1860</v>
      </c>
      <c r="E8" s="3" t="s">
        <v>1861</v>
      </c>
      <c r="F8" s="126" t="s">
        <v>2423</v>
      </c>
      <c r="G8" s="31">
        <v>102.72</v>
      </c>
      <c r="H8" s="46">
        <v>31</v>
      </c>
      <c r="I8" s="27">
        <f t="shared" si="0"/>
        <v>124</v>
      </c>
      <c r="J8" s="27">
        <f>I8*7%</f>
        <v>8.6800000000000015</v>
      </c>
      <c r="K8" s="27">
        <f t="shared" si="2"/>
        <v>132.68</v>
      </c>
      <c r="L8" s="48">
        <f t="shared" si="1"/>
        <v>235.4</v>
      </c>
      <c r="M8" s="48">
        <v>235.5</v>
      </c>
      <c r="N8" s="48"/>
      <c r="O8" s="134">
        <f>SUM(G6:G8)</f>
        <v>1142.76</v>
      </c>
      <c r="P8" s="134">
        <f>SUM(I6:I8)</f>
        <v>588</v>
      </c>
      <c r="Q8" s="128">
        <f>29.68+2.8+8.68</f>
        <v>41.16</v>
      </c>
      <c r="R8" s="128">
        <f>1476.6+59.92+235.4</f>
        <v>1771.92</v>
      </c>
      <c r="S8" s="132">
        <f>SUM(M6:M8)</f>
        <v>1772.25</v>
      </c>
      <c r="T8" s="133">
        <v>1772.25</v>
      </c>
    </row>
    <row r="9" spans="1:20" ht="21" customHeight="1" x14ac:dyDescent="0.4">
      <c r="A9" s="11">
        <v>5</v>
      </c>
      <c r="B9" s="30" t="s">
        <v>2385</v>
      </c>
      <c r="C9" s="4" t="s">
        <v>2398</v>
      </c>
      <c r="D9" s="30" t="s">
        <v>2114</v>
      </c>
      <c r="E9" s="64" t="s">
        <v>2115</v>
      </c>
      <c r="F9" s="30" t="s">
        <v>1779</v>
      </c>
      <c r="G9" s="33">
        <v>0</v>
      </c>
      <c r="H9" s="46">
        <v>17</v>
      </c>
      <c r="I9" s="27">
        <f t="shared" si="0"/>
        <v>68</v>
      </c>
      <c r="J9" s="27">
        <f t="shared" ref="J9:J30" si="3">I9*7%</f>
        <v>4.7600000000000007</v>
      </c>
      <c r="K9" s="27">
        <f t="shared" si="2"/>
        <v>72.760000000000005</v>
      </c>
      <c r="L9" s="27">
        <f t="shared" si="1"/>
        <v>72.760000000000005</v>
      </c>
      <c r="M9" s="27">
        <v>73</v>
      </c>
      <c r="N9" s="27"/>
      <c r="O9" s="128">
        <f>SUM(G9)</f>
        <v>0</v>
      </c>
      <c r="P9" s="128">
        <f>SUM(I9)</f>
        <v>68</v>
      </c>
      <c r="Q9" s="131">
        <f>4.76</f>
        <v>4.76</v>
      </c>
      <c r="R9" s="128">
        <f>SUM(O9+P9+Q9)</f>
        <v>72.760000000000005</v>
      </c>
      <c r="S9" s="132">
        <f>SUM(M9)</f>
        <v>73</v>
      </c>
      <c r="T9" s="133">
        <v>73</v>
      </c>
    </row>
    <row r="10" spans="1:20" ht="21" customHeight="1" x14ac:dyDescent="0.4">
      <c r="A10" s="11">
        <v>6</v>
      </c>
      <c r="B10" s="30" t="s">
        <v>2401</v>
      </c>
      <c r="C10" s="4" t="s">
        <v>2417</v>
      </c>
      <c r="D10" s="30" t="s">
        <v>2130</v>
      </c>
      <c r="E10" s="64" t="s">
        <v>2131</v>
      </c>
      <c r="F10" s="126" t="s">
        <v>1779</v>
      </c>
      <c r="G10" s="31">
        <v>0</v>
      </c>
      <c r="H10" s="46">
        <v>4</v>
      </c>
      <c r="I10" s="27">
        <f t="shared" si="0"/>
        <v>16</v>
      </c>
      <c r="J10" s="27">
        <f>I10*7%</f>
        <v>1.1200000000000001</v>
      </c>
      <c r="K10" s="27">
        <f t="shared" si="2"/>
        <v>17.12</v>
      </c>
      <c r="L10" s="48">
        <f t="shared" si="1"/>
        <v>17.12</v>
      </c>
      <c r="M10" s="48">
        <v>17.25</v>
      </c>
      <c r="N10" s="48"/>
      <c r="O10" s="128">
        <f>SUM(G10)</f>
        <v>0</v>
      </c>
      <c r="P10" s="128">
        <f>SUM(I10)</f>
        <v>16</v>
      </c>
      <c r="Q10" s="131">
        <f>1.12</f>
        <v>1.1200000000000001</v>
      </c>
      <c r="R10" s="131">
        <f>17.12</f>
        <v>17.12</v>
      </c>
      <c r="S10" s="132">
        <f>SUM(M10)</f>
        <v>17.25</v>
      </c>
      <c r="T10" s="133">
        <v>17.25</v>
      </c>
    </row>
    <row r="11" spans="1:20" ht="21" customHeight="1" x14ac:dyDescent="0.4">
      <c r="A11" s="11">
        <v>7</v>
      </c>
      <c r="B11" s="30" t="s">
        <v>2424</v>
      </c>
      <c r="C11" s="4" t="s">
        <v>2484</v>
      </c>
      <c r="D11" s="127" t="s">
        <v>2087</v>
      </c>
      <c r="E11" s="64" t="s">
        <v>2088</v>
      </c>
      <c r="F11" s="30" t="s">
        <v>1779</v>
      </c>
      <c r="G11" s="33">
        <v>0</v>
      </c>
      <c r="H11" s="46">
        <v>4</v>
      </c>
      <c r="I11" s="27">
        <f t="shared" si="0"/>
        <v>16</v>
      </c>
      <c r="J11" s="27">
        <f t="shared" si="3"/>
        <v>1.1200000000000001</v>
      </c>
      <c r="K11" s="27">
        <f t="shared" si="2"/>
        <v>17.12</v>
      </c>
      <c r="L11" s="27">
        <f t="shared" si="1"/>
        <v>17.12</v>
      </c>
      <c r="M11" s="27">
        <v>17.25</v>
      </c>
      <c r="N11" s="27"/>
      <c r="O11" s="128">
        <f>SUM(G11)</f>
        <v>0</v>
      </c>
      <c r="P11" s="128">
        <f>SUM(I11)</f>
        <v>16</v>
      </c>
      <c r="Q11" s="128">
        <f>1.12</f>
        <v>1.1200000000000001</v>
      </c>
      <c r="R11" s="128">
        <f>17.12</f>
        <v>17.12</v>
      </c>
      <c r="S11" s="132">
        <f>SUM(M11)</f>
        <v>17.25</v>
      </c>
      <c r="T11" s="133">
        <v>17.25</v>
      </c>
    </row>
    <row r="12" spans="1:20" ht="21" customHeight="1" x14ac:dyDescent="0.4">
      <c r="A12" s="11">
        <v>8</v>
      </c>
      <c r="B12" s="30" t="s">
        <v>2486</v>
      </c>
      <c r="C12" s="4" t="s">
        <v>2495</v>
      </c>
      <c r="D12" s="30" t="s">
        <v>2110</v>
      </c>
      <c r="E12" s="64" t="s">
        <v>2111</v>
      </c>
      <c r="F12" s="126" t="s">
        <v>1779</v>
      </c>
      <c r="G12" s="31">
        <v>0</v>
      </c>
      <c r="H12" s="46">
        <v>27</v>
      </c>
      <c r="I12" s="27">
        <f t="shared" si="0"/>
        <v>108</v>
      </c>
      <c r="J12" s="27">
        <f>I12*7%</f>
        <v>7.5600000000000005</v>
      </c>
      <c r="K12" s="27">
        <f t="shared" si="2"/>
        <v>115.56</v>
      </c>
      <c r="L12" s="48">
        <f t="shared" si="1"/>
        <v>115.56</v>
      </c>
      <c r="M12" s="48">
        <v>115.75</v>
      </c>
      <c r="N12" s="48"/>
      <c r="O12" s="59"/>
      <c r="P12" s="59"/>
      <c r="Q12" s="56"/>
      <c r="R12" s="56"/>
    </row>
    <row r="13" spans="1:20" ht="21" customHeight="1" x14ac:dyDescent="0.4">
      <c r="A13" s="11">
        <v>9</v>
      </c>
      <c r="B13" s="30" t="s">
        <v>2486</v>
      </c>
      <c r="C13" s="4" t="s">
        <v>2496</v>
      </c>
      <c r="D13" s="30" t="s">
        <v>2172</v>
      </c>
      <c r="E13" s="64" t="s">
        <v>2010</v>
      </c>
      <c r="F13" s="126" t="s">
        <v>2423</v>
      </c>
      <c r="G13" s="33">
        <v>552.12</v>
      </c>
      <c r="H13" s="46">
        <v>100</v>
      </c>
      <c r="I13" s="27">
        <f t="shared" si="0"/>
        <v>400</v>
      </c>
      <c r="J13" s="27">
        <f t="shared" si="3"/>
        <v>28.000000000000004</v>
      </c>
      <c r="K13" s="27">
        <f t="shared" si="2"/>
        <v>428</v>
      </c>
      <c r="L13" s="27">
        <f t="shared" si="1"/>
        <v>980.12</v>
      </c>
      <c r="M13" s="27">
        <v>980.25</v>
      </c>
      <c r="N13" s="27"/>
      <c r="O13" s="58"/>
      <c r="P13" s="58"/>
      <c r="Q13" s="57"/>
      <c r="R13" s="57"/>
    </row>
    <row r="14" spans="1:20" ht="21" customHeight="1" x14ac:dyDescent="0.4">
      <c r="A14" s="11">
        <v>10</v>
      </c>
      <c r="B14" s="30" t="s">
        <v>2486</v>
      </c>
      <c r="C14" s="4" t="s">
        <v>2497</v>
      </c>
      <c r="D14" s="30" t="s">
        <v>2166</v>
      </c>
      <c r="E14" s="64" t="s">
        <v>2167</v>
      </c>
      <c r="F14" s="126" t="s">
        <v>2423</v>
      </c>
      <c r="G14" s="31">
        <v>419.44</v>
      </c>
      <c r="H14" s="46">
        <v>94</v>
      </c>
      <c r="I14" s="27">
        <f t="shared" si="0"/>
        <v>376</v>
      </c>
      <c r="J14" s="27">
        <f>I14*7%</f>
        <v>26.320000000000004</v>
      </c>
      <c r="K14" s="27">
        <f t="shared" si="2"/>
        <v>402.32</v>
      </c>
      <c r="L14" s="48">
        <f t="shared" si="1"/>
        <v>821.7600000000001</v>
      </c>
      <c r="M14" s="48">
        <v>822</v>
      </c>
      <c r="N14" s="48"/>
      <c r="O14" s="59"/>
      <c r="P14" s="59"/>
      <c r="Q14" s="56"/>
      <c r="R14" s="56"/>
    </row>
    <row r="15" spans="1:20" ht="21" customHeight="1" x14ac:dyDescent="0.4">
      <c r="A15" s="11">
        <v>11</v>
      </c>
      <c r="B15" s="30" t="s">
        <v>2486</v>
      </c>
      <c r="C15" s="4" t="s">
        <v>2498</v>
      </c>
      <c r="D15" s="30" t="s">
        <v>1978</v>
      </c>
      <c r="E15" s="64" t="s">
        <v>1979</v>
      </c>
      <c r="F15" s="126" t="s">
        <v>2423</v>
      </c>
      <c r="G15" s="33">
        <v>47.08</v>
      </c>
      <c r="H15" s="46">
        <v>11</v>
      </c>
      <c r="I15" s="27">
        <f t="shared" si="0"/>
        <v>44</v>
      </c>
      <c r="J15" s="27">
        <f t="shared" si="3"/>
        <v>3.08</v>
      </c>
      <c r="K15" s="27">
        <f t="shared" si="2"/>
        <v>47.08</v>
      </c>
      <c r="L15" s="27">
        <f t="shared" si="1"/>
        <v>94.16</v>
      </c>
      <c r="M15" s="27">
        <v>94.25</v>
      </c>
      <c r="N15" s="27"/>
      <c r="O15" s="58"/>
      <c r="P15" s="58"/>
      <c r="Q15" s="57"/>
      <c r="R15" s="57"/>
    </row>
    <row r="16" spans="1:20" ht="21" customHeight="1" x14ac:dyDescent="0.4">
      <c r="A16" s="11">
        <v>12</v>
      </c>
      <c r="B16" s="30" t="s">
        <v>2486</v>
      </c>
      <c r="C16" s="4" t="s">
        <v>2499</v>
      </c>
      <c r="D16" s="30" t="s">
        <v>1949</v>
      </c>
      <c r="E16" s="64" t="s">
        <v>1950</v>
      </c>
      <c r="F16" s="126" t="s">
        <v>2423</v>
      </c>
      <c r="G16" s="31">
        <v>72.760000000000005</v>
      </c>
      <c r="H16" s="46">
        <v>15</v>
      </c>
      <c r="I16" s="27">
        <f t="shared" si="0"/>
        <v>60</v>
      </c>
      <c r="J16" s="27">
        <f>I16*7%</f>
        <v>4.2</v>
      </c>
      <c r="K16" s="27">
        <f t="shared" si="2"/>
        <v>64.2</v>
      </c>
      <c r="L16" s="48">
        <f t="shared" si="1"/>
        <v>136.95999999999998</v>
      </c>
      <c r="M16" s="48">
        <v>137</v>
      </c>
      <c r="N16" s="48"/>
      <c r="O16" s="59"/>
      <c r="P16" s="59"/>
      <c r="Q16" s="56"/>
      <c r="R16" s="56"/>
    </row>
    <row r="17" spans="1:20" ht="21" customHeight="1" x14ac:dyDescent="0.4">
      <c r="A17" s="11">
        <v>13</v>
      </c>
      <c r="B17" s="30" t="s">
        <v>2486</v>
      </c>
      <c r="C17" s="4" t="s">
        <v>2500</v>
      </c>
      <c r="D17" s="30" t="s">
        <v>2060</v>
      </c>
      <c r="E17" s="64" t="s">
        <v>2061</v>
      </c>
      <c r="F17" s="126" t="s">
        <v>2423</v>
      </c>
      <c r="G17" s="33">
        <v>149.80000000000001</v>
      </c>
      <c r="H17" s="46">
        <v>38</v>
      </c>
      <c r="I17" s="27">
        <f t="shared" si="0"/>
        <v>152</v>
      </c>
      <c r="J17" s="27">
        <f t="shared" si="3"/>
        <v>10.64</v>
      </c>
      <c r="K17" s="27">
        <f t="shared" si="2"/>
        <v>162.63999999999999</v>
      </c>
      <c r="L17" s="27">
        <f t="shared" si="1"/>
        <v>312.44</v>
      </c>
      <c r="M17" s="27">
        <v>312.5</v>
      </c>
      <c r="N17" s="27"/>
      <c r="O17" s="128">
        <f>SUM(G12:G17)</f>
        <v>1241.2</v>
      </c>
      <c r="P17" s="138">
        <f>SUM(I12:I17)</f>
        <v>1140</v>
      </c>
      <c r="Q17" s="128">
        <f>7.56+28+26.32+3.08+4.2+10.64</f>
        <v>79.800000000000011</v>
      </c>
      <c r="R17" s="131">
        <f>115.56+980.12+821.76+94.16+136.96+312.44</f>
        <v>2461</v>
      </c>
      <c r="S17" s="132">
        <f>SUM(M12:M17)</f>
        <v>2461.75</v>
      </c>
      <c r="T17" s="133">
        <v>2461.75</v>
      </c>
    </row>
    <row r="18" spans="1:20" ht="21" customHeight="1" x14ac:dyDescent="0.4">
      <c r="A18" s="11">
        <v>14</v>
      </c>
      <c r="B18" s="30" t="s">
        <v>2537</v>
      </c>
      <c r="C18" s="4" t="s">
        <v>2577</v>
      </c>
      <c r="D18" s="127" t="s">
        <v>1900</v>
      </c>
      <c r="E18" s="3" t="s">
        <v>670</v>
      </c>
      <c r="F18" s="30" t="s">
        <v>2423</v>
      </c>
      <c r="G18" s="31">
        <v>222.56</v>
      </c>
      <c r="H18" s="46">
        <v>40</v>
      </c>
      <c r="I18" s="27">
        <f t="shared" si="0"/>
        <v>160</v>
      </c>
      <c r="J18" s="27">
        <f t="shared" si="3"/>
        <v>11.200000000000001</v>
      </c>
      <c r="K18" s="27">
        <f t="shared" si="2"/>
        <v>171.2</v>
      </c>
      <c r="L18" s="48">
        <f t="shared" si="1"/>
        <v>393.76</v>
      </c>
      <c r="M18" s="31">
        <v>394</v>
      </c>
      <c r="N18" s="31"/>
      <c r="O18" s="123"/>
      <c r="P18" s="123"/>
      <c r="Q18" s="57"/>
      <c r="R18" s="57"/>
    </row>
    <row r="19" spans="1:20" ht="21" customHeight="1" x14ac:dyDescent="0.4">
      <c r="A19" s="11">
        <v>15</v>
      </c>
      <c r="B19" s="30" t="s">
        <v>2537</v>
      </c>
      <c r="C19" s="4" t="s">
        <v>2576</v>
      </c>
      <c r="D19" s="127" t="s">
        <v>2316</v>
      </c>
      <c r="E19" s="3" t="s">
        <v>2317</v>
      </c>
      <c r="F19" s="30" t="s">
        <v>2423</v>
      </c>
      <c r="G19" s="31">
        <v>55.64</v>
      </c>
      <c r="H19" s="46">
        <v>9</v>
      </c>
      <c r="I19" s="27">
        <f t="shared" si="0"/>
        <v>36</v>
      </c>
      <c r="J19" s="27">
        <f t="shared" si="3"/>
        <v>2.5200000000000005</v>
      </c>
      <c r="K19" s="27">
        <f t="shared" si="2"/>
        <v>38.520000000000003</v>
      </c>
      <c r="L19" s="48">
        <f t="shared" si="1"/>
        <v>94.16</v>
      </c>
      <c r="M19" s="48">
        <v>94.25</v>
      </c>
      <c r="N19" s="48"/>
      <c r="O19" s="56"/>
      <c r="P19" s="56"/>
      <c r="Q19" s="56"/>
      <c r="R19" s="56"/>
      <c r="S19" s="61"/>
      <c r="T19" s="71"/>
    </row>
    <row r="20" spans="1:20" ht="21" customHeight="1" x14ac:dyDescent="0.4">
      <c r="A20" s="11">
        <v>16</v>
      </c>
      <c r="B20" s="30" t="s">
        <v>2537</v>
      </c>
      <c r="C20" s="4" t="s">
        <v>2575</v>
      </c>
      <c r="D20" s="127" t="s">
        <v>2101</v>
      </c>
      <c r="E20" s="3" t="s">
        <v>2102</v>
      </c>
      <c r="F20" s="30" t="s">
        <v>2423</v>
      </c>
      <c r="G20" s="31">
        <v>312.44</v>
      </c>
      <c r="H20" s="46">
        <v>124</v>
      </c>
      <c r="I20" s="27">
        <f t="shared" si="0"/>
        <v>496</v>
      </c>
      <c r="J20" s="27">
        <f t="shared" si="3"/>
        <v>34.720000000000006</v>
      </c>
      <c r="K20" s="27">
        <f t="shared" si="2"/>
        <v>530.72</v>
      </c>
      <c r="L20" s="48">
        <f t="shared" si="1"/>
        <v>843.16000000000008</v>
      </c>
      <c r="M20" s="27">
        <v>843.25</v>
      </c>
      <c r="N20" s="27"/>
      <c r="O20" s="147">
        <f>SUM(G18:G20)</f>
        <v>590.64</v>
      </c>
      <c r="P20" s="147">
        <f>SUM(I18:I20)</f>
        <v>692</v>
      </c>
      <c r="Q20" s="151">
        <f>11.2+2.52+34.72</f>
        <v>48.44</v>
      </c>
      <c r="R20" s="151">
        <f>393.76+94.16+843.16</f>
        <v>1331.08</v>
      </c>
      <c r="S20" s="146">
        <f>SUM(M18:M20)</f>
        <v>1331.5</v>
      </c>
      <c r="T20" s="145">
        <v>1331.5</v>
      </c>
    </row>
    <row r="21" spans="1:20" ht="21" customHeight="1" x14ac:dyDescent="0.4">
      <c r="A21" s="11">
        <v>17</v>
      </c>
      <c r="B21" s="30" t="s">
        <v>2525</v>
      </c>
      <c r="C21" s="4" t="s">
        <v>2574</v>
      </c>
      <c r="D21" s="30" t="s">
        <v>2355</v>
      </c>
      <c r="E21" s="117" t="s">
        <v>2356</v>
      </c>
      <c r="F21" s="30" t="s">
        <v>2423</v>
      </c>
      <c r="G21" s="31">
        <v>312.44</v>
      </c>
      <c r="H21" s="46">
        <v>58</v>
      </c>
      <c r="I21" s="27">
        <f t="shared" si="0"/>
        <v>232</v>
      </c>
      <c r="J21" s="27">
        <f t="shared" si="3"/>
        <v>16.240000000000002</v>
      </c>
      <c r="K21" s="27">
        <f t="shared" si="2"/>
        <v>248.24</v>
      </c>
      <c r="L21" s="48">
        <f t="shared" si="1"/>
        <v>560.68000000000006</v>
      </c>
      <c r="M21" s="48">
        <v>560.75</v>
      </c>
      <c r="N21" s="48"/>
      <c r="O21" s="58"/>
      <c r="P21" s="58"/>
      <c r="Q21" s="57"/>
      <c r="R21" s="56"/>
    </row>
    <row r="22" spans="1:20" ht="21" customHeight="1" x14ac:dyDescent="0.4">
      <c r="A22" s="11">
        <v>18</v>
      </c>
      <c r="B22" s="30" t="s">
        <v>2525</v>
      </c>
      <c r="C22" s="4" t="s">
        <v>2573</v>
      </c>
      <c r="D22" s="30" t="s">
        <v>2045</v>
      </c>
      <c r="E22" s="3" t="s">
        <v>272</v>
      </c>
      <c r="F22" s="30" t="s">
        <v>2423</v>
      </c>
      <c r="G22" s="31">
        <v>607.76</v>
      </c>
      <c r="H22" s="46">
        <v>150</v>
      </c>
      <c r="I22" s="27">
        <f t="shared" si="0"/>
        <v>600</v>
      </c>
      <c r="J22" s="27">
        <f t="shared" si="3"/>
        <v>42.000000000000007</v>
      </c>
      <c r="K22" s="27">
        <f t="shared" si="2"/>
        <v>642</v>
      </c>
      <c r="L22" s="48">
        <f t="shared" si="1"/>
        <v>1249.76</v>
      </c>
      <c r="M22" s="27">
        <v>1250</v>
      </c>
      <c r="N22" s="27"/>
      <c r="O22" s="147">
        <f>SUM(G21:G22)</f>
        <v>920.2</v>
      </c>
      <c r="P22" s="147">
        <f>SUM(I21:I22)</f>
        <v>832</v>
      </c>
      <c r="Q22" s="151">
        <f>16.24+42</f>
        <v>58.239999999999995</v>
      </c>
      <c r="R22" s="151">
        <f>560.68+1249.76</f>
        <v>1810.44</v>
      </c>
      <c r="S22" s="146">
        <f>SUM(M21:M22)</f>
        <v>1810.75</v>
      </c>
      <c r="T22" s="145">
        <v>1810.75</v>
      </c>
    </row>
    <row r="23" spans="1:20" ht="21" customHeight="1" x14ac:dyDescent="0.4">
      <c r="A23" s="11">
        <v>19</v>
      </c>
      <c r="B23" s="30" t="s">
        <v>2520</v>
      </c>
      <c r="C23" s="4" t="s">
        <v>2572</v>
      </c>
      <c r="D23" s="30" t="s">
        <v>2185</v>
      </c>
      <c r="E23" s="3" t="s">
        <v>2186</v>
      </c>
      <c r="F23" s="30" t="s">
        <v>2423</v>
      </c>
      <c r="G23" s="31">
        <v>436.56</v>
      </c>
      <c r="H23" s="46">
        <v>39</v>
      </c>
      <c r="I23" s="27">
        <f t="shared" si="0"/>
        <v>156</v>
      </c>
      <c r="J23" s="27">
        <f t="shared" si="3"/>
        <v>10.920000000000002</v>
      </c>
      <c r="K23" s="27">
        <f t="shared" si="2"/>
        <v>166.92000000000002</v>
      </c>
      <c r="L23" s="48">
        <f t="shared" si="1"/>
        <v>603.4799999999999</v>
      </c>
      <c r="M23" s="48">
        <v>603.5</v>
      </c>
      <c r="N23" s="48"/>
      <c r="O23" s="123"/>
      <c r="P23" s="123"/>
      <c r="Q23" s="57"/>
      <c r="R23" s="57"/>
      <c r="S23" s="51"/>
    </row>
    <row r="24" spans="1:20" ht="21" customHeight="1" x14ac:dyDescent="0.4">
      <c r="A24" s="11">
        <v>20</v>
      </c>
      <c r="B24" s="30" t="s">
        <v>2520</v>
      </c>
      <c r="C24" s="4" t="s">
        <v>2571</v>
      </c>
      <c r="D24" s="30" t="s">
        <v>2187</v>
      </c>
      <c r="E24" s="3" t="s">
        <v>2186</v>
      </c>
      <c r="F24" s="30" t="s">
        <v>2423</v>
      </c>
      <c r="G24" s="33">
        <v>188.32</v>
      </c>
      <c r="H24" s="46">
        <v>44</v>
      </c>
      <c r="I24" s="27">
        <f t="shared" si="0"/>
        <v>176</v>
      </c>
      <c r="J24" s="27">
        <f t="shared" si="3"/>
        <v>12.32</v>
      </c>
      <c r="K24" s="27">
        <f t="shared" si="2"/>
        <v>188.32</v>
      </c>
      <c r="L24" s="27">
        <f t="shared" si="1"/>
        <v>376.64</v>
      </c>
      <c r="M24" s="27">
        <v>376.75</v>
      </c>
      <c r="N24" s="27"/>
      <c r="O24" s="58"/>
      <c r="P24" s="58"/>
      <c r="Q24" s="57"/>
      <c r="R24" s="56"/>
    </row>
    <row r="25" spans="1:20" ht="21" customHeight="1" x14ac:dyDescent="0.4">
      <c r="A25" s="11">
        <v>21</v>
      </c>
      <c r="B25" s="30" t="s">
        <v>2520</v>
      </c>
      <c r="C25" s="4" t="s">
        <v>2570</v>
      </c>
      <c r="D25" s="30" t="s">
        <v>1880</v>
      </c>
      <c r="E25" s="3" t="s">
        <v>33</v>
      </c>
      <c r="F25" s="30" t="s">
        <v>2423</v>
      </c>
      <c r="G25" s="31">
        <v>4.28</v>
      </c>
      <c r="H25" s="46">
        <v>1</v>
      </c>
      <c r="I25" s="27">
        <f t="shared" si="0"/>
        <v>4</v>
      </c>
      <c r="J25" s="27">
        <f t="shared" si="3"/>
        <v>0.28000000000000003</v>
      </c>
      <c r="K25" s="27">
        <f t="shared" si="2"/>
        <v>4.28</v>
      </c>
      <c r="L25" s="48">
        <f t="shared" si="1"/>
        <v>8.56</v>
      </c>
      <c r="M25" s="48">
        <v>8.75</v>
      </c>
      <c r="N25" s="48"/>
      <c r="O25" s="58"/>
      <c r="P25" s="58"/>
      <c r="Q25" s="57"/>
      <c r="R25" s="56"/>
    </row>
    <row r="26" spans="1:20" ht="21" customHeight="1" x14ac:dyDescent="0.4">
      <c r="A26" s="11">
        <v>22</v>
      </c>
      <c r="B26" s="30" t="s">
        <v>2520</v>
      </c>
      <c r="C26" s="4" t="s">
        <v>2569</v>
      </c>
      <c r="D26" s="30" t="s">
        <v>1881</v>
      </c>
      <c r="E26" s="3" t="s">
        <v>33</v>
      </c>
      <c r="F26" s="30" t="s">
        <v>2423</v>
      </c>
      <c r="G26" s="33">
        <v>299.60000000000002</v>
      </c>
      <c r="H26" s="46">
        <v>61</v>
      </c>
      <c r="I26" s="27">
        <f t="shared" si="0"/>
        <v>244</v>
      </c>
      <c r="J26" s="27">
        <f t="shared" si="3"/>
        <v>17.080000000000002</v>
      </c>
      <c r="K26" s="27">
        <f t="shared" si="2"/>
        <v>261.08</v>
      </c>
      <c r="L26" s="27">
        <f t="shared" si="1"/>
        <v>560.68000000000006</v>
      </c>
      <c r="M26" s="27">
        <v>560.75</v>
      </c>
      <c r="N26" s="27"/>
      <c r="O26" s="123"/>
      <c r="P26" s="123"/>
      <c r="Q26" s="57"/>
      <c r="R26" s="57"/>
    </row>
    <row r="27" spans="1:20" ht="21" customHeight="1" x14ac:dyDescent="0.4">
      <c r="A27" s="11">
        <v>23</v>
      </c>
      <c r="B27" s="30" t="s">
        <v>2520</v>
      </c>
      <c r="C27" s="4" t="s">
        <v>2568</v>
      </c>
      <c r="D27" s="30" t="s">
        <v>2037</v>
      </c>
      <c r="E27" s="3" t="s">
        <v>2038</v>
      </c>
      <c r="F27" s="30" t="s">
        <v>2423</v>
      </c>
      <c r="G27" s="31">
        <v>201.16</v>
      </c>
      <c r="H27" s="46">
        <v>27</v>
      </c>
      <c r="I27" s="27">
        <f t="shared" si="0"/>
        <v>108</v>
      </c>
      <c r="J27" s="27">
        <f t="shared" si="3"/>
        <v>7.5600000000000005</v>
      </c>
      <c r="K27" s="27">
        <f t="shared" si="2"/>
        <v>115.56</v>
      </c>
      <c r="L27" s="48">
        <f t="shared" si="1"/>
        <v>316.71999999999997</v>
      </c>
      <c r="M27" s="48">
        <v>316.75</v>
      </c>
      <c r="N27" s="48"/>
      <c r="O27" s="58"/>
      <c r="P27" s="58"/>
      <c r="Q27" s="57"/>
      <c r="R27" s="56"/>
    </row>
    <row r="28" spans="1:20" ht="21" customHeight="1" x14ac:dyDescent="0.4">
      <c r="A28" s="11">
        <v>24</v>
      </c>
      <c r="B28" s="30" t="s">
        <v>2520</v>
      </c>
      <c r="C28" s="4" t="s">
        <v>2567</v>
      </c>
      <c r="D28" s="30" t="s">
        <v>2331</v>
      </c>
      <c r="E28" s="3" t="s">
        <v>2332</v>
      </c>
      <c r="F28" s="30" t="s">
        <v>2423</v>
      </c>
      <c r="G28" s="33">
        <v>175.48</v>
      </c>
      <c r="H28" s="46">
        <v>47</v>
      </c>
      <c r="I28" s="27">
        <f t="shared" si="0"/>
        <v>188</v>
      </c>
      <c r="J28" s="27">
        <f t="shared" si="3"/>
        <v>13.160000000000002</v>
      </c>
      <c r="K28" s="27">
        <f t="shared" si="2"/>
        <v>201.16</v>
      </c>
      <c r="L28" s="27">
        <f t="shared" si="1"/>
        <v>376.64000000000004</v>
      </c>
      <c r="M28" s="27">
        <v>376.75</v>
      </c>
      <c r="N28" s="27"/>
      <c r="O28" s="147">
        <f>SUM(G23:G28)</f>
        <v>1305.4000000000001</v>
      </c>
      <c r="P28" s="147">
        <f>SUM(I23:I28)</f>
        <v>876</v>
      </c>
      <c r="Q28" s="151">
        <f>10.92+12.32+0.28+17.08+7.56+13.16</f>
        <v>61.320000000000007</v>
      </c>
      <c r="R28" s="151">
        <f>603.48+376.64+8.56+560.68+316.72+376.64</f>
        <v>2242.7199999999998</v>
      </c>
      <c r="S28" s="146">
        <f>SUM(M23:M28)</f>
        <v>2243.25</v>
      </c>
      <c r="T28" s="145">
        <v>2243.25</v>
      </c>
    </row>
    <row r="29" spans="1:20" ht="21" customHeight="1" x14ac:dyDescent="0.4">
      <c r="A29" s="11">
        <v>25</v>
      </c>
      <c r="B29" s="30" t="s">
        <v>2506</v>
      </c>
      <c r="C29" s="4" t="s">
        <v>2566</v>
      </c>
      <c r="D29" s="30" t="s">
        <v>1924</v>
      </c>
      <c r="E29" s="64" t="s">
        <v>1925</v>
      </c>
      <c r="F29" s="126" t="s">
        <v>1779</v>
      </c>
      <c r="G29" s="31">
        <v>0</v>
      </c>
      <c r="H29" s="46">
        <v>386</v>
      </c>
      <c r="I29" s="27">
        <f t="shared" si="0"/>
        <v>1544</v>
      </c>
      <c r="J29" s="27">
        <f t="shared" si="3"/>
        <v>108.08000000000001</v>
      </c>
      <c r="K29" s="27">
        <f t="shared" si="2"/>
        <v>1652.08</v>
      </c>
      <c r="L29" s="48">
        <f t="shared" si="1"/>
        <v>1652.08</v>
      </c>
      <c r="M29" s="48">
        <v>1652.25</v>
      </c>
      <c r="N29" s="48"/>
      <c r="O29" s="58"/>
      <c r="P29" s="58"/>
      <c r="Q29" s="57"/>
      <c r="R29" s="56"/>
    </row>
    <row r="30" spans="1:20" ht="21" customHeight="1" x14ac:dyDescent="0.4">
      <c r="A30" s="11">
        <v>26</v>
      </c>
      <c r="B30" s="30" t="s">
        <v>2506</v>
      </c>
      <c r="C30" s="4" t="s">
        <v>2565</v>
      </c>
      <c r="D30" s="30" t="s">
        <v>2020</v>
      </c>
      <c r="E30" s="64" t="s">
        <v>2021</v>
      </c>
      <c r="F30" s="126" t="s">
        <v>1779</v>
      </c>
      <c r="G30" s="33">
        <v>0</v>
      </c>
      <c r="H30" s="46">
        <v>27</v>
      </c>
      <c r="I30" s="27">
        <f t="shared" si="0"/>
        <v>108</v>
      </c>
      <c r="J30" s="27">
        <f t="shared" si="3"/>
        <v>7.5600000000000005</v>
      </c>
      <c r="K30" s="27">
        <f t="shared" si="2"/>
        <v>115.56</v>
      </c>
      <c r="L30" s="27">
        <f t="shared" si="1"/>
        <v>115.56</v>
      </c>
      <c r="M30" s="27">
        <v>115.75</v>
      </c>
      <c r="N30" s="27"/>
      <c r="O30" s="147">
        <f>SUM(G29:G30)</f>
        <v>0</v>
      </c>
      <c r="P30" s="147">
        <f>SUM(I29:I30)</f>
        <v>1652</v>
      </c>
      <c r="Q30" s="151">
        <f>108.08+7.56</f>
        <v>115.64</v>
      </c>
      <c r="R30" s="151">
        <f>1652.08+115.56</f>
        <v>1767.6399999999999</v>
      </c>
      <c r="S30" s="146">
        <f>SUM(M29:M30)</f>
        <v>1768</v>
      </c>
      <c r="T30" s="145">
        <v>1768</v>
      </c>
    </row>
    <row r="31" spans="1:20" ht="21" customHeight="1" x14ac:dyDescent="0.4">
      <c r="A31" s="11">
        <v>27</v>
      </c>
      <c r="B31" s="30" t="s">
        <v>2486</v>
      </c>
      <c r="C31" s="4" t="s">
        <v>2887</v>
      </c>
      <c r="D31" s="120" t="s">
        <v>2097</v>
      </c>
      <c r="E31" s="64" t="s">
        <v>337</v>
      </c>
      <c r="F31" s="126" t="s">
        <v>1779</v>
      </c>
      <c r="G31" s="33">
        <v>0</v>
      </c>
      <c r="H31" s="46">
        <v>12</v>
      </c>
      <c r="I31" s="27">
        <f>H31*4</f>
        <v>48</v>
      </c>
      <c r="J31" s="27">
        <f>I31*7%</f>
        <v>3.3600000000000003</v>
      </c>
      <c r="K31" s="27">
        <f t="shared" si="2"/>
        <v>51.36</v>
      </c>
      <c r="L31" s="27">
        <f t="shared" si="1"/>
        <v>51.36</v>
      </c>
      <c r="M31" s="27">
        <v>51.36</v>
      </c>
      <c r="N31" s="58"/>
      <c r="O31" s="147">
        <f>SUM(G30:G31)</f>
        <v>0</v>
      </c>
      <c r="P31" s="147">
        <f>SUM(I31)</f>
        <v>48</v>
      </c>
      <c r="Q31" s="147">
        <f>SUM(J31)</f>
        <v>3.3600000000000003</v>
      </c>
      <c r="R31" s="147">
        <f>SUM(K31)</f>
        <v>51.36</v>
      </c>
      <c r="S31" s="147">
        <f>SUM(L31)</f>
        <v>51.36</v>
      </c>
      <c r="T31" s="147">
        <v>51.36</v>
      </c>
    </row>
    <row r="32" spans="1:20" ht="21" customHeight="1" x14ac:dyDescent="0.4">
      <c r="A32" s="52"/>
      <c r="B32" s="53"/>
      <c r="C32" s="54"/>
      <c r="D32" s="53"/>
      <c r="E32" s="55"/>
      <c r="F32" s="56"/>
      <c r="G32" s="56"/>
      <c r="H32" s="60"/>
      <c r="I32" s="58"/>
      <c r="J32" s="58"/>
      <c r="K32" s="58"/>
      <c r="L32" s="59"/>
      <c r="M32" s="59"/>
      <c r="N32" s="59"/>
      <c r="O32" s="144">
        <f>1142.76+1241.2+590.64+920.2+1305.4</f>
        <v>5200.2000000000007</v>
      </c>
      <c r="P32" s="144">
        <f>2456+588+68+16+16+1140+692+832+876+1652+48</f>
        <v>8384</v>
      </c>
      <c r="Q32" s="143">
        <f>171.92+41.16+4.76+1.12+1.12+79.8+48.44+58.24+61.32+115.64+3.36</f>
        <v>586.88</v>
      </c>
      <c r="R32" s="143">
        <f>2627.92+1771.92+72.76+17.12+17.12+2461+1331.08+1810.44+2242.72+1767.64+51.36</f>
        <v>14171.08</v>
      </c>
      <c r="S32" s="122">
        <f>2627.92+1772.25+73+17.25+17.25+2461.75+1331.5+1810.75+2243.25+1768+51.36</f>
        <v>14174.28</v>
      </c>
      <c r="T32" s="122">
        <f>SUM(T5:T31)</f>
        <v>14174.28</v>
      </c>
    </row>
    <row r="33" spans="1:20" ht="21" customHeight="1" thickBot="1" x14ac:dyDescent="0.45">
      <c r="A33" s="52"/>
      <c r="B33" s="53"/>
      <c r="C33" s="54"/>
      <c r="D33" s="53"/>
      <c r="E33" s="73" t="s">
        <v>1781</v>
      </c>
      <c r="F33" s="75" t="s">
        <v>1779</v>
      </c>
      <c r="G33" s="77">
        <f>SUM(G5:G31)</f>
        <v>7828.12</v>
      </c>
      <c r="H33" s="77"/>
      <c r="I33" s="75">
        <f>SUM(I5:I31)</f>
        <v>5928</v>
      </c>
      <c r="J33" s="75">
        <f>SUM(J5:J31)</f>
        <v>414.96</v>
      </c>
      <c r="K33" s="75">
        <f>SUM(K5:K31)</f>
        <v>6342.96</v>
      </c>
      <c r="L33" s="75">
        <f>SUM(L5:L32)</f>
        <v>14171.079999999998</v>
      </c>
      <c r="M33" s="75">
        <f>SUM(M5:M31)</f>
        <v>14174.28</v>
      </c>
      <c r="N33" s="83"/>
      <c r="O33" s="83"/>
      <c r="P33" s="83"/>
      <c r="Q33" s="56"/>
      <c r="R33" s="56"/>
      <c r="S33" s="51"/>
    </row>
    <row r="34" spans="1:20" ht="21" customHeight="1" thickTop="1" x14ac:dyDescent="0.4">
      <c r="A34" s="52"/>
      <c r="B34" s="53"/>
      <c r="C34" s="54"/>
      <c r="D34" s="53"/>
      <c r="E34" s="73"/>
      <c r="F34" s="81"/>
      <c r="G34" s="81"/>
      <c r="H34" s="82"/>
      <c r="I34" s="81"/>
      <c r="J34" s="81"/>
      <c r="K34" s="81">
        <f>5928+414.96</f>
        <v>6342.96</v>
      </c>
      <c r="L34" s="83"/>
      <c r="M34" s="83"/>
      <c r="N34" s="83"/>
      <c r="O34" s="83"/>
      <c r="P34" s="83"/>
      <c r="Q34" s="56"/>
      <c r="R34" s="56"/>
      <c r="S34" s="51"/>
    </row>
    <row r="35" spans="1:20" ht="21" customHeight="1" x14ac:dyDescent="0.4">
      <c r="A35" s="52"/>
      <c r="B35" s="53"/>
      <c r="C35" s="76" t="s">
        <v>1783</v>
      </c>
      <c r="D35" s="1" t="s">
        <v>2888</v>
      </c>
      <c r="E35" s="55"/>
      <c r="F35" s="56"/>
      <c r="G35" s="56"/>
      <c r="H35" s="60"/>
      <c r="I35" s="58"/>
      <c r="J35" s="58"/>
      <c r="K35" s="58"/>
      <c r="L35" s="59"/>
      <c r="M35" s="59"/>
      <c r="N35" s="59"/>
      <c r="O35" s="59"/>
      <c r="P35" s="59"/>
      <c r="Q35" s="57"/>
      <c r="R35" s="57"/>
    </row>
    <row r="36" spans="1:20" x14ac:dyDescent="0.4">
      <c r="D36" s="1" t="s">
        <v>2501</v>
      </c>
      <c r="Q36" s="56"/>
      <c r="R36" s="56"/>
    </row>
    <row r="37" spans="1:20" x14ac:dyDescent="0.4">
      <c r="Q37" s="57"/>
      <c r="R37" s="57"/>
    </row>
    <row r="38" spans="1:20" x14ac:dyDescent="0.4">
      <c r="Q38" s="57"/>
      <c r="R38" s="57"/>
      <c r="S38" s="61"/>
      <c r="T38" s="122"/>
    </row>
    <row r="39" spans="1:20" x14ac:dyDescent="0.4">
      <c r="I39" s="50"/>
      <c r="J39" s="50"/>
      <c r="K39" s="50"/>
      <c r="L39" s="50"/>
      <c r="M39" s="50"/>
      <c r="Q39" s="57"/>
      <c r="R39" s="57"/>
    </row>
    <row r="40" spans="1:20" x14ac:dyDescent="0.4">
      <c r="O40" s="29"/>
      <c r="P40" s="29"/>
      <c r="Q40" s="29"/>
      <c r="R40" s="29"/>
    </row>
  </sheetData>
  <mergeCells count="16">
    <mergeCell ref="T3:T4"/>
    <mergeCell ref="M3:M4"/>
    <mergeCell ref="A1:M1"/>
    <mergeCell ref="A3:A4"/>
    <mergeCell ref="B3:B4"/>
    <mergeCell ref="C3:C4"/>
    <mergeCell ref="D3:D4"/>
    <mergeCell ref="E3:E4"/>
    <mergeCell ref="N3:N4"/>
    <mergeCell ref="I3:I4"/>
    <mergeCell ref="J3:J4"/>
    <mergeCell ref="S3:S4"/>
    <mergeCell ref="Q3:Q4"/>
    <mergeCell ref="P3:P4"/>
    <mergeCell ref="O3:O4"/>
    <mergeCell ref="R3:R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ทะเบียนคุมใบแจ้งหนี้ ประเภท 2</vt:lpstr>
      <vt:lpstr>ตัดยอด2</vt:lpstr>
      <vt:lpstr>type3</vt:lpstr>
      <vt:lpstr>ตัดยอด3</vt:lpstr>
      <vt:lpstr>ทะเบียนคุมใบเสร็จ ประเภท 2</vt:lpstr>
      <vt:lpstr>ทะเบียนคุมใบเสร็จ ประเภท 3</vt:lpstr>
      <vt:lpstr>type3!Print_Titles</vt:lpstr>
      <vt:lpstr>'ทะเบียนคุมใบแจ้งหนี้ ประเภท 2'!Print_Titles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2016-08-03T08:07:56Z</cp:lastPrinted>
  <dcterms:created xsi:type="dcterms:W3CDTF">2016-05-23T02:36:53Z</dcterms:created>
  <dcterms:modified xsi:type="dcterms:W3CDTF">2021-12-22T06:56:54Z</dcterms:modified>
</cp:coreProperties>
</file>