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WMA\WMA201AM1\import\prep\excel\"/>
    </mc:Choice>
  </mc:AlternateContent>
  <xr:revisionPtr revIDLastSave="0" documentId="13_ncr:1_{F36F7AEB-901A-48FF-980E-889A4D03D8E8}" xr6:coauthVersionLast="46" xr6:coauthVersionMax="46" xr10:uidLastSave="{00000000-0000-0000-0000-000000000000}"/>
  <bookViews>
    <workbookView xWindow="-110" yWindow="-110" windowWidth="38620" windowHeight="21220" activeTab="2" xr2:uid="{00000000-000D-0000-FFFF-FFFF00000000}"/>
  </bookViews>
  <sheets>
    <sheet name="type2" sheetId="2" r:id="rId1"/>
    <sheet name="type3" sheetId="5" r:id="rId2"/>
    <sheet name="ทะเบียนคุมใบเสร็จประเภท 2" sheetId="6" r:id="rId3"/>
    <sheet name="ทะเบียนคุมใบเสร็จประเภท 3" sheetId="7" r:id="rId4"/>
  </sheets>
  <definedNames>
    <definedName name="_xlnm._FilterDatabase" localSheetId="0" hidden="1">type2!$A$4:$U$4</definedName>
    <definedName name="_xlnm._FilterDatabase" localSheetId="1" hidden="1">type3!$A$4:$AG$281</definedName>
    <definedName name="_xlnm._FilterDatabase" localSheetId="2" hidden="1">'ทะเบียนคุมใบเสร็จประเภท 2'!$A$4:$W$293</definedName>
    <definedName name="_xlnm._FilterDatabase" localSheetId="3" hidden="1">'ทะเบียนคุมใบเสร็จประเภท 3'!$A$4:$W$96</definedName>
    <definedName name="_xlnm.Print_Titles" localSheetId="0">type2!$1:$4</definedName>
    <definedName name="_xlnm.Print_Titles" localSheetId="1">type3!$1:$4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1" i="5" l="1"/>
  <c r="G970" i="2"/>
  <c r="M97" i="7"/>
  <c r="H95" i="7"/>
  <c r="M294" i="6"/>
  <c r="H293" i="6"/>
  <c r="I293" i="6"/>
  <c r="J293" i="6"/>
  <c r="P95" i="7"/>
  <c r="K15" i="7"/>
  <c r="L15" i="7" s="1"/>
  <c r="K16" i="7"/>
  <c r="L16" i="7" s="1"/>
  <c r="K17" i="7"/>
  <c r="L17" i="7"/>
  <c r="K18" i="7"/>
  <c r="L18" i="7" s="1"/>
  <c r="K19" i="7"/>
  <c r="L19" i="7" s="1"/>
  <c r="K20" i="7"/>
  <c r="L20" i="7" s="1"/>
  <c r="K21" i="7"/>
  <c r="K22" i="7"/>
  <c r="L22" i="7"/>
  <c r="K23" i="7"/>
  <c r="L23" i="7" s="1"/>
  <c r="K24" i="7"/>
  <c r="L24" i="7" s="1"/>
  <c r="K25" i="7"/>
  <c r="K26" i="7"/>
  <c r="L26" i="7" s="1"/>
  <c r="K27" i="7"/>
  <c r="L27" i="7" s="1"/>
  <c r="K28" i="7"/>
  <c r="L28" i="7"/>
  <c r="K29" i="7"/>
  <c r="K30" i="7"/>
  <c r="L30" i="7"/>
  <c r="M30" i="7" s="1"/>
  <c r="O30" i="7" s="1"/>
  <c r="K31" i="7"/>
  <c r="L31" i="7" s="1"/>
  <c r="K32" i="7"/>
  <c r="L32" i="7" s="1"/>
  <c r="K33" i="7"/>
  <c r="L33" i="7"/>
  <c r="K34" i="7"/>
  <c r="L34" i="7" s="1"/>
  <c r="M34" i="7" s="1"/>
  <c r="O34" i="7" s="1"/>
  <c r="K35" i="7"/>
  <c r="L35" i="7" s="1"/>
  <c r="K36" i="7"/>
  <c r="L36" i="7" s="1"/>
  <c r="K37" i="7"/>
  <c r="L37" i="7" s="1"/>
  <c r="K38" i="7"/>
  <c r="L38" i="7" s="1"/>
  <c r="M38" i="7" s="1"/>
  <c r="O38" i="7" s="1"/>
  <c r="K39" i="7"/>
  <c r="L39" i="7" s="1"/>
  <c r="K40" i="7"/>
  <c r="L40" i="7" s="1"/>
  <c r="K41" i="7"/>
  <c r="L41" i="7" s="1"/>
  <c r="M41" i="7" s="1"/>
  <c r="O41" i="7" s="1"/>
  <c r="K42" i="7"/>
  <c r="L42" i="7" s="1"/>
  <c r="K43" i="7"/>
  <c r="L43" i="7" s="1"/>
  <c r="K44" i="7"/>
  <c r="L44" i="7" s="1"/>
  <c r="K45" i="7"/>
  <c r="M45" i="7"/>
  <c r="O45" i="7" s="1"/>
  <c r="L45" i="7"/>
  <c r="K46" i="7"/>
  <c r="L46" i="7" s="1"/>
  <c r="K47" i="7"/>
  <c r="L47" i="7"/>
  <c r="K48" i="7"/>
  <c r="L48" i="7" s="1"/>
  <c r="K49" i="7"/>
  <c r="L49" i="7"/>
  <c r="K50" i="7"/>
  <c r="L50" i="7"/>
  <c r="M50" i="7" s="1"/>
  <c r="O50" i="7" s="1"/>
  <c r="K51" i="7"/>
  <c r="L51" i="7"/>
  <c r="K52" i="7"/>
  <c r="L52" i="7" s="1"/>
  <c r="K53" i="7"/>
  <c r="K54" i="7"/>
  <c r="L54" i="7"/>
  <c r="K55" i="7"/>
  <c r="L55" i="7" s="1"/>
  <c r="K56" i="7"/>
  <c r="L56" i="7" s="1"/>
  <c r="K57" i="7"/>
  <c r="K58" i="7"/>
  <c r="L58" i="7" s="1"/>
  <c r="K59" i="7"/>
  <c r="L59" i="7" s="1"/>
  <c r="K60" i="7"/>
  <c r="L60" i="7"/>
  <c r="K61" i="7"/>
  <c r="K62" i="7"/>
  <c r="L62" i="7"/>
  <c r="M62" i="7" s="1"/>
  <c r="O62" i="7" s="1"/>
  <c r="K63" i="7"/>
  <c r="L63" i="7" s="1"/>
  <c r="K64" i="7"/>
  <c r="L64" i="7" s="1"/>
  <c r="K65" i="7"/>
  <c r="L65" i="7"/>
  <c r="K66" i="7"/>
  <c r="L66" i="7" s="1"/>
  <c r="M66" i="7" s="1"/>
  <c r="O66" i="7" s="1"/>
  <c r="K67" i="7"/>
  <c r="L67" i="7" s="1"/>
  <c r="K68" i="7"/>
  <c r="L68" i="7" s="1"/>
  <c r="K69" i="7"/>
  <c r="L69" i="7" s="1"/>
  <c r="K70" i="7"/>
  <c r="L70" i="7" s="1"/>
  <c r="M70" i="7" s="1"/>
  <c r="O70" i="7" s="1"/>
  <c r="K71" i="7"/>
  <c r="L71" i="7" s="1"/>
  <c r="K72" i="7"/>
  <c r="L72" i="7" s="1"/>
  <c r="K73" i="7"/>
  <c r="L73" i="7" s="1"/>
  <c r="M73" i="7" s="1"/>
  <c r="O73" i="7" s="1"/>
  <c r="K74" i="7"/>
  <c r="L74" i="7" s="1"/>
  <c r="K75" i="7"/>
  <c r="L75" i="7" s="1"/>
  <c r="M75" i="7" s="1"/>
  <c r="O75" i="7" s="1"/>
  <c r="K76" i="7"/>
  <c r="L76" i="7"/>
  <c r="K77" i="7"/>
  <c r="K78" i="7"/>
  <c r="L78" i="7" s="1"/>
  <c r="K79" i="7"/>
  <c r="L79" i="7" s="1"/>
  <c r="K80" i="7"/>
  <c r="L80" i="7" s="1"/>
  <c r="K81" i="7"/>
  <c r="M81" i="7" s="1"/>
  <c r="O81" i="7" s="1"/>
  <c r="L81" i="7"/>
  <c r="K82" i="7"/>
  <c r="L82" i="7" s="1"/>
  <c r="K83" i="7"/>
  <c r="L83" i="7" s="1"/>
  <c r="K84" i="7"/>
  <c r="L84" i="7" s="1"/>
  <c r="K85" i="7"/>
  <c r="L85" i="7" s="1"/>
  <c r="K86" i="7"/>
  <c r="L86" i="7" s="1"/>
  <c r="K87" i="7"/>
  <c r="L87" i="7"/>
  <c r="K88" i="7"/>
  <c r="L88" i="7" s="1"/>
  <c r="K89" i="7"/>
  <c r="L89" i="7" s="1"/>
  <c r="M89" i="7" s="1"/>
  <c r="O89" i="7" s="1"/>
  <c r="K90" i="7"/>
  <c r="L90" i="7" s="1"/>
  <c r="M90" i="7" s="1"/>
  <c r="O90" i="7" s="1"/>
  <c r="K91" i="7"/>
  <c r="L91" i="7"/>
  <c r="K92" i="7"/>
  <c r="L92" i="7" s="1"/>
  <c r="K93" i="7"/>
  <c r="K94" i="7"/>
  <c r="L94" i="7" s="1"/>
  <c r="K14" i="7"/>
  <c r="S277" i="6"/>
  <c r="S290" i="6"/>
  <c r="N293" i="6"/>
  <c r="V95" i="7"/>
  <c r="V293" i="6"/>
  <c r="U291" i="6"/>
  <c r="S291" i="6"/>
  <c r="U94" i="7"/>
  <c r="S94" i="7"/>
  <c r="P293" i="6"/>
  <c r="U290" i="6"/>
  <c r="K282" i="6"/>
  <c r="K283" i="6"/>
  <c r="K284" i="6"/>
  <c r="L284" i="6" s="1"/>
  <c r="K285" i="6"/>
  <c r="L285" i="6" s="1"/>
  <c r="K286" i="6"/>
  <c r="L286" i="6" s="1"/>
  <c r="K287" i="6"/>
  <c r="L287" i="6" s="1"/>
  <c r="K288" i="6"/>
  <c r="L288" i="6" s="1"/>
  <c r="M288" i="6" s="1"/>
  <c r="O288" i="6" s="1"/>
  <c r="K289" i="6"/>
  <c r="K290" i="6"/>
  <c r="L290" i="6" s="1"/>
  <c r="K291" i="6"/>
  <c r="L291" i="6" s="1"/>
  <c r="E282" i="6"/>
  <c r="F282" i="6" s="1"/>
  <c r="E283" i="6"/>
  <c r="F283" i="6" s="1"/>
  <c r="E284" i="6"/>
  <c r="F284" i="6" s="1"/>
  <c r="E285" i="6"/>
  <c r="E286" i="6"/>
  <c r="F286" i="6" s="1"/>
  <c r="E287" i="6"/>
  <c r="F287" i="6" s="1"/>
  <c r="E288" i="6"/>
  <c r="F288" i="6" s="1"/>
  <c r="E289" i="6"/>
  <c r="E290" i="6"/>
  <c r="F290" i="6" s="1"/>
  <c r="E291" i="6"/>
  <c r="F291" i="6" s="1"/>
  <c r="U281" i="6"/>
  <c r="S281" i="6"/>
  <c r="U92" i="7"/>
  <c r="S92" i="7"/>
  <c r="E90" i="7"/>
  <c r="F90" i="7"/>
  <c r="U91" i="7"/>
  <c r="S91" i="7"/>
  <c r="U277" i="6"/>
  <c r="K277" i="6"/>
  <c r="L277" i="6" s="1"/>
  <c r="K276" i="6"/>
  <c r="L276" i="6" s="1"/>
  <c r="M276" i="6" s="1"/>
  <c r="O276" i="6" s="1"/>
  <c r="K275" i="6"/>
  <c r="L275" i="6"/>
  <c r="K274" i="6"/>
  <c r="L274" i="6"/>
  <c r="K273" i="6"/>
  <c r="L273" i="6" s="1"/>
  <c r="K272" i="6"/>
  <c r="L272" i="6" s="1"/>
  <c r="K271" i="6"/>
  <c r="L271" i="6" s="1"/>
  <c r="K270" i="6"/>
  <c r="L270" i="6" s="1"/>
  <c r="K269" i="6"/>
  <c r="L269" i="6" s="1"/>
  <c r="E269" i="6"/>
  <c r="F269" i="6" s="1"/>
  <c r="E270" i="6"/>
  <c r="F270" i="6" s="1"/>
  <c r="E271" i="6"/>
  <c r="F271" i="6" s="1"/>
  <c r="E272" i="6"/>
  <c r="F272" i="6" s="1"/>
  <c r="E273" i="6"/>
  <c r="F273" i="6" s="1"/>
  <c r="E274" i="6"/>
  <c r="F274" i="6" s="1"/>
  <c r="E275" i="6"/>
  <c r="F275" i="6" s="1"/>
  <c r="E276" i="6"/>
  <c r="F276" i="6" s="1"/>
  <c r="E277" i="6"/>
  <c r="F277" i="6" s="1"/>
  <c r="N95" i="7"/>
  <c r="E87" i="7"/>
  <c r="F87" i="7" s="1"/>
  <c r="S268" i="6"/>
  <c r="S258" i="6"/>
  <c r="U88" i="7"/>
  <c r="S88" i="7"/>
  <c r="U86" i="7"/>
  <c r="S86" i="7"/>
  <c r="U268" i="6"/>
  <c r="U258" i="6"/>
  <c r="P848" i="2"/>
  <c r="P932" i="2"/>
  <c r="O970" i="2"/>
  <c r="O281" i="5"/>
  <c r="S27" i="6"/>
  <c r="U85" i="7"/>
  <c r="S85" i="7"/>
  <c r="U255" i="6"/>
  <c r="S255" i="6"/>
  <c r="U80" i="7"/>
  <c r="S80" i="7"/>
  <c r="U233" i="6"/>
  <c r="S233" i="6"/>
  <c r="U68" i="7"/>
  <c r="S68" i="7"/>
  <c r="E68" i="7"/>
  <c r="F68" i="7" s="1"/>
  <c r="U66" i="7"/>
  <c r="S66" i="7"/>
  <c r="E184" i="6"/>
  <c r="F184" i="6" s="1"/>
  <c r="U63" i="7"/>
  <c r="S63" i="7"/>
  <c r="S206" i="6"/>
  <c r="U206" i="6"/>
  <c r="S47" i="7"/>
  <c r="S42" i="7"/>
  <c r="S29" i="7"/>
  <c r="U13" i="7"/>
  <c r="S13" i="7"/>
  <c r="S9" i="7"/>
  <c r="S10" i="7"/>
  <c r="U10" i="7"/>
  <c r="U9" i="7"/>
  <c r="S25" i="6"/>
  <c r="S22" i="6"/>
  <c r="S9" i="6"/>
  <c r="U62" i="7"/>
  <c r="S62" i="7"/>
  <c r="U181" i="6"/>
  <c r="S181" i="6"/>
  <c r="S141" i="6"/>
  <c r="K149" i="6"/>
  <c r="K150" i="6"/>
  <c r="K151" i="6"/>
  <c r="K152" i="6"/>
  <c r="L152" i="6" s="1"/>
  <c r="M152" i="6" s="1"/>
  <c r="O152" i="6" s="1"/>
  <c r="K153" i="6"/>
  <c r="K154" i="6"/>
  <c r="K155" i="6"/>
  <c r="K156" i="6"/>
  <c r="K157" i="6"/>
  <c r="K158" i="6"/>
  <c r="K159" i="6"/>
  <c r="L159" i="6" s="1"/>
  <c r="K160" i="6"/>
  <c r="L160" i="6" s="1"/>
  <c r="K161" i="6"/>
  <c r="K162" i="6"/>
  <c r="K163" i="6"/>
  <c r="K164" i="6"/>
  <c r="L164" i="6" s="1"/>
  <c r="K165" i="6"/>
  <c r="K166" i="6"/>
  <c r="K167" i="6"/>
  <c r="K168" i="6"/>
  <c r="L168" i="6"/>
  <c r="K169" i="6"/>
  <c r="K170" i="6"/>
  <c r="K171" i="6"/>
  <c r="K172" i="6"/>
  <c r="K173" i="6"/>
  <c r="K174" i="6"/>
  <c r="K175" i="6"/>
  <c r="L175" i="6"/>
  <c r="K176" i="6"/>
  <c r="L176" i="6" s="1"/>
  <c r="K177" i="6"/>
  <c r="K178" i="6"/>
  <c r="K179" i="6"/>
  <c r="K180" i="6"/>
  <c r="K181" i="6"/>
  <c r="K182" i="6"/>
  <c r="K183" i="6"/>
  <c r="K184" i="6"/>
  <c r="L184" i="6" s="1"/>
  <c r="K185" i="6"/>
  <c r="K186" i="6"/>
  <c r="K187" i="6"/>
  <c r="K188" i="6"/>
  <c r="K189" i="6"/>
  <c r="K190" i="6"/>
  <c r="K191" i="6"/>
  <c r="L191" i="6" s="1"/>
  <c r="M191" i="6" s="1"/>
  <c r="O191" i="6" s="1"/>
  <c r="K192" i="6"/>
  <c r="L192" i="6" s="1"/>
  <c r="K193" i="6"/>
  <c r="K194" i="6"/>
  <c r="K195" i="6"/>
  <c r="L195" i="6" s="1"/>
  <c r="M195" i="6" s="1"/>
  <c r="O195" i="6" s="1"/>
  <c r="K196" i="6"/>
  <c r="L196" i="6" s="1"/>
  <c r="M196" i="6" s="1"/>
  <c r="O196" i="6" s="1"/>
  <c r="K197" i="6"/>
  <c r="L197" i="6" s="1"/>
  <c r="K198" i="6"/>
  <c r="L198" i="6" s="1"/>
  <c r="K199" i="6"/>
  <c r="K200" i="6"/>
  <c r="L200" i="6" s="1"/>
  <c r="K201" i="6"/>
  <c r="L201" i="6" s="1"/>
  <c r="K202" i="6"/>
  <c r="L202" i="6" s="1"/>
  <c r="K203" i="6"/>
  <c r="L203" i="6" s="1"/>
  <c r="M203" i="6" s="1"/>
  <c r="O203" i="6" s="1"/>
  <c r="K204" i="6"/>
  <c r="L204" i="6" s="1"/>
  <c r="K205" i="6"/>
  <c r="L205" i="6"/>
  <c r="K206" i="6"/>
  <c r="K207" i="6"/>
  <c r="L207" i="6" s="1"/>
  <c r="K208" i="6"/>
  <c r="L208" i="6" s="1"/>
  <c r="K209" i="6"/>
  <c r="L209" i="6" s="1"/>
  <c r="K210" i="6"/>
  <c r="K211" i="6"/>
  <c r="K212" i="6"/>
  <c r="K213" i="6"/>
  <c r="K214" i="6"/>
  <c r="L214" i="6" s="1"/>
  <c r="K215" i="6"/>
  <c r="L215" i="6" s="1"/>
  <c r="K216" i="6"/>
  <c r="K217" i="6"/>
  <c r="K218" i="6"/>
  <c r="L218" i="6" s="1"/>
  <c r="E51" i="7"/>
  <c r="F51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8" i="7"/>
  <c r="F88" i="7" s="1"/>
  <c r="E89" i="7"/>
  <c r="F89" i="7" s="1"/>
  <c r="E91" i="7"/>
  <c r="F91" i="7" s="1"/>
  <c r="E92" i="7"/>
  <c r="F92" i="7"/>
  <c r="E93" i="7"/>
  <c r="F93" i="7"/>
  <c r="E94" i="7"/>
  <c r="E52" i="7"/>
  <c r="F52" i="7" s="1"/>
  <c r="E53" i="7"/>
  <c r="F53" i="7"/>
  <c r="E54" i="7"/>
  <c r="F54" i="7" s="1"/>
  <c r="E55" i="7"/>
  <c r="F55" i="7"/>
  <c r="E56" i="7"/>
  <c r="F56" i="7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/>
  <c r="E63" i="7"/>
  <c r="F63" i="7" s="1"/>
  <c r="E64" i="7"/>
  <c r="F64" i="7" s="1"/>
  <c r="E65" i="7"/>
  <c r="F65" i="7" s="1"/>
  <c r="E66" i="7"/>
  <c r="F66" i="7" s="1"/>
  <c r="E67" i="7"/>
  <c r="F67" i="7"/>
  <c r="E69" i="7"/>
  <c r="F69" i="7" s="1"/>
  <c r="E70" i="7"/>
  <c r="F70" i="7" s="1"/>
  <c r="E71" i="7"/>
  <c r="F71" i="7"/>
  <c r="E72" i="7"/>
  <c r="F72" i="7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 s="1"/>
  <c r="E79" i="7"/>
  <c r="F79" i="7" s="1"/>
  <c r="E80" i="7"/>
  <c r="F80" i="7"/>
  <c r="U50" i="7"/>
  <c r="S50" i="7"/>
  <c r="U141" i="6"/>
  <c r="E131" i="6"/>
  <c r="F131" i="6" s="1"/>
  <c r="U47" i="7"/>
  <c r="U118" i="6"/>
  <c r="S118" i="6"/>
  <c r="K98" i="6"/>
  <c r="L98" i="6" s="1"/>
  <c r="E98" i="6"/>
  <c r="F98" i="6" s="1"/>
  <c r="U42" i="7"/>
  <c r="U88" i="6"/>
  <c r="S88" i="6"/>
  <c r="U29" i="7"/>
  <c r="U59" i="6"/>
  <c r="S59" i="6"/>
  <c r="U31" i="6"/>
  <c r="S31" i="6"/>
  <c r="K859" i="2"/>
  <c r="E10" i="7"/>
  <c r="F10" i="7"/>
  <c r="U27" i="6"/>
  <c r="U25" i="6"/>
  <c r="E26" i="6"/>
  <c r="F26" i="6" s="1"/>
  <c r="E27" i="6"/>
  <c r="F27" i="6"/>
  <c r="E28" i="6"/>
  <c r="F28" i="6" s="1"/>
  <c r="E5" i="7"/>
  <c r="F5" i="7" s="1"/>
  <c r="E11" i="6"/>
  <c r="F11" i="6" s="1"/>
  <c r="U6" i="7"/>
  <c r="S6" i="7"/>
  <c r="O283" i="5"/>
  <c r="O284" i="5"/>
  <c r="G283" i="5"/>
  <c r="L280" i="5"/>
  <c r="M280" i="5" s="1"/>
  <c r="N280" i="5" s="1"/>
  <c r="K279" i="5"/>
  <c r="L279" i="5" s="1"/>
  <c r="K278" i="5"/>
  <c r="K277" i="5"/>
  <c r="L277" i="5"/>
  <c r="K276" i="5"/>
  <c r="L276" i="5" s="1"/>
  <c r="K275" i="5"/>
  <c r="K274" i="5"/>
  <c r="K273" i="5"/>
  <c r="L273" i="5" s="1"/>
  <c r="K272" i="5"/>
  <c r="K271" i="5"/>
  <c r="K270" i="5"/>
  <c r="L270" i="5" s="1"/>
  <c r="K269" i="5"/>
  <c r="L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L257" i="5" s="1"/>
  <c r="K256" i="5"/>
  <c r="L256" i="5"/>
  <c r="K255" i="5"/>
  <c r="L255" i="5" s="1"/>
  <c r="K254" i="5"/>
  <c r="L254" i="5" s="1"/>
  <c r="K253" i="5"/>
  <c r="K252" i="5"/>
  <c r="L252" i="5" s="1"/>
  <c r="K251" i="5"/>
  <c r="K250" i="5"/>
  <c r="L250" i="5"/>
  <c r="K249" i="5"/>
  <c r="K248" i="5"/>
  <c r="K247" i="5"/>
  <c r="L247" i="5" s="1"/>
  <c r="K246" i="5"/>
  <c r="K245" i="5"/>
  <c r="K244" i="5"/>
  <c r="L244" i="5" s="1"/>
  <c r="M244" i="5" s="1"/>
  <c r="N244" i="5" s="1"/>
  <c r="K243" i="5"/>
  <c r="L243" i="5" s="1"/>
  <c r="K242" i="5"/>
  <c r="K241" i="5"/>
  <c r="K240" i="5"/>
  <c r="L240" i="5" s="1"/>
  <c r="K239" i="5"/>
  <c r="K238" i="5"/>
  <c r="K237" i="5"/>
  <c r="L237" i="5" s="1"/>
  <c r="K236" i="5"/>
  <c r="L236" i="5"/>
  <c r="M236" i="5" s="1"/>
  <c r="N236" i="5" s="1"/>
  <c r="K235" i="5"/>
  <c r="L235" i="5" s="1"/>
  <c r="M235" i="5"/>
  <c r="N235" i="5" s="1"/>
  <c r="K234" i="5"/>
  <c r="K233" i="5"/>
  <c r="K232" i="5"/>
  <c r="K231" i="5"/>
  <c r="K230" i="5"/>
  <c r="K229" i="5"/>
  <c r="K228" i="5"/>
  <c r="L228" i="5"/>
  <c r="K227" i="5"/>
  <c r="L227" i="5" s="1"/>
  <c r="K226" i="5"/>
  <c r="K225" i="5"/>
  <c r="K224" i="5"/>
  <c r="K223" i="5"/>
  <c r="L223" i="5" s="1"/>
  <c r="K222" i="5"/>
  <c r="K221" i="5"/>
  <c r="K220" i="5"/>
  <c r="K219" i="5"/>
  <c r="K218" i="5"/>
  <c r="L218" i="5"/>
  <c r="M218" i="5" s="1"/>
  <c r="N218" i="5" s="1"/>
  <c r="K217" i="5"/>
  <c r="K216" i="5"/>
  <c r="L216" i="5"/>
  <c r="M216" i="5" s="1"/>
  <c r="N216" i="5" s="1"/>
  <c r="K215" i="5"/>
  <c r="L215" i="5" s="1"/>
  <c r="K214" i="5"/>
  <c r="L214" i="5" s="1"/>
  <c r="K213" i="5"/>
  <c r="L213" i="5" s="1"/>
  <c r="M213" i="5" s="1"/>
  <c r="N213" i="5" s="1"/>
  <c r="K212" i="5"/>
  <c r="K211" i="5"/>
  <c r="L211" i="5" s="1"/>
  <c r="K210" i="5"/>
  <c r="K209" i="5"/>
  <c r="L209" i="5" s="1"/>
  <c r="K208" i="5"/>
  <c r="L208" i="5" s="1"/>
  <c r="K207" i="5"/>
  <c r="K206" i="5"/>
  <c r="L206" i="5" s="1"/>
  <c r="K205" i="5"/>
  <c r="L205" i="5"/>
  <c r="K204" i="5"/>
  <c r="L204" i="5" s="1"/>
  <c r="K203" i="5"/>
  <c r="K202" i="5"/>
  <c r="K201" i="5"/>
  <c r="K200" i="5"/>
  <c r="K199" i="5"/>
  <c r="K198" i="5"/>
  <c r="L198" i="5"/>
  <c r="K197" i="5"/>
  <c r="K196" i="5"/>
  <c r="K195" i="5"/>
  <c r="K194" i="5"/>
  <c r="K193" i="5"/>
  <c r="K192" i="5"/>
  <c r="L192" i="5" s="1"/>
  <c r="K191" i="5"/>
  <c r="L191" i="5" s="1"/>
  <c r="K190" i="5"/>
  <c r="K189" i="5"/>
  <c r="L189" i="5" s="1"/>
  <c r="K188" i="5"/>
  <c r="L188" i="5" s="1"/>
  <c r="K187" i="5"/>
  <c r="L187" i="5" s="1"/>
  <c r="K186" i="5"/>
  <c r="L186" i="5"/>
  <c r="K185" i="5"/>
  <c r="K184" i="5"/>
  <c r="K183" i="5"/>
  <c r="K182" i="5"/>
  <c r="K181" i="5"/>
  <c r="K180" i="5"/>
  <c r="L180" i="5" s="1"/>
  <c r="K179" i="5"/>
  <c r="K178" i="5"/>
  <c r="K177" i="5"/>
  <c r="K176" i="5"/>
  <c r="L176" i="5" s="1"/>
  <c r="K175" i="5"/>
  <c r="K174" i="5"/>
  <c r="K173" i="5"/>
  <c r="L173" i="5" s="1"/>
  <c r="K172" i="5"/>
  <c r="K171" i="5"/>
  <c r="L171" i="5"/>
  <c r="K170" i="5"/>
  <c r="L170" i="5" s="1"/>
  <c r="K169" i="5"/>
  <c r="K168" i="5"/>
  <c r="L168" i="5" s="1"/>
  <c r="K167" i="5"/>
  <c r="K166" i="5"/>
  <c r="L166" i="5" s="1"/>
  <c r="K165" i="5"/>
  <c r="L165" i="5" s="1"/>
  <c r="K164" i="5"/>
  <c r="L164" i="5" s="1"/>
  <c r="K163" i="5"/>
  <c r="K162" i="5"/>
  <c r="K161" i="5"/>
  <c r="L160" i="5"/>
  <c r="M160" i="5" s="1"/>
  <c r="N160" i="5" s="1"/>
  <c r="K159" i="5"/>
  <c r="K158" i="5"/>
  <c r="L158" i="5"/>
  <c r="M158" i="5" s="1"/>
  <c r="N158" i="5" s="1"/>
  <c r="K157" i="5"/>
  <c r="L157" i="5" s="1"/>
  <c r="K156" i="5"/>
  <c r="L156" i="5" s="1"/>
  <c r="K155" i="5"/>
  <c r="L155" i="5" s="1"/>
  <c r="K154" i="5"/>
  <c r="K153" i="5"/>
  <c r="K152" i="5"/>
  <c r="L152" i="5" s="1"/>
  <c r="M152" i="5" s="1"/>
  <c r="N152" i="5" s="1"/>
  <c r="K151" i="5"/>
  <c r="L151" i="5" s="1"/>
  <c r="K150" i="5"/>
  <c r="L150" i="5" s="1"/>
  <c r="K149" i="5"/>
  <c r="K148" i="5"/>
  <c r="L148" i="5" s="1"/>
  <c r="K147" i="5"/>
  <c r="L147" i="5" s="1"/>
  <c r="K146" i="5"/>
  <c r="L146" i="5" s="1"/>
  <c r="K145" i="5"/>
  <c r="L145" i="5" s="1"/>
  <c r="K144" i="5"/>
  <c r="K143" i="5"/>
  <c r="K142" i="5"/>
  <c r="L142" i="5" s="1"/>
  <c r="K141" i="5"/>
  <c r="L141" i="5" s="1"/>
  <c r="K140" i="5"/>
  <c r="M140" i="5"/>
  <c r="N140" i="5" s="1"/>
  <c r="L140" i="5"/>
  <c r="K139" i="5"/>
  <c r="L139" i="5"/>
  <c r="K138" i="5"/>
  <c r="L138" i="5" s="1"/>
  <c r="K137" i="5"/>
  <c r="K136" i="5"/>
  <c r="L136" i="5" s="1"/>
  <c r="K135" i="5"/>
  <c r="K134" i="5"/>
  <c r="L134" i="5" s="1"/>
  <c r="K133" i="5"/>
  <c r="K132" i="5"/>
  <c r="L132" i="5"/>
  <c r="K131" i="5"/>
  <c r="K130" i="5"/>
  <c r="K129" i="5"/>
  <c r="K128" i="5"/>
  <c r="L128" i="5" s="1"/>
  <c r="K127" i="5"/>
  <c r="L127" i="5" s="1"/>
  <c r="K126" i="5"/>
  <c r="K125" i="5"/>
  <c r="L125" i="5" s="1"/>
  <c r="K124" i="5"/>
  <c r="K123" i="5"/>
  <c r="K122" i="5"/>
  <c r="L122" i="5" s="1"/>
  <c r="K121" i="5"/>
  <c r="L121" i="5" s="1"/>
  <c r="K120" i="5"/>
  <c r="K119" i="5"/>
  <c r="K118" i="5"/>
  <c r="K117" i="5"/>
  <c r="K116" i="5"/>
  <c r="K115" i="5"/>
  <c r="K114" i="5"/>
  <c r="L114" i="5" s="1"/>
  <c r="K113" i="5"/>
  <c r="L113" i="5" s="1"/>
  <c r="K112" i="5"/>
  <c r="K111" i="5"/>
  <c r="L111" i="5" s="1"/>
  <c r="K110" i="5"/>
  <c r="L110" i="5" s="1"/>
  <c r="K109" i="5"/>
  <c r="L109" i="5" s="1"/>
  <c r="K108" i="5"/>
  <c r="K107" i="5"/>
  <c r="K106" i="5"/>
  <c r="K105" i="5"/>
  <c r="L105" i="5"/>
  <c r="K104" i="5"/>
  <c r="K103" i="5"/>
  <c r="L103" i="5" s="1"/>
  <c r="K102" i="5"/>
  <c r="L102" i="5" s="1"/>
  <c r="K101" i="5"/>
  <c r="K100" i="5"/>
  <c r="L100" i="5" s="1"/>
  <c r="K99" i="5"/>
  <c r="L99" i="5"/>
  <c r="K98" i="5"/>
  <c r="K97" i="5"/>
  <c r="L97" i="5" s="1"/>
  <c r="K96" i="5"/>
  <c r="K95" i="5"/>
  <c r="K94" i="5"/>
  <c r="K93" i="5"/>
  <c r="K92" i="5"/>
  <c r="L92" i="5" s="1"/>
  <c r="K91" i="5"/>
  <c r="L91" i="5" s="1"/>
  <c r="K90" i="5"/>
  <c r="K89" i="5"/>
  <c r="L89" i="5" s="1"/>
  <c r="K88" i="5"/>
  <c r="K87" i="5"/>
  <c r="K86" i="5"/>
  <c r="L86" i="5" s="1"/>
  <c r="K85" i="5"/>
  <c r="K84" i="5"/>
  <c r="L84" i="5" s="1"/>
  <c r="K83" i="5"/>
  <c r="L83" i="5" s="1"/>
  <c r="K82" i="5"/>
  <c r="K81" i="5"/>
  <c r="K80" i="5"/>
  <c r="L80" i="5" s="1"/>
  <c r="K79" i="5"/>
  <c r="K78" i="5"/>
  <c r="K77" i="5"/>
  <c r="K76" i="5"/>
  <c r="K75" i="5"/>
  <c r="L75" i="5" s="1"/>
  <c r="K74" i="5"/>
  <c r="L74" i="5"/>
  <c r="K73" i="5"/>
  <c r="L73" i="5"/>
  <c r="K72" i="5"/>
  <c r="L72" i="5" s="1"/>
  <c r="K71" i="5"/>
  <c r="K70" i="5"/>
  <c r="L70" i="5"/>
  <c r="K69" i="5"/>
  <c r="K68" i="5"/>
  <c r="L68" i="5" s="1"/>
  <c r="K67" i="5"/>
  <c r="L67" i="5" s="1"/>
  <c r="K66" i="5"/>
  <c r="L66" i="5" s="1"/>
  <c r="K65" i="5"/>
  <c r="L65" i="5" s="1"/>
  <c r="K64" i="5"/>
  <c r="L64" i="5" s="1"/>
  <c r="K63" i="5"/>
  <c r="L63" i="5"/>
  <c r="K62" i="5"/>
  <c r="K61" i="5"/>
  <c r="L61" i="5" s="1"/>
  <c r="K60" i="5"/>
  <c r="K59" i="5"/>
  <c r="K58" i="5"/>
  <c r="L58" i="5"/>
  <c r="K57" i="5"/>
  <c r="K56" i="5"/>
  <c r="L56" i="5" s="1"/>
  <c r="K55" i="5"/>
  <c r="K54" i="5"/>
  <c r="L54" i="5" s="1"/>
  <c r="K53" i="5"/>
  <c r="L53" i="5" s="1"/>
  <c r="K52" i="5"/>
  <c r="L52" i="5" s="1"/>
  <c r="K51" i="5"/>
  <c r="L51" i="5" s="1"/>
  <c r="K50" i="5"/>
  <c r="L50" i="5"/>
  <c r="K49" i="5"/>
  <c r="L49" i="5" s="1"/>
  <c r="K48" i="5"/>
  <c r="L48" i="5" s="1"/>
  <c r="K47" i="5"/>
  <c r="L47" i="5" s="1"/>
  <c r="K46" i="5"/>
  <c r="K45" i="5"/>
  <c r="L45" i="5" s="1"/>
  <c r="K44" i="5"/>
  <c r="K43" i="5"/>
  <c r="K42" i="5"/>
  <c r="L42" i="5" s="1"/>
  <c r="K41" i="5"/>
  <c r="L41" i="5" s="1"/>
  <c r="K40" i="5"/>
  <c r="K39" i="5"/>
  <c r="L39" i="5" s="1"/>
  <c r="K38" i="5"/>
  <c r="K37" i="5"/>
  <c r="L37" i="5" s="1"/>
  <c r="M37" i="5" s="1"/>
  <c r="N37" i="5" s="1"/>
  <c r="K36" i="5"/>
  <c r="L36" i="5" s="1"/>
  <c r="K35" i="5"/>
  <c r="L35" i="5" s="1"/>
  <c r="K34" i="5"/>
  <c r="L34" i="5" s="1"/>
  <c r="K33" i="5"/>
  <c r="L33" i="5" s="1"/>
  <c r="K32" i="5"/>
  <c r="L32" i="5"/>
  <c r="K31" i="5"/>
  <c r="K30" i="5"/>
  <c r="L30" i="5" s="1"/>
  <c r="K29" i="5"/>
  <c r="L29" i="5" s="1"/>
  <c r="K28" i="5"/>
  <c r="L28" i="5" s="1"/>
  <c r="K27" i="5"/>
  <c r="K26" i="5"/>
  <c r="L26" i="5" s="1"/>
  <c r="K25" i="5"/>
  <c r="L25" i="5" s="1"/>
  <c r="K24" i="5"/>
  <c r="L24" i="5" s="1"/>
  <c r="K23" i="5"/>
  <c r="L23" i="5" s="1"/>
  <c r="K22" i="5"/>
  <c r="L22" i="5"/>
  <c r="K21" i="5"/>
  <c r="L21" i="5" s="1"/>
  <c r="K20" i="5"/>
  <c r="L20" i="5" s="1"/>
  <c r="K19" i="5"/>
  <c r="L19" i="5" s="1"/>
  <c r="K18" i="5"/>
  <c r="L18" i="5" s="1"/>
  <c r="K17" i="5"/>
  <c r="L17" i="5" s="1"/>
  <c r="K16" i="5"/>
  <c r="K15" i="5"/>
  <c r="L15" i="5" s="1"/>
  <c r="K14" i="5"/>
  <c r="K13" i="5"/>
  <c r="L13" i="5"/>
  <c r="K12" i="5"/>
  <c r="K11" i="5"/>
  <c r="L11" i="5" s="1"/>
  <c r="K10" i="5"/>
  <c r="K9" i="5"/>
  <c r="L9" i="5" s="1"/>
  <c r="K8" i="5"/>
  <c r="K7" i="5"/>
  <c r="K6" i="5"/>
  <c r="K5" i="5"/>
  <c r="L5" i="5" s="1"/>
  <c r="G972" i="2"/>
  <c r="K969" i="2"/>
  <c r="K968" i="2"/>
  <c r="K967" i="2"/>
  <c r="K966" i="2"/>
  <c r="K965" i="2"/>
  <c r="L965" i="2" s="1"/>
  <c r="P965" i="2" s="1"/>
  <c r="K964" i="2"/>
  <c r="K963" i="2"/>
  <c r="K962" i="2"/>
  <c r="K961" i="2"/>
  <c r="L961" i="2" s="1"/>
  <c r="K960" i="2"/>
  <c r="L960" i="2" s="1"/>
  <c r="P960" i="2" s="1"/>
  <c r="K959" i="2"/>
  <c r="K958" i="2"/>
  <c r="L958" i="2" s="1"/>
  <c r="K957" i="2"/>
  <c r="K956" i="2"/>
  <c r="L956" i="2" s="1"/>
  <c r="P956" i="2" s="1"/>
  <c r="K955" i="2"/>
  <c r="K954" i="2"/>
  <c r="L954" i="2" s="1"/>
  <c r="P954" i="2" s="1"/>
  <c r="K953" i="2"/>
  <c r="L953" i="2" s="1"/>
  <c r="P953" i="2" s="1"/>
  <c r="K952" i="2"/>
  <c r="L952" i="2" s="1"/>
  <c r="P952" i="2" s="1"/>
  <c r="K951" i="2"/>
  <c r="L951" i="2" s="1"/>
  <c r="P951" i="2" s="1"/>
  <c r="K950" i="2"/>
  <c r="L950" i="2" s="1"/>
  <c r="P950" i="2" s="1"/>
  <c r="K949" i="2"/>
  <c r="L949" i="2"/>
  <c r="P949" i="2" s="1"/>
  <c r="K948" i="2"/>
  <c r="L948" i="2" s="1"/>
  <c r="P948" i="2" s="1"/>
  <c r="K947" i="2"/>
  <c r="K946" i="2"/>
  <c r="L946" i="2" s="1"/>
  <c r="P946" i="2" s="1"/>
  <c r="K945" i="2"/>
  <c r="L945" i="2" s="1"/>
  <c r="P945" i="2" s="1"/>
  <c r="K944" i="2"/>
  <c r="L944" i="2" s="1"/>
  <c r="P944" i="2" s="1"/>
  <c r="K943" i="2"/>
  <c r="K942" i="2"/>
  <c r="K941" i="2"/>
  <c r="L941" i="2" s="1"/>
  <c r="P941" i="2" s="1"/>
  <c r="K940" i="2"/>
  <c r="L940" i="2"/>
  <c r="P940" i="2" s="1"/>
  <c r="K939" i="2"/>
  <c r="K938" i="2"/>
  <c r="K937" i="2"/>
  <c r="L937" i="2" s="1"/>
  <c r="P937" i="2"/>
  <c r="K936" i="2"/>
  <c r="L936" i="2" s="1"/>
  <c r="P936" i="2" s="1"/>
  <c r="K935" i="2"/>
  <c r="K934" i="2"/>
  <c r="L934" i="2" s="1"/>
  <c r="P934" i="2" s="1"/>
  <c r="K933" i="2"/>
  <c r="L933" i="2" s="1"/>
  <c r="P933" i="2" s="1"/>
  <c r="K932" i="2"/>
  <c r="M932" i="2" s="1"/>
  <c r="N932" i="2" s="1"/>
  <c r="K931" i="2"/>
  <c r="L931" i="2" s="1"/>
  <c r="P931" i="2" s="1"/>
  <c r="K930" i="2"/>
  <c r="L930" i="2" s="1"/>
  <c r="P930" i="2" s="1"/>
  <c r="K929" i="2"/>
  <c r="L929" i="2" s="1"/>
  <c r="P929" i="2" s="1"/>
  <c r="K928" i="2"/>
  <c r="K927" i="2"/>
  <c r="L927" i="2"/>
  <c r="P927" i="2" s="1"/>
  <c r="K926" i="2"/>
  <c r="L926" i="2" s="1"/>
  <c r="P926" i="2" s="1"/>
  <c r="K925" i="2"/>
  <c r="L925" i="2" s="1"/>
  <c r="P925" i="2"/>
  <c r="K924" i="2"/>
  <c r="L924" i="2" s="1"/>
  <c r="P924" i="2" s="1"/>
  <c r="K923" i="2"/>
  <c r="K922" i="2"/>
  <c r="K921" i="2"/>
  <c r="K920" i="2"/>
  <c r="L920" i="2" s="1"/>
  <c r="P920" i="2" s="1"/>
  <c r="K919" i="2"/>
  <c r="K918" i="2"/>
  <c r="K917" i="2"/>
  <c r="K916" i="2"/>
  <c r="L916" i="2"/>
  <c r="P916" i="2" s="1"/>
  <c r="K915" i="2"/>
  <c r="L915" i="2" s="1"/>
  <c r="P915" i="2" s="1"/>
  <c r="K914" i="2"/>
  <c r="K913" i="2"/>
  <c r="L913" i="2" s="1"/>
  <c r="P913" i="2" s="1"/>
  <c r="K912" i="2"/>
  <c r="K911" i="2"/>
  <c r="L911" i="2"/>
  <c r="P911" i="2" s="1"/>
  <c r="K910" i="2"/>
  <c r="K909" i="2"/>
  <c r="L909" i="2" s="1"/>
  <c r="P909" i="2" s="1"/>
  <c r="K908" i="2"/>
  <c r="L908" i="2"/>
  <c r="P908" i="2" s="1"/>
  <c r="K907" i="2"/>
  <c r="L907" i="2"/>
  <c r="P907" i="2" s="1"/>
  <c r="K906" i="2"/>
  <c r="K905" i="2"/>
  <c r="L905" i="2" s="1"/>
  <c r="P905" i="2" s="1"/>
  <c r="K904" i="2"/>
  <c r="L904" i="2" s="1"/>
  <c r="P904" i="2" s="1"/>
  <c r="K903" i="2"/>
  <c r="L903" i="2" s="1"/>
  <c r="P903" i="2" s="1"/>
  <c r="K902" i="2"/>
  <c r="K901" i="2"/>
  <c r="L901" i="2"/>
  <c r="P901" i="2" s="1"/>
  <c r="K900" i="2"/>
  <c r="K899" i="2"/>
  <c r="L899" i="2" s="1"/>
  <c r="P899" i="2" s="1"/>
  <c r="K898" i="2"/>
  <c r="K897" i="2"/>
  <c r="K896" i="2"/>
  <c r="K895" i="2"/>
  <c r="K894" i="2"/>
  <c r="L894" i="2"/>
  <c r="P894" i="2" s="1"/>
  <c r="K893" i="2"/>
  <c r="L893" i="2" s="1"/>
  <c r="P893" i="2" s="1"/>
  <c r="K892" i="2"/>
  <c r="K891" i="2"/>
  <c r="K890" i="2"/>
  <c r="K889" i="2"/>
  <c r="L889" i="2"/>
  <c r="P889" i="2" s="1"/>
  <c r="K888" i="2"/>
  <c r="K887" i="2"/>
  <c r="L887" i="2" s="1"/>
  <c r="P887" i="2" s="1"/>
  <c r="K886" i="2"/>
  <c r="L886" i="2" s="1"/>
  <c r="P886" i="2" s="1"/>
  <c r="K885" i="2"/>
  <c r="K884" i="2"/>
  <c r="K883" i="2"/>
  <c r="K882" i="2"/>
  <c r="L882" i="2" s="1"/>
  <c r="P882" i="2" s="1"/>
  <c r="K881" i="2"/>
  <c r="L881" i="2" s="1"/>
  <c r="P881" i="2" s="1"/>
  <c r="K880" i="2"/>
  <c r="K879" i="2"/>
  <c r="K878" i="2"/>
  <c r="L878" i="2"/>
  <c r="P878" i="2" s="1"/>
  <c r="K877" i="2"/>
  <c r="K876" i="2"/>
  <c r="K875" i="2"/>
  <c r="L875" i="2" s="1"/>
  <c r="P875" i="2" s="1"/>
  <c r="K874" i="2"/>
  <c r="L874" i="2" s="1"/>
  <c r="P874" i="2" s="1"/>
  <c r="K873" i="2"/>
  <c r="L873" i="2"/>
  <c r="P873" i="2" s="1"/>
  <c r="K872" i="2"/>
  <c r="K871" i="2"/>
  <c r="L871" i="2"/>
  <c r="P871" i="2"/>
  <c r="K870" i="2"/>
  <c r="L870" i="2" s="1"/>
  <c r="P870" i="2" s="1"/>
  <c r="K869" i="2"/>
  <c r="L869" i="2" s="1"/>
  <c r="P869" i="2" s="1"/>
  <c r="K868" i="2"/>
  <c r="L868" i="2" s="1"/>
  <c r="P868" i="2" s="1"/>
  <c r="K867" i="2"/>
  <c r="K866" i="2"/>
  <c r="K865" i="2"/>
  <c r="L865" i="2"/>
  <c r="P865" i="2" s="1"/>
  <c r="K864" i="2"/>
  <c r="K863" i="2"/>
  <c r="K862" i="2"/>
  <c r="K861" i="2"/>
  <c r="L861" i="2" s="1"/>
  <c r="P861" i="2"/>
  <c r="K860" i="2"/>
  <c r="K858" i="2"/>
  <c r="L858" i="2" s="1"/>
  <c r="P858" i="2" s="1"/>
  <c r="K857" i="2"/>
  <c r="L857" i="2" s="1"/>
  <c r="P857" i="2" s="1"/>
  <c r="K856" i="2"/>
  <c r="K855" i="2"/>
  <c r="L855" i="2" s="1"/>
  <c r="P855" i="2"/>
  <c r="K854" i="2"/>
  <c r="L854" i="2" s="1"/>
  <c r="P854" i="2" s="1"/>
  <c r="K853" i="2"/>
  <c r="K852" i="2"/>
  <c r="L852" i="2" s="1"/>
  <c r="P852" i="2"/>
  <c r="K851" i="2"/>
  <c r="L851" i="2" s="1"/>
  <c r="P851" i="2" s="1"/>
  <c r="K850" i="2"/>
  <c r="L850" i="2" s="1"/>
  <c r="P850" i="2" s="1"/>
  <c r="K849" i="2"/>
  <c r="L849" i="2" s="1"/>
  <c r="P849" i="2" s="1"/>
  <c r="K848" i="2"/>
  <c r="M848" i="2" s="1"/>
  <c r="N848" i="2" s="1"/>
  <c r="K847" i="2"/>
  <c r="L847" i="2"/>
  <c r="P847" i="2" s="1"/>
  <c r="K846" i="2"/>
  <c r="L846" i="2" s="1"/>
  <c r="P846" i="2" s="1"/>
  <c r="K845" i="2"/>
  <c r="L845" i="2" s="1"/>
  <c r="P845" i="2" s="1"/>
  <c r="K844" i="2"/>
  <c r="K843" i="2"/>
  <c r="L843" i="2" s="1"/>
  <c r="P843" i="2" s="1"/>
  <c r="K842" i="2"/>
  <c r="L842" i="2" s="1"/>
  <c r="P842" i="2" s="1"/>
  <c r="K841" i="2"/>
  <c r="L841" i="2" s="1"/>
  <c r="P841" i="2" s="1"/>
  <c r="K840" i="2"/>
  <c r="L840" i="2"/>
  <c r="P840" i="2" s="1"/>
  <c r="K839" i="2"/>
  <c r="K838" i="2"/>
  <c r="L838" i="2"/>
  <c r="P838" i="2"/>
  <c r="K837" i="2"/>
  <c r="L837" i="2" s="1"/>
  <c r="P837" i="2" s="1"/>
  <c r="K836" i="2"/>
  <c r="L836" i="2" s="1"/>
  <c r="P836" i="2" s="1"/>
  <c r="K835" i="2"/>
  <c r="K834" i="2"/>
  <c r="L834" i="2" s="1"/>
  <c r="P834" i="2" s="1"/>
  <c r="K833" i="2"/>
  <c r="L833" i="2" s="1"/>
  <c r="P833" i="2" s="1"/>
  <c r="K832" i="2"/>
  <c r="L832" i="2" s="1"/>
  <c r="P832" i="2" s="1"/>
  <c r="K831" i="2"/>
  <c r="K830" i="2"/>
  <c r="L830" i="2"/>
  <c r="P830" i="2" s="1"/>
  <c r="K829" i="2"/>
  <c r="L829" i="2" s="1"/>
  <c r="P829" i="2" s="1"/>
  <c r="K828" i="2"/>
  <c r="K827" i="2"/>
  <c r="K826" i="2"/>
  <c r="L826" i="2" s="1"/>
  <c r="P826" i="2" s="1"/>
  <c r="K825" i="2"/>
  <c r="K824" i="2"/>
  <c r="L824" i="2" s="1"/>
  <c r="P824" i="2" s="1"/>
  <c r="K823" i="2"/>
  <c r="K822" i="2"/>
  <c r="K821" i="2"/>
  <c r="L821" i="2" s="1"/>
  <c r="P821" i="2" s="1"/>
  <c r="K820" i="2"/>
  <c r="K819" i="2"/>
  <c r="K818" i="2"/>
  <c r="L818" i="2" s="1"/>
  <c r="P818" i="2" s="1"/>
  <c r="K817" i="2"/>
  <c r="K816" i="2"/>
  <c r="K815" i="2"/>
  <c r="K814" i="2"/>
  <c r="L814" i="2" s="1"/>
  <c r="P814" i="2" s="1"/>
  <c r="K813" i="2"/>
  <c r="L813" i="2" s="1"/>
  <c r="P813" i="2" s="1"/>
  <c r="K812" i="2"/>
  <c r="K811" i="2"/>
  <c r="K810" i="2"/>
  <c r="L810" i="2" s="1"/>
  <c r="P810" i="2" s="1"/>
  <c r="K809" i="2"/>
  <c r="K808" i="2"/>
  <c r="L808" i="2"/>
  <c r="P808" i="2" s="1"/>
  <c r="K807" i="2"/>
  <c r="K806" i="2"/>
  <c r="L806" i="2"/>
  <c r="P806" i="2"/>
  <c r="K805" i="2"/>
  <c r="L805" i="2" s="1"/>
  <c r="P805" i="2" s="1"/>
  <c r="K804" i="2"/>
  <c r="K803" i="2"/>
  <c r="K802" i="2"/>
  <c r="L802" i="2" s="1"/>
  <c r="P802" i="2" s="1"/>
  <c r="K801" i="2"/>
  <c r="K800" i="2"/>
  <c r="K799" i="2"/>
  <c r="K798" i="2"/>
  <c r="L798" i="2" s="1"/>
  <c r="P798" i="2" s="1"/>
  <c r="K797" i="2"/>
  <c r="L797" i="2"/>
  <c r="P797" i="2" s="1"/>
  <c r="K796" i="2"/>
  <c r="K795" i="2"/>
  <c r="K794" i="2"/>
  <c r="L794" i="2" s="1"/>
  <c r="P794" i="2"/>
  <c r="K793" i="2"/>
  <c r="K792" i="2"/>
  <c r="L792" i="2" s="1"/>
  <c r="P792" i="2" s="1"/>
  <c r="K791" i="2"/>
  <c r="K790" i="2"/>
  <c r="L790" i="2" s="1"/>
  <c r="P790" i="2" s="1"/>
  <c r="K789" i="2"/>
  <c r="L789" i="2" s="1"/>
  <c r="K788" i="2"/>
  <c r="K787" i="2"/>
  <c r="K786" i="2"/>
  <c r="L786" i="2" s="1"/>
  <c r="P786" i="2" s="1"/>
  <c r="K785" i="2"/>
  <c r="K784" i="2"/>
  <c r="K783" i="2"/>
  <c r="L783" i="2" s="1"/>
  <c r="P783" i="2" s="1"/>
  <c r="K782" i="2"/>
  <c r="L782" i="2"/>
  <c r="P782" i="2" s="1"/>
  <c r="K781" i="2"/>
  <c r="L781" i="2" s="1"/>
  <c r="P781" i="2" s="1"/>
  <c r="K780" i="2"/>
  <c r="K779" i="2"/>
  <c r="K778" i="2"/>
  <c r="L778" i="2" s="1"/>
  <c r="P778" i="2" s="1"/>
  <c r="K777" i="2"/>
  <c r="L777" i="2"/>
  <c r="P777" i="2" s="1"/>
  <c r="K776" i="2"/>
  <c r="K775" i="2"/>
  <c r="K774" i="2"/>
  <c r="L774" i="2"/>
  <c r="P774" i="2" s="1"/>
  <c r="K773" i="2"/>
  <c r="L773" i="2" s="1"/>
  <c r="P773" i="2" s="1"/>
  <c r="K772" i="2"/>
  <c r="K771" i="2"/>
  <c r="K770" i="2"/>
  <c r="K769" i="2"/>
  <c r="L769" i="2" s="1"/>
  <c r="P769" i="2" s="1"/>
  <c r="K768" i="2"/>
  <c r="L768" i="2" s="1"/>
  <c r="P768" i="2" s="1"/>
  <c r="K767" i="2"/>
  <c r="L767" i="2" s="1"/>
  <c r="P767" i="2" s="1"/>
  <c r="K766" i="2"/>
  <c r="L766" i="2"/>
  <c r="P766" i="2" s="1"/>
  <c r="K765" i="2"/>
  <c r="L765" i="2" s="1"/>
  <c r="P765" i="2" s="1"/>
  <c r="K764" i="2"/>
  <c r="L764" i="2"/>
  <c r="P764" i="2" s="1"/>
  <c r="K763" i="2"/>
  <c r="L763" i="2" s="1"/>
  <c r="P763" i="2" s="1"/>
  <c r="K762" i="2"/>
  <c r="L762" i="2" s="1"/>
  <c r="P762" i="2" s="1"/>
  <c r="K761" i="2"/>
  <c r="L761" i="2" s="1"/>
  <c r="P761" i="2" s="1"/>
  <c r="K760" i="2"/>
  <c r="L760" i="2" s="1"/>
  <c r="P760" i="2" s="1"/>
  <c r="K759" i="2"/>
  <c r="L759" i="2" s="1"/>
  <c r="P759" i="2" s="1"/>
  <c r="K758" i="2"/>
  <c r="L758" i="2" s="1"/>
  <c r="P758" i="2" s="1"/>
  <c r="K757" i="2"/>
  <c r="L757" i="2"/>
  <c r="P757" i="2" s="1"/>
  <c r="K756" i="2"/>
  <c r="L756" i="2"/>
  <c r="P756" i="2" s="1"/>
  <c r="K755" i="2"/>
  <c r="L755" i="2" s="1"/>
  <c r="P755" i="2" s="1"/>
  <c r="K754" i="2"/>
  <c r="L754" i="2"/>
  <c r="P754" i="2" s="1"/>
  <c r="K753" i="2"/>
  <c r="K752" i="2"/>
  <c r="L752" i="2" s="1"/>
  <c r="P752" i="2" s="1"/>
  <c r="K751" i="2"/>
  <c r="L751" i="2" s="1"/>
  <c r="K750" i="2"/>
  <c r="L750" i="2" s="1"/>
  <c r="P750" i="2"/>
  <c r="K749" i="2"/>
  <c r="K748" i="2"/>
  <c r="L748" i="2"/>
  <c r="P748" i="2" s="1"/>
  <c r="K747" i="2"/>
  <c r="L747" i="2"/>
  <c r="P747" i="2" s="1"/>
  <c r="K746" i="2"/>
  <c r="L746" i="2" s="1"/>
  <c r="P746" i="2" s="1"/>
  <c r="K745" i="2"/>
  <c r="K744" i="2"/>
  <c r="L744" i="2"/>
  <c r="P744" i="2" s="1"/>
  <c r="K743" i="2"/>
  <c r="L743" i="2"/>
  <c r="P743" i="2" s="1"/>
  <c r="K742" i="2"/>
  <c r="K741" i="2"/>
  <c r="L741" i="2" s="1"/>
  <c r="P741" i="2" s="1"/>
  <c r="K740" i="2"/>
  <c r="L740" i="2"/>
  <c r="P740" i="2" s="1"/>
  <c r="K739" i="2"/>
  <c r="L739" i="2" s="1"/>
  <c r="P739" i="2" s="1"/>
  <c r="K738" i="2"/>
  <c r="K737" i="2"/>
  <c r="L737" i="2"/>
  <c r="P737" i="2" s="1"/>
  <c r="K736" i="2"/>
  <c r="L736" i="2" s="1"/>
  <c r="P736" i="2" s="1"/>
  <c r="K735" i="2"/>
  <c r="L735" i="2" s="1"/>
  <c r="P735" i="2" s="1"/>
  <c r="K734" i="2"/>
  <c r="L734" i="2"/>
  <c r="P734" i="2"/>
  <c r="K733" i="2"/>
  <c r="L733" i="2" s="1"/>
  <c r="P733" i="2" s="1"/>
  <c r="K732" i="2"/>
  <c r="L732" i="2"/>
  <c r="P732" i="2" s="1"/>
  <c r="K731" i="2"/>
  <c r="L731" i="2" s="1"/>
  <c r="P731" i="2" s="1"/>
  <c r="K730" i="2"/>
  <c r="L730" i="2" s="1"/>
  <c r="P730" i="2" s="1"/>
  <c r="K729" i="2"/>
  <c r="L729" i="2"/>
  <c r="P729" i="2" s="1"/>
  <c r="K728" i="2"/>
  <c r="L728" i="2" s="1"/>
  <c r="P728" i="2" s="1"/>
  <c r="K727" i="2"/>
  <c r="L727" i="2" s="1"/>
  <c r="P727" i="2" s="1"/>
  <c r="K726" i="2"/>
  <c r="L726" i="2" s="1"/>
  <c r="P726" i="2" s="1"/>
  <c r="K725" i="2"/>
  <c r="L725" i="2"/>
  <c r="P725" i="2" s="1"/>
  <c r="K724" i="2"/>
  <c r="L724" i="2" s="1"/>
  <c r="P724" i="2" s="1"/>
  <c r="K723" i="2"/>
  <c r="K722" i="2"/>
  <c r="L722" i="2" s="1"/>
  <c r="P722" i="2" s="1"/>
  <c r="K721" i="2"/>
  <c r="L721" i="2" s="1"/>
  <c r="P721" i="2" s="1"/>
  <c r="K720" i="2"/>
  <c r="L720" i="2" s="1"/>
  <c r="P720" i="2" s="1"/>
  <c r="K719" i="2"/>
  <c r="K718" i="2"/>
  <c r="L718" i="2" s="1"/>
  <c r="K717" i="2"/>
  <c r="L717" i="2" s="1"/>
  <c r="P717" i="2" s="1"/>
  <c r="K716" i="2"/>
  <c r="L716" i="2" s="1"/>
  <c r="P716" i="2" s="1"/>
  <c r="K715" i="2"/>
  <c r="K714" i="2"/>
  <c r="L714" i="2" s="1"/>
  <c r="P714" i="2" s="1"/>
  <c r="K713" i="2"/>
  <c r="L713" i="2" s="1"/>
  <c r="P713" i="2" s="1"/>
  <c r="K712" i="2"/>
  <c r="K711" i="2"/>
  <c r="K710" i="2"/>
  <c r="L710" i="2" s="1"/>
  <c r="P710" i="2" s="1"/>
  <c r="K709" i="2"/>
  <c r="L709" i="2"/>
  <c r="P709" i="2" s="1"/>
  <c r="K708" i="2"/>
  <c r="L708" i="2"/>
  <c r="P708" i="2" s="1"/>
  <c r="K707" i="2"/>
  <c r="K706" i="2"/>
  <c r="L706" i="2" s="1"/>
  <c r="P706" i="2" s="1"/>
  <c r="K705" i="2"/>
  <c r="L705" i="2" s="1"/>
  <c r="P705" i="2" s="1"/>
  <c r="K704" i="2"/>
  <c r="L704" i="2" s="1"/>
  <c r="P704" i="2" s="1"/>
  <c r="K703" i="2"/>
  <c r="K702" i="2"/>
  <c r="L702" i="2" s="1"/>
  <c r="P702" i="2" s="1"/>
  <c r="K701" i="2"/>
  <c r="K700" i="2"/>
  <c r="L700" i="2" s="1"/>
  <c r="K699" i="2"/>
  <c r="L699" i="2" s="1"/>
  <c r="P699" i="2" s="1"/>
  <c r="K698" i="2"/>
  <c r="L698" i="2" s="1"/>
  <c r="P698" i="2" s="1"/>
  <c r="K697" i="2"/>
  <c r="L697" i="2" s="1"/>
  <c r="P697" i="2" s="1"/>
  <c r="K696" i="2"/>
  <c r="L696" i="2" s="1"/>
  <c r="P696" i="2" s="1"/>
  <c r="K695" i="2"/>
  <c r="L695" i="2" s="1"/>
  <c r="P695" i="2" s="1"/>
  <c r="K694" i="2"/>
  <c r="L694" i="2" s="1"/>
  <c r="P694" i="2"/>
  <c r="K693" i="2"/>
  <c r="K692" i="2"/>
  <c r="L692" i="2" s="1"/>
  <c r="P692" i="2" s="1"/>
  <c r="K691" i="2"/>
  <c r="L691" i="2" s="1"/>
  <c r="P691" i="2" s="1"/>
  <c r="K690" i="2"/>
  <c r="L690" i="2" s="1"/>
  <c r="P690" i="2" s="1"/>
  <c r="K689" i="2"/>
  <c r="L689" i="2" s="1"/>
  <c r="P689" i="2" s="1"/>
  <c r="K688" i="2"/>
  <c r="L688" i="2" s="1"/>
  <c r="P688" i="2" s="1"/>
  <c r="K687" i="2"/>
  <c r="L687" i="2" s="1"/>
  <c r="P687" i="2" s="1"/>
  <c r="K686" i="2"/>
  <c r="L686" i="2" s="1"/>
  <c r="P686" i="2" s="1"/>
  <c r="K685" i="2"/>
  <c r="K684" i="2"/>
  <c r="L684" i="2"/>
  <c r="P684" i="2" s="1"/>
  <c r="K683" i="2"/>
  <c r="L683" i="2" s="1"/>
  <c r="P683" i="2" s="1"/>
  <c r="K682" i="2"/>
  <c r="L682" i="2" s="1"/>
  <c r="P682" i="2" s="1"/>
  <c r="K681" i="2"/>
  <c r="L681" i="2" s="1"/>
  <c r="P681" i="2" s="1"/>
  <c r="K680" i="2"/>
  <c r="L680" i="2" s="1"/>
  <c r="P680" i="2" s="1"/>
  <c r="K679" i="2"/>
  <c r="L679" i="2" s="1"/>
  <c r="P679" i="2" s="1"/>
  <c r="K678" i="2"/>
  <c r="L678" i="2"/>
  <c r="P678" i="2" s="1"/>
  <c r="K677" i="2"/>
  <c r="K676" i="2"/>
  <c r="K675" i="2"/>
  <c r="L675" i="2" s="1"/>
  <c r="P675" i="2" s="1"/>
  <c r="K674" i="2"/>
  <c r="K673" i="2"/>
  <c r="L673" i="2"/>
  <c r="P673" i="2" s="1"/>
  <c r="K672" i="2"/>
  <c r="L672" i="2"/>
  <c r="P672" i="2" s="1"/>
  <c r="K671" i="2"/>
  <c r="K670" i="2"/>
  <c r="L670" i="2" s="1"/>
  <c r="P670" i="2" s="1"/>
  <c r="K669" i="2"/>
  <c r="K668" i="2"/>
  <c r="L668" i="2" s="1"/>
  <c r="P668" i="2" s="1"/>
  <c r="K667" i="2"/>
  <c r="L667" i="2" s="1"/>
  <c r="P667" i="2" s="1"/>
  <c r="K666" i="2"/>
  <c r="L666" i="2" s="1"/>
  <c r="K665" i="2"/>
  <c r="L665" i="2" s="1"/>
  <c r="P665" i="2" s="1"/>
  <c r="K664" i="2"/>
  <c r="L664" i="2" s="1"/>
  <c r="P664" i="2" s="1"/>
  <c r="K663" i="2"/>
  <c r="L663" i="2"/>
  <c r="K662" i="2"/>
  <c r="L662" i="2" s="1"/>
  <c r="P662" i="2"/>
  <c r="K661" i="2"/>
  <c r="L661" i="2" s="1"/>
  <c r="P661" i="2" s="1"/>
  <c r="K660" i="2"/>
  <c r="L660" i="2" s="1"/>
  <c r="P660" i="2"/>
  <c r="K659" i="2"/>
  <c r="K658" i="2"/>
  <c r="L658" i="2" s="1"/>
  <c r="P658" i="2" s="1"/>
  <c r="K657" i="2"/>
  <c r="L657" i="2" s="1"/>
  <c r="P657" i="2" s="1"/>
  <c r="K656" i="2"/>
  <c r="L656" i="2" s="1"/>
  <c r="P656" i="2" s="1"/>
  <c r="K655" i="2"/>
  <c r="L655" i="2" s="1"/>
  <c r="P655" i="2" s="1"/>
  <c r="K654" i="2"/>
  <c r="L654" i="2" s="1"/>
  <c r="P654" i="2" s="1"/>
  <c r="K653" i="2"/>
  <c r="L653" i="2" s="1"/>
  <c r="P653" i="2" s="1"/>
  <c r="K652" i="2"/>
  <c r="K651" i="2"/>
  <c r="L651" i="2" s="1"/>
  <c r="P651" i="2"/>
  <c r="K650" i="2"/>
  <c r="L650" i="2" s="1"/>
  <c r="P650" i="2" s="1"/>
  <c r="K649" i="2"/>
  <c r="L649" i="2"/>
  <c r="P649" i="2" s="1"/>
  <c r="K648" i="2"/>
  <c r="L648" i="2" s="1"/>
  <c r="P648" i="2" s="1"/>
  <c r="K647" i="2"/>
  <c r="L647" i="2" s="1"/>
  <c r="K646" i="2"/>
  <c r="L646" i="2" s="1"/>
  <c r="P646" i="2"/>
  <c r="K645" i="2"/>
  <c r="L645" i="2" s="1"/>
  <c r="P645" i="2" s="1"/>
  <c r="L644" i="2"/>
  <c r="P644" i="2"/>
  <c r="K643" i="2"/>
  <c r="K642" i="2"/>
  <c r="K641" i="2"/>
  <c r="L641" i="2" s="1"/>
  <c r="P641" i="2" s="1"/>
  <c r="K640" i="2"/>
  <c r="K639" i="2"/>
  <c r="K638" i="2"/>
  <c r="K637" i="2"/>
  <c r="L637" i="2" s="1"/>
  <c r="P637" i="2" s="1"/>
  <c r="K636" i="2"/>
  <c r="K635" i="2"/>
  <c r="K634" i="2"/>
  <c r="K633" i="2"/>
  <c r="L633" i="2" s="1"/>
  <c r="P633" i="2" s="1"/>
  <c r="K632" i="2"/>
  <c r="K631" i="2"/>
  <c r="K630" i="2"/>
  <c r="K629" i="2"/>
  <c r="L629" i="2"/>
  <c r="P629" i="2"/>
  <c r="K628" i="2"/>
  <c r="K627" i="2"/>
  <c r="K626" i="2"/>
  <c r="K625" i="2"/>
  <c r="L625" i="2" s="1"/>
  <c r="P625" i="2" s="1"/>
  <c r="K624" i="2"/>
  <c r="K623" i="2"/>
  <c r="K622" i="2"/>
  <c r="K621" i="2"/>
  <c r="L621" i="2" s="1"/>
  <c r="P621" i="2" s="1"/>
  <c r="K620" i="2"/>
  <c r="K619" i="2"/>
  <c r="K618" i="2"/>
  <c r="K617" i="2"/>
  <c r="L617" i="2"/>
  <c r="K616" i="2"/>
  <c r="L616" i="2" s="1"/>
  <c r="P616" i="2" s="1"/>
  <c r="K615" i="2"/>
  <c r="L615" i="2"/>
  <c r="P615" i="2" s="1"/>
  <c r="K614" i="2"/>
  <c r="K613" i="2"/>
  <c r="L613" i="2" s="1"/>
  <c r="P613" i="2" s="1"/>
  <c r="K612" i="2"/>
  <c r="L612" i="2" s="1"/>
  <c r="P612" i="2" s="1"/>
  <c r="K611" i="2"/>
  <c r="L611" i="2" s="1"/>
  <c r="P611" i="2" s="1"/>
  <c r="K610" i="2"/>
  <c r="K609" i="2"/>
  <c r="L609" i="2"/>
  <c r="P609" i="2" s="1"/>
  <c r="K608" i="2"/>
  <c r="L608" i="2"/>
  <c r="P608" i="2" s="1"/>
  <c r="K607" i="2"/>
  <c r="L607" i="2" s="1"/>
  <c r="P607" i="2" s="1"/>
  <c r="K606" i="2"/>
  <c r="K605" i="2"/>
  <c r="K604" i="2"/>
  <c r="L604" i="2" s="1"/>
  <c r="P604" i="2" s="1"/>
  <c r="K603" i="2"/>
  <c r="L603" i="2" s="1"/>
  <c r="P603" i="2" s="1"/>
  <c r="K602" i="2"/>
  <c r="K601" i="2"/>
  <c r="L601" i="2" s="1"/>
  <c r="P601" i="2" s="1"/>
  <c r="K600" i="2"/>
  <c r="L600" i="2"/>
  <c r="P600" i="2" s="1"/>
  <c r="K599" i="2"/>
  <c r="L599" i="2" s="1"/>
  <c r="P599" i="2" s="1"/>
  <c r="K598" i="2"/>
  <c r="K597" i="2"/>
  <c r="K596" i="2"/>
  <c r="L596" i="2"/>
  <c r="P596" i="2" s="1"/>
  <c r="K595" i="2"/>
  <c r="L595" i="2" s="1"/>
  <c r="P595" i="2" s="1"/>
  <c r="K594" i="2"/>
  <c r="K593" i="2"/>
  <c r="L593" i="2" s="1"/>
  <c r="P593" i="2" s="1"/>
  <c r="K592" i="2"/>
  <c r="L592" i="2" s="1"/>
  <c r="P592" i="2" s="1"/>
  <c r="K591" i="2"/>
  <c r="L591" i="2" s="1"/>
  <c r="P591" i="2" s="1"/>
  <c r="K590" i="2"/>
  <c r="K589" i="2"/>
  <c r="L589" i="2" s="1"/>
  <c r="P589" i="2" s="1"/>
  <c r="K588" i="2"/>
  <c r="L588" i="2" s="1"/>
  <c r="K587" i="2"/>
  <c r="L587" i="2" s="1"/>
  <c r="P587" i="2" s="1"/>
  <c r="K586" i="2"/>
  <c r="K585" i="2"/>
  <c r="L585" i="2"/>
  <c r="P585" i="2" s="1"/>
  <c r="K584" i="2"/>
  <c r="L584" i="2" s="1"/>
  <c r="P584" i="2" s="1"/>
  <c r="K583" i="2"/>
  <c r="K582" i="2"/>
  <c r="K581" i="2"/>
  <c r="L581" i="2" s="1"/>
  <c r="P581" i="2" s="1"/>
  <c r="K580" i="2"/>
  <c r="L580" i="2" s="1"/>
  <c r="P580" i="2" s="1"/>
  <c r="K579" i="2"/>
  <c r="L579" i="2"/>
  <c r="P579" i="2" s="1"/>
  <c r="K578" i="2"/>
  <c r="K577" i="2"/>
  <c r="L577" i="2"/>
  <c r="P577" i="2" s="1"/>
  <c r="K576" i="2"/>
  <c r="K575" i="2"/>
  <c r="K574" i="2"/>
  <c r="K573" i="2"/>
  <c r="L573" i="2" s="1"/>
  <c r="P573" i="2" s="1"/>
  <c r="K572" i="2"/>
  <c r="L572" i="2" s="1"/>
  <c r="P572" i="2" s="1"/>
  <c r="K571" i="2"/>
  <c r="L571" i="2" s="1"/>
  <c r="K570" i="2"/>
  <c r="K569" i="2"/>
  <c r="L569" i="2"/>
  <c r="P569" i="2" s="1"/>
  <c r="K568" i="2"/>
  <c r="L568" i="2" s="1"/>
  <c r="P568" i="2" s="1"/>
  <c r="K567" i="2"/>
  <c r="K566" i="2"/>
  <c r="K565" i="2"/>
  <c r="L565" i="2"/>
  <c r="P565" i="2" s="1"/>
  <c r="K564" i="2"/>
  <c r="L564" i="2" s="1"/>
  <c r="P564" i="2" s="1"/>
  <c r="K563" i="2"/>
  <c r="L563" i="2" s="1"/>
  <c r="P563" i="2" s="1"/>
  <c r="K562" i="2"/>
  <c r="K561" i="2"/>
  <c r="L561" i="2" s="1"/>
  <c r="P561" i="2" s="1"/>
  <c r="K560" i="2"/>
  <c r="L560" i="2" s="1"/>
  <c r="P560" i="2" s="1"/>
  <c r="K559" i="2"/>
  <c r="L559" i="2"/>
  <c r="P559" i="2" s="1"/>
  <c r="K558" i="2"/>
  <c r="K557" i="2"/>
  <c r="L557" i="2" s="1"/>
  <c r="P557" i="2"/>
  <c r="K556" i="2"/>
  <c r="L556" i="2" s="1"/>
  <c r="P556" i="2" s="1"/>
  <c r="K555" i="2"/>
  <c r="K554" i="2"/>
  <c r="K553" i="2"/>
  <c r="L553" i="2" s="1"/>
  <c r="P553" i="2" s="1"/>
  <c r="K552" i="2"/>
  <c r="L552" i="2" s="1"/>
  <c r="P552" i="2" s="1"/>
  <c r="K551" i="2"/>
  <c r="K550" i="2"/>
  <c r="K549" i="2"/>
  <c r="L549" i="2" s="1"/>
  <c r="P549" i="2" s="1"/>
  <c r="K548" i="2"/>
  <c r="L548" i="2"/>
  <c r="P548" i="2" s="1"/>
  <c r="K547" i="2"/>
  <c r="L547" i="2" s="1"/>
  <c r="P547" i="2"/>
  <c r="K546" i="2"/>
  <c r="K545" i="2"/>
  <c r="L545" i="2" s="1"/>
  <c r="P545" i="2" s="1"/>
  <c r="K544" i="2"/>
  <c r="L544" i="2" s="1"/>
  <c r="P544" i="2"/>
  <c r="K543" i="2"/>
  <c r="L543" i="2" s="1"/>
  <c r="P543" i="2" s="1"/>
  <c r="K542" i="2"/>
  <c r="K541" i="2"/>
  <c r="L541" i="2" s="1"/>
  <c r="P541" i="2" s="1"/>
  <c r="K540" i="2"/>
  <c r="L540" i="2" s="1"/>
  <c r="P540" i="2" s="1"/>
  <c r="K539" i="2"/>
  <c r="K538" i="2"/>
  <c r="L538" i="2" s="1"/>
  <c r="P538" i="2"/>
  <c r="K537" i="2"/>
  <c r="L537" i="2" s="1"/>
  <c r="P537" i="2" s="1"/>
  <c r="K536" i="2"/>
  <c r="K535" i="2"/>
  <c r="K534" i="2"/>
  <c r="L534" i="2" s="1"/>
  <c r="K533" i="2"/>
  <c r="L533" i="2" s="1"/>
  <c r="P533" i="2" s="1"/>
  <c r="K532" i="2"/>
  <c r="L532" i="2" s="1"/>
  <c r="P532" i="2" s="1"/>
  <c r="K531" i="2"/>
  <c r="L531" i="2" s="1"/>
  <c r="P531" i="2" s="1"/>
  <c r="K530" i="2"/>
  <c r="L530" i="2"/>
  <c r="P530" i="2" s="1"/>
  <c r="K529" i="2"/>
  <c r="L529" i="2" s="1"/>
  <c r="P529" i="2" s="1"/>
  <c r="K528" i="2"/>
  <c r="L528" i="2" s="1"/>
  <c r="P528" i="2" s="1"/>
  <c r="K527" i="2"/>
  <c r="L527" i="2" s="1"/>
  <c r="P527" i="2" s="1"/>
  <c r="K526" i="2"/>
  <c r="L526" i="2" s="1"/>
  <c r="P526" i="2" s="1"/>
  <c r="K525" i="2"/>
  <c r="L525" i="2" s="1"/>
  <c r="P525" i="2" s="1"/>
  <c r="K524" i="2"/>
  <c r="K523" i="2"/>
  <c r="L523" i="2" s="1"/>
  <c r="P523" i="2" s="1"/>
  <c r="K522" i="2"/>
  <c r="L522" i="2" s="1"/>
  <c r="P522" i="2" s="1"/>
  <c r="K521" i="2"/>
  <c r="L521" i="2" s="1"/>
  <c r="K520" i="2"/>
  <c r="L520" i="2" s="1"/>
  <c r="P520" i="2" s="1"/>
  <c r="K519" i="2"/>
  <c r="L519" i="2"/>
  <c r="P519" i="2" s="1"/>
  <c r="K518" i="2"/>
  <c r="L518" i="2" s="1"/>
  <c r="P518" i="2" s="1"/>
  <c r="K517" i="2"/>
  <c r="L517" i="2" s="1"/>
  <c r="P517" i="2" s="1"/>
  <c r="K516" i="2"/>
  <c r="L516" i="2" s="1"/>
  <c r="P516" i="2" s="1"/>
  <c r="K515" i="2"/>
  <c r="L515" i="2" s="1"/>
  <c r="P515" i="2" s="1"/>
  <c r="K514" i="2"/>
  <c r="L514" i="2" s="1"/>
  <c r="P514" i="2"/>
  <c r="K513" i="2"/>
  <c r="L513" i="2" s="1"/>
  <c r="K512" i="2"/>
  <c r="L512" i="2" s="1"/>
  <c r="P512" i="2" s="1"/>
  <c r="K511" i="2"/>
  <c r="L511" i="2"/>
  <c r="P511" i="2" s="1"/>
  <c r="K510" i="2"/>
  <c r="L510" i="2" s="1"/>
  <c r="P510" i="2" s="1"/>
  <c r="K509" i="2"/>
  <c r="K508" i="2"/>
  <c r="K507" i="2"/>
  <c r="L507" i="2" s="1"/>
  <c r="P507" i="2" s="1"/>
  <c r="K506" i="2"/>
  <c r="L506" i="2"/>
  <c r="P506" i="2"/>
  <c r="K505" i="2"/>
  <c r="K504" i="2"/>
  <c r="L504" i="2" s="1"/>
  <c r="P504" i="2"/>
  <c r="K503" i="2"/>
  <c r="L503" i="2" s="1"/>
  <c r="P503" i="2" s="1"/>
  <c r="K502" i="2"/>
  <c r="L502" i="2" s="1"/>
  <c r="P502" i="2" s="1"/>
  <c r="K501" i="2"/>
  <c r="L501" i="2" s="1"/>
  <c r="P501" i="2" s="1"/>
  <c r="K500" i="2"/>
  <c r="L500" i="2" s="1"/>
  <c r="P500" i="2" s="1"/>
  <c r="K499" i="2"/>
  <c r="L499" i="2"/>
  <c r="P499" i="2" s="1"/>
  <c r="K498" i="2"/>
  <c r="K497" i="2"/>
  <c r="L497" i="2"/>
  <c r="P497" i="2" s="1"/>
  <c r="K496" i="2"/>
  <c r="L496" i="2" s="1"/>
  <c r="P496" i="2" s="1"/>
  <c r="K495" i="2"/>
  <c r="L495" i="2" s="1"/>
  <c r="P495" i="2"/>
  <c r="K494" i="2"/>
  <c r="L494" i="2" s="1"/>
  <c r="P494" i="2" s="1"/>
  <c r="K493" i="2"/>
  <c r="K492" i="2"/>
  <c r="K491" i="2"/>
  <c r="K490" i="2"/>
  <c r="L490" i="2" s="1"/>
  <c r="P490" i="2" s="1"/>
  <c r="K489" i="2"/>
  <c r="K488" i="2"/>
  <c r="K487" i="2"/>
  <c r="L487" i="2" s="1"/>
  <c r="P487" i="2" s="1"/>
  <c r="K486" i="2"/>
  <c r="L486" i="2" s="1"/>
  <c r="P486" i="2" s="1"/>
  <c r="K485" i="2"/>
  <c r="K484" i="2"/>
  <c r="K483" i="2"/>
  <c r="L483" i="2" s="1"/>
  <c r="P483" i="2" s="1"/>
  <c r="K482" i="2"/>
  <c r="L482" i="2" s="1"/>
  <c r="K481" i="2"/>
  <c r="L481" i="2" s="1"/>
  <c r="P481" i="2"/>
  <c r="K480" i="2"/>
  <c r="L480" i="2" s="1"/>
  <c r="K479" i="2"/>
  <c r="L479" i="2" s="1"/>
  <c r="P479" i="2" s="1"/>
  <c r="K478" i="2"/>
  <c r="L478" i="2"/>
  <c r="P478" i="2" s="1"/>
  <c r="K477" i="2"/>
  <c r="L477" i="2" s="1"/>
  <c r="K476" i="2"/>
  <c r="L476" i="2" s="1"/>
  <c r="P476" i="2" s="1"/>
  <c r="K475" i="2"/>
  <c r="L475" i="2" s="1"/>
  <c r="P475" i="2" s="1"/>
  <c r="K474" i="2"/>
  <c r="L474" i="2"/>
  <c r="P474" i="2" s="1"/>
  <c r="K473" i="2"/>
  <c r="L473" i="2" s="1"/>
  <c r="K472" i="2"/>
  <c r="L472" i="2" s="1"/>
  <c r="P472" i="2" s="1"/>
  <c r="K471" i="2"/>
  <c r="L471" i="2" s="1"/>
  <c r="P471" i="2" s="1"/>
  <c r="K470" i="2"/>
  <c r="L470" i="2" s="1"/>
  <c r="P470" i="2" s="1"/>
  <c r="K469" i="2"/>
  <c r="L469" i="2" s="1"/>
  <c r="K468" i="2"/>
  <c r="L468" i="2" s="1"/>
  <c r="P468" i="2" s="1"/>
  <c r="K467" i="2"/>
  <c r="L467" i="2" s="1"/>
  <c r="P467" i="2" s="1"/>
  <c r="K466" i="2"/>
  <c r="L466" i="2" s="1"/>
  <c r="K465" i="2"/>
  <c r="L465" i="2" s="1"/>
  <c r="P465" i="2"/>
  <c r="K464" i="2"/>
  <c r="L464" i="2" s="1"/>
  <c r="P464" i="2" s="1"/>
  <c r="K463" i="2"/>
  <c r="L463" i="2" s="1"/>
  <c r="K462" i="2"/>
  <c r="L462" i="2" s="1"/>
  <c r="P462" i="2" s="1"/>
  <c r="K461" i="2"/>
  <c r="L461" i="2" s="1"/>
  <c r="P461" i="2"/>
  <c r="K460" i="2"/>
  <c r="K459" i="2"/>
  <c r="L459" i="2" s="1"/>
  <c r="P459" i="2" s="1"/>
  <c r="K458" i="2"/>
  <c r="L458" i="2" s="1"/>
  <c r="P458" i="2" s="1"/>
  <c r="K457" i="2"/>
  <c r="L457" i="2" s="1"/>
  <c r="P457" i="2" s="1"/>
  <c r="K456" i="2"/>
  <c r="L456" i="2" s="1"/>
  <c r="P456" i="2" s="1"/>
  <c r="K455" i="2"/>
  <c r="L455" i="2" s="1"/>
  <c r="P455" i="2" s="1"/>
  <c r="K454" i="2"/>
  <c r="L454" i="2" s="1"/>
  <c r="P454" i="2" s="1"/>
  <c r="K453" i="2"/>
  <c r="L453" i="2"/>
  <c r="P453" i="2" s="1"/>
  <c r="K452" i="2"/>
  <c r="L452" i="2" s="1"/>
  <c r="P452" i="2" s="1"/>
  <c r="K451" i="2"/>
  <c r="L451" i="2" s="1"/>
  <c r="P451" i="2" s="1"/>
  <c r="K450" i="2"/>
  <c r="L450" i="2" s="1"/>
  <c r="P450" i="2" s="1"/>
  <c r="K449" i="2"/>
  <c r="L449" i="2" s="1"/>
  <c r="P449" i="2" s="1"/>
  <c r="K448" i="2"/>
  <c r="L448" i="2"/>
  <c r="P448" i="2" s="1"/>
  <c r="K447" i="2"/>
  <c r="L447" i="2" s="1"/>
  <c r="P447" i="2" s="1"/>
  <c r="K446" i="2"/>
  <c r="L446" i="2" s="1"/>
  <c r="K445" i="2"/>
  <c r="L445" i="2" s="1"/>
  <c r="P445" i="2" s="1"/>
  <c r="K444" i="2"/>
  <c r="L444" i="2" s="1"/>
  <c r="P444" i="2"/>
  <c r="K443" i="2"/>
  <c r="K442" i="2"/>
  <c r="L442" i="2" s="1"/>
  <c r="P442" i="2" s="1"/>
  <c r="K441" i="2"/>
  <c r="L441" i="2" s="1"/>
  <c r="P441" i="2" s="1"/>
  <c r="K440" i="2"/>
  <c r="L440" i="2" s="1"/>
  <c r="P440" i="2" s="1"/>
  <c r="K439" i="2"/>
  <c r="L439" i="2" s="1"/>
  <c r="P439" i="2" s="1"/>
  <c r="K438" i="2"/>
  <c r="L438" i="2" s="1"/>
  <c r="P438" i="2" s="1"/>
  <c r="K437" i="2"/>
  <c r="L437" i="2" s="1"/>
  <c r="P437" i="2" s="1"/>
  <c r="K436" i="2"/>
  <c r="L436" i="2" s="1"/>
  <c r="P436" i="2" s="1"/>
  <c r="K435" i="2"/>
  <c r="L435" i="2" s="1"/>
  <c r="P435" i="2" s="1"/>
  <c r="K434" i="2"/>
  <c r="L434" i="2" s="1"/>
  <c r="K433" i="2"/>
  <c r="L433" i="2" s="1"/>
  <c r="P433" i="2" s="1"/>
  <c r="K432" i="2"/>
  <c r="L432" i="2" s="1"/>
  <c r="P432" i="2" s="1"/>
  <c r="K431" i="2"/>
  <c r="L431" i="2" s="1"/>
  <c r="K430" i="2"/>
  <c r="L430" i="2" s="1"/>
  <c r="P430" i="2" s="1"/>
  <c r="K429" i="2"/>
  <c r="L429" i="2"/>
  <c r="P429" i="2" s="1"/>
  <c r="K428" i="2"/>
  <c r="L428" i="2" s="1"/>
  <c r="P428" i="2" s="1"/>
  <c r="K427" i="2"/>
  <c r="L427" i="2" s="1"/>
  <c r="P427" i="2"/>
  <c r="K426" i="2"/>
  <c r="L426" i="2" s="1"/>
  <c r="P426" i="2" s="1"/>
  <c r="K425" i="2"/>
  <c r="K424" i="2"/>
  <c r="L424" i="2" s="1"/>
  <c r="K423" i="2"/>
  <c r="L423" i="2" s="1"/>
  <c r="P423" i="2" s="1"/>
  <c r="K422" i="2"/>
  <c r="L422" i="2" s="1"/>
  <c r="P422" i="2" s="1"/>
  <c r="K421" i="2"/>
  <c r="L421" i="2" s="1"/>
  <c r="P421" i="2" s="1"/>
  <c r="K420" i="2"/>
  <c r="L420" i="2" s="1"/>
  <c r="P420" i="2" s="1"/>
  <c r="K419" i="2"/>
  <c r="L419" i="2" s="1"/>
  <c r="P419" i="2" s="1"/>
  <c r="K418" i="2"/>
  <c r="L418" i="2" s="1"/>
  <c r="P418" i="2" s="1"/>
  <c r="K417" i="2"/>
  <c r="L417" i="2" s="1"/>
  <c r="P417" i="2"/>
  <c r="K416" i="2"/>
  <c r="L416" i="2" s="1"/>
  <c r="P416" i="2" s="1"/>
  <c r="K415" i="2"/>
  <c r="K414" i="2"/>
  <c r="K413" i="2"/>
  <c r="K412" i="2"/>
  <c r="L412" i="2" s="1"/>
  <c r="P412" i="2" s="1"/>
  <c r="K411" i="2"/>
  <c r="L411" i="2" s="1"/>
  <c r="P411" i="2" s="1"/>
  <c r="K410" i="2"/>
  <c r="L410" i="2" s="1"/>
  <c r="P410" i="2" s="1"/>
  <c r="K409" i="2"/>
  <c r="K408" i="2"/>
  <c r="L408" i="2" s="1"/>
  <c r="P408" i="2" s="1"/>
  <c r="K407" i="2"/>
  <c r="L407" i="2"/>
  <c r="P407" i="2" s="1"/>
  <c r="K406" i="2"/>
  <c r="L406" i="2" s="1"/>
  <c r="P406" i="2" s="1"/>
  <c r="K405" i="2"/>
  <c r="L405" i="2" s="1"/>
  <c r="P405" i="2" s="1"/>
  <c r="K404" i="2"/>
  <c r="K403" i="2"/>
  <c r="L403" i="2" s="1"/>
  <c r="P403" i="2" s="1"/>
  <c r="K402" i="2"/>
  <c r="K401" i="2"/>
  <c r="L401" i="2" s="1"/>
  <c r="P401" i="2" s="1"/>
  <c r="K400" i="2"/>
  <c r="K399" i="2"/>
  <c r="L399" i="2" s="1"/>
  <c r="K398" i="2"/>
  <c r="L398" i="2" s="1"/>
  <c r="P398" i="2" s="1"/>
  <c r="K397" i="2"/>
  <c r="L397" i="2" s="1"/>
  <c r="P397" i="2" s="1"/>
  <c r="K396" i="2"/>
  <c r="K395" i="2"/>
  <c r="L395" i="2" s="1"/>
  <c r="P395" i="2" s="1"/>
  <c r="K394" i="2"/>
  <c r="L394" i="2" s="1"/>
  <c r="P394" i="2" s="1"/>
  <c r="K393" i="2"/>
  <c r="L393" i="2" s="1"/>
  <c r="P393" i="2" s="1"/>
  <c r="K392" i="2"/>
  <c r="L392" i="2" s="1"/>
  <c r="P392" i="2" s="1"/>
  <c r="K391" i="2"/>
  <c r="L391" i="2" s="1"/>
  <c r="P391" i="2" s="1"/>
  <c r="K390" i="2"/>
  <c r="L390" i="2"/>
  <c r="P390" i="2" s="1"/>
  <c r="K389" i="2"/>
  <c r="L389" i="2" s="1"/>
  <c r="P389" i="2" s="1"/>
  <c r="K388" i="2"/>
  <c r="L388" i="2" s="1"/>
  <c r="P388" i="2" s="1"/>
  <c r="K387" i="2"/>
  <c r="L387" i="2" s="1"/>
  <c r="P387" i="2" s="1"/>
  <c r="K386" i="2"/>
  <c r="L386" i="2"/>
  <c r="P386" i="2" s="1"/>
  <c r="K385" i="2"/>
  <c r="L385" i="2" s="1"/>
  <c r="P385" i="2" s="1"/>
  <c r="K384" i="2"/>
  <c r="K383" i="2"/>
  <c r="L383" i="2" s="1"/>
  <c r="P383" i="2" s="1"/>
  <c r="K382" i="2"/>
  <c r="L382" i="2" s="1"/>
  <c r="P382" i="2" s="1"/>
  <c r="K381" i="2"/>
  <c r="L381" i="2" s="1"/>
  <c r="P381" i="2" s="1"/>
  <c r="K380" i="2"/>
  <c r="L380" i="2" s="1"/>
  <c r="P380" i="2" s="1"/>
  <c r="K379" i="2"/>
  <c r="L379" i="2" s="1"/>
  <c r="P379" i="2" s="1"/>
  <c r="K378" i="2"/>
  <c r="L378" i="2" s="1"/>
  <c r="P378" i="2" s="1"/>
  <c r="K377" i="2"/>
  <c r="L377" i="2" s="1"/>
  <c r="P377" i="2" s="1"/>
  <c r="K376" i="2"/>
  <c r="K375" i="2"/>
  <c r="L375" i="2" s="1"/>
  <c r="P375" i="2" s="1"/>
  <c r="K374" i="2"/>
  <c r="L374" i="2" s="1"/>
  <c r="P374" i="2" s="1"/>
  <c r="K373" i="2"/>
  <c r="L373" i="2" s="1"/>
  <c r="P373" i="2"/>
  <c r="K372" i="2"/>
  <c r="K371" i="2"/>
  <c r="L371" i="2" s="1"/>
  <c r="P371" i="2" s="1"/>
  <c r="K370" i="2"/>
  <c r="L370" i="2" s="1"/>
  <c r="P370" i="2" s="1"/>
  <c r="K369" i="2"/>
  <c r="L369" i="2" s="1"/>
  <c r="P369" i="2" s="1"/>
  <c r="K368" i="2"/>
  <c r="K367" i="2"/>
  <c r="L367" i="2" s="1"/>
  <c r="P367" i="2" s="1"/>
  <c r="K366" i="2"/>
  <c r="L366" i="2"/>
  <c r="P366" i="2"/>
  <c r="K365" i="2"/>
  <c r="L365" i="2" s="1"/>
  <c r="K364" i="2"/>
  <c r="K363" i="2"/>
  <c r="L363" i="2" s="1"/>
  <c r="K362" i="2"/>
  <c r="L362" i="2" s="1"/>
  <c r="P362" i="2" s="1"/>
  <c r="K361" i="2"/>
  <c r="L361" i="2" s="1"/>
  <c r="K360" i="2"/>
  <c r="L360" i="2" s="1"/>
  <c r="P360" i="2" s="1"/>
  <c r="K359" i="2"/>
  <c r="L359" i="2"/>
  <c r="P359" i="2" s="1"/>
  <c r="K358" i="2"/>
  <c r="L358" i="2" s="1"/>
  <c r="P358" i="2" s="1"/>
  <c r="K357" i="2"/>
  <c r="L357" i="2"/>
  <c r="P357" i="2"/>
  <c r="K356" i="2"/>
  <c r="L356" i="2" s="1"/>
  <c r="P356" i="2" s="1"/>
  <c r="K355" i="2"/>
  <c r="L355" i="2" s="1"/>
  <c r="P355" i="2" s="1"/>
  <c r="K354" i="2"/>
  <c r="L354" i="2" s="1"/>
  <c r="P354" i="2" s="1"/>
  <c r="K353" i="2"/>
  <c r="L353" i="2" s="1"/>
  <c r="P353" i="2" s="1"/>
  <c r="K352" i="2"/>
  <c r="K351" i="2"/>
  <c r="L351" i="2" s="1"/>
  <c r="P351" i="2" s="1"/>
  <c r="K350" i="2"/>
  <c r="L350" i="2"/>
  <c r="P350" i="2" s="1"/>
  <c r="K349" i="2"/>
  <c r="L349" i="2"/>
  <c r="P349" i="2" s="1"/>
  <c r="K348" i="2"/>
  <c r="L348" i="2" s="1"/>
  <c r="P348" i="2" s="1"/>
  <c r="K347" i="2"/>
  <c r="L347" i="2" s="1"/>
  <c r="P347" i="2" s="1"/>
  <c r="K346" i="2"/>
  <c r="L346" i="2"/>
  <c r="P346" i="2" s="1"/>
  <c r="K345" i="2"/>
  <c r="L345" i="2"/>
  <c r="P345" i="2"/>
  <c r="K344" i="2"/>
  <c r="K343" i="2"/>
  <c r="K342" i="2"/>
  <c r="L342" i="2" s="1"/>
  <c r="P342" i="2" s="1"/>
  <c r="K341" i="2"/>
  <c r="K340" i="2"/>
  <c r="K339" i="2"/>
  <c r="L339" i="2" s="1"/>
  <c r="P339" i="2" s="1"/>
  <c r="K338" i="2"/>
  <c r="L338" i="2" s="1"/>
  <c r="P338" i="2" s="1"/>
  <c r="K337" i="2"/>
  <c r="L337" i="2" s="1"/>
  <c r="P337" i="2" s="1"/>
  <c r="K336" i="2"/>
  <c r="K335" i="2"/>
  <c r="K334" i="2"/>
  <c r="K333" i="2"/>
  <c r="L333" i="2" s="1"/>
  <c r="P333" i="2" s="1"/>
  <c r="K332" i="2"/>
  <c r="K331" i="2"/>
  <c r="K330" i="2"/>
  <c r="L330" i="2" s="1"/>
  <c r="P330" i="2" s="1"/>
  <c r="K329" i="2"/>
  <c r="L329" i="2" s="1"/>
  <c r="K328" i="2"/>
  <c r="K327" i="2"/>
  <c r="L327" i="2" s="1"/>
  <c r="P327" i="2" s="1"/>
  <c r="K326" i="2"/>
  <c r="K325" i="2"/>
  <c r="L325" i="2" s="1"/>
  <c r="P325" i="2" s="1"/>
  <c r="K324" i="2"/>
  <c r="K323" i="2"/>
  <c r="L323" i="2"/>
  <c r="P323" i="2"/>
  <c r="K322" i="2"/>
  <c r="L322" i="2" s="1"/>
  <c r="P322" i="2" s="1"/>
  <c r="K321" i="2"/>
  <c r="L321" i="2"/>
  <c r="P321" i="2" s="1"/>
  <c r="K320" i="2"/>
  <c r="L320" i="2" s="1"/>
  <c r="P320" i="2" s="1"/>
  <c r="K319" i="2"/>
  <c r="K318" i="2"/>
  <c r="L318" i="2" s="1"/>
  <c r="P318" i="2" s="1"/>
  <c r="K317" i="2"/>
  <c r="L317" i="2" s="1"/>
  <c r="P317" i="2" s="1"/>
  <c r="K316" i="2"/>
  <c r="K315" i="2"/>
  <c r="L315" i="2"/>
  <c r="P315" i="2" s="1"/>
  <c r="K314" i="2"/>
  <c r="L314" i="2" s="1"/>
  <c r="P314" i="2" s="1"/>
  <c r="K313" i="2"/>
  <c r="L313" i="2" s="1"/>
  <c r="P313" i="2" s="1"/>
  <c r="K312" i="2"/>
  <c r="K311" i="2"/>
  <c r="L311" i="2" s="1"/>
  <c r="P311" i="2" s="1"/>
  <c r="K310" i="2"/>
  <c r="L310" i="2"/>
  <c r="P310" i="2" s="1"/>
  <c r="K309" i="2"/>
  <c r="K308" i="2"/>
  <c r="L308" i="2" s="1"/>
  <c r="P308" i="2" s="1"/>
  <c r="K307" i="2"/>
  <c r="L307" i="2" s="1"/>
  <c r="P307" i="2" s="1"/>
  <c r="K306" i="2"/>
  <c r="K305" i="2"/>
  <c r="K304" i="2"/>
  <c r="L304" i="2"/>
  <c r="P304" i="2" s="1"/>
  <c r="K303" i="2"/>
  <c r="L303" i="2" s="1"/>
  <c r="P303" i="2" s="1"/>
  <c r="K302" i="2"/>
  <c r="L302" i="2" s="1"/>
  <c r="P302" i="2" s="1"/>
  <c r="K301" i="2"/>
  <c r="L301" i="2"/>
  <c r="P301" i="2"/>
  <c r="K300" i="2"/>
  <c r="L300" i="2" s="1"/>
  <c r="P300" i="2" s="1"/>
  <c r="K299" i="2"/>
  <c r="L299" i="2" s="1"/>
  <c r="P299" i="2" s="1"/>
  <c r="K298" i="2"/>
  <c r="K297" i="2"/>
  <c r="K296" i="2"/>
  <c r="K295" i="2"/>
  <c r="K294" i="2"/>
  <c r="K293" i="2"/>
  <c r="K292" i="2"/>
  <c r="L292" i="2" s="1"/>
  <c r="P292" i="2" s="1"/>
  <c r="K291" i="2"/>
  <c r="L291" i="2" s="1"/>
  <c r="P291" i="2" s="1"/>
  <c r="K290" i="2"/>
  <c r="L290" i="2" s="1"/>
  <c r="P290" i="2" s="1"/>
  <c r="K289" i="2"/>
  <c r="K288" i="2"/>
  <c r="L288" i="2"/>
  <c r="P288" i="2" s="1"/>
  <c r="K287" i="2"/>
  <c r="L287" i="2" s="1"/>
  <c r="P287" i="2" s="1"/>
  <c r="K286" i="2"/>
  <c r="L286" i="2" s="1"/>
  <c r="P286" i="2" s="1"/>
  <c r="K285" i="2"/>
  <c r="K284" i="2"/>
  <c r="L284" i="2" s="1"/>
  <c r="P284" i="2" s="1"/>
  <c r="K283" i="2"/>
  <c r="L283" i="2" s="1"/>
  <c r="K282" i="2"/>
  <c r="L282" i="2" s="1"/>
  <c r="P282" i="2" s="1"/>
  <c r="K281" i="2"/>
  <c r="L281" i="2"/>
  <c r="P281" i="2" s="1"/>
  <c r="K280" i="2"/>
  <c r="K279" i="2"/>
  <c r="L279" i="2" s="1"/>
  <c r="P279" i="2" s="1"/>
  <c r="K278" i="2"/>
  <c r="L278" i="2"/>
  <c r="P278" i="2"/>
  <c r="K277" i="2"/>
  <c r="L277" i="2" s="1"/>
  <c r="P277" i="2" s="1"/>
  <c r="K276" i="2"/>
  <c r="L276" i="2" s="1"/>
  <c r="P276" i="2" s="1"/>
  <c r="K275" i="2"/>
  <c r="K274" i="2"/>
  <c r="L274" i="2" s="1"/>
  <c r="P274" i="2" s="1"/>
  <c r="K273" i="2"/>
  <c r="K272" i="2"/>
  <c r="L272" i="2" s="1"/>
  <c r="P272" i="2" s="1"/>
  <c r="K271" i="2"/>
  <c r="L271" i="2"/>
  <c r="P271" i="2" s="1"/>
  <c r="K270" i="2"/>
  <c r="L270" i="2" s="1"/>
  <c r="K269" i="2"/>
  <c r="K268" i="2"/>
  <c r="L268" i="2" s="1"/>
  <c r="P268" i="2" s="1"/>
  <c r="K267" i="2"/>
  <c r="L267" i="2"/>
  <c r="K266" i="2"/>
  <c r="K265" i="2"/>
  <c r="K264" i="2"/>
  <c r="L264" i="2" s="1"/>
  <c r="K263" i="2"/>
  <c r="L263" i="2" s="1"/>
  <c r="P263" i="2" s="1"/>
  <c r="K262" i="2"/>
  <c r="K261" i="2"/>
  <c r="K260" i="2"/>
  <c r="L260" i="2" s="1"/>
  <c r="P260" i="2" s="1"/>
  <c r="K259" i="2"/>
  <c r="L259" i="2" s="1"/>
  <c r="K258" i="2"/>
  <c r="K257" i="2"/>
  <c r="K256" i="2"/>
  <c r="L256" i="2" s="1"/>
  <c r="K255" i="2"/>
  <c r="L255" i="2" s="1"/>
  <c r="P255" i="2" s="1"/>
  <c r="K254" i="2"/>
  <c r="K253" i="2"/>
  <c r="K252" i="2"/>
  <c r="L252" i="2" s="1"/>
  <c r="P252" i="2" s="1"/>
  <c r="K251" i="2"/>
  <c r="K250" i="2"/>
  <c r="K249" i="2"/>
  <c r="K248" i="2"/>
  <c r="L248" i="2" s="1"/>
  <c r="P248" i="2" s="1"/>
  <c r="K247" i="2"/>
  <c r="L247" i="2" s="1"/>
  <c r="P247" i="2" s="1"/>
  <c r="K246" i="2"/>
  <c r="K245" i="2"/>
  <c r="L245" i="2" s="1"/>
  <c r="P245" i="2" s="1"/>
  <c r="K244" i="2"/>
  <c r="L244" i="2" s="1"/>
  <c r="P244" i="2" s="1"/>
  <c r="K243" i="2"/>
  <c r="L243" i="2" s="1"/>
  <c r="P243" i="2" s="1"/>
  <c r="K242" i="2"/>
  <c r="L242" i="2" s="1"/>
  <c r="P242" i="2" s="1"/>
  <c r="K241" i="2"/>
  <c r="K240" i="2"/>
  <c r="L240" i="2" s="1"/>
  <c r="P240" i="2" s="1"/>
  <c r="K239" i="2"/>
  <c r="L239" i="2" s="1"/>
  <c r="P239" i="2" s="1"/>
  <c r="K238" i="2"/>
  <c r="L238" i="2" s="1"/>
  <c r="K237" i="2"/>
  <c r="K236" i="2"/>
  <c r="L236" i="2" s="1"/>
  <c r="P236" i="2" s="1"/>
  <c r="K235" i="2"/>
  <c r="L235" i="2" s="1"/>
  <c r="P235" i="2" s="1"/>
  <c r="K234" i="2"/>
  <c r="L234" i="2" s="1"/>
  <c r="P234" i="2" s="1"/>
  <c r="K233" i="2"/>
  <c r="K232" i="2"/>
  <c r="K231" i="2"/>
  <c r="L231" i="2" s="1"/>
  <c r="P231" i="2" s="1"/>
  <c r="K230" i="2"/>
  <c r="L230" i="2" s="1"/>
  <c r="P230" i="2" s="1"/>
  <c r="K229" i="2"/>
  <c r="K228" i="2"/>
  <c r="L228" i="2" s="1"/>
  <c r="P228" i="2" s="1"/>
  <c r="K227" i="2"/>
  <c r="K226" i="2"/>
  <c r="L226" i="2" s="1"/>
  <c r="K225" i="2"/>
  <c r="K224" i="2"/>
  <c r="L224" i="2" s="1"/>
  <c r="K223" i="2"/>
  <c r="L223" i="2" s="1"/>
  <c r="P223" i="2" s="1"/>
  <c r="K222" i="2"/>
  <c r="L222" i="2" s="1"/>
  <c r="P222" i="2"/>
  <c r="K221" i="2"/>
  <c r="K220" i="2"/>
  <c r="L220" i="2"/>
  <c r="P220" i="2" s="1"/>
  <c r="K219" i="2"/>
  <c r="L219" i="2" s="1"/>
  <c r="K218" i="2"/>
  <c r="L218" i="2"/>
  <c r="K217" i="2"/>
  <c r="K216" i="2"/>
  <c r="L216" i="2" s="1"/>
  <c r="P216" i="2" s="1"/>
  <c r="K215" i="2"/>
  <c r="L215" i="2" s="1"/>
  <c r="P215" i="2" s="1"/>
  <c r="K214" i="2"/>
  <c r="L214" i="2"/>
  <c r="P214" i="2" s="1"/>
  <c r="K213" i="2"/>
  <c r="K212" i="2"/>
  <c r="K211" i="2"/>
  <c r="L211" i="2" s="1"/>
  <c r="P211" i="2" s="1"/>
  <c r="K210" i="2"/>
  <c r="L210" i="2" s="1"/>
  <c r="K209" i="2"/>
  <c r="K208" i="2"/>
  <c r="L208" i="2" s="1"/>
  <c r="P208" i="2" s="1"/>
  <c r="K207" i="2"/>
  <c r="L207" i="2" s="1"/>
  <c r="P207" i="2" s="1"/>
  <c r="K206" i="2"/>
  <c r="L206" i="2"/>
  <c r="P206" i="2" s="1"/>
  <c r="K205" i="2"/>
  <c r="L205" i="2"/>
  <c r="P205" i="2" s="1"/>
  <c r="K204" i="2"/>
  <c r="L204" i="2" s="1"/>
  <c r="P204" i="2" s="1"/>
  <c r="K203" i="2"/>
  <c r="L203" i="2" s="1"/>
  <c r="P203" i="2" s="1"/>
  <c r="K202" i="2"/>
  <c r="L202" i="2" s="1"/>
  <c r="P202" i="2" s="1"/>
  <c r="K201" i="2"/>
  <c r="L201" i="2" s="1"/>
  <c r="P201" i="2" s="1"/>
  <c r="K200" i="2"/>
  <c r="L200" i="2" s="1"/>
  <c r="P200" i="2"/>
  <c r="K199" i="2"/>
  <c r="L199" i="2" s="1"/>
  <c r="P199" i="2" s="1"/>
  <c r="K198" i="2"/>
  <c r="L198" i="2" s="1"/>
  <c r="K197" i="2"/>
  <c r="L197" i="2"/>
  <c r="P197" i="2" s="1"/>
  <c r="K196" i="2"/>
  <c r="L196" i="2" s="1"/>
  <c r="P196" i="2" s="1"/>
  <c r="K195" i="2"/>
  <c r="K194" i="2"/>
  <c r="L194" i="2" s="1"/>
  <c r="P194" i="2" s="1"/>
  <c r="K193" i="2"/>
  <c r="L193" i="2" s="1"/>
  <c r="P193" i="2" s="1"/>
  <c r="K192" i="2"/>
  <c r="L192" i="2" s="1"/>
  <c r="P192" i="2" s="1"/>
  <c r="K191" i="2"/>
  <c r="L191" i="2" s="1"/>
  <c r="P191" i="2" s="1"/>
  <c r="K190" i="2"/>
  <c r="L190" i="2" s="1"/>
  <c r="K189" i="2"/>
  <c r="L189" i="2"/>
  <c r="P189" i="2" s="1"/>
  <c r="K188" i="2"/>
  <c r="L188" i="2" s="1"/>
  <c r="P188" i="2" s="1"/>
  <c r="K187" i="2"/>
  <c r="L187" i="2"/>
  <c r="P187" i="2" s="1"/>
  <c r="K186" i="2"/>
  <c r="L186" i="2" s="1"/>
  <c r="K185" i="2"/>
  <c r="L185" i="2" s="1"/>
  <c r="P185" i="2" s="1"/>
  <c r="K184" i="2"/>
  <c r="L184" i="2" s="1"/>
  <c r="P184" i="2" s="1"/>
  <c r="K183" i="2"/>
  <c r="L183" i="2" s="1"/>
  <c r="P183" i="2" s="1"/>
  <c r="K182" i="2"/>
  <c r="K181" i="2"/>
  <c r="L181" i="2" s="1"/>
  <c r="P181" i="2" s="1"/>
  <c r="K180" i="2"/>
  <c r="L180" i="2"/>
  <c r="P180" i="2" s="1"/>
  <c r="K179" i="2"/>
  <c r="L179" i="2" s="1"/>
  <c r="P179" i="2" s="1"/>
  <c r="K178" i="2"/>
  <c r="L178" i="2" s="1"/>
  <c r="P178" i="2" s="1"/>
  <c r="K177" i="2"/>
  <c r="L177" i="2" s="1"/>
  <c r="P177" i="2" s="1"/>
  <c r="K176" i="2"/>
  <c r="L176" i="2"/>
  <c r="P176" i="2" s="1"/>
  <c r="K175" i="2"/>
  <c r="K174" i="2"/>
  <c r="L174" i="2" s="1"/>
  <c r="P174" i="2" s="1"/>
  <c r="K173" i="2"/>
  <c r="L173" i="2" s="1"/>
  <c r="K172" i="2"/>
  <c r="L172" i="2"/>
  <c r="P172" i="2" s="1"/>
  <c r="K171" i="2"/>
  <c r="K170" i="2"/>
  <c r="L170" i="2" s="1"/>
  <c r="P170" i="2" s="1"/>
  <c r="K169" i="2"/>
  <c r="L169" i="2"/>
  <c r="P169" i="2" s="1"/>
  <c r="K168" i="2"/>
  <c r="L168" i="2" s="1"/>
  <c r="P168" i="2" s="1"/>
  <c r="K167" i="2"/>
  <c r="L167" i="2" s="1"/>
  <c r="P167" i="2" s="1"/>
  <c r="K166" i="2"/>
  <c r="L166" i="2" s="1"/>
  <c r="P166" i="2" s="1"/>
  <c r="K165" i="2"/>
  <c r="L165" i="2" s="1"/>
  <c r="P165" i="2" s="1"/>
  <c r="K164" i="2"/>
  <c r="K163" i="2"/>
  <c r="L163" i="2"/>
  <c r="P163" i="2" s="1"/>
  <c r="K162" i="2"/>
  <c r="K161" i="2"/>
  <c r="L161" i="2" s="1"/>
  <c r="K160" i="2"/>
  <c r="L160" i="2"/>
  <c r="P160" i="2" s="1"/>
  <c r="K159" i="2"/>
  <c r="L159" i="2" s="1"/>
  <c r="P159" i="2" s="1"/>
  <c r="K158" i="2"/>
  <c r="K157" i="2"/>
  <c r="L157" i="2" s="1"/>
  <c r="P157" i="2" s="1"/>
  <c r="K156" i="2"/>
  <c r="L156" i="2" s="1"/>
  <c r="P156" i="2" s="1"/>
  <c r="K155" i="2"/>
  <c r="L155" i="2" s="1"/>
  <c r="P155" i="2" s="1"/>
  <c r="K154" i="2"/>
  <c r="L154" i="2" s="1"/>
  <c r="P154" i="2" s="1"/>
  <c r="K153" i="2"/>
  <c r="L153" i="2" s="1"/>
  <c r="P153" i="2" s="1"/>
  <c r="K152" i="2"/>
  <c r="L152" i="2" s="1"/>
  <c r="P152" i="2" s="1"/>
  <c r="K151" i="2"/>
  <c r="K150" i="2"/>
  <c r="L150" i="2" s="1"/>
  <c r="P150" i="2" s="1"/>
  <c r="K149" i="2"/>
  <c r="K148" i="2"/>
  <c r="L148" i="2" s="1"/>
  <c r="K147" i="2"/>
  <c r="L147" i="2" s="1"/>
  <c r="P147" i="2" s="1"/>
  <c r="K146" i="2"/>
  <c r="K145" i="2"/>
  <c r="L145" i="2" s="1"/>
  <c r="P145" i="2" s="1"/>
  <c r="K144" i="2"/>
  <c r="L144" i="2" s="1"/>
  <c r="P144" i="2" s="1"/>
  <c r="K143" i="2"/>
  <c r="L143" i="2"/>
  <c r="P143" i="2" s="1"/>
  <c r="K142" i="2"/>
  <c r="L142" i="2"/>
  <c r="P142" i="2"/>
  <c r="K141" i="2"/>
  <c r="L141" i="2" s="1"/>
  <c r="K140" i="2"/>
  <c r="K139" i="2"/>
  <c r="L139" i="2" s="1"/>
  <c r="P139" i="2" s="1"/>
  <c r="K138" i="2"/>
  <c r="L138" i="2"/>
  <c r="K137" i="2"/>
  <c r="L137" i="2" s="1"/>
  <c r="P137" i="2" s="1"/>
  <c r="K136" i="2"/>
  <c r="L136" i="2" s="1"/>
  <c r="P136" i="2" s="1"/>
  <c r="K135" i="2"/>
  <c r="L135" i="2" s="1"/>
  <c r="P135" i="2" s="1"/>
  <c r="K134" i="2"/>
  <c r="L134" i="2" s="1"/>
  <c r="P134" i="2" s="1"/>
  <c r="K133" i="2"/>
  <c r="L133" i="2" s="1"/>
  <c r="K132" i="2"/>
  <c r="L132" i="2"/>
  <c r="P132" i="2"/>
  <c r="K131" i="2"/>
  <c r="K130" i="2"/>
  <c r="L130" i="2"/>
  <c r="P130" i="2" s="1"/>
  <c r="K129" i="2"/>
  <c r="L129" i="2" s="1"/>
  <c r="P129" i="2" s="1"/>
  <c r="K128" i="2"/>
  <c r="K127" i="2"/>
  <c r="K126" i="2"/>
  <c r="L126" i="2" s="1"/>
  <c r="P126" i="2" s="1"/>
  <c r="K125" i="2"/>
  <c r="K124" i="2"/>
  <c r="L124" i="2" s="1"/>
  <c r="P124" i="2" s="1"/>
  <c r="K123" i="2"/>
  <c r="K122" i="2"/>
  <c r="L122" i="2"/>
  <c r="P122" i="2"/>
  <c r="K121" i="2"/>
  <c r="L121" i="2" s="1"/>
  <c r="P121" i="2" s="1"/>
  <c r="K120" i="2"/>
  <c r="L120" i="2"/>
  <c r="K119" i="2"/>
  <c r="K118" i="2"/>
  <c r="L118" i="2" s="1"/>
  <c r="P118" i="2" s="1"/>
  <c r="K117" i="2"/>
  <c r="L117" i="2" s="1"/>
  <c r="P117" i="2" s="1"/>
  <c r="K116" i="2"/>
  <c r="L116" i="2" s="1"/>
  <c r="P116" i="2"/>
  <c r="K115" i="2"/>
  <c r="L115" i="2" s="1"/>
  <c r="P115" i="2" s="1"/>
  <c r="K114" i="2"/>
  <c r="L114" i="2" s="1"/>
  <c r="P114" i="2" s="1"/>
  <c r="K113" i="2"/>
  <c r="L113" i="2"/>
  <c r="P113" i="2"/>
  <c r="K112" i="2"/>
  <c r="K111" i="2"/>
  <c r="L111" i="2"/>
  <c r="P111" i="2" s="1"/>
  <c r="K110" i="2"/>
  <c r="L110" i="2" s="1"/>
  <c r="P110" i="2" s="1"/>
  <c r="K109" i="2"/>
  <c r="L109" i="2" s="1"/>
  <c r="P109" i="2" s="1"/>
  <c r="K108" i="2"/>
  <c r="L108" i="2" s="1"/>
  <c r="P108" i="2" s="1"/>
  <c r="K107" i="2"/>
  <c r="K106" i="2"/>
  <c r="L106" i="2" s="1"/>
  <c r="K105" i="2"/>
  <c r="L105" i="2" s="1"/>
  <c r="P105" i="2" s="1"/>
  <c r="K104" i="2"/>
  <c r="K103" i="2"/>
  <c r="L103" i="2" s="1"/>
  <c r="P103" i="2"/>
  <c r="K102" i="2"/>
  <c r="L102" i="2" s="1"/>
  <c r="P102" i="2" s="1"/>
  <c r="K101" i="2"/>
  <c r="L101" i="2"/>
  <c r="P101" i="2" s="1"/>
  <c r="K100" i="2"/>
  <c r="K99" i="2"/>
  <c r="K98" i="2"/>
  <c r="K97" i="2"/>
  <c r="L97" i="2" s="1"/>
  <c r="K96" i="2"/>
  <c r="K95" i="2"/>
  <c r="K94" i="2"/>
  <c r="L94" i="2" s="1"/>
  <c r="P94" i="2" s="1"/>
  <c r="K93" i="2"/>
  <c r="L93" i="2" s="1"/>
  <c r="P93" i="2" s="1"/>
  <c r="K92" i="2"/>
  <c r="K91" i="2"/>
  <c r="L91" i="2" s="1"/>
  <c r="P91" i="2" s="1"/>
  <c r="K90" i="2"/>
  <c r="K89" i="2"/>
  <c r="L89" i="2"/>
  <c r="P89" i="2" s="1"/>
  <c r="K88" i="2"/>
  <c r="L88" i="2" s="1"/>
  <c r="K87" i="2"/>
  <c r="L87" i="2" s="1"/>
  <c r="K86" i="2"/>
  <c r="L86" i="2"/>
  <c r="K85" i="2"/>
  <c r="L85" i="2"/>
  <c r="P85" i="2" s="1"/>
  <c r="K84" i="2"/>
  <c r="L84" i="2" s="1"/>
  <c r="K83" i="2"/>
  <c r="L83" i="2" s="1"/>
  <c r="P83" i="2" s="1"/>
  <c r="K82" i="2"/>
  <c r="L82" i="2" s="1"/>
  <c r="P82" i="2" s="1"/>
  <c r="K81" i="2"/>
  <c r="L81" i="2" s="1"/>
  <c r="P81" i="2" s="1"/>
  <c r="K80" i="2"/>
  <c r="L80" i="2"/>
  <c r="P80" i="2" s="1"/>
  <c r="K79" i="2"/>
  <c r="K78" i="2"/>
  <c r="L78" i="2" s="1"/>
  <c r="K77" i="2"/>
  <c r="L77" i="2" s="1"/>
  <c r="P77" i="2" s="1"/>
  <c r="K76" i="2"/>
  <c r="L76" i="2" s="1"/>
  <c r="P76" i="2" s="1"/>
  <c r="K75" i="2"/>
  <c r="L75" i="2"/>
  <c r="P75" i="2" s="1"/>
  <c r="K74" i="2"/>
  <c r="K73" i="2"/>
  <c r="L73" i="2"/>
  <c r="P73" i="2"/>
  <c r="K72" i="2"/>
  <c r="K71" i="2"/>
  <c r="K70" i="2"/>
  <c r="L70" i="2" s="1"/>
  <c r="P70" i="2" s="1"/>
  <c r="K69" i="2"/>
  <c r="L69" i="2" s="1"/>
  <c r="K68" i="2"/>
  <c r="L68" i="2"/>
  <c r="P68" i="2" s="1"/>
  <c r="K67" i="2"/>
  <c r="L67" i="2" s="1"/>
  <c r="P67" i="2" s="1"/>
  <c r="K66" i="2"/>
  <c r="L66" i="2" s="1"/>
  <c r="P66" i="2" s="1"/>
  <c r="K65" i="2"/>
  <c r="L65" i="2" s="1"/>
  <c r="P65" i="2" s="1"/>
  <c r="K64" i="2"/>
  <c r="L64" i="2" s="1"/>
  <c r="K63" i="2"/>
  <c r="L63" i="2" s="1"/>
  <c r="P63" i="2" s="1"/>
  <c r="K62" i="2"/>
  <c r="K61" i="2"/>
  <c r="K60" i="2"/>
  <c r="L60" i="2"/>
  <c r="K59" i="2"/>
  <c r="L59" i="2" s="1"/>
  <c r="P59" i="2" s="1"/>
  <c r="K58" i="2"/>
  <c r="L58" i="2"/>
  <c r="P58" i="2" s="1"/>
  <c r="K57" i="2"/>
  <c r="K56" i="2"/>
  <c r="L56" i="2" s="1"/>
  <c r="P56" i="2" s="1"/>
  <c r="K55" i="2"/>
  <c r="L55" i="2" s="1"/>
  <c r="P55" i="2" s="1"/>
  <c r="K54" i="2"/>
  <c r="L54" i="2"/>
  <c r="K53" i="2"/>
  <c r="K52" i="2"/>
  <c r="L52" i="2" s="1"/>
  <c r="P52" i="2" s="1"/>
  <c r="K51" i="2"/>
  <c r="L51" i="2" s="1"/>
  <c r="P51" i="2" s="1"/>
  <c r="K50" i="2"/>
  <c r="L50" i="2" s="1"/>
  <c r="P50" i="2" s="1"/>
  <c r="K49" i="2"/>
  <c r="K48" i="2"/>
  <c r="L48" i="2" s="1"/>
  <c r="K47" i="2"/>
  <c r="L47" i="2" s="1"/>
  <c r="K46" i="2"/>
  <c r="L46" i="2" s="1"/>
  <c r="K45" i="2"/>
  <c r="K44" i="2"/>
  <c r="L44" i="2"/>
  <c r="P44" i="2" s="1"/>
  <c r="K43" i="2"/>
  <c r="K42" i="2"/>
  <c r="K41" i="2"/>
  <c r="L41" i="2" s="1"/>
  <c r="K40" i="2"/>
  <c r="L40" i="2" s="1"/>
  <c r="P40" i="2" s="1"/>
  <c r="K39" i="2"/>
  <c r="L39" i="2" s="1"/>
  <c r="P39" i="2" s="1"/>
  <c r="K38" i="2"/>
  <c r="L38" i="2" s="1"/>
  <c r="P38" i="2" s="1"/>
  <c r="K37" i="2"/>
  <c r="K36" i="2"/>
  <c r="L36" i="2"/>
  <c r="P36" i="2" s="1"/>
  <c r="K35" i="2"/>
  <c r="K34" i="2"/>
  <c r="K33" i="2"/>
  <c r="K32" i="2"/>
  <c r="L32" i="2" s="1"/>
  <c r="P32" i="2" s="1"/>
  <c r="K31" i="2"/>
  <c r="L31" i="2" s="1"/>
  <c r="P31" i="2" s="1"/>
  <c r="K30" i="2"/>
  <c r="K29" i="2"/>
  <c r="K28" i="2"/>
  <c r="L28" i="2" s="1"/>
  <c r="P28" i="2" s="1"/>
  <c r="K27" i="2"/>
  <c r="K26" i="2"/>
  <c r="L26" i="2" s="1"/>
  <c r="P26" i="2" s="1"/>
  <c r="K25" i="2"/>
  <c r="K24" i="2"/>
  <c r="L24" i="2" s="1"/>
  <c r="K23" i="2"/>
  <c r="K22" i="2"/>
  <c r="L22" i="2" s="1"/>
  <c r="P22" i="2" s="1"/>
  <c r="K21" i="2"/>
  <c r="L21" i="2" s="1"/>
  <c r="P21" i="2" s="1"/>
  <c r="K20" i="2"/>
  <c r="L20" i="2" s="1"/>
  <c r="P20" i="2" s="1"/>
  <c r="K19" i="2"/>
  <c r="L19" i="2" s="1"/>
  <c r="K18" i="2"/>
  <c r="L18" i="2" s="1"/>
  <c r="P18" i="2" s="1"/>
  <c r="K17" i="2"/>
  <c r="K16" i="2"/>
  <c r="K15" i="2"/>
  <c r="L15" i="2" s="1"/>
  <c r="K14" i="2"/>
  <c r="L14" i="2"/>
  <c r="K13" i="2"/>
  <c r="L13" i="2" s="1"/>
  <c r="P13" i="2" s="1"/>
  <c r="K12" i="2"/>
  <c r="K11" i="2"/>
  <c r="L11" i="2" s="1"/>
  <c r="P11" i="2" s="1"/>
  <c r="K10" i="2"/>
  <c r="K9" i="2"/>
  <c r="K8" i="2"/>
  <c r="L8" i="2"/>
  <c r="P8" i="2" s="1"/>
  <c r="K7" i="2"/>
  <c r="K6" i="2"/>
  <c r="L6" i="2" s="1"/>
  <c r="K5" i="2"/>
  <c r="U22" i="6"/>
  <c r="U9" i="6"/>
  <c r="E32" i="7"/>
  <c r="F32" i="7" s="1"/>
  <c r="E33" i="7"/>
  <c r="F33" i="7" s="1"/>
  <c r="E34" i="7"/>
  <c r="F34" i="7"/>
  <c r="E35" i="7"/>
  <c r="F35" i="7" s="1"/>
  <c r="E36" i="7"/>
  <c r="F36" i="7" s="1"/>
  <c r="E37" i="7"/>
  <c r="F37" i="7" s="1"/>
  <c r="E38" i="7"/>
  <c r="F38" i="7"/>
  <c r="E39" i="7"/>
  <c r="F39" i="7" s="1"/>
  <c r="E40" i="7"/>
  <c r="F40" i="7" s="1"/>
  <c r="E41" i="7"/>
  <c r="F41" i="7" s="1"/>
  <c r="E42" i="7"/>
  <c r="F42" i="7" s="1"/>
  <c r="E43" i="7"/>
  <c r="F43" i="7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5" i="6"/>
  <c r="F5" i="6" s="1"/>
  <c r="K7" i="7"/>
  <c r="K8" i="7"/>
  <c r="K9" i="7"/>
  <c r="K10" i="7"/>
  <c r="L10" i="7" s="1"/>
  <c r="K11" i="7"/>
  <c r="K12" i="7"/>
  <c r="K13" i="7"/>
  <c r="L13" i="7"/>
  <c r="L14" i="7"/>
  <c r="M14" i="7" s="1"/>
  <c r="O14" i="7" s="1"/>
  <c r="K8" i="6"/>
  <c r="L8" i="6" s="1"/>
  <c r="K9" i="6"/>
  <c r="L9" i="6"/>
  <c r="K10" i="6"/>
  <c r="K11" i="6"/>
  <c r="K12" i="6"/>
  <c r="L12" i="6" s="1"/>
  <c r="K13" i="6"/>
  <c r="L13" i="6" s="1"/>
  <c r="K14" i="6"/>
  <c r="L14" i="6"/>
  <c r="K15" i="6"/>
  <c r="K16" i="6"/>
  <c r="K17" i="6"/>
  <c r="K18" i="6"/>
  <c r="L18" i="6" s="1"/>
  <c r="K19" i="6"/>
  <c r="K20" i="6"/>
  <c r="L20" i="6" s="1"/>
  <c r="M20" i="6" s="1"/>
  <c r="O20" i="6" s="1"/>
  <c r="K21" i="6"/>
  <c r="L21" i="6" s="1"/>
  <c r="K22" i="6"/>
  <c r="L22" i="6" s="1"/>
  <c r="K23" i="6"/>
  <c r="K24" i="6"/>
  <c r="K25" i="6"/>
  <c r="L25" i="6" s="1"/>
  <c r="K26" i="6"/>
  <c r="K27" i="6"/>
  <c r="K28" i="6"/>
  <c r="L28" i="6" s="1"/>
  <c r="K29" i="6"/>
  <c r="L29" i="6" s="1"/>
  <c r="K30" i="6"/>
  <c r="L30" i="6" s="1"/>
  <c r="K31" i="6"/>
  <c r="L31" i="6" s="1"/>
  <c r="M31" i="6" s="1"/>
  <c r="O31" i="6" s="1"/>
  <c r="K32" i="6"/>
  <c r="L32" i="6" s="1"/>
  <c r="M32" i="6" s="1"/>
  <c r="O32" i="6" s="1"/>
  <c r="K33" i="6"/>
  <c r="L33" i="6" s="1"/>
  <c r="K34" i="6"/>
  <c r="K35" i="6"/>
  <c r="K36" i="6"/>
  <c r="L36" i="6" s="1"/>
  <c r="K37" i="6"/>
  <c r="K38" i="6"/>
  <c r="L38" i="6" s="1"/>
  <c r="K39" i="6"/>
  <c r="L39" i="6" s="1"/>
  <c r="K40" i="6"/>
  <c r="K41" i="6"/>
  <c r="K42" i="6"/>
  <c r="L42" i="6" s="1"/>
  <c r="K43" i="6"/>
  <c r="K44" i="6"/>
  <c r="K45" i="6"/>
  <c r="L45" i="6"/>
  <c r="K46" i="6"/>
  <c r="L46" i="6" s="1"/>
  <c r="K47" i="6"/>
  <c r="L47" i="6"/>
  <c r="K48" i="6"/>
  <c r="L48" i="6" s="1"/>
  <c r="M48" i="6" s="1"/>
  <c r="O48" i="6" s="1"/>
  <c r="K49" i="6"/>
  <c r="K50" i="6"/>
  <c r="K51" i="6"/>
  <c r="L51" i="6" s="1"/>
  <c r="K52" i="6"/>
  <c r="L52" i="6" s="1"/>
  <c r="M52" i="6" s="1"/>
  <c r="O52" i="6" s="1"/>
  <c r="K53" i="6"/>
  <c r="L53" i="6" s="1"/>
  <c r="K54" i="6"/>
  <c r="L54" i="6" s="1"/>
  <c r="M54" i="6" s="1"/>
  <c r="O54" i="6" s="1"/>
  <c r="K55" i="6"/>
  <c r="L55" i="6" s="1"/>
  <c r="K56" i="6"/>
  <c r="L56" i="6" s="1"/>
  <c r="K57" i="6"/>
  <c r="K58" i="6"/>
  <c r="L58" i="6" s="1"/>
  <c r="K59" i="6"/>
  <c r="K60" i="6"/>
  <c r="K61" i="6"/>
  <c r="L61" i="6" s="1"/>
  <c r="K62" i="6"/>
  <c r="L62" i="6" s="1"/>
  <c r="K63" i="6"/>
  <c r="L63" i="6" s="1"/>
  <c r="K64" i="6"/>
  <c r="L64" i="6" s="1"/>
  <c r="M64" i="6" s="1"/>
  <c r="O64" i="6" s="1"/>
  <c r="K65" i="6"/>
  <c r="K66" i="6"/>
  <c r="K67" i="6"/>
  <c r="K68" i="6"/>
  <c r="L68" i="6" s="1"/>
  <c r="K69" i="6"/>
  <c r="K70" i="6"/>
  <c r="K71" i="6"/>
  <c r="K72" i="6"/>
  <c r="L72" i="6"/>
  <c r="K73" i="6"/>
  <c r="K74" i="6"/>
  <c r="K75" i="6"/>
  <c r="L75" i="6" s="1"/>
  <c r="K76" i="6"/>
  <c r="L76" i="6" s="1"/>
  <c r="K77" i="6"/>
  <c r="K78" i="6"/>
  <c r="L78" i="6"/>
  <c r="M78" i="6"/>
  <c r="O78" i="6" s="1"/>
  <c r="K79" i="6"/>
  <c r="L79" i="6" s="1"/>
  <c r="K80" i="6"/>
  <c r="L80" i="6"/>
  <c r="K81" i="6"/>
  <c r="K82" i="6"/>
  <c r="K83" i="6"/>
  <c r="L83" i="6" s="1"/>
  <c r="K84" i="6"/>
  <c r="K85" i="6"/>
  <c r="L85" i="6" s="1"/>
  <c r="K86" i="6"/>
  <c r="K87" i="6"/>
  <c r="K88" i="6"/>
  <c r="L88" i="6" s="1"/>
  <c r="M88" i="6" s="1"/>
  <c r="O88" i="6" s="1"/>
  <c r="K89" i="6"/>
  <c r="K90" i="6"/>
  <c r="K91" i="6"/>
  <c r="L91" i="6" s="1"/>
  <c r="K92" i="6"/>
  <c r="K93" i="6"/>
  <c r="L93" i="6" s="1"/>
  <c r="M93" i="6" s="1"/>
  <c r="O93" i="6" s="1"/>
  <c r="K94" i="6"/>
  <c r="K95" i="6"/>
  <c r="K96" i="6"/>
  <c r="L96" i="6" s="1"/>
  <c r="K97" i="6"/>
  <c r="K99" i="6"/>
  <c r="K100" i="6"/>
  <c r="K101" i="6"/>
  <c r="K102" i="6"/>
  <c r="K103" i="6"/>
  <c r="L103" i="6" s="1"/>
  <c r="K104" i="6"/>
  <c r="K105" i="6"/>
  <c r="L105" i="6" s="1"/>
  <c r="K106" i="6"/>
  <c r="K107" i="6"/>
  <c r="K108" i="6"/>
  <c r="K109" i="6"/>
  <c r="K110" i="6"/>
  <c r="K111" i="6"/>
  <c r="K112" i="6"/>
  <c r="K113" i="6"/>
  <c r="K114" i="6"/>
  <c r="K115" i="6"/>
  <c r="K116" i="6"/>
  <c r="L116" i="6" s="1"/>
  <c r="M116" i="6" s="1"/>
  <c r="O116" i="6" s="1"/>
  <c r="K117" i="6"/>
  <c r="L117" i="6" s="1"/>
  <c r="K118" i="6"/>
  <c r="K119" i="6"/>
  <c r="K120" i="6"/>
  <c r="L120" i="6" s="1"/>
  <c r="M120" i="6" s="1"/>
  <c r="O120" i="6" s="1"/>
  <c r="K121" i="6"/>
  <c r="K122" i="6"/>
  <c r="K123" i="6"/>
  <c r="K124" i="6"/>
  <c r="L124" i="6" s="1"/>
  <c r="K125" i="6"/>
  <c r="K126" i="6"/>
  <c r="K127" i="6"/>
  <c r="K128" i="6"/>
  <c r="K129" i="6"/>
  <c r="K130" i="6"/>
  <c r="K131" i="6"/>
  <c r="K132" i="6"/>
  <c r="K133" i="6"/>
  <c r="K134" i="6"/>
  <c r="K135" i="6"/>
  <c r="L135" i="6" s="1"/>
  <c r="M135" i="6" s="1"/>
  <c r="O135" i="6" s="1"/>
  <c r="K136" i="6"/>
  <c r="K137" i="6"/>
  <c r="K138" i="6"/>
  <c r="K139" i="6"/>
  <c r="K140" i="6"/>
  <c r="K141" i="6"/>
  <c r="K142" i="6"/>
  <c r="L142" i="6" s="1"/>
  <c r="K143" i="6"/>
  <c r="K144" i="6"/>
  <c r="K145" i="6"/>
  <c r="K146" i="6"/>
  <c r="L146" i="6" s="1"/>
  <c r="M146" i="6" s="1"/>
  <c r="O146" i="6" s="1"/>
  <c r="K147" i="6"/>
  <c r="K148" i="6"/>
  <c r="L148" i="6" s="1"/>
  <c r="K219" i="6"/>
  <c r="L219" i="6" s="1"/>
  <c r="K220" i="6"/>
  <c r="L220" i="6" s="1"/>
  <c r="K221" i="6"/>
  <c r="L221" i="6"/>
  <c r="K222" i="6"/>
  <c r="L222" i="6" s="1"/>
  <c r="M222" i="6" s="1"/>
  <c r="O222" i="6" s="1"/>
  <c r="K223" i="6"/>
  <c r="L223" i="6" s="1"/>
  <c r="K224" i="6"/>
  <c r="L224" i="6" s="1"/>
  <c r="K225" i="6"/>
  <c r="K226" i="6"/>
  <c r="L226" i="6"/>
  <c r="K227" i="6"/>
  <c r="L227" i="6" s="1"/>
  <c r="K228" i="6"/>
  <c r="L228" i="6" s="1"/>
  <c r="M228" i="6" s="1"/>
  <c r="O228" i="6" s="1"/>
  <c r="K229" i="6"/>
  <c r="K230" i="6"/>
  <c r="L230" i="6"/>
  <c r="M230" i="6" s="1"/>
  <c r="O230" i="6" s="1"/>
  <c r="K231" i="6"/>
  <c r="K232" i="6"/>
  <c r="K233" i="6"/>
  <c r="K234" i="6"/>
  <c r="K235" i="6"/>
  <c r="L235" i="6" s="1"/>
  <c r="K236" i="6"/>
  <c r="K237" i="6"/>
  <c r="L237" i="6"/>
  <c r="K238" i="6"/>
  <c r="L238" i="6" s="1"/>
  <c r="K239" i="6"/>
  <c r="K240" i="6"/>
  <c r="L240" i="6" s="1"/>
  <c r="K241" i="6"/>
  <c r="L241" i="6" s="1"/>
  <c r="M241" i="6" s="1"/>
  <c r="O241" i="6" s="1"/>
  <c r="K242" i="6"/>
  <c r="K243" i="6"/>
  <c r="K244" i="6"/>
  <c r="L244" i="6" s="1"/>
  <c r="K245" i="6"/>
  <c r="K246" i="6"/>
  <c r="L246" i="6" s="1"/>
  <c r="K247" i="6"/>
  <c r="K248" i="6"/>
  <c r="L248" i="6" s="1"/>
  <c r="M248" i="6" s="1"/>
  <c r="O248" i="6" s="1"/>
  <c r="K249" i="6"/>
  <c r="L249" i="6"/>
  <c r="K250" i="6"/>
  <c r="L250" i="6"/>
  <c r="K251" i="6"/>
  <c r="L251" i="6" s="1"/>
  <c r="K252" i="6"/>
  <c r="K253" i="6"/>
  <c r="K254" i="6"/>
  <c r="K255" i="6"/>
  <c r="K256" i="6"/>
  <c r="L256" i="6" s="1"/>
  <c r="K257" i="6"/>
  <c r="K258" i="6"/>
  <c r="K259" i="6"/>
  <c r="K260" i="6"/>
  <c r="L260" i="6" s="1"/>
  <c r="K261" i="6"/>
  <c r="L261" i="6" s="1"/>
  <c r="K262" i="6"/>
  <c r="K263" i="6"/>
  <c r="L264" i="6"/>
  <c r="K265" i="6"/>
  <c r="L265" i="6"/>
  <c r="K266" i="6"/>
  <c r="K267" i="6"/>
  <c r="L267" i="6"/>
  <c r="K268" i="6"/>
  <c r="K278" i="6"/>
  <c r="L278" i="6"/>
  <c r="K279" i="6"/>
  <c r="K280" i="6"/>
  <c r="K281" i="6"/>
  <c r="E7" i="6"/>
  <c r="F7" i="6" s="1"/>
  <c r="E8" i="6"/>
  <c r="F8" i="6" s="1"/>
  <c r="E9" i="6"/>
  <c r="F9" i="6" s="1"/>
  <c r="E10" i="6"/>
  <c r="F10" i="6"/>
  <c r="E12" i="6"/>
  <c r="F12" i="6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/>
  <c r="E21" i="6"/>
  <c r="F21" i="6" s="1"/>
  <c r="E22" i="6"/>
  <c r="F22" i="6" s="1"/>
  <c r="E23" i="6"/>
  <c r="F23" i="6"/>
  <c r="E24" i="6"/>
  <c r="F24" i="6" s="1"/>
  <c r="E25" i="6"/>
  <c r="F25" i="6" s="1"/>
  <c r="E29" i="6"/>
  <c r="F29" i="6" s="1"/>
  <c r="E30" i="6"/>
  <c r="F30" i="6" s="1"/>
  <c r="E31" i="6"/>
  <c r="F31" i="6"/>
  <c r="E32" i="6"/>
  <c r="F32" i="6" s="1"/>
  <c r="E33" i="6"/>
  <c r="F33" i="6" s="1"/>
  <c r="E34" i="6"/>
  <c r="F34" i="6" s="1"/>
  <c r="E35" i="6"/>
  <c r="F35" i="6" s="1"/>
  <c r="E36" i="6"/>
  <c r="F36" i="6" s="1"/>
  <c r="E37" i="6"/>
  <c r="F37" i="6" s="1"/>
  <c r="E38" i="6"/>
  <c r="F38" i="6" s="1"/>
  <c r="E39" i="6"/>
  <c r="F39" i="6" s="1"/>
  <c r="E40" i="6"/>
  <c r="F40" i="6" s="1"/>
  <c r="E41" i="6"/>
  <c r="F41" i="6" s="1"/>
  <c r="E42" i="6"/>
  <c r="F42" i="6" s="1"/>
  <c r="E43" i="6"/>
  <c r="F43" i="6"/>
  <c r="E44" i="6"/>
  <c r="F44" i="6" s="1"/>
  <c r="E45" i="6"/>
  <c r="F45" i="6" s="1"/>
  <c r="E46" i="6"/>
  <c r="F46" i="6" s="1"/>
  <c r="E47" i="6"/>
  <c r="F47" i="6"/>
  <c r="E48" i="6"/>
  <c r="F48" i="6" s="1"/>
  <c r="E49" i="6"/>
  <c r="F49" i="6" s="1"/>
  <c r="E50" i="6"/>
  <c r="F50" i="6" s="1"/>
  <c r="E51" i="6"/>
  <c r="F51" i="6" s="1"/>
  <c r="E52" i="6"/>
  <c r="F52" i="6" s="1"/>
  <c r="E53" i="6"/>
  <c r="F53" i="6" s="1"/>
  <c r="E54" i="6"/>
  <c r="F54" i="6" s="1"/>
  <c r="E55" i="6"/>
  <c r="F55" i="6" s="1"/>
  <c r="E56" i="6"/>
  <c r="F56" i="6"/>
  <c r="E57" i="6"/>
  <c r="F57" i="6" s="1"/>
  <c r="E58" i="6"/>
  <c r="F58" i="6" s="1"/>
  <c r="E59" i="6"/>
  <c r="F59" i="6" s="1"/>
  <c r="E60" i="6"/>
  <c r="F60" i="6" s="1"/>
  <c r="E61" i="6"/>
  <c r="F61" i="6" s="1"/>
  <c r="E62" i="6"/>
  <c r="F62" i="6" s="1"/>
  <c r="E63" i="6"/>
  <c r="F63" i="6" s="1"/>
  <c r="E64" i="6"/>
  <c r="F64" i="6" s="1"/>
  <c r="E65" i="6"/>
  <c r="F65" i="6" s="1"/>
  <c r="E66" i="6"/>
  <c r="F66" i="6" s="1"/>
  <c r="E67" i="6"/>
  <c r="F67" i="6" s="1"/>
  <c r="E68" i="6"/>
  <c r="F68" i="6" s="1"/>
  <c r="E69" i="6"/>
  <c r="F69" i="6" s="1"/>
  <c r="E70" i="6"/>
  <c r="F70" i="6" s="1"/>
  <c r="E71" i="6"/>
  <c r="F71" i="6" s="1"/>
  <c r="E72" i="6"/>
  <c r="F72" i="6" s="1"/>
  <c r="E73" i="6"/>
  <c r="F73" i="6" s="1"/>
  <c r="E74" i="6"/>
  <c r="F74" i="6" s="1"/>
  <c r="E75" i="6"/>
  <c r="F75" i="6" s="1"/>
  <c r="E76" i="6"/>
  <c r="F76" i="6" s="1"/>
  <c r="E77" i="6"/>
  <c r="E78" i="6"/>
  <c r="F78" i="6" s="1"/>
  <c r="E79" i="6"/>
  <c r="E80" i="6"/>
  <c r="F80" i="6" s="1"/>
  <c r="E81" i="6"/>
  <c r="F81" i="6" s="1"/>
  <c r="E82" i="6"/>
  <c r="F82" i="6" s="1"/>
  <c r="E83" i="6"/>
  <c r="F83" i="6" s="1"/>
  <c r="E84" i="6"/>
  <c r="F84" i="6" s="1"/>
  <c r="E85" i="6"/>
  <c r="F85" i="6" s="1"/>
  <c r="E86" i="6"/>
  <c r="F86" i="6" s="1"/>
  <c r="E87" i="6"/>
  <c r="F87" i="6" s="1"/>
  <c r="E88" i="6"/>
  <c r="F88" i="6" s="1"/>
  <c r="E89" i="6"/>
  <c r="F89" i="6" s="1"/>
  <c r="E90" i="6"/>
  <c r="F90" i="6" s="1"/>
  <c r="E91" i="6"/>
  <c r="F91" i="6"/>
  <c r="E92" i="6"/>
  <c r="E93" i="6"/>
  <c r="E94" i="6"/>
  <c r="E95" i="6"/>
  <c r="E96" i="6"/>
  <c r="F96" i="6" s="1"/>
  <c r="E97" i="6"/>
  <c r="F97" i="6" s="1"/>
  <c r="E99" i="6"/>
  <c r="F99" i="6" s="1"/>
  <c r="E100" i="6"/>
  <c r="F100" i="6" s="1"/>
  <c r="E101" i="6"/>
  <c r="F101" i="6" s="1"/>
  <c r="E102" i="6"/>
  <c r="F102" i="6" s="1"/>
  <c r="E103" i="6"/>
  <c r="F103" i="6" s="1"/>
  <c r="E104" i="6"/>
  <c r="F104" i="6" s="1"/>
  <c r="E105" i="6"/>
  <c r="F105" i="6" s="1"/>
  <c r="E106" i="6"/>
  <c r="E107" i="6"/>
  <c r="F107" i="6"/>
  <c r="E108" i="6"/>
  <c r="F108" i="6" s="1"/>
  <c r="E109" i="6"/>
  <c r="F109" i="6"/>
  <c r="E110" i="6"/>
  <c r="F110" i="6" s="1"/>
  <c r="E111" i="6"/>
  <c r="F111" i="6" s="1"/>
  <c r="E112" i="6"/>
  <c r="F112" i="6" s="1"/>
  <c r="E113" i="6"/>
  <c r="F113" i="6" s="1"/>
  <c r="E114" i="6"/>
  <c r="F114" i="6" s="1"/>
  <c r="E115" i="6"/>
  <c r="F115" i="6"/>
  <c r="E116" i="6"/>
  <c r="F116" i="6" s="1"/>
  <c r="E117" i="6"/>
  <c r="F117" i="6" s="1"/>
  <c r="E118" i="6"/>
  <c r="F118" i="6" s="1"/>
  <c r="E119" i="6"/>
  <c r="F119" i="6" s="1"/>
  <c r="E120" i="6"/>
  <c r="F120" i="6" s="1"/>
  <c r="E121" i="6"/>
  <c r="F121" i="6" s="1"/>
  <c r="E122" i="6"/>
  <c r="F122" i="6" s="1"/>
  <c r="E123" i="6"/>
  <c r="F123" i="6" s="1"/>
  <c r="E124" i="6"/>
  <c r="F124" i="6" s="1"/>
  <c r="E125" i="6"/>
  <c r="F125" i="6" s="1"/>
  <c r="E126" i="6"/>
  <c r="F126" i="6" s="1"/>
  <c r="E127" i="6"/>
  <c r="F127" i="6" s="1"/>
  <c r="E128" i="6"/>
  <c r="F128" i="6" s="1"/>
  <c r="E129" i="6"/>
  <c r="F129" i="6" s="1"/>
  <c r="E130" i="6"/>
  <c r="F130" i="6" s="1"/>
  <c r="E132" i="6"/>
  <c r="F132" i="6" s="1"/>
  <c r="E133" i="6"/>
  <c r="F133" i="6" s="1"/>
  <c r="E134" i="6"/>
  <c r="F134" i="6" s="1"/>
  <c r="E135" i="6"/>
  <c r="F135" i="6"/>
  <c r="E136" i="6"/>
  <c r="F136" i="6" s="1"/>
  <c r="E137" i="6"/>
  <c r="F137" i="6" s="1"/>
  <c r="E138" i="6"/>
  <c r="F138" i="6" s="1"/>
  <c r="E139" i="6"/>
  <c r="F139" i="6" s="1"/>
  <c r="E140" i="6"/>
  <c r="F140" i="6" s="1"/>
  <c r="E141" i="6"/>
  <c r="F141" i="6" s="1"/>
  <c r="E142" i="6"/>
  <c r="F142" i="6" s="1"/>
  <c r="E143" i="6"/>
  <c r="F143" i="6" s="1"/>
  <c r="E144" i="6"/>
  <c r="E145" i="6"/>
  <c r="F145" i="6" s="1"/>
  <c r="E146" i="6"/>
  <c r="F146" i="6" s="1"/>
  <c r="E147" i="6"/>
  <c r="F147" i="6"/>
  <c r="E148" i="6"/>
  <c r="F148" i="6" s="1"/>
  <c r="E149" i="6"/>
  <c r="F149" i="6" s="1"/>
  <c r="E150" i="6"/>
  <c r="F150" i="6" s="1"/>
  <c r="E151" i="6"/>
  <c r="F151" i="6" s="1"/>
  <c r="E152" i="6"/>
  <c r="F152" i="6"/>
  <c r="E153" i="6"/>
  <c r="F153" i="6" s="1"/>
  <c r="E154" i="6"/>
  <c r="F154" i="6" s="1"/>
  <c r="E155" i="6"/>
  <c r="F155" i="6" s="1"/>
  <c r="E156" i="6"/>
  <c r="F156" i="6" s="1"/>
  <c r="E157" i="6"/>
  <c r="E158" i="6"/>
  <c r="F158" i="6" s="1"/>
  <c r="E159" i="6"/>
  <c r="E160" i="6"/>
  <c r="F160" i="6" s="1"/>
  <c r="E161" i="6"/>
  <c r="F161" i="6"/>
  <c r="E162" i="6"/>
  <c r="F162" i="6" s="1"/>
  <c r="E163" i="6"/>
  <c r="F163" i="6" s="1"/>
  <c r="E164" i="6"/>
  <c r="E165" i="6"/>
  <c r="E166" i="6"/>
  <c r="F166" i="6" s="1"/>
  <c r="E167" i="6"/>
  <c r="F167" i="6" s="1"/>
  <c r="E168" i="6"/>
  <c r="F168" i="6" s="1"/>
  <c r="E169" i="6"/>
  <c r="F169" i="6" s="1"/>
  <c r="E170" i="6"/>
  <c r="F170" i="6"/>
  <c r="E171" i="6"/>
  <c r="F171" i="6" s="1"/>
  <c r="E172" i="6"/>
  <c r="F172" i="6" s="1"/>
  <c r="E173" i="6"/>
  <c r="E174" i="6"/>
  <c r="F174" i="6" s="1"/>
  <c r="E175" i="6"/>
  <c r="F175" i="6" s="1"/>
  <c r="E176" i="6"/>
  <c r="F176" i="6" s="1"/>
  <c r="E177" i="6"/>
  <c r="F177" i="6" s="1"/>
  <c r="E178" i="6"/>
  <c r="F178" i="6" s="1"/>
  <c r="E179" i="6"/>
  <c r="F179" i="6" s="1"/>
  <c r="E180" i="6"/>
  <c r="F180" i="6" s="1"/>
  <c r="E181" i="6"/>
  <c r="E182" i="6"/>
  <c r="F182" i="6" s="1"/>
  <c r="E183" i="6"/>
  <c r="E185" i="6"/>
  <c r="F185" i="6" s="1"/>
  <c r="E186" i="6"/>
  <c r="E187" i="6"/>
  <c r="E188" i="6"/>
  <c r="F188" i="6" s="1"/>
  <c r="E189" i="6"/>
  <c r="E190" i="6"/>
  <c r="F190" i="6" s="1"/>
  <c r="E191" i="6"/>
  <c r="F191" i="6" s="1"/>
  <c r="E192" i="6"/>
  <c r="F192" i="6" s="1"/>
  <c r="E193" i="6"/>
  <c r="E194" i="6"/>
  <c r="E195" i="6"/>
  <c r="F195" i="6" s="1"/>
  <c r="E196" i="6"/>
  <c r="F196" i="6"/>
  <c r="E197" i="6"/>
  <c r="F197" i="6" s="1"/>
  <c r="E198" i="6"/>
  <c r="F198" i="6" s="1"/>
  <c r="E199" i="6"/>
  <c r="E200" i="6"/>
  <c r="F200" i="6" s="1"/>
  <c r="E201" i="6"/>
  <c r="E202" i="6"/>
  <c r="E203" i="6"/>
  <c r="E204" i="6"/>
  <c r="F204" i="6" s="1"/>
  <c r="E205" i="6"/>
  <c r="F205" i="6" s="1"/>
  <c r="E206" i="6"/>
  <c r="F206" i="6" s="1"/>
  <c r="E207" i="6"/>
  <c r="F207" i="6" s="1"/>
  <c r="E208" i="6"/>
  <c r="F208" i="6" s="1"/>
  <c r="E209" i="6"/>
  <c r="F209" i="6"/>
  <c r="E210" i="6"/>
  <c r="F210" i="6" s="1"/>
  <c r="E211" i="6"/>
  <c r="F211" i="6" s="1"/>
  <c r="E212" i="6"/>
  <c r="E213" i="6"/>
  <c r="F213" i="6" s="1"/>
  <c r="E214" i="6"/>
  <c r="F214" i="6" s="1"/>
  <c r="E215" i="6"/>
  <c r="F215" i="6" s="1"/>
  <c r="E216" i="6"/>
  <c r="E217" i="6"/>
  <c r="E218" i="6"/>
  <c r="F218" i="6" s="1"/>
  <c r="E219" i="6"/>
  <c r="F219" i="6" s="1"/>
  <c r="E220" i="6"/>
  <c r="F220" i="6" s="1"/>
  <c r="E221" i="6"/>
  <c r="F221" i="6" s="1"/>
  <c r="E222" i="6"/>
  <c r="F222" i="6" s="1"/>
  <c r="E223" i="6"/>
  <c r="F223" i="6" s="1"/>
  <c r="E224" i="6"/>
  <c r="E225" i="6"/>
  <c r="E226" i="6"/>
  <c r="F226" i="6" s="1"/>
  <c r="E227" i="6"/>
  <c r="F227" i="6" s="1"/>
  <c r="E228" i="6"/>
  <c r="F228" i="6" s="1"/>
  <c r="E229" i="6"/>
  <c r="F229" i="6" s="1"/>
  <c r="E230" i="6"/>
  <c r="F230" i="6" s="1"/>
  <c r="E231" i="6"/>
  <c r="F231" i="6" s="1"/>
  <c r="E232" i="6"/>
  <c r="F232" i="6" s="1"/>
  <c r="E233" i="6"/>
  <c r="F233" i="6" s="1"/>
  <c r="E234" i="6"/>
  <c r="F234" i="6" s="1"/>
  <c r="E235" i="6"/>
  <c r="F235" i="6" s="1"/>
  <c r="E236" i="6"/>
  <c r="F236" i="6" s="1"/>
  <c r="E237" i="6"/>
  <c r="F237" i="6" s="1"/>
  <c r="E238" i="6"/>
  <c r="F238" i="6" s="1"/>
  <c r="E239" i="6"/>
  <c r="F239" i="6" s="1"/>
  <c r="E240" i="6"/>
  <c r="F240" i="6" s="1"/>
  <c r="E241" i="6"/>
  <c r="F241" i="6" s="1"/>
  <c r="E242" i="6"/>
  <c r="F242" i="6" s="1"/>
  <c r="E243" i="6"/>
  <c r="F243" i="6" s="1"/>
  <c r="E244" i="6"/>
  <c r="F244" i="6" s="1"/>
  <c r="E245" i="6"/>
  <c r="F245" i="6" s="1"/>
  <c r="E246" i="6"/>
  <c r="F246" i="6" s="1"/>
  <c r="E247" i="6"/>
  <c r="E248" i="6"/>
  <c r="F248" i="6" s="1"/>
  <c r="E249" i="6"/>
  <c r="F249" i="6" s="1"/>
  <c r="E250" i="6"/>
  <c r="F250" i="6" s="1"/>
  <c r="E251" i="6"/>
  <c r="F251" i="6" s="1"/>
  <c r="E252" i="6"/>
  <c r="F252" i="6" s="1"/>
  <c r="E253" i="6"/>
  <c r="F253" i="6" s="1"/>
  <c r="E254" i="6"/>
  <c r="E255" i="6"/>
  <c r="F255" i="6" s="1"/>
  <c r="E256" i="6"/>
  <c r="F256" i="6" s="1"/>
  <c r="E257" i="6"/>
  <c r="F257" i="6" s="1"/>
  <c r="E258" i="6"/>
  <c r="F258" i="6" s="1"/>
  <c r="E259" i="6"/>
  <c r="F259" i="6" s="1"/>
  <c r="E260" i="6"/>
  <c r="F260" i="6" s="1"/>
  <c r="E261" i="6"/>
  <c r="F261" i="6" s="1"/>
  <c r="E262" i="6"/>
  <c r="F262" i="6" s="1"/>
  <c r="E263" i="6"/>
  <c r="F263" i="6" s="1"/>
  <c r="E264" i="6"/>
  <c r="F264" i="6" s="1"/>
  <c r="E265" i="6"/>
  <c r="F265" i="6"/>
  <c r="E266" i="6"/>
  <c r="F266" i="6" s="1"/>
  <c r="E267" i="6"/>
  <c r="F267" i="6"/>
  <c r="E268" i="6"/>
  <c r="F268" i="6" s="1"/>
  <c r="E278" i="6"/>
  <c r="F278" i="6" s="1"/>
  <c r="E279" i="6"/>
  <c r="F279" i="6" s="1"/>
  <c r="E280" i="6"/>
  <c r="F280" i="6" s="1"/>
  <c r="E281" i="6"/>
  <c r="F281" i="6" s="1"/>
  <c r="K5" i="6"/>
  <c r="E6" i="7"/>
  <c r="F6" i="7" s="1"/>
  <c r="E7" i="7"/>
  <c r="F7" i="7" s="1"/>
  <c r="E8" i="7"/>
  <c r="F8" i="7" s="1"/>
  <c r="E9" i="7"/>
  <c r="F9" i="7"/>
  <c r="E11" i="7"/>
  <c r="F11" i="7" s="1"/>
  <c r="E12" i="7"/>
  <c r="F12" i="7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/>
  <c r="E22" i="7"/>
  <c r="F22" i="7"/>
  <c r="E23" i="7"/>
  <c r="F23" i="7" s="1"/>
  <c r="E24" i="7"/>
  <c r="F24" i="7" s="1"/>
  <c r="E25" i="7"/>
  <c r="F25" i="7" s="1"/>
  <c r="E26" i="7"/>
  <c r="F26" i="7" s="1"/>
  <c r="E27" i="7"/>
  <c r="F27" i="7"/>
  <c r="E28" i="7"/>
  <c r="F28" i="7" s="1"/>
  <c r="E29" i="7"/>
  <c r="F29" i="7" s="1"/>
  <c r="E30" i="7"/>
  <c r="F30" i="7" s="1"/>
  <c r="E31" i="7"/>
  <c r="F31" i="7"/>
  <c r="E6" i="6"/>
  <c r="F6" i="6" s="1"/>
  <c r="K6" i="7"/>
  <c r="K6" i="6"/>
  <c r="L6" i="6" s="1"/>
  <c r="K7" i="6"/>
  <c r="L7" i="6" s="1"/>
  <c r="K5" i="7"/>
  <c r="L5" i="7" s="1"/>
  <c r="M28" i="6"/>
  <c r="O28" i="6" s="1"/>
  <c r="L87" i="5"/>
  <c r="M87" i="5"/>
  <c r="N87" i="5" s="1"/>
  <c r="L107" i="5"/>
  <c r="M107" i="5" s="1"/>
  <c r="N107" i="5"/>
  <c r="M111" i="5"/>
  <c r="N111" i="5" s="1"/>
  <c r="M127" i="5"/>
  <c r="N127" i="5"/>
  <c r="L137" i="5"/>
  <c r="M137" i="5" s="1"/>
  <c r="N137" i="5" s="1"/>
  <c r="M145" i="5"/>
  <c r="N145" i="5" s="1"/>
  <c r="L149" i="5"/>
  <c r="M149" i="5" s="1"/>
  <c r="N149" i="5"/>
  <c r="L153" i="5"/>
  <c r="M153" i="5" s="1"/>
  <c r="N153" i="5" s="1"/>
  <c r="L200" i="5"/>
  <c r="M200" i="5" s="1"/>
  <c r="N200" i="5" s="1"/>
  <c r="L217" i="5"/>
  <c r="M217" i="5" s="1"/>
  <c r="N217" i="5" s="1"/>
  <c r="L225" i="5"/>
  <c r="M225" i="5" s="1"/>
  <c r="N225" i="5" s="1"/>
  <c r="L229" i="5"/>
  <c r="M229" i="5"/>
  <c r="N229" i="5" s="1"/>
  <c r="L233" i="5"/>
  <c r="M233" i="5"/>
  <c r="N233" i="5" s="1"/>
  <c r="L245" i="5"/>
  <c r="M245" i="5" s="1"/>
  <c r="N245" i="5" s="1"/>
  <c r="L249" i="5"/>
  <c r="M249" i="5" s="1"/>
  <c r="N249" i="5"/>
  <c r="L253" i="5"/>
  <c r="M253" i="5" s="1"/>
  <c r="N253" i="5" s="1"/>
  <c r="L261" i="5"/>
  <c r="M261" i="5"/>
  <c r="N261" i="5"/>
  <c r="L265" i="5"/>
  <c r="M265" i="5"/>
  <c r="N265" i="5"/>
  <c r="L212" i="5"/>
  <c r="M212" i="5" s="1"/>
  <c r="N212" i="5" s="1"/>
  <c r="M215" i="5"/>
  <c r="N215" i="5"/>
  <c r="L219" i="5"/>
  <c r="M219" i="5" s="1"/>
  <c r="N219" i="5" s="1"/>
  <c r="L239" i="5"/>
  <c r="M239" i="5" s="1"/>
  <c r="N239" i="5" s="1"/>
  <c r="L251" i="5"/>
  <c r="M251" i="5"/>
  <c r="N251" i="5" s="1"/>
  <c r="L259" i="5"/>
  <c r="M259" i="5" s="1"/>
  <c r="N259" i="5" s="1"/>
  <c r="L263" i="5"/>
  <c r="M263" i="5"/>
  <c r="N263" i="5"/>
  <c r="L271" i="5"/>
  <c r="M271" i="5" s="1"/>
  <c r="N271" i="5" s="1"/>
  <c r="L199" i="5"/>
  <c r="M199" i="5"/>
  <c r="N199" i="5" s="1"/>
  <c r="L203" i="5"/>
  <c r="M203" i="5" s="1"/>
  <c r="N203" i="5"/>
  <c r="L207" i="5"/>
  <c r="M207" i="5" s="1"/>
  <c r="N207" i="5" s="1"/>
  <c r="M211" i="5"/>
  <c r="N211" i="5" s="1"/>
  <c r="L220" i="5"/>
  <c r="M220" i="5" s="1"/>
  <c r="N220" i="5" s="1"/>
  <c r="L222" i="5"/>
  <c r="M222" i="5" s="1"/>
  <c r="N222" i="5" s="1"/>
  <c r="L224" i="5"/>
  <c r="M224" i="5"/>
  <c r="N224" i="5"/>
  <c r="L230" i="5"/>
  <c r="M230" i="5"/>
  <c r="N230" i="5" s="1"/>
  <c r="L232" i="5"/>
  <c r="M232" i="5"/>
  <c r="N232" i="5"/>
  <c r="L234" i="5"/>
  <c r="M234" i="5"/>
  <c r="N234" i="5" s="1"/>
  <c r="L238" i="5"/>
  <c r="M238" i="5" s="1"/>
  <c r="N238" i="5" s="1"/>
  <c r="L242" i="5"/>
  <c r="M242" i="5" s="1"/>
  <c r="N242" i="5" s="1"/>
  <c r="L246" i="5"/>
  <c r="M246" i="5" s="1"/>
  <c r="N246" i="5" s="1"/>
  <c r="L248" i="5"/>
  <c r="M248" i="5" s="1"/>
  <c r="N248" i="5" s="1"/>
  <c r="M250" i="5"/>
  <c r="N250" i="5"/>
  <c r="L258" i="5"/>
  <c r="M258" i="5" s="1"/>
  <c r="N258" i="5" s="1"/>
  <c r="L260" i="5"/>
  <c r="M260" i="5" s="1"/>
  <c r="N260" i="5" s="1"/>
  <c r="L262" i="5"/>
  <c r="M262" i="5" s="1"/>
  <c r="N262" i="5" s="1"/>
  <c r="L264" i="5"/>
  <c r="M264" i="5"/>
  <c r="N264" i="5"/>
  <c r="L266" i="5"/>
  <c r="M266" i="5"/>
  <c r="N266" i="5" s="1"/>
  <c r="M270" i="5"/>
  <c r="N270" i="5" s="1"/>
  <c r="L278" i="5"/>
  <c r="M278" i="5" s="1"/>
  <c r="N278" i="5" s="1"/>
  <c r="L9" i="2"/>
  <c r="M9" i="2" s="1"/>
  <c r="L25" i="2"/>
  <c r="P25" i="2"/>
  <c r="L57" i="2"/>
  <c r="P57" i="2" s="1"/>
  <c r="M73" i="2"/>
  <c r="N73" i="2" s="1"/>
  <c r="M76" i="2"/>
  <c r="N76" i="2" s="1"/>
  <c r="M132" i="2"/>
  <c r="N132" i="2" s="1"/>
  <c r="L29" i="2"/>
  <c r="M29" i="2" s="1"/>
  <c r="N29" i="2" s="1"/>
  <c r="P29" i="2"/>
  <c r="L45" i="2"/>
  <c r="P45" i="2" s="1"/>
  <c r="L61" i="2"/>
  <c r="P61" i="2"/>
  <c r="L17" i="2"/>
  <c r="M17" i="2" s="1"/>
  <c r="N17" i="2" s="1"/>
  <c r="M20" i="2"/>
  <c r="N20" i="2"/>
  <c r="L33" i="2"/>
  <c r="P33" i="2" s="1"/>
  <c r="L49" i="2"/>
  <c r="M68" i="2"/>
  <c r="N68" i="2" s="1"/>
  <c r="L5" i="2"/>
  <c r="P5" i="2"/>
  <c r="M5" i="2"/>
  <c r="L37" i="2"/>
  <c r="P37" i="2" s="1"/>
  <c r="L53" i="2"/>
  <c r="M53" i="2" s="1"/>
  <c r="N53" i="2" s="1"/>
  <c r="P53" i="2"/>
  <c r="M118" i="2"/>
  <c r="N118" i="2" s="1"/>
  <c r="M130" i="2"/>
  <c r="N130" i="2" s="1"/>
  <c r="M152" i="2"/>
  <c r="N152" i="2" s="1"/>
  <c r="M168" i="2"/>
  <c r="N168" i="2"/>
  <c r="M188" i="2"/>
  <c r="N188" i="2" s="1"/>
  <c r="M196" i="2"/>
  <c r="N196" i="2"/>
  <c r="M204" i="2"/>
  <c r="N204" i="2" s="1"/>
  <c r="M228" i="2"/>
  <c r="N228" i="2" s="1"/>
  <c r="M240" i="2"/>
  <c r="N240" i="2" s="1"/>
  <c r="M244" i="2"/>
  <c r="N244" i="2" s="1"/>
  <c r="L246" i="2"/>
  <c r="M246" i="2" s="1"/>
  <c r="N246" i="2" s="1"/>
  <c r="M247" i="2"/>
  <c r="N247" i="2" s="1"/>
  <c r="M248" i="2"/>
  <c r="N248" i="2" s="1"/>
  <c r="L250" i="2"/>
  <c r="P250" i="2" s="1"/>
  <c r="M252" i="2"/>
  <c r="N252" i="2" s="1"/>
  <c r="L254" i="2"/>
  <c r="P254" i="2" s="1"/>
  <c r="L258" i="2"/>
  <c r="M258" i="2" s="1"/>
  <c r="N258" i="2" s="1"/>
  <c r="P258" i="2"/>
  <c r="M260" i="2"/>
  <c r="N260" i="2"/>
  <c r="L262" i="2"/>
  <c r="P262" i="2" s="1"/>
  <c r="M263" i="2"/>
  <c r="N263" i="2"/>
  <c r="L266" i="2"/>
  <c r="P266" i="2"/>
  <c r="L269" i="2"/>
  <c r="M269" i="2" s="1"/>
  <c r="N269" i="2" s="1"/>
  <c r="L273" i="2"/>
  <c r="P273" i="2" s="1"/>
  <c r="L285" i="2"/>
  <c r="M285" i="2" s="1"/>
  <c r="N285" i="2"/>
  <c r="L289" i="2"/>
  <c r="M289" i="2" s="1"/>
  <c r="L297" i="2"/>
  <c r="P297" i="2" s="1"/>
  <c r="L305" i="2"/>
  <c r="M305" i="2" s="1"/>
  <c r="P305" i="2"/>
  <c r="L309" i="2"/>
  <c r="M309" i="2" s="1"/>
  <c r="N309" i="2" s="1"/>
  <c r="P309" i="2"/>
  <c r="M418" i="2"/>
  <c r="N418" i="2" s="1"/>
  <c r="M441" i="2"/>
  <c r="N441" i="2"/>
  <c r="M457" i="2"/>
  <c r="N457" i="2" s="1"/>
  <c r="M530" i="2"/>
  <c r="N530" i="2" s="1"/>
  <c r="M601" i="2"/>
  <c r="N601" i="2" s="1"/>
  <c r="L624" i="2"/>
  <c r="L627" i="2"/>
  <c r="L630" i="2"/>
  <c r="L640" i="2"/>
  <c r="P640" i="2" s="1"/>
  <c r="L643" i="2"/>
  <c r="M643" i="2" s="1"/>
  <c r="M654" i="2"/>
  <c r="N654" i="2"/>
  <c r="M670" i="2"/>
  <c r="N670" i="2" s="1"/>
  <c r="M679" i="2"/>
  <c r="N679" i="2" s="1"/>
  <c r="L711" i="2"/>
  <c r="M711" i="2"/>
  <c r="N711" i="2" s="1"/>
  <c r="L943" i="2"/>
  <c r="M943" i="2" s="1"/>
  <c r="N943" i="2" s="1"/>
  <c r="M952" i="2"/>
  <c r="N952" i="2" s="1"/>
  <c r="L962" i="2"/>
  <c r="M962" i="2"/>
  <c r="N962" i="2" s="1"/>
  <c r="M154" i="2"/>
  <c r="N154" i="2" s="1"/>
  <c r="M170" i="2"/>
  <c r="N170" i="2" s="1"/>
  <c r="M174" i="2"/>
  <c r="N174" i="2" s="1"/>
  <c r="M194" i="2"/>
  <c r="N194" i="2" s="1"/>
  <c r="M202" i="2"/>
  <c r="N202" i="2"/>
  <c r="M222" i="2"/>
  <c r="N222" i="2"/>
  <c r="M234" i="2"/>
  <c r="N234" i="2" s="1"/>
  <c r="L249" i="2"/>
  <c r="M249" i="2" s="1"/>
  <c r="N249" i="2" s="1"/>
  <c r="L253" i="2"/>
  <c r="M253" i="2" s="1"/>
  <c r="N253" i="2" s="1"/>
  <c r="L257" i="2"/>
  <c r="M257" i="2" s="1"/>
  <c r="N257" i="2" s="1"/>
  <c r="P257" i="2"/>
  <c r="L261" i="2"/>
  <c r="P261" i="2" s="1"/>
  <c r="L265" i="2"/>
  <c r="M265" i="2" s="1"/>
  <c r="M89" i="2"/>
  <c r="N89" i="2"/>
  <c r="M105" i="2"/>
  <c r="N105" i="2" s="1"/>
  <c r="M272" i="2"/>
  <c r="N272" i="2" s="1"/>
  <c r="M284" i="2"/>
  <c r="N284" i="2" s="1"/>
  <c r="M300" i="2"/>
  <c r="N300" i="2" s="1"/>
  <c r="M274" i="2"/>
  <c r="N274" i="2"/>
  <c r="M286" i="2"/>
  <c r="N286" i="2" s="1"/>
  <c r="M290" i="2"/>
  <c r="N290" i="2"/>
  <c r="M302" i="2"/>
  <c r="N302" i="2" s="1"/>
  <c r="M310" i="2"/>
  <c r="N310" i="2" s="1"/>
  <c r="M311" i="2"/>
  <c r="N311" i="2" s="1"/>
  <c r="M318" i="2"/>
  <c r="N318" i="2"/>
  <c r="M327" i="2"/>
  <c r="N327" i="2" s="1"/>
  <c r="M347" i="2"/>
  <c r="N347" i="2" s="1"/>
  <c r="M351" i="2"/>
  <c r="N351" i="2" s="1"/>
  <c r="M354" i="2"/>
  <c r="N354" i="2"/>
  <c r="M358" i="2"/>
  <c r="N358" i="2"/>
  <c r="M359" i="2"/>
  <c r="N359" i="2" s="1"/>
  <c r="M366" i="2"/>
  <c r="N366" i="2" s="1"/>
  <c r="M370" i="2"/>
  <c r="N370" i="2"/>
  <c r="M375" i="2"/>
  <c r="N375" i="2" s="1"/>
  <c r="M378" i="2"/>
  <c r="N378" i="2"/>
  <c r="M379" i="2"/>
  <c r="N379" i="2" s="1"/>
  <c r="M382" i="2"/>
  <c r="N382" i="2"/>
  <c r="M383" i="2"/>
  <c r="N383" i="2" s="1"/>
  <c r="M386" i="2"/>
  <c r="N386" i="2" s="1"/>
  <c r="M403" i="2"/>
  <c r="N403" i="2"/>
  <c r="M407" i="2"/>
  <c r="N407" i="2" s="1"/>
  <c r="M421" i="2"/>
  <c r="N421" i="2" s="1"/>
  <c r="M430" i="2"/>
  <c r="N430" i="2" s="1"/>
  <c r="M437" i="2"/>
  <c r="N437" i="2" s="1"/>
  <c r="M453" i="2"/>
  <c r="N453" i="2" s="1"/>
  <c r="M462" i="2"/>
  <c r="N462" i="2" s="1"/>
  <c r="M478" i="2"/>
  <c r="N478" i="2" s="1"/>
  <c r="M494" i="2"/>
  <c r="N494" i="2"/>
  <c r="M501" i="2"/>
  <c r="N501" i="2" s="1"/>
  <c r="M510" i="2"/>
  <c r="N510" i="2"/>
  <c r="M517" i="2"/>
  <c r="N517" i="2" s="1"/>
  <c r="M533" i="2"/>
  <c r="N533" i="2"/>
  <c r="M422" i="2"/>
  <c r="N422" i="2"/>
  <c r="M429" i="2"/>
  <c r="N429" i="2" s="1"/>
  <c r="M438" i="2"/>
  <c r="N438" i="2" s="1"/>
  <c r="M445" i="2"/>
  <c r="N445" i="2" s="1"/>
  <c r="M454" i="2"/>
  <c r="N454" i="2" s="1"/>
  <c r="M461" i="2"/>
  <c r="N461" i="2" s="1"/>
  <c r="M470" i="2"/>
  <c r="N470" i="2"/>
  <c r="M486" i="2"/>
  <c r="N486" i="2" s="1"/>
  <c r="M502" i="2"/>
  <c r="N502" i="2" s="1"/>
  <c r="M518" i="2"/>
  <c r="N518" i="2" s="1"/>
  <c r="M525" i="2"/>
  <c r="N525" i="2" s="1"/>
  <c r="L312" i="2"/>
  <c r="M312" i="2" s="1"/>
  <c r="N312" i="2" s="1"/>
  <c r="L316" i="2"/>
  <c r="L324" i="2"/>
  <c r="M324" i="2"/>
  <c r="N324" i="2"/>
  <c r="M325" i="2"/>
  <c r="N325" i="2" s="1"/>
  <c r="L328" i="2"/>
  <c r="P328" i="2"/>
  <c r="L332" i="2"/>
  <c r="M333" i="2"/>
  <c r="N333" i="2"/>
  <c r="L336" i="2"/>
  <c r="P336" i="2" s="1"/>
  <c r="L340" i="2"/>
  <c r="L344" i="2"/>
  <c r="M344" i="2" s="1"/>
  <c r="N344" i="2" s="1"/>
  <c r="P344" i="2"/>
  <c r="M345" i="2"/>
  <c r="N345" i="2"/>
  <c r="L352" i="2"/>
  <c r="P352" i="2" s="1"/>
  <c r="M357" i="2"/>
  <c r="N357" i="2" s="1"/>
  <c r="L364" i="2"/>
  <c r="P364" i="2" s="1"/>
  <c r="L368" i="2"/>
  <c r="M369" i="2"/>
  <c r="N369" i="2"/>
  <c r="L376" i="2"/>
  <c r="M377" i="2"/>
  <c r="N377" i="2"/>
  <c r="L384" i="2"/>
  <c r="M385" i="2"/>
  <c r="N385" i="2"/>
  <c r="M389" i="2"/>
  <c r="N389" i="2" s="1"/>
  <c r="M390" i="2"/>
  <c r="N390" i="2"/>
  <c r="M392" i="2"/>
  <c r="N392" i="2" s="1"/>
  <c r="L396" i="2"/>
  <c r="P396" i="2" s="1"/>
  <c r="M397" i="2"/>
  <c r="N397" i="2"/>
  <c r="M398" i="2"/>
  <c r="N398" i="2" s="1"/>
  <c r="L400" i="2"/>
  <c r="P400" i="2" s="1"/>
  <c r="M400" i="2"/>
  <c r="N400" i="2" s="1"/>
  <c r="L404" i="2"/>
  <c r="P404" i="2" s="1"/>
  <c r="M404" i="2"/>
  <c r="N404" i="2" s="1"/>
  <c r="M406" i="2"/>
  <c r="N406" i="2" s="1"/>
  <c r="M410" i="2"/>
  <c r="N410" i="2" s="1"/>
  <c r="M417" i="2"/>
  <c r="N417" i="2"/>
  <c r="M426" i="2"/>
  <c r="N426" i="2"/>
  <c r="M442" i="2"/>
  <c r="N442" i="2" s="1"/>
  <c r="M449" i="2"/>
  <c r="N449" i="2"/>
  <c r="M458" i="2"/>
  <c r="N458" i="2" s="1"/>
  <c r="M474" i="2"/>
  <c r="N474" i="2" s="1"/>
  <c r="M481" i="2"/>
  <c r="N481" i="2" s="1"/>
  <c r="M490" i="2"/>
  <c r="N490" i="2" s="1"/>
  <c r="M497" i="2"/>
  <c r="N497" i="2" s="1"/>
  <c r="M506" i="2"/>
  <c r="N506" i="2" s="1"/>
  <c r="M522" i="2"/>
  <c r="N522" i="2"/>
  <c r="M529" i="2"/>
  <c r="N529" i="2" s="1"/>
  <c r="L539" i="2"/>
  <c r="P539" i="2" s="1"/>
  <c r="L555" i="2"/>
  <c r="M589" i="2"/>
  <c r="N589" i="2" s="1"/>
  <c r="M427" i="2"/>
  <c r="N427" i="2" s="1"/>
  <c r="M435" i="2"/>
  <c r="N435" i="2" s="1"/>
  <c r="M447" i="2"/>
  <c r="N447" i="2"/>
  <c r="M459" i="2"/>
  <c r="N459" i="2" s="1"/>
  <c r="M467" i="2"/>
  <c r="N467" i="2"/>
  <c r="M475" i="2"/>
  <c r="N475" i="2"/>
  <c r="M479" i="2"/>
  <c r="N479" i="2" s="1"/>
  <c r="M487" i="2"/>
  <c r="N487" i="2"/>
  <c r="M499" i="2"/>
  <c r="N499" i="2" s="1"/>
  <c r="M503" i="2"/>
  <c r="N503" i="2" s="1"/>
  <c r="M507" i="2"/>
  <c r="N507" i="2"/>
  <c r="M511" i="2"/>
  <c r="N511" i="2" s="1"/>
  <c r="M523" i="2"/>
  <c r="N523" i="2" s="1"/>
  <c r="M527" i="2"/>
  <c r="N527" i="2" s="1"/>
  <c r="L620" i="2"/>
  <c r="P620" i="2"/>
  <c r="L623" i="2"/>
  <c r="M623" i="2" s="1"/>
  <c r="N623" i="2" s="1"/>
  <c r="L626" i="2"/>
  <c r="P626" i="2" s="1"/>
  <c r="L636" i="2"/>
  <c r="P636" i="2" s="1"/>
  <c r="L639" i="2"/>
  <c r="L642" i="2"/>
  <c r="P642" i="2"/>
  <c r="M650" i="2"/>
  <c r="N650" i="2" s="1"/>
  <c r="M682" i="2"/>
  <c r="N682" i="2" s="1"/>
  <c r="M691" i="2"/>
  <c r="N691" i="2" s="1"/>
  <c r="M698" i="2"/>
  <c r="N698" i="2" s="1"/>
  <c r="L715" i="2"/>
  <c r="P715" i="2" s="1"/>
  <c r="M746" i="2"/>
  <c r="N746" i="2" s="1"/>
  <c r="L586" i="2"/>
  <c r="P586" i="2" s="1"/>
  <c r="L598" i="2"/>
  <c r="P598" i="2" s="1"/>
  <c r="L602" i="2"/>
  <c r="L606" i="2"/>
  <c r="L610" i="2"/>
  <c r="M610" i="2" s="1"/>
  <c r="N610" i="2" s="1"/>
  <c r="P610" i="2"/>
  <c r="L614" i="2"/>
  <c r="P614" i="2" s="1"/>
  <c r="L618" i="2"/>
  <c r="M618" i="2" s="1"/>
  <c r="N618" i="2" s="1"/>
  <c r="L628" i="2"/>
  <c r="P628" i="2" s="1"/>
  <c r="L631" i="2"/>
  <c r="P631" i="2"/>
  <c r="L634" i="2"/>
  <c r="M644" i="2"/>
  <c r="N644" i="2" s="1"/>
  <c r="M651" i="2"/>
  <c r="N651" i="2" s="1"/>
  <c r="M658" i="2"/>
  <c r="N658" i="2" s="1"/>
  <c r="M667" i="2"/>
  <c r="N667" i="2"/>
  <c r="M690" i="2"/>
  <c r="N690" i="2"/>
  <c r="L707" i="2"/>
  <c r="P707" i="2" s="1"/>
  <c r="L723" i="2"/>
  <c r="M723" i="2" s="1"/>
  <c r="N723" i="2" s="1"/>
  <c r="P723" i="2"/>
  <c r="L771" i="2"/>
  <c r="M771" i="2" s="1"/>
  <c r="N771" i="2" s="1"/>
  <c r="L775" i="2"/>
  <c r="M775" i="2" s="1"/>
  <c r="N775" i="2" s="1"/>
  <c r="L779" i="2"/>
  <c r="M779" i="2" s="1"/>
  <c r="N779" i="2" s="1"/>
  <c r="L787" i="2"/>
  <c r="P787" i="2" s="1"/>
  <c r="L791" i="2"/>
  <c r="M791" i="2" s="1"/>
  <c r="N791" i="2" s="1"/>
  <c r="L795" i="2"/>
  <c r="M795" i="2"/>
  <c r="N795" i="2" s="1"/>
  <c r="L799" i="2"/>
  <c r="P799" i="2" s="1"/>
  <c r="L803" i="2"/>
  <c r="M803" i="2" s="1"/>
  <c r="N803" i="2" s="1"/>
  <c r="L807" i="2"/>
  <c r="P807" i="2" s="1"/>
  <c r="L811" i="2"/>
  <c r="M811" i="2" s="1"/>
  <c r="N811" i="2" s="1"/>
  <c r="L815" i="2"/>
  <c r="P815" i="2"/>
  <c r="L819" i="2"/>
  <c r="M819" i="2" s="1"/>
  <c r="N819" i="2" s="1"/>
  <c r="L823" i="2"/>
  <c r="L827" i="2"/>
  <c r="P827" i="2" s="1"/>
  <c r="L831" i="2"/>
  <c r="P831" i="2" s="1"/>
  <c r="L542" i="2"/>
  <c r="P542" i="2"/>
  <c r="L546" i="2"/>
  <c r="P546" i="2" s="1"/>
  <c r="L550" i="2"/>
  <c r="L554" i="2"/>
  <c r="M554" i="2" s="1"/>
  <c r="N554" i="2" s="1"/>
  <c r="L558" i="2"/>
  <c r="M558" i="2" s="1"/>
  <c r="N558" i="2" s="1"/>
  <c r="L562" i="2"/>
  <c r="M562" i="2" s="1"/>
  <c r="P562" i="2"/>
  <c r="N562" i="2"/>
  <c r="L566" i="2"/>
  <c r="M566" i="2" s="1"/>
  <c r="N566" i="2" s="1"/>
  <c r="P566" i="2"/>
  <c r="L570" i="2"/>
  <c r="M570" i="2" s="1"/>
  <c r="N570" i="2" s="1"/>
  <c r="L574" i="2"/>
  <c r="P574" i="2" s="1"/>
  <c r="L578" i="2"/>
  <c r="P578" i="2"/>
  <c r="L582" i="2"/>
  <c r="P582" i="2" s="1"/>
  <c r="M592" i="2"/>
  <c r="N592" i="2" s="1"/>
  <c r="M596" i="2"/>
  <c r="N596" i="2" s="1"/>
  <c r="M600" i="2"/>
  <c r="N600" i="2" s="1"/>
  <c r="M604" i="2"/>
  <c r="N604" i="2" s="1"/>
  <c r="M608" i="2"/>
  <c r="N608" i="2" s="1"/>
  <c r="M616" i="2"/>
  <c r="N616" i="2" s="1"/>
  <c r="L619" i="2"/>
  <c r="P619" i="2" s="1"/>
  <c r="L622" i="2"/>
  <c r="L632" i="2"/>
  <c r="M632" i="2" s="1"/>
  <c r="N632" i="2" s="1"/>
  <c r="L635" i="2"/>
  <c r="P635" i="2"/>
  <c r="L638" i="2"/>
  <c r="M638" i="2" s="1"/>
  <c r="N638" i="2" s="1"/>
  <c r="M646" i="2"/>
  <c r="N646" i="2" s="1"/>
  <c r="M655" i="2"/>
  <c r="N655" i="2" s="1"/>
  <c r="L719" i="2"/>
  <c r="M587" i="2"/>
  <c r="N587" i="2" s="1"/>
  <c r="M591" i="2"/>
  <c r="N591" i="2" s="1"/>
  <c r="M595" i="2"/>
  <c r="N595" i="2" s="1"/>
  <c r="M599" i="2"/>
  <c r="N599" i="2"/>
  <c r="M603" i="2"/>
  <c r="N603" i="2" s="1"/>
  <c r="M611" i="2"/>
  <c r="N611" i="2"/>
  <c r="M615" i="2"/>
  <c r="N615" i="2" s="1"/>
  <c r="M656" i="2"/>
  <c r="N656" i="2"/>
  <c r="M664" i="2"/>
  <c r="N664" i="2" s="1"/>
  <c r="M688" i="2"/>
  <c r="N688" i="2" s="1"/>
  <c r="M692" i="2"/>
  <c r="N692" i="2" s="1"/>
  <c r="M696" i="2"/>
  <c r="N696" i="2" s="1"/>
  <c r="M704" i="2"/>
  <c r="N704" i="2" s="1"/>
  <c r="M705" i="2"/>
  <c r="N705" i="2"/>
  <c r="M708" i="2"/>
  <c r="N708" i="2"/>
  <c r="M709" i="2"/>
  <c r="N709" i="2" s="1"/>
  <c r="M717" i="2"/>
  <c r="N717" i="2" s="1"/>
  <c r="M720" i="2"/>
  <c r="N720" i="2"/>
  <c r="M724" i="2"/>
  <c r="N724" i="2"/>
  <c r="M725" i="2"/>
  <c r="N725" i="2" s="1"/>
  <c r="M728" i="2"/>
  <c r="N728" i="2" s="1"/>
  <c r="M729" i="2"/>
  <c r="N729" i="2" s="1"/>
  <c r="M754" i="2"/>
  <c r="N754" i="2"/>
  <c r="M836" i="2"/>
  <c r="N836" i="2" s="1"/>
  <c r="L860" i="2"/>
  <c r="P860" i="2" s="1"/>
  <c r="M873" i="2"/>
  <c r="N873" i="2"/>
  <c r="L880" i="2"/>
  <c r="M880" i="2" s="1"/>
  <c r="N880" i="2" s="1"/>
  <c r="M633" i="2"/>
  <c r="N633" i="2"/>
  <c r="M637" i="2"/>
  <c r="N637" i="2" s="1"/>
  <c r="M710" i="2"/>
  <c r="N710" i="2" s="1"/>
  <c r="M714" i="2"/>
  <c r="N714" i="2" s="1"/>
  <c r="M726" i="2"/>
  <c r="N726" i="2" s="1"/>
  <c r="M750" i="2"/>
  <c r="N750" i="2" s="1"/>
  <c r="M766" i="2"/>
  <c r="N766" i="2"/>
  <c r="L867" i="2"/>
  <c r="M867" i="2"/>
  <c r="N867" i="2" s="1"/>
  <c r="P867" i="2"/>
  <c r="M869" i="2"/>
  <c r="N869" i="2" s="1"/>
  <c r="M732" i="2"/>
  <c r="N732" i="2"/>
  <c r="M736" i="2"/>
  <c r="N736" i="2"/>
  <c r="M740" i="2"/>
  <c r="N740" i="2" s="1"/>
  <c r="M744" i="2"/>
  <c r="N744" i="2" s="1"/>
  <c r="M752" i="2"/>
  <c r="N752" i="2" s="1"/>
  <c r="M756" i="2"/>
  <c r="N756" i="2" s="1"/>
  <c r="M764" i="2"/>
  <c r="N764" i="2" s="1"/>
  <c r="M768" i="2"/>
  <c r="N768" i="2" s="1"/>
  <c r="L863" i="2"/>
  <c r="M863" i="2"/>
  <c r="N863" i="2" s="1"/>
  <c r="P863" i="2"/>
  <c r="L884" i="2"/>
  <c r="P884" i="2" s="1"/>
  <c r="M778" i="2"/>
  <c r="N778" i="2"/>
  <c r="M786" i="2"/>
  <c r="N786" i="2" s="1"/>
  <c r="M790" i="2"/>
  <c r="N790" i="2" s="1"/>
  <c r="M794" i="2"/>
  <c r="N794" i="2" s="1"/>
  <c r="M806" i="2"/>
  <c r="N806" i="2" s="1"/>
  <c r="M810" i="2"/>
  <c r="N810" i="2" s="1"/>
  <c r="M814" i="2"/>
  <c r="N814" i="2" s="1"/>
  <c r="M830" i="2"/>
  <c r="N830" i="2" s="1"/>
  <c r="L862" i="2"/>
  <c r="M862" i="2" s="1"/>
  <c r="N862" i="2" s="1"/>
  <c r="P862" i="2"/>
  <c r="L864" i="2"/>
  <c r="L876" i="2"/>
  <c r="P876" i="2" s="1"/>
  <c r="M735" i="2"/>
  <c r="N735" i="2" s="1"/>
  <c r="M739" i="2"/>
  <c r="N739" i="2"/>
  <c r="M743" i="2"/>
  <c r="N743" i="2" s="1"/>
  <c r="M747" i="2"/>
  <c r="N747" i="2" s="1"/>
  <c r="M759" i="2"/>
  <c r="N759" i="2" s="1"/>
  <c r="L866" i="2"/>
  <c r="M866" i="2" s="1"/>
  <c r="N866" i="2" s="1"/>
  <c r="L872" i="2"/>
  <c r="P872" i="2"/>
  <c r="M881" i="2"/>
  <c r="N881" i="2" s="1"/>
  <c r="M842" i="2"/>
  <c r="N842" i="2" s="1"/>
  <c r="M846" i="2"/>
  <c r="N846" i="2" s="1"/>
  <c r="M851" i="2"/>
  <c r="N851" i="2" s="1"/>
  <c r="M855" i="2"/>
  <c r="N855" i="2"/>
  <c r="M865" i="2"/>
  <c r="N865" i="2" s="1"/>
  <c r="M870" i="2"/>
  <c r="N870" i="2" s="1"/>
  <c r="M878" i="2"/>
  <c r="N878" i="2" s="1"/>
  <c r="M882" i="2"/>
  <c r="N882" i="2" s="1"/>
  <c r="M940" i="2"/>
  <c r="N940" i="2" s="1"/>
  <c r="L947" i="2"/>
  <c r="P947" i="2"/>
  <c r="M956" i="2"/>
  <c r="N956" i="2" s="1"/>
  <c r="L967" i="2"/>
  <c r="M967" i="2" s="1"/>
  <c r="N967" i="2" s="1"/>
  <c r="L939" i="2"/>
  <c r="M939" i="2" s="1"/>
  <c r="N939" i="2" s="1"/>
  <c r="P939" i="2"/>
  <c r="M948" i="2"/>
  <c r="N948" i="2"/>
  <c r="L955" i="2"/>
  <c r="P955" i="2" s="1"/>
  <c r="L969" i="2"/>
  <c r="M969" i="2" s="1"/>
  <c r="N969" i="2" s="1"/>
  <c r="M841" i="2"/>
  <c r="N841" i="2"/>
  <c r="M858" i="2"/>
  <c r="N858" i="2" s="1"/>
  <c r="L885" i="2"/>
  <c r="L935" i="2"/>
  <c r="P935" i="2" s="1"/>
  <c r="M960" i="2"/>
  <c r="N960" i="2" s="1"/>
  <c r="L964" i="2"/>
  <c r="M964" i="2"/>
  <c r="N964" i="2" s="1"/>
  <c r="M936" i="2"/>
  <c r="N936" i="2" s="1"/>
  <c r="M937" i="2"/>
  <c r="N937" i="2" s="1"/>
  <c r="M941" i="2"/>
  <c r="N941" i="2" s="1"/>
  <c r="M949" i="2"/>
  <c r="N949" i="2" s="1"/>
  <c r="M953" i="2"/>
  <c r="N953" i="2" s="1"/>
  <c r="M965" i="2"/>
  <c r="N965" i="2"/>
  <c r="M934" i="2"/>
  <c r="N934" i="2"/>
  <c r="M950" i="2"/>
  <c r="N950" i="2" s="1"/>
  <c r="M388" i="2"/>
  <c r="N388" i="2" s="1"/>
  <c r="M82" i="2"/>
  <c r="N82" i="2" s="1"/>
  <c r="M317" i="2"/>
  <c r="N317" i="2" s="1"/>
  <c r="M731" i="2"/>
  <c r="N731" i="2" s="1"/>
  <c r="M818" i="2"/>
  <c r="N818" i="2"/>
  <c r="M838" i="2"/>
  <c r="N838" i="2" s="1"/>
  <c r="M114" i="2"/>
  <c r="N114" i="2" s="1"/>
  <c r="M387" i="2"/>
  <c r="N387" i="2" s="1"/>
  <c r="M381" i="2"/>
  <c r="N381" i="2" s="1"/>
  <c r="M721" i="2"/>
  <c r="N721" i="2" s="1"/>
  <c r="M748" i="2"/>
  <c r="N748" i="2" s="1"/>
  <c r="M18" i="2"/>
  <c r="N18" i="2" s="1"/>
  <c r="M278" i="2"/>
  <c r="N278" i="2"/>
  <c r="M134" i="2"/>
  <c r="N134" i="2"/>
  <c r="M706" i="2"/>
  <c r="N706" i="2" s="1"/>
  <c r="M945" i="2"/>
  <c r="N945" i="2" s="1"/>
  <c r="M874" i="2"/>
  <c r="N874" i="2" s="1"/>
  <c r="L90" i="2"/>
  <c r="P90" i="2" s="1"/>
  <c r="M911" i="2"/>
  <c r="N911" i="2"/>
  <c r="M946" i="2"/>
  <c r="N946" i="2" s="1"/>
  <c r="M845" i="2"/>
  <c r="N845" i="2" s="1"/>
  <c r="M861" i="2"/>
  <c r="N861" i="2" s="1"/>
  <c r="M755" i="2"/>
  <c r="N755" i="2" s="1"/>
  <c r="M826" i="2"/>
  <c r="N826" i="2" s="1"/>
  <c r="M641" i="2"/>
  <c r="N641" i="2" s="1"/>
  <c r="M625" i="2"/>
  <c r="N625" i="2"/>
  <c r="M683" i="2"/>
  <c r="N683" i="2" s="1"/>
  <c r="M495" i="2"/>
  <c r="N495" i="2" s="1"/>
  <c r="M483" i="2"/>
  <c r="N483" i="2"/>
  <c r="M451" i="2"/>
  <c r="N451" i="2" s="1"/>
  <c r="M439" i="2"/>
  <c r="N439" i="2" s="1"/>
  <c r="M313" i="2"/>
  <c r="N313" i="2" s="1"/>
  <c r="M526" i="2"/>
  <c r="N526" i="2" s="1"/>
  <c r="M593" i="2"/>
  <c r="N593" i="2" s="1"/>
  <c r="M178" i="2"/>
  <c r="N178" i="2" s="1"/>
  <c r="M167" i="2"/>
  <c r="N167" i="2" s="1"/>
  <c r="M93" i="2"/>
  <c r="N93" i="2" s="1"/>
  <c r="M722" i="2"/>
  <c r="N722" i="2" s="1"/>
  <c r="M730" i="2"/>
  <c r="N730" i="2" s="1"/>
  <c r="M323" i="2"/>
  <c r="N323" i="2" s="1"/>
  <c r="M423" i="2"/>
  <c r="N423" i="2" s="1"/>
  <c r="M455" i="2"/>
  <c r="N455" i="2"/>
  <c r="M609" i="2"/>
  <c r="N609" i="2" s="1"/>
  <c r="M81" i="2"/>
  <c r="N81" i="2" s="1"/>
  <c r="M531" i="2"/>
  <c r="N531" i="2"/>
  <c r="M180" i="2"/>
  <c r="N180" i="2" s="1"/>
  <c r="M304" i="2"/>
  <c r="N304" i="2"/>
  <c r="M314" i="2"/>
  <c r="N314" i="2"/>
  <c r="M391" i="2"/>
  <c r="N391" i="2" s="1"/>
  <c r="M933" i="2"/>
  <c r="N933" i="2"/>
  <c r="L536" i="2"/>
  <c r="P536" i="2" s="1"/>
  <c r="M915" i="2"/>
  <c r="N915" i="2" s="1"/>
  <c r="M408" i="2"/>
  <c r="N408" i="2" s="1"/>
  <c r="M113" i="2"/>
  <c r="N113" i="2" s="1"/>
  <c r="M713" i="2"/>
  <c r="N713" i="2"/>
  <c r="M837" i="2"/>
  <c r="N837" i="2"/>
  <c r="M850" i="2"/>
  <c r="N850" i="2"/>
  <c r="M802" i="2"/>
  <c r="N802" i="2" s="1"/>
  <c r="M660" i="2"/>
  <c r="N660" i="2" s="1"/>
  <c r="L112" i="2"/>
  <c r="P112" i="2"/>
  <c r="M147" i="2"/>
  <c r="N147" i="2" s="1"/>
  <c r="M187" i="2"/>
  <c r="N187" i="2"/>
  <c r="M271" i="2"/>
  <c r="N271" i="2" s="1"/>
  <c r="M287" i="2"/>
  <c r="N287" i="2" s="1"/>
  <c r="L844" i="2"/>
  <c r="P844" i="2" s="1"/>
  <c r="M893" i="2"/>
  <c r="N893" i="2" s="1"/>
  <c r="L902" i="2"/>
  <c r="P902" i="2"/>
  <c r="M927" i="2"/>
  <c r="N927" i="2" s="1"/>
  <c r="M80" i="2"/>
  <c r="N80" i="2"/>
  <c r="M199" i="2"/>
  <c r="N199" i="2" s="1"/>
  <c r="M840" i="2"/>
  <c r="N840" i="2" s="1"/>
  <c r="M886" i="2"/>
  <c r="N886" i="2" s="1"/>
  <c r="M143" i="2"/>
  <c r="N143" i="2" s="1"/>
  <c r="M183" i="2"/>
  <c r="N183" i="2" s="1"/>
  <c r="M808" i="2"/>
  <c r="N808" i="2"/>
  <c r="M163" i="2"/>
  <c r="N163" i="2"/>
  <c r="M191" i="2"/>
  <c r="N191" i="2"/>
  <c r="L776" i="2"/>
  <c r="M951" i="2"/>
  <c r="N951" i="2" s="1"/>
  <c r="M538" i="2"/>
  <c r="N538" i="2"/>
  <c r="M320" i="2"/>
  <c r="N320" i="2" s="1"/>
  <c r="M281" i="2"/>
  <c r="N281" i="2" s="1"/>
  <c r="M242" i="2"/>
  <c r="N242" i="2"/>
  <c r="M126" i="2"/>
  <c r="N126" i="2"/>
  <c r="M102" i="2"/>
  <c r="N102" i="2" s="1"/>
  <c r="M66" i="2"/>
  <c r="N66" i="2" s="1"/>
  <c r="L123" i="2"/>
  <c r="P123" i="2" s="1"/>
  <c r="M123" i="2"/>
  <c r="N123" i="2" s="1"/>
  <c r="L171" i="2"/>
  <c r="P171" i="2" s="1"/>
  <c r="L175" i="2"/>
  <c r="M175" i="2" s="1"/>
  <c r="N175" i="2" s="1"/>
  <c r="L413" i="2"/>
  <c r="M413" i="2" s="1"/>
  <c r="N413" i="2" s="1"/>
  <c r="L800" i="2"/>
  <c r="P800" i="2" s="1"/>
  <c r="L835" i="2"/>
  <c r="P835" i="2" s="1"/>
  <c r="L879" i="2"/>
  <c r="P879" i="2" s="1"/>
  <c r="L890" i="2"/>
  <c r="M890" i="2"/>
  <c r="N890" i="2" s="1"/>
  <c r="L898" i="2"/>
  <c r="M898" i="2" s="1"/>
  <c r="N898" i="2" s="1"/>
  <c r="M954" i="2"/>
  <c r="N954" i="2" s="1"/>
  <c r="M833" i="2"/>
  <c r="N833" i="2" s="1"/>
  <c r="M662" i="2"/>
  <c r="N662" i="2" s="1"/>
  <c r="M394" i="2"/>
  <c r="N394" i="2" s="1"/>
  <c r="M349" i="2"/>
  <c r="N349" i="2"/>
  <c r="M371" i="2"/>
  <c r="N371" i="2"/>
  <c r="M355" i="2"/>
  <c r="N355" i="2" s="1"/>
  <c r="M695" i="2"/>
  <c r="N695" i="2" s="1"/>
  <c r="M200" i="2"/>
  <c r="N200" i="2" s="1"/>
  <c r="M176" i="2"/>
  <c r="N176" i="2" s="1"/>
  <c r="M110" i="2"/>
  <c r="N110" i="2" s="1"/>
  <c r="M124" i="2"/>
  <c r="N124" i="2" s="1"/>
  <c r="M159" i="2"/>
  <c r="N159" i="2"/>
  <c r="L195" i="2"/>
  <c r="L749" i="2"/>
  <c r="P749" i="2" s="1"/>
  <c r="M245" i="2"/>
  <c r="N245" i="2" s="1"/>
  <c r="M360" i="2"/>
  <c r="N360" i="2" s="1"/>
  <c r="M648" i="2"/>
  <c r="N648" i="2"/>
  <c r="M515" i="2"/>
  <c r="N515" i="2" s="1"/>
  <c r="M419" i="2"/>
  <c r="N419" i="2" s="1"/>
  <c r="M465" i="2"/>
  <c r="N465" i="2" s="1"/>
  <c r="M337" i="2"/>
  <c r="N337" i="2" s="1"/>
  <c r="M321" i="2"/>
  <c r="N321" i="2"/>
  <c r="M292" i="2"/>
  <c r="N292" i="2"/>
  <c r="M77" i="2"/>
  <c r="N77" i="2" s="1"/>
  <c r="M206" i="2"/>
  <c r="N206" i="2"/>
  <c r="M166" i="2"/>
  <c r="N166" i="2" s="1"/>
  <c r="M702" i="2"/>
  <c r="N702" i="2"/>
  <c r="M255" i="2"/>
  <c r="N255" i="2" s="1"/>
  <c r="M184" i="2"/>
  <c r="N184" i="2" s="1"/>
  <c r="M172" i="2"/>
  <c r="N172" i="2" s="1"/>
  <c r="M63" i="2"/>
  <c r="N63" i="2" s="1"/>
  <c r="L23" i="2"/>
  <c r="M23" i="2"/>
  <c r="N23" i="2" s="1"/>
  <c r="P23" i="2"/>
  <c r="M38" i="2"/>
  <c r="N38" i="2" s="1"/>
  <c r="L151" i="2"/>
  <c r="M151" i="2" s="1"/>
  <c r="N151" i="2" s="1"/>
  <c r="L275" i="2"/>
  <c r="P275" i="2" s="1"/>
  <c r="L488" i="2"/>
  <c r="M488" i="2" s="1"/>
  <c r="N488" i="2" s="1"/>
  <c r="M115" i="2"/>
  <c r="N115" i="2"/>
  <c r="M299" i="2"/>
  <c r="N299" i="2" s="1"/>
  <c r="M520" i="2"/>
  <c r="N520" i="2"/>
  <c r="L753" i="2"/>
  <c r="L784" i="2"/>
  <c r="L897" i="2"/>
  <c r="P897" i="2" s="1"/>
  <c r="L921" i="2"/>
  <c r="P921" i="2"/>
  <c r="M103" i="2"/>
  <c r="N103" i="2"/>
  <c r="L816" i="2"/>
  <c r="P816" i="2"/>
  <c r="M887" i="2"/>
  <c r="N887" i="2"/>
  <c r="M901" i="2"/>
  <c r="N901" i="2" s="1"/>
  <c r="M905" i="2"/>
  <c r="N905" i="2"/>
  <c r="L923" i="2"/>
  <c r="P923" i="2" s="1"/>
  <c r="M111" i="2"/>
  <c r="N111" i="2" s="1"/>
  <c r="M279" i="2"/>
  <c r="N279" i="2"/>
  <c r="M303" i="2"/>
  <c r="N303" i="2" s="1"/>
  <c r="L917" i="2"/>
  <c r="M769" i="2"/>
  <c r="N769" i="2"/>
  <c r="M805" i="2"/>
  <c r="N805" i="2" s="1"/>
  <c r="M821" i="2"/>
  <c r="N821" i="2" s="1"/>
  <c r="M781" i="2"/>
  <c r="N781" i="2" s="1"/>
  <c r="M797" i="2"/>
  <c r="N797" i="2" s="1"/>
  <c r="M829" i="2"/>
  <c r="N829" i="2" s="1"/>
  <c r="M757" i="2"/>
  <c r="N757" i="2" s="1"/>
  <c r="M761" i="2"/>
  <c r="N761" i="2" s="1"/>
  <c r="L856" i="2"/>
  <c r="P856" i="2" s="1"/>
  <c r="M50" i="2"/>
  <c r="N50" i="2" s="1"/>
  <c r="L62" i="2"/>
  <c r="M157" i="2"/>
  <c r="N157" i="2" s="1"/>
  <c r="L221" i="2"/>
  <c r="P221" i="2" s="1"/>
  <c r="L237" i="2"/>
  <c r="P237" i="2" s="1"/>
  <c r="M416" i="2"/>
  <c r="N416" i="2" s="1"/>
  <c r="M432" i="2"/>
  <c r="N432" i="2" s="1"/>
  <c r="M448" i="2"/>
  <c r="N448" i="2"/>
  <c r="L30" i="2"/>
  <c r="P30" i="2" s="1"/>
  <c r="L71" i="2"/>
  <c r="P71" i="2" s="1"/>
  <c r="M71" i="2"/>
  <c r="N71" i="2" s="1"/>
  <c r="L74" i="2"/>
  <c r="P74" i="2" s="1"/>
  <c r="L96" i="2"/>
  <c r="M177" i="2"/>
  <c r="N177" i="2" s="1"/>
  <c r="M193" i="2"/>
  <c r="N193" i="2" s="1"/>
  <c r="L209" i="2"/>
  <c r="L225" i="2"/>
  <c r="P225" i="2" s="1"/>
  <c r="L241" i="2"/>
  <c r="M291" i="2"/>
  <c r="N291" i="2" s="1"/>
  <c r="M545" i="2"/>
  <c r="N545" i="2"/>
  <c r="M561" i="2"/>
  <c r="N561" i="2" s="1"/>
  <c r="M577" i="2"/>
  <c r="N577" i="2" s="1"/>
  <c r="L812" i="2"/>
  <c r="M812" i="2" s="1"/>
  <c r="N812" i="2" s="1"/>
  <c r="P812" i="2"/>
  <c r="L42" i="2"/>
  <c r="P42" i="2" s="1"/>
  <c r="L128" i="2"/>
  <c r="M165" i="2"/>
  <c r="N165" i="2"/>
  <c r="M181" i="2"/>
  <c r="N181" i="2" s="1"/>
  <c r="M197" i="2"/>
  <c r="N197" i="2"/>
  <c r="L213" i="2"/>
  <c r="M213" i="2" s="1"/>
  <c r="N213" i="2" s="1"/>
  <c r="P213" i="2"/>
  <c r="L229" i="2"/>
  <c r="M229" i="2" s="1"/>
  <c r="N229" i="2" s="1"/>
  <c r="M440" i="2"/>
  <c r="N440" i="2"/>
  <c r="M456" i="2"/>
  <c r="N456" i="2"/>
  <c r="M537" i="2"/>
  <c r="N537" i="2" s="1"/>
  <c r="L7" i="2"/>
  <c r="P7" i="2"/>
  <c r="L10" i="2"/>
  <c r="P10" i="2" s="1"/>
  <c r="M169" i="2"/>
  <c r="N169" i="2" s="1"/>
  <c r="M185" i="2"/>
  <c r="N185" i="2"/>
  <c r="M201" i="2"/>
  <c r="N201" i="2" s="1"/>
  <c r="L217" i="2"/>
  <c r="P217" i="2" s="1"/>
  <c r="L233" i="2"/>
  <c r="M233" i="2" s="1"/>
  <c r="N233" i="2" s="1"/>
  <c r="L295" i="2"/>
  <c r="M295" i="2" s="1"/>
  <c r="N295" i="2" s="1"/>
  <c r="P295" i="2"/>
  <c r="M553" i="2"/>
  <c r="N553" i="2" s="1"/>
  <c r="M569" i="2"/>
  <c r="N569" i="2" s="1"/>
  <c r="L95" i="2"/>
  <c r="P95" i="2" s="1"/>
  <c r="L99" i="2"/>
  <c r="P99" i="2" s="1"/>
  <c r="L107" i="2"/>
  <c r="P107" i="2"/>
  <c r="L119" i="2"/>
  <c r="P119" i="2" s="1"/>
  <c r="L127" i="2"/>
  <c r="P127" i="2" s="1"/>
  <c r="L131" i="2"/>
  <c r="P131" i="2" s="1"/>
  <c r="M203" i="2"/>
  <c r="N203" i="2" s="1"/>
  <c r="M207" i="2"/>
  <c r="N207" i="2"/>
  <c r="M211" i="2"/>
  <c r="N211" i="2" s="1"/>
  <c r="M215" i="2"/>
  <c r="N215" i="2" s="1"/>
  <c r="M235" i="2"/>
  <c r="N235" i="2" s="1"/>
  <c r="M239" i="2"/>
  <c r="N239" i="2"/>
  <c r="M243" i="2"/>
  <c r="N243" i="2" s="1"/>
  <c r="M420" i="2"/>
  <c r="N420" i="2" s="1"/>
  <c r="M428" i="2"/>
  <c r="N428" i="2" s="1"/>
  <c r="M436" i="2"/>
  <c r="N436" i="2" s="1"/>
  <c r="M444" i="2"/>
  <c r="N444" i="2"/>
  <c r="M452" i="2"/>
  <c r="N452" i="2"/>
  <c r="L492" i="2"/>
  <c r="M492" i="2" s="1"/>
  <c r="N492" i="2" s="1"/>
  <c r="M496" i="2"/>
  <c r="N496" i="2" s="1"/>
  <c r="L508" i="2"/>
  <c r="P508" i="2" s="1"/>
  <c r="M512" i="2"/>
  <c r="N512" i="2"/>
  <c r="L524" i="2"/>
  <c r="M528" i="2"/>
  <c r="N528" i="2"/>
  <c r="M541" i="2"/>
  <c r="N541" i="2" s="1"/>
  <c r="M549" i="2"/>
  <c r="N549" i="2" s="1"/>
  <c r="M557" i="2"/>
  <c r="N557" i="2" s="1"/>
  <c r="M565" i="2"/>
  <c r="N565" i="2"/>
  <c r="M573" i="2"/>
  <c r="N573" i="2"/>
  <c r="M581" i="2"/>
  <c r="N581" i="2" s="1"/>
  <c r="L669" i="2"/>
  <c r="P669" i="2" s="1"/>
  <c r="M852" i="2"/>
  <c r="N852" i="2"/>
  <c r="L928" i="2"/>
  <c r="M928" i="2"/>
  <c r="N928" i="2"/>
  <c r="M931" i="2"/>
  <c r="N931" i="2" s="1"/>
  <c r="L701" i="2"/>
  <c r="M307" i="2"/>
  <c r="N307" i="2" s="1"/>
  <c r="M412" i="2"/>
  <c r="N412" i="2" s="1"/>
  <c r="M500" i="2"/>
  <c r="N500" i="2" s="1"/>
  <c r="M516" i="2"/>
  <c r="N516" i="2" s="1"/>
  <c r="M532" i="2"/>
  <c r="N532" i="2"/>
  <c r="M544" i="2"/>
  <c r="N544" i="2" s="1"/>
  <c r="M548" i="2"/>
  <c r="N548" i="2" s="1"/>
  <c r="M552" i="2"/>
  <c r="N552" i="2" s="1"/>
  <c r="M556" i="2"/>
  <c r="N556" i="2"/>
  <c r="M560" i="2"/>
  <c r="N560" i="2" s="1"/>
  <c r="M564" i="2"/>
  <c r="N564" i="2"/>
  <c r="M568" i="2"/>
  <c r="N568" i="2" s="1"/>
  <c r="M572" i="2"/>
  <c r="N572" i="2"/>
  <c r="M580" i="2"/>
  <c r="N580" i="2" s="1"/>
  <c r="M584" i="2"/>
  <c r="N584" i="2" s="1"/>
  <c r="L677" i="2"/>
  <c r="P677" i="2" s="1"/>
  <c r="M677" i="2"/>
  <c r="N677" i="2" s="1"/>
  <c r="L745" i="2"/>
  <c r="M745" i="2" s="1"/>
  <c r="N745" i="2" s="1"/>
  <c r="L693" i="2"/>
  <c r="L685" i="2"/>
  <c r="M685" i="2" s="1"/>
  <c r="N685" i="2" s="1"/>
  <c r="L896" i="2"/>
  <c r="M733" i="2"/>
  <c r="N733" i="2" s="1"/>
  <c r="M737" i="2"/>
  <c r="N737" i="2" s="1"/>
  <c r="L742" i="2"/>
  <c r="M742" i="2" s="1"/>
  <c r="P742" i="2"/>
  <c r="M773" i="2"/>
  <c r="N773" i="2" s="1"/>
  <c r="M777" i="2"/>
  <c r="N777" i="2"/>
  <c r="L780" i="2"/>
  <c r="P780" i="2" s="1"/>
  <c r="L788" i="2"/>
  <c r="M788" i="2" s="1"/>
  <c r="N788" i="2" s="1"/>
  <c r="L820" i="2"/>
  <c r="M875" i="2"/>
  <c r="N875" i="2"/>
  <c r="M889" i="2"/>
  <c r="N889" i="2" s="1"/>
  <c r="M913" i="2"/>
  <c r="N913" i="2" s="1"/>
  <c r="L919" i="2"/>
  <c r="M919" i="2" s="1"/>
  <c r="N919" i="2" s="1"/>
  <c r="M645" i="2"/>
  <c r="N645" i="2"/>
  <c r="M657" i="2"/>
  <c r="N657" i="2" s="1"/>
  <c r="M661" i="2"/>
  <c r="N661" i="2" s="1"/>
  <c r="L772" i="2"/>
  <c r="M772" i="2" s="1"/>
  <c r="N772" i="2" s="1"/>
  <c r="L804" i="2"/>
  <c r="P804" i="2" s="1"/>
  <c r="M804" i="2"/>
  <c r="N804" i="2" s="1"/>
  <c r="M832" i="2"/>
  <c r="N832" i="2"/>
  <c r="L839" i="2"/>
  <c r="M839" i="2" s="1"/>
  <c r="N839" i="2" s="1"/>
  <c r="M849" i="2"/>
  <c r="N849" i="2"/>
  <c r="L912" i="2"/>
  <c r="M912" i="2" s="1"/>
  <c r="N912" i="2" s="1"/>
  <c r="L922" i="2"/>
  <c r="M922" i="2"/>
  <c r="N922" i="2" s="1"/>
  <c r="M665" i="2"/>
  <c r="N665" i="2"/>
  <c r="M673" i="2"/>
  <c r="N673" i="2" s="1"/>
  <c r="M681" i="2"/>
  <c r="N681" i="2" s="1"/>
  <c r="M697" i="2"/>
  <c r="N697" i="2"/>
  <c r="L796" i="2"/>
  <c r="P796" i="2" s="1"/>
  <c r="L828" i="2"/>
  <c r="P828" i="2" s="1"/>
  <c r="L892" i="2"/>
  <c r="P892" i="2" s="1"/>
  <c r="M892" i="2"/>
  <c r="N892" i="2" s="1"/>
  <c r="M899" i="2"/>
  <c r="N899" i="2"/>
  <c r="L906" i="2"/>
  <c r="P906" i="2" s="1"/>
  <c r="L785" i="2"/>
  <c r="L793" i="2"/>
  <c r="L801" i="2"/>
  <c r="P801" i="2" s="1"/>
  <c r="L809" i="2"/>
  <c r="L817" i="2"/>
  <c r="M817" i="2" s="1"/>
  <c r="L825" i="2"/>
  <c r="M825" i="2" s="1"/>
  <c r="N825" i="2" s="1"/>
  <c r="L883" i="2"/>
  <c r="M883" i="2"/>
  <c r="N883" i="2"/>
  <c r="L888" i="2"/>
  <c r="P888" i="2" s="1"/>
  <c r="M888" i="2"/>
  <c r="N888" i="2" s="1"/>
  <c r="M909" i="2"/>
  <c r="N909" i="2" s="1"/>
  <c r="L910" i="2"/>
  <c r="P910" i="2" s="1"/>
  <c r="M925" i="2"/>
  <c r="N925" i="2" s="1"/>
  <c r="L900" i="2"/>
  <c r="M908" i="2"/>
  <c r="N908" i="2" s="1"/>
  <c r="L918" i="2"/>
  <c r="M918" i="2"/>
  <c r="N918" i="2" s="1"/>
  <c r="L853" i="2"/>
  <c r="L891" i="2"/>
  <c r="P891" i="2" s="1"/>
  <c r="L895" i="2"/>
  <c r="P895" i="2"/>
  <c r="M904" i="2"/>
  <c r="N904" i="2" s="1"/>
  <c r="L914" i="2"/>
  <c r="P914" i="2" s="1"/>
  <c r="M920" i="2"/>
  <c r="N920" i="2" s="1"/>
  <c r="L140" i="2"/>
  <c r="L100" i="2"/>
  <c r="P100" i="2" s="1"/>
  <c r="L27" i="2"/>
  <c r="M220" i="2"/>
  <c r="N220" i="2" s="1"/>
  <c r="M13" i="2"/>
  <c r="N13" i="2" s="1"/>
  <c r="M277" i="2"/>
  <c r="N277" i="2" s="1"/>
  <c r="M699" i="2"/>
  <c r="N699" i="2" s="1"/>
  <c r="L236" i="6"/>
  <c r="M236" i="6" s="1"/>
  <c r="O236" i="6" s="1"/>
  <c r="L108" i="6"/>
  <c r="M108" i="6" s="1"/>
  <c r="O108" i="6"/>
  <c r="L262" i="6"/>
  <c r="M262" i="6" s="1"/>
  <c r="O262" i="6" s="1"/>
  <c r="L242" i="6"/>
  <c r="M242" i="6" s="1"/>
  <c r="O242" i="6" s="1"/>
  <c r="L132" i="6"/>
  <c r="M132" i="6" s="1"/>
  <c r="O132" i="6" s="1"/>
  <c r="L114" i="6"/>
  <c r="M114" i="6" s="1"/>
  <c r="O114" i="6"/>
  <c r="L268" i="6"/>
  <c r="M268" i="6" s="1"/>
  <c r="O268" i="6" s="1"/>
  <c r="L138" i="6"/>
  <c r="M138" i="6" s="1"/>
  <c r="O138" i="6"/>
  <c r="L106" i="6"/>
  <c r="M106" i="6" s="1"/>
  <c r="O106" i="6" s="1"/>
  <c r="L43" i="6"/>
  <c r="M43" i="6" s="1"/>
  <c r="O43" i="6" s="1"/>
  <c r="L95" i="6"/>
  <c r="M95" i="6" s="1"/>
  <c r="O95" i="6" s="1"/>
  <c r="L263" i="6"/>
  <c r="M263" i="6" s="1"/>
  <c r="O263" i="6" s="1"/>
  <c r="L253" i="6"/>
  <c r="M253" i="6" s="1"/>
  <c r="O253" i="6" s="1"/>
  <c r="L143" i="6"/>
  <c r="M143" i="6" s="1"/>
  <c r="O143" i="6" s="1"/>
  <c r="L131" i="6"/>
  <c r="M131" i="6" s="1"/>
  <c r="O131" i="6" s="1"/>
  <c r="L123" i="6"/>
  <c r="M123" i="6"/>
  <c r="O123" i="6" s="1"/>
  <c r="L115" i="6"/>
  <c r="M115" i="6" s="1"/>
  <c r="O115" i="6" s="1"/>
  <c r="L107" i="6"/>
  <c r="M107" i="6" s="1"/>
  <c r="O107" i="6" s="1"/>
  <c r="L255" i="6"/>
  <c r="M255" i="6" s="1"/>
  <c r="O255" i="6" s="1"/>
  <c r="L245" i="6"/>
  <c r="M245" i="6" s="1"/>
  <c r="O245" i="6" s="1"/>
  <c r="L247" i="6"/>
  <c r="M247" i="6" s="1"/>
  <c r="O247" i="6" s="1"/>
  <c r="L127" i="6"/>
  <c r="M127" i="6" s="1"/>
  <c r="O127" i="6" s="1"/>
  <c r="L119" i="6"/>
  <c r="M119" i="6"/>
  <c r="O119" i="6" s="1"/>
  <c r="L111" i="6"/>
  <c r="M111" i="6" s="1"/>
  <c r="O111" i="6" s="1"/>
  <c r="L280" i="6"/>
  <c r="M280" i="6"/>
  <c r="O280" i="6" s="1"/>
  <c r="L229" i="6"/>
  <c r="M229" i="6"/>
  <c r="O229" i="6" s="1"/>
  <c r="L147" i="6"/>
  <c r="M147" i="6" s="1"/>
  <c r="O147" i="6" s="1"/>
  <c r="L100" i="6"/>
  <c r="M100" i="6" s="1"/>
  <c r="O100" i="6"/>
  <c r="L257" i="6"/>
  <c r="M257" i="6" s="1"/>
  <c r="O257" i="6" s="1"/>
  <c r="L225" i="6"/>
  <c r="M225" i="6" s="1"/>
  <c r="O225" i="6" s="1"/>
  <c r="L41" i="6"/>
  <c r="M41" i="6" s="1"/>
  <c r="O41" i="6" s="1"/>
  <c r="L11" i="6"/>
  <c r="M11" i="6"/>
  <c r="O11" i="6" s="1"/>
  <c r="L126" i="6"/>
  <c r="M126" i="6" s="1"/>
  <c r="O126" i="6" s="1"/>
  <c r="L104" i="6"/>
  <c r="M104" i="6"/>
  <c r="O104" i="6" s="1"/>
  <c r="L252" i="6"/>
  <c r="M252" i="6"/>
  <c r="O252" i="6" s="1"/>
  <c r="L234" i="6"/>
  <c r="M234" i="6" s="1"/>
  <c r="O234" i="6" s="1"/>
  <c r="L231" i="6"/>
  <c r="M231" i="6" s="1"/>
  <c r="O231" i="6" s="1"/>
  <c r="L10" i="6"/>
  <c r="M10" i="6" s="1"/>
  <c r="O10" i="6" s="1"/>
  <c r="L258" i="6"/>
  <c r="M258" i="6" s="1"/>
  <c r="O258" i="6" s="1"/>
  <c r="L254" i="6"/>
  <c r="M254" i="6" s="1"/>
  <c r="O254" i="6" s="1"/>
  <c r="L112" i="6"/>
  <c r="M112" i="6" s="1"/>
  <c r="O112" i="6" s="1"/>
  <c r="L109" i="6"/>
  <c r="M109" i="6" s="1"/>
  <c r="O109" i="6" s="1"/>
  <c r="L60" i="6"/>
  <c r="M60" i="6" s="1"/>
  <c r="O60" i="6" s="1"/>
  <c r="L129" i="6"/>
  <c r="M129" i="6" s="1"/>
  <c r="O129" i="6"/>
  <c r="L102" i="6"/>
  <c r="M102" i="6" s="1"/>
  <c r="O102" i="6" s="1"/>
  <c r="L70" i="6"/>
  <c r="M70" i="6" s="1"/>
  <c r="O70" i="6" s="1"/>
  <c r="L118" i="6"/>
  <c r="M118" i="6" s="1"/>
  <c r="O118" i="6"/>
  <c r="L71" i="6"/>
  <c r="M71" i="6" s="1"/>
  <c r="O71" i="6" s="1"/>
  <c r="L65" i="6"/>
  <c r="M65" i="6" s="1"/>
  <c r="O65" i="6" s="1"/>
  <c r="L50" i="6"/>
  <c r="M50" i="6"/>
  <c r="O50" i="6" s="1"/>
  <c r="M25" i="6"/>
  <c r="O25" i="6" s="1"/>
  <c r="M792" i="2"/>
  <c r="N792" i="2" s="1"/>
  <c r="M762" i="2"/>
  <c r="N762" i="2" s="1"/>
  <c r="M450" i="2"/>
  <c r="N450" i="2" s="1"/>
  <c r="M52" i="2"/>
  <c r="N52" i="2"/>
  <c r="M44" i="2"/>
  <c r="N44" i="2" s="1"/>
  <c r="M339" i="2"/>
  <c r="N339" i="2"/>
  <c r="M121" i="2"/>
  <c r="N121" i="2"/>
  <c r="M342" i="2"/>
  <c r="N342" i="2" s="1"/>
  <c r="M155" i="2"/>
  <c r="N155" i="2" s="1"/>
  <c r="M353" i="2"/>
  <c r="N353" i="2" s="1"/>
  <c r="M350" i="2"/>
  <c r="N350" i="2" s="1"/>
  <c r="M330" i="2"/>
  <c r="N330" i="2" s="1"/>
  <c r="M782" i="2"/>
  <c r="N782" i="2" s="1"/>
  <c r="M116" i="2"/>
  <c r="N116" i="2" s="1"/>
  <c r="M145" i="2"/>
  <c r="N145" i="2" s="1"/>
  <c r="M223" i="2"/>
  <c r="N223" i="2"/>
  <c r="M504" i="2"/>
  <c r="N504" i="2" s="1"/>
  <c r="M944" i="2"/>
  <c r="N944" i="2"/>
  <c r="M694" i="2"/>
  <c r="N694" i="2" s="1"/>
  <c r="M871" i="2"/>
  <c r="N871" i="2" s="1"/>
  <c r="M136" i="2"/>
  <c r="N136" i="2" s="1"/>
  <c r="M868" i="2"/>
  <c r="N868" i="2" s="1"/>
  <c r="M356" i="2"/>
  <c r="N356" i="2" s="1"/>
  <c r="M129" i="2"/>
  <c r="N129" i="2"/>
  <c r="M612" i="2"/>
  <c r="N612" i="2" s="1"/>
  <c r="M686" i="2"/>
  <c r="N686" i="2"/>
  <c r="M824" i="2"/>
  <c r="N824" i="2" s="1"/>
  <c r="M122" i="2"/>
  <c r="N122" i="2"/>
  <c r="M139" i="2"/>
  <c r="N139" i="2"/>
  <c r="M156" i="2"/>
  <c r="N156" i="2"/>
  <c r="M346" i="2"/>
  <c r="N346" i="2" s="1"/>
  <c r="M401" i="2"/>
  <c r="N401" i="2" s="1"/>
  <c r="M813" i="2"/>
  <c r="N813" i="2" s="1"/>
  <c r="M117" i="2"/>
  <c r="N117" i="2" s="1"/>
  <c r="M137" i="2"/>
  <c r="N137" i="2" s="1"/>
  <c r="M150" i="2"/>
  <c r="N150" i="2" s="1"/>
  <c r="M629" i="2"/>
  <c r="N629" i="2" s="1"/>
  <c r="M903" i="2"/>
  <c r="N903" i="2" s="1"/>
  <c r="M135" i="2"/>
  <c r="N135" i="2"/>
  <c r="M144" i="2"/>
  <c r="N144" i="2" s="1"/>
  <c r="M857" i="2"/>
  <c r="N857" i="2" s="1"/>
  <c r="M540" i="2"/>
  <c r="N540" i="2" s="1"/>
  <c r="M205" i="2"/>
  <c r="N205" i="2" s="1"/>
  <c r="L859" i="2"/>
  <c r="M859" i="2" s="1"/>
  <c r="N859" i="2" s="1"/>
  <c r="P859" i="2"/>
  <c r="M543" i="2"/>
  <c r="N543" i="2"/>
  <c r="M847" i="2"/>
  <c r="N847" i="2" s="1"/>
  <c r="L575" i="2"/>
  <c r="M28" i="2"/>
  <c r="N28" i="2"/>
  <c r="L12" i="2"/>
  <c r="L16" i="2"/>
  <c r="P16" i="2" s="1"/>
  <c r="L35" i="2"/>
  <c r="P35" i="2"/>
  <c r="L43" i="2"/>
  <c r="M43" i="2" s="1"/>
  <c r="N43" i="2" s="1"/>
  <c r="L79" i="2"/>
  <c r="P79" i="2" s="1"/>
  <c r="M79" i="2"/>
  <c r="N79" i="2" s="1"/>
  <c r="L409" i="2"/>
  <c r="M409" i="2" s="1"/>
  <c r="N409" i="2" s="1"/>
  <c r="P409" i="2"/>
  <c r="L460" i="2"/>
  <c r="M460" i="2" s="1"/>
  <c r="N460" i="2" s="1"/>
  <c r="L484" i="2"/>
  <c r="P484" i="2" s="1"/>
  <c r="M484" i="2"/>
  <c r="N484" i="2" s="1"/>
  <c r="L551" i="2"/>
  <c r="M551" i="2" s="1"/>
  <c r="N551" i="2" s="1"/>
  <c r="L590" i="2"/>
  <c r="P590" i="2" s="1"/>
  <c r="L712" i="2"/>
  <c r="M712" i="2"/>
  <c r="N712" i="2" s="1"/>
  <c r="P712" i="2"/>
  <c r="M763" i="2"/>
  <c r="N763" i="2"/>
  <c r="L770" i="2"/>
  <c r="M770" i="2" s="1"/>
  <c r="N770" i="2" s="1"/>
  <c r="L963" i="2"/>
  <c r="M963" i="2" s="1"/>
  <c r="N963" i="2" s="1"/>
  <c r="L966" i="2"/>
  <c r="P966" i="2" s="1"/>
  <c r="M741" i="2"/>
  <c r="N741" i="2" s="1"/>
  <c r="M926" i="2"/>
  <c r="N926" i="2" s="1"/>
  <c r="M51" i="2"/>
  <c r="N51" i="2" s="1"/>
  <c r="M774" i="2"/>
  <c r="N774" i="2" s="1"/>
  <c r="L567" i="2"/>
  <c r="M567" i="2" s="1"/>
  <c r="N567" i="2" s="1"/>
  <c r="M59" i="2"/>
  <c r="N59" i="2" s="1"/>
  <c r="M464" i="2"/>
  <c r="N464" i="2"/>
  <c r="M760" i="2"/>
  <c r="N760" i="2" s="1"/>
  <c r="M405" i="2"/>
  <c r="N405" i="2"/>
  <c r="M208" i="2"/>
  <c r="N208" i="2" s="1"/>
  <c r="M468" i="2"/>
  <c r="N468" i="2"/>
  <c r="M83" i="2"/>
  <c r="N83" i="2"/>
  <c r="M472" i="2"/>
  <c r="N472" i="2" s="1"/>
  <c r="M75" i="2"/>
  <c r="N75" i="2" s="1"/>
  <c r="M716" i="2"/>
  <c r="N716" i="2"/>
  <c r="M767" i="2"/>
  <c r="N767" i="2" s="1"/>
  <c r="L959" i="2"/>
  <c r="M959" i="2"/>
  <c r="N959" i="2" s="1"/>
  <c r="M31" i="2"/>
  <c r="N31" i="2" s="1"/>
  <c r="L72" i="2"/>
  <c r="M72" i="2" s="1"/>
  <c r="N72" i="2" s="1"/>
  <c r="P72" i="2"/>
  <c r="L306" i="2"/>
  <c r="M306" i="2" s="1"/>
  <c r="N306" i="2" s="1"/>
  <c r="L402" i="2"/>
  <c r="M315" i="2"/>
  <c r="N315" i="2" s="1"/>
  <c r="L335" i="2"/>
  <c r="L676" i="2"/>
  <c r="M676" i="2" s="1"/>
  <c r="P676" i="2"/>
  <c r="N676" i="2"/>
  <c r="M94" i="2"/>
  <c r="N94" i="2" s="1"/>
  <c r="L146" i="2"/>
  <c r="L158" i="2"/>
  <c r="P158" i="2" s="1"/>
  <c r="L498" i="2"/>
  <c r="M498" i="2" s="1"/>
  <c r="N498" i="2" s="1"/>
  <c r="L509" i="2"/>
  <c r="L605" i="2"/>
  <c r="P605" i="2" s="1"/>
  <c r="L652" i="2"/>
  <c r="M652" i="2" s="1"/>
  <c r="N652" i="2"/>
  <c r="L659" i="2"/>
  <c r="P659" i="2" s="1"/>
  <c r="L703" i="2"/>
  <c r="P703" i="2" s="1"/>
  <c r="M703" i="2"/>
  <c r="N703" i="2" s="1"/>
  <c r="M727" i="2"/>
  <c r="N727" i="2" s="1"/>
  <c r="M563" i="2"/>
  <c r="N563" i="2"/>
  <c r="M65" i="2"/>
  <c r="N65" i="2" s="1"/>
  <c r="M621" i="2"/>
  <c r="N621" i="2" s="1"/>
  <c r="M834" i="2"/>
  <c r="N834" i="2" s="1"/>
  <c r="M22" i="2"/>
  <c r="N22" i="2"/>
  <c r="M668" i="2"/>
  <c r="N668" i="2"/>
  <c r="M734" i="2"/>
  <c r="N734" i="2" s="1"/>
  <c r="M179" i="2"/>
  <c r="N179" i="2"/>
  <c r="M282" i="2"/>
  <c r="N282" i="2" s="1"/>
  <c r="M374" i="2"/>
  <c r="N374" i="2"/>
  <c r="M680" i="2"/>
  <c r="N680" i="2" s="1"/>
  <c r="M689" i="2"/>
  <c r="N689" i="2"/>
  <c r="M547" i="2"/>
  <c r="N547" i="2" s="1"/>
  <c r="M214" i="2"/>
  <c r="N214" i="2" s="1"/>
  <c r="M579" i="2"/>
  <c r="N579" i="2"/>
  <c r="M380" i="2"/>
  <c r="N380" i="2"/>
  <c r="M843" i="2"/>
  <c r="N843" i="2" s="1"/>
  <c r="M471" i="2"/>
  <c r="N471" i="2"/>
  <c r="M11" i="2"/>
  <c r="N11" i="2" s="1"/>
  <c r="M393" i="2"/>
  <c r="N393" i="2" s="1"/>
  <c r="M216" i="2"/>
  <c r="N216" i="2" s="1"/>
  <c r="M362" i="2"/>
  <c r="N362" i="2" s="1"/>
  <c r="M39" i="2"/>
  <c r="N39" i="2" s="1"/>
  <c r="M40" i="2"/>
  <c r="N40" i="2" s="1"/>
  <c r="M55" i="2"/>
  <c r="N55" i="2" s="1"/>
  <c r="L671" i="2"/>
  <c r="M671" i="2" s="1"/>
  <c r="N671" i="2" s="1"/>
  <c r="L145" i="6"/>
  <c r="M145" i="6" s="1"/>
  <c r="O145" i="6" s="1"/>
  <c r="L87" i="6"/>
  <c r="M87" i="6" s="1"/>
  <c r="O87" i="6" s="1"/>
  <c r="L59" i="6"/>
  <c r="M59" i="6" s="1"/>
  <c r="O59" i="6" s="1"/>
  <c r="L19" i="6"/>
  <c r="M19" i="6" s="1"/>
  <c r="O19" i="6" s="1"/>
  <c r="L97" i="6"/>
  <c r="M97" i="6" s="1"/>
  <c r="O97" i="6" s="1"/>
  <c r="M70" i="2"/>
  <c r="N70" i="2"/>
  <c r="M91" i="2"/>
  <c r="N91" i="2" s="1"/>
  <c r="M108" i="2"/>
  <c r="N108" i="2" s="1"/>
  <c r="L125" i="2"/>
  <c r="P125" i="2" s="1"/>
  <c r="L162" i="2"/>
  <c r="L227" i="2"/>
  <c r="L280" i="2"/>
  <c r="P280" i="2" s="1"/>
  <c r="L294" i="2"/>
  <c r="M294" i="2" s="1"/>
  <c r="N294" i="2"/>
  <c r="P294" i="2"/>
  <c r="L298" i="2"/>
  <c r="M298" i="2"/>
  <c r="N298" i="2" s="1"/>
  <c r="M301" i="2"/>
  <c r="N301" i="2" s="1"/>
  <c r="L331" i="2"/>
  <c r="P331" i="2"/>
  <c r="L334" i="2"/>
  <c r="M334" i="2" s="1"/>
  <c r="N334" i="2" s="1"/>
  <c r="L341" i="2"/>
  <c r="M367" i="2"/>
  <c r="N367" i="2" s="1"/>
  <c r="L674" i="2"/>
  <c r="P674" i="2" s="1"/>
  <c r="M674" i="2"/>
  <c r="N674" i="2"/>
  <c r="M758" i="2"/>
  <c r="N758" i="2"/>
  <c r="M924" i="2"/>
  <c r="N924" i="2" s="1"/>
  <c r="L938" i="2"/>
  <c r="M938" i="2" s="1"/>
  <c r="N938" i="2"/>
  <c r="L942" i="2"/>
  <c r="L957" i="2"/>
  <c r="L968" i="2"/>
  <c r="M968" i="2"/>
  <c r="N968" i="2" s="1"/>
  <c r="M687" i="2"/>
  <c r="N687" i="2" s="1"/>
  <c r="M961" i="2"/>
  <c r="N961" i="2" s="1"/>
  <c r="M684" i="2"/>
  <c r="N684" i="2" s="1"/>
  <c r="L212" i="2"/>
  <c r="M212" i="2" s="1"/>
  <c r="N212" i="2" s="1"/>
  <c r="P212" i="2"/>
  <c r="L232" i="2"/>
  <c r="P232" i="2" s="1"/>
  <c r="L343" i="2"/>
  <c r="L415" i="2"/>
  <c r="M26" i="2"/>
  <c r="N26" i="2"/>
  <c r="L319" i="2"/>
  <c r="P319" i="2" s="1"/>
  <c r="L326" i="2"/>
  <c r="P326" i="2"/>
  <c r="L877" i="2"/>
  <c r="L92" i="2"/>
  <c r="L98" i="2"/>
  <c r="M98" i="2"/>
  <c r="N98" i="2" s="1"/>
  <c r="L164" i="2"/>
  <c r="L296" i="2"/>
  <c r="M296" i="2" s="1"/>
  <c r="N296" i="2" s="1"/>
  <c r="L443" i="2"/>
  <c r="P443" i="2"/>
  <c r="L491" i="2"/>
  <c r="L535" i="2"/>
  <c r="P535" i="2" s="1"/>
  <c r="L597" i="2"/>
  <c r="M348" i="2"/>
  <c r="N348" i="2"/>
  <c r="M930" i="2"/>
  <c r="N930" i="2" s="1"/>
  <c r="L293" i="2"/>
  <c r="P293" i="2"/>
  <c r="M288" i="2"/>
  <c r="N288" i="2" s="1"/>
  <c r="L372" i="2"/>
  <c r="M372" i="2"/>
  <c r="N372" i="2" s="1"/>
  <c r="L485" i="2"/>
  <c r="M485" i="2" s="1"/>
  <c r="L493" i="2"/>
  <c r="P493" i="2" s="1"/>
  <c r="M514" i="2"/>
  <c r="N514" i="2" s="1"/>
  <c r="L738" i="2"/>
  <c r="P738" i="2" s="1"/>
  <c r="L239" i="6"/>
  <c r="M239" i="6" s="1"/>
  <c r="O239" i="6" s="1"/>
  <c r="L26" i="6"/>
  <c r="M26" i="6" s="1"/>
  <c r="O26" i="6" s="1"/>
  <c r="L121" i="6"/>
  <c r="M121" i="6" s="1"/>
  <c r="O121" i="6" s="1"/>
  <c r="L69" i="6"/>
  <c r="M69" i="6" s="1"/>
  <c r="O69" i="6" s="1"/>
  <c r="L23" i="6"/>
  <c r="M23" i="6" s="1"/>
  <c r="O23" i="6" s="1"/>
  <c r="L15" i="6"/>
  <c r="M15" i="6" s="1"/>
  <c r="O15" i="6" s="1"/>
  <c r="M559" i="2"/>
  <c r="N559" i="2" s="1"/>
  <c r="M21" i="2"/>
  <c r="N21" i="2"/>
  <c r="M395" i="2"/>
  <c r="N395" i="2"/>
  <c r="M433" i="2"/>
  <c r="N433" i="2" s="1"/>
  <c r="M678" i="2"/>
  <c r="N678" i="2"/>
  <c r="M783" i="2"/>
  <c r="N783" i="2" s="1"/>
  <c r="L122" i="6"/>
  <c r="M122" i="6" s="1"/>
  <c r="O122" i="6" s="1"/>
  <c r="L99" i="6"/>
  <c r="M99" i="6" s="1"/>
  <c r="O99" i="6" s="1"/>
  <c r="L74" i="6"/>
  <c r="M74" i="6" s="1"/>
  <c r="O74" i="6" s="1"/>
  <c r="L66" i="6"/>
  <c r="M66" i="6" s="1"/>
  <c r="O66" i="6" s="1"/>
  <c r="L44" i="6"/>
  <c r="M44" i="6" s="1"/>
  <c r="O44" i="6" s="1"/>
  <c r="L594" i="2"/>
  <c r="M594" i="2" s="1"/>
  <c r="N594" i="2" s="1"/>
  <c r="L489" i="2"/>
  <c r="P489" i="2" s="1"/>
  <c r="L130" i="6"/>
  <c r="M130" i="6" s="1"/>
  <c r="O130" i="6" s="1"/>
  <c r="L266" i="6"/>
  <c r="M266" i="6" s="1"/>
  <c r="O266" i="6" s="1"/>
  <c r="L94" i="6"/>
  <c r="M94" i="6" s="1"/>
  <c r="O94" i="6" s="1"/>
  <c r="L141" i="6"/>
  <c r="M141" i="6"/>
  <c r="O141" i="6" s="1"/>
  <c r="L34" i="6"/>
  <c r="M34" i="6" s="1"/>
  <c r="O34" i="6" s="1"/>
  <c r="L16" i="6"/>
  <c r="M16" i="6" s="1"/>
  <c r="O16" i="6" s="1"/>
  <c r="L187" i="6"/>
  <c r="M187" i="6" s="1"/>
  <c r="O187" i="6" s="1"/>
  <c r="L171" i="6"/>
  <c r="M171" i="6" s="1"/>
  <c r="O171" i="6"/>
  <c r="L155" i="6"/>
  <c r="M155" i="6" s="1"/>
  <c r="O155" i="6" s="1"/>
  <c r="M264" i="6"/>
  <c r="O264" i="6" s="1"/>
  <c r="L199" i="6"/>
  <c r="M199" i="6" s="1"/>
  <c r="O199" i="6" s="1"/>
  <c r="L183" i="6"/>
  <c r="M183" i="6" s="1"/>
  <c r="O183" i="6" s="1"/>
  <c r="L167" i="6"/>
  <c r="M167" i="6"/>
  <c r="O167" i="6" s="1"/>
  <c r="L151" i="6"/>
  <c r="M151" i="6" s="1"/>
  <c r="O151" i="6" s="1"/>
  <c r="L137" i="6"/>
  <c r="M137" i="6" s="1"/>
  <c r="O137" i="6" s="1"/>
  <c r="L113" i="6"/>
  <c r="M113" i="6" s="1"/>
  <c r="O113" i="6" s="1"/>
  <c r="L92" i="6"/>
  <c r="M92" i="6"/>
  <c r="O92" i="6" s="1"/>
  <c r="M85" i="6"/>
  <c r="O85" i="6" s="1"/>
  <c r="L49" i="6"/>
  <c r="M49" i="6" s="1"/>
  <c r="O49" i="6" s="1"/>
  <c r="L37" i="6"/>
  <c r="M37" i="6" s="1"/>
  <c r="O37" i="6" s="1"/>
  <c r="L27" i="6"/>
  <c r="M27" i="6" s="1"/>
  <c r="O27" i="6" s="1"/>
  <c r="T27" i="6" s="1"/>
  <c r="L24" i="6"/>
  <c r="M24" i="6" s="1"/>
  <c r="O24" i="6" s="1"/>
  <c r="L211" i="6"/>
  <c r="M211" i="6" s="1"/>
  <c r="O211" i="6" s="1"/>
  <c r="L179" i="6"/>
  <c r="M179" i="6" s="1"/>
  <c r="O179" i="6" s="1"/>
  <c r="L163" i="6"/>
  <c r="M163" i="6" s="1"/>
  <c r="O163" i="6" s="1"/>
  <c r="L194" i="6"/>
  <c r="M194" i="6" s="1"/>
  <c r="O194" i="6" s="1"/>
  <c r="L190" i="6"/>
  <c r="M190" i="6" s="1"/>
  <c r="O190" i="6" s="1"/>
  <c r="L186" i="6"/>
  <c r="M186" i="6" s="1"/>
  <c r="O186" i="6" s="1"/>
  <c r="L182" i="6"/>
  <c r="M182" i="6" s="1"/>
  <c r="O182" i="6" s="1"/>
  <c r="L178" i="6"/>
  <c r="M178" i="6" s="1"/>
  <c r="O178" i="6"/>
  <c r="L174" i="6"/>
  <c r="M174" i="6" s="1"/>
  <c r="O174" i="6" s="1"/>
  <c r="L170" i="6"/>
  <c r="M170" i="6" s="1"/>
  <c r="O170" i="6" s="1"/>
  <c r="L166" i="6"/>
  <c r="M166" i="6" s="1"/>
  <c r="O166" i="6" s="1"/>
  <c r="L162" i="6"/>
  <c r="M162" i="6" s="1"/>
  <c r="O162" i="6" s="1"/>
  <c r="L158" i="6"/>
  <c r="M158" i="6" s="1"/>
  <c r="O158" i="6" s="1"/>
  <c r="L154" i="6"/>
  <c r="M154" i="6" s="1"/>
  <c r="O154" i="6" s="1"/>
  <c r="L149" i="6"/>
  <c r="M149" i="6" s="1"/>
  <c r="O149" i="6" s="1"/>
  <c r="L193" i="6"/>
  <c r="M193" i="6" s="1"/>
  <c r="O193" i="6" s="1"/>
  <c r="L189" i="6"/>
  <c r="M189" i="6" s="1"/>
  <c r="O189" i="6"/>
  <c r="L185" i="6"/>
  <c r="M185" i="6" s="1"/>
  <c r="O185" i="6" s="1"/>
  <c r="L181" i="6"/>
  <c r="M181" i="6" s="1"/>
  <c r="O181" i="6" s="1"/>
  <c r="L177" i="6"/>
  <c r="M177" i="6" s="1"/>
  <c r="O177" i="6" s="1"/>
  <c r="L173" i="6"/>
  <c r="M173" i="6" s="1"/>
  <c r="O173" i="6" s="1"/>
  <c r="L169" i="6"/>
  <c r="M169" i="6"/>
  <c r="O169" i="6" s="1"/>
  <c r="L165" i="6"/>
  <c r="M165" i="6"/>
  <c r="O165" i="6" s="1"/>
  <c r="L161" i="6"/>
  <c r="M161" i="6" s="1"/>
  <c r="O161" i="6" s="1"/>
  <c r="L157" i="6"/>
  <c r="M157" i="6" s="1"/>
  <c r="O157" i="6"/>
  <c r="L153" i="6"/>
  <c r="M153" i="6" s="1"/>
  <c r="O153" i="6" s="1"/>
  <c r="M815" i="2"/>
  <c r="N815" i="2"/>
  <c r="L583" i="2"/>
  <c r="P583" i="2" s="1"/>
  <c r="M583" i="2"/>
  <c r="N583" i="2" s="1"/>
  <c r="M854" i="2"/>
  <c r="N854" i="2" s="1"/>
  <c r="M58" i="2"/>
  <c r="N58" i="2"/>
  <c r="L251" i="2"/>
  <c r="M276" i="2"/>
  <c r="N276" i="2" s="1"/>
  <c r="L210" i="6"/>
  <c r="M210" i="6" s="1"/>
  <c r="O210" i="6" s="1"/>
  <c r="L232" i="6"/>
  <c r="M232" i="6" s="1"/>
  <c r="O232" i="6" s="1"/>
  <c r="L134" i="6"/>
  <c r="M134" i="6" s="1"/>
  <c r="O134" i="6" s="1"/>
  <c r="L89" i="6"/>
  <c r="M89" i="6" s="1"/>
  <c r="O89" i="6" s="1"/>
  <c r="L35" i="6"/>
  <c r="M35" i="6"/>
  <c r="O35" i="6" s="1"/>
  <c r="L17" i="6"/>
  <c r="M17" i="6"/>
  <c r="O17" i="6" s="1"/>
  <c r="L156" i="6"/>
  <c r="M156" i="6" s="1"/>
  <c r="O156" i="6"/>
  <c r="M98" i="6"/>
  <c r="O98" i="6" s="1"/>
  <c r="M22" i="6"/>
  <c r="O22" i="6" s="1"/>
  <c r="L206" i="6"/>
  <c r="M206" i="6" s="1"/>
  <c r="O206" i="6" s="1"/>
  <c r="L172" i="6"/>
  <c r="M172" i="6" s="1"/>
  <c r="O172" i="6" s="1"/>
  <c r="M373" i="2"/>
  <c r="N373" i="2" s="1"/>
  <c r="M519" i="2"/>
  <c r="N519" i="2" s="1"/>
  <c r="L425" i="2"/>
  <c r="M160" i="2"/>
  <c r="N160" i="2" s="1"/>
  <c r="M308" i="2"/>
  <c r="N308" i="2" s="1"/>
  <c r="M476" i="2"/>
  <c r="N476" i="2" s="1"/>
  <c r="L125" i="6"/>
  <c r="M125" i="6" s="1"/>
  <c r="O125" i="6" s="1"/>
  <c r="M894" i="2"/>
  <c r="N894" i="2" s="1"/>
  <c r="M765" i="2"/>
  <c r="N765" i="2" s="1"/>
  <c r="M907" i="2"/>
  <c r="N907" i="2" s="1"/>
  <c r="M916" i="2"/>
  <c r="N916" i="2" s="1"/>
  <c r="M653" i="2"/>
  <c r="N653" i="2" s="1"/>
  <c r="M801" i="2"/>
  <c r="N801" i="2" s="1"/>
  <c r="M620" i="2"/>
  <c r="N620" i="2" s="1"/>
  <c r="M322" i="2"/>
  <c r="N322" i="2" s="1"/>
  <c r="M411" i="2"/>
  <c r="N411" i="2" s="1"/>
  <c r="M607" i="2"/>
  <c r="N607" i="2"/>
  <c r="M192" i="2"/>
  <c r="N192" i="2" s="1"/>
  <c r="M56" i="2"/>
  <c r="N56" i="2"/>
  <c r="M236" i="2"/>
  <c r="N236" i="2" s="1"/>
  <c r="M338" i="2"/>
  <c r="N338" i="2" s="1"/>
  <c r="M649" i="2"/>
  <c r="N649" i="2" s="1"/>
  <c r="L188" i="6"/>
  <c r="M188" i="6" s="1"/>
  <c r="O188" i="6" s="1"/>
  <c r="M331" i="2"/>
  <c r="N331" i="2"/>
  <c r="M293" i="2"/>
  <c r="N293" i="2" s="1"/>
  <c r="M947" i="2"/>
  <c r="N947" i="2" s="1"/>
  <c r="M109" i="2"/>
  <c r="N109" i="2" s="1"/>
  <c r="M36" i="2"/>
  <c r="N36" i="2" s="1"/>
  <c r="M613" i="2"/>
  <c r="N613" i="2" s="1"/>
  <c r="M221" i="2"/>
  <c r="N221" i="2" s="1"/>
  <c r="M443" i="2"/>
  <c r="N443" i="2" s="1"/>
  <c r="M598" i="2"/>
  <c r="N598" i="2" s="1"/>
  <c r="M32" i="2"/>
  <c r="N32" i="2"/>
  <c r="L182" i="2"/>
  <c r="L576" i="2"/>
  <c r="M576" i="2"/>
  <c r="N576" i="2"/>
  <c r="L505" i="2"/>
  <c r="M189" i="2"/>
  <c r="N189" i="2" s="1"/>
  <c r="M153" i="2"/>
  <c r="N153" i="2" s="1"/>
  <c r="M828" i="2"/>
  <c r="N828" i="2" s="1"/>
  <c r="M642" i="2"/>
  <c r="N642" i="2" s="1"/>
  <c r="M707" i="2"/>
  <c r="N707" i="2" s="1"/>
  <c r="L34" i="2"/>
  <c r="P34" i="2" s="1"/>
  <c r="L104" i="2"/>
  <c r="P104" i="2" s="1"/>
  <c r="L149" i="2"/>
  <c r="M149" i="2" s="1"/>
  <c r="L414" i="2"/>
  <c r="P414" i="2" s="1"/>
  <c r="M585" i="2"/>
  <c r="N585" i="2"/>
  <c r="M672" i="2"/>
  <c r="N672" i="2"/>
  <c r="L133" i="6"/>
  <c r="M133" i="6" s="1"/>
  <c r="O133" i="6" s="1"/>
  <c r="L81" i="6"/>
  <c r="M81" i="6" s="1"/>
  <c r="O81" i="6" s="1"/>
  <c r="M197" i="6"/>
  <c r="O197" i="6" s="1"/>
  <c r="M218" i="6"/>
  <c r="O218" i="6" s="1"/>
  <c r="L110" i="6"/>
  <c r="M110" i="6" s="1"/>
  <c r="O110" i="6" s="1"/>
  <c r="L40" i="6"/>
  <c r="M40" i="6" s="1"/>
  <c r="O40" i="6" s="1"/>
  <c r="L216" i="6"/>
  <c r="M216" i="6" s="1"/>
  <c r="O216" i="6" s="1"/>
  <c r="M208" i="6"/>
  <c r="O208" i="6" s="1"/>
  <c r="L213" i="6"/>
  <c r="M213" i="6" s="1"/>
  <c r="O213" i="6" s="1"/>
  <c r="P24" i="2"/>
  <c r="M24" i="2"/>
  <c r="N24" i="2" s="1"/>
  <c r="P64" i="2"/>
  <c r="M64" i="2"/>
  <c r="N64" i="2"/>
  <c r="P267" i="2"/>
  <c r="M267" i="2"/>
  <c r="N267" i="2"/>
  <c r="P446" i="2"/>
  <c r="M446" i="2"/>
  <c r="N446" i="2" s="1"/>
  <c r="P571" i="2"/>
  <c r="M571" i="2"/>
  <c r="N571" i="2" s="1"/>
  <c r="P120" i="2"/>
  <c r="M120" i="2"/>
  <c r="N120" i="2"/>
  <c r="P161" i="2"/>
  <c r="M161" i="2"/>
  <c r="N161" i="2"/>
  <c r="P190" i="2"/>
  <c r="M190" i="2"/>
  <c r="N190" i="2"/>
  <c r="P264" i="2"/>
  <c r="M264" i="2"/>
  <c r="N264" i="2"/>
  <c r="P361" i="2"/>
  <c r="M361" i="2"/>
  <c r="N361" i="2"/>
  <c r="P431" i="2"/>
  <c r="M431" i="2"/>
  <c r="N431" i="2" s="1"/>
  <c r="P521" i="2"/>
  <c r="M521" i="2"/>
  <c r="N521" i="2" s="1"/>
  <c r="P647" i="2"/>
  <c r="M647" i="2"/>
  <c r="N647" i="2" s="1"/>
  <c r="P666" i="2"/>
  <c r="M666" i="2"/>
  <c r="N666" i="2" s="1"/>
  <c r="P87" i="2"/>
  <c r="M87" i="2"/>
  <c r="N87" i="2" s="1"/>
  <c r="P148" i="2"/>
  <c r="M148" i="2"/>
  <c r="N148" i="2"/>
  <c r="P173" i="2"/>
  <c r="M173" i="2"/>
  <c r="N173" i="2" s="1"/>
  <c r="P198" i="2"/>
  <c r="M198" i="2"/>
  <c r="N198" i="2" s="1"/>
  <c r="P238" i="2"/>
  <c r="M238" i="2"/>
  <c r="N238" i="2"/>
  <c r="P259" i="2"/>
  <c r="M259" i="2"/>
  <c r="N259" i="2" s="1"/>
  <c r="P329" i="2"/>
  <c r="M329" i="2"/>
  <c r="N329" i="2" s="1"/>
  <c r="P424" i="2"/>
  <c r="M424" i="2"/>
  <c r="N424" i="2" s="1"/>
  <c r="P466" i="2"/>
  <c r="M466" i="2"/>
  <c r="N466" i="2" s="1"/>
  <c r="P482" i="2"/>
  <c r="M482" i="2"/>
  <c r="N482" i="2" s="1"/>
  <c r="P617" i="2"/>
  <c r="M617" i="2"/>
  <c r="N617" i="2" s="1"/>
  <c r="P663" i="2"/>
  <c r="M663" i="2"/>
  <c r="N663" i="2"/>
  <c r="P19" i="2"/>
  <c r="M19" i="2"/>
  <c r="N19" i="2"/>
  <c r="P41" i="2"/>
  <c r="M41" i="2"/>
  <c r="N41" i="2"/>
  <c r="P84" i="2"/>
  <c r="M84" i="2"/>
  <c r="N84" i="2" s="1"/>
  <c r="P210" i="2"/>
  <c r="M210" i="2"/>
  <c r="N210" i="2" s="1"/>
  <c r="P256" i="2"/>
  <c r="M256" i="2"/>
  <c r="N256" i="2" s="1"/>
  <c r="P283" i="2"/>
  <c r="M283" i="2"/>
  <c r="N283" i="2" s="1"/>
  <c r="P463" i="2"/>
  <c r="M463" i="2"/>
  <c r="N463" i="2" s="1"/>
  <c r="P473" i="2"/>
  <c r="M473" i="2"/>
  <c r="N473" i="2" s="1"/>
  <c r="P588" i="2"/>
  <c r="M588" i="2"/>
  <c r="N588" i="2" s="1"/>
  <c r="P298" i="2"/>
  <c r="M225" i="2"/>
  <c r="N225" i="2" s="1"/>
  <c r="P175" i="2"/>
  <c r="M823" i="2"/>
  <c r="N823" i="2"/>
  <c r="P823" i="2"/>
  <c r="P791" i="2"/>
  <c r="M368" i="2"/>
  <c r="N368" i="2" s="1"/>
  <c r="P368" i="2"/>
  <c r="N643" i="2"/>
  <c r="M624" i="2"/>
  <c r="N624" i="2" s="1"/>
  <c r="P624" i="2"/>
  <c r="M262" i="2"/>
  <c r="N262" i="2" s="1"/>
  <c r="M469" i="2"/>
  <c r="N469" i="2"/>
  <c r="P469" i="2"/>
  <c r="M92" i="2"/>
  <c r="N92" i="2" s="1"/>
  <c r="P92" i="2"/>
  <c r="M34" i="2"/>
  <c r="N34" i="2"/>
  <c r="M414" i="2"/>
  <c r="N414" i="2" s="1"/>
  <c r="M182" i="2"/>
  <c r="N182" i="2" s="1"/>
  <c r="P182" i="2"/>
  <c r="M328" i="2"/>
  <c r="N328" i="2" s="1"/>
  <c r="P372" i="2"/>
  <c r="P296" i="2"/>
  <c r="M402" i="2"/>
  <c r="N402" i="2"/>
  <c r="P402" i="2"/>
  <c r="P959" i="2"/>
  <c r="P770" i="2"/>
  <c r="M16" i="2"/>
  <c r="N16" i="2" s="1"/>
  <c r="P883" i="2"/>
  <c r="M856" i="2"/>
  <c r="N856" i="2" s="1"/>
  <c r="M835" i="2"/>
  <c r="N835" i="2" s="1"/>
  <c r="P638" i="2"/>
  <c r="M619" i="2"/>
  <c r="N619" i="2"/>
  <c r="M787" i="2"/>
  <c r="N787" i="2" s="1"/>
  <c r="M631" i="2"/>
  <c r="N631" i="2"/>
  <c r="M539" i="2"/>
  <c r="N539" i="2" s="1"/>
  <c r="N265" i="2"/>
  <c r="P265" i="2"/>
  <c r="P253" i="2"/>
  <c r="N9" i="2"/>
  <c r="M47" i="2"/>
  <c r="N47" i="2" s="1"/>
  <c r="P47" i="2"/>
  <c r="M218" i="2"/>
  <c r="N218" i="2" s="1"/>
  <c r="P218" i="2"/>
  <c r="N149" i="2"/>
  <c r="P149" i="2"/>
  <c r="M914" i="2"/>
  <c r="N914" i="2" s="1"/>
  <c r="M140" i="2"/>
  <c r="N140" i="2"/>
  <c r="P140" i="2"/>
  <c r="M895" i="2"/>
  <c r="N895" i="2" s="1"/>
  <c r="P918" i="2"/>
  <c r="P745" i="2"/>
  <c r="M921" i="2"/>
  <c r="N921" i="2" s="1"/>
  <c r="M536" i="2"/>
  <c r="N536" i="2" s="1"/>
  <c r="M719" i="2"/>
  <c r="N719" i="2" s="1"/>
  <c r="P719" i="2"/>
  <c r="M578" i="2"/>
  <c r="N578" i="2"/>
  <c r="P711" i="2"/>
  <c r="N289" i="2"/>
  <c r="M250" i="2"/>
  <c r="N250" i="2" s="1"/>
  <c r="M57" i="2"/>
  <c r="N57" i="2"/>
  <c r="M640" i="2"/>
  <c r="N640" i="2" s="1"/>
  <c r="M297" i="2"/>
  <c r="N297" i="2" s="1"/>
  <c r="M99" i="2"/>
  <c r="N99" i="2"/>
  <c r="N485" i="2"/>
  <c r="P98" i="2"/>
  <c r="M125" i="2"/>
  <c r="N125" i="2" s="1"/>
  <c r="M119" i="2"/>
  <c r="N119" i="2" s="1"/>
  <c r="M917" i="2"/>
  <c r="N917" i="2" s="1"/>
  <c r="P917" i="2"/>
  <c r="M816" i="2"/>
  <c r="N816" i="2" s="1"/>
  <c r="M897" i="2"/>
  <c r="N897" i="2"/>
  <c r="P890" i="2"/>
  <c r="P413" i="2"/>
  <c r="M935" i="2"/>
  <c r="N935" i="2" s="1"/>
  <c r="M546" i="2"/>
  <c r="N546" i="2" s="1"/>
  <c r="M384" i="2"/>
  <c r="N384" i="2" s="1"/>
  <c r="P384" i="2"/>
  <c r="M332" i="2"/>
  <c r="N332" i="2" s="1"/>
  <c r="P332" i="2"/>
  <c r="P285" i="2"/>
  <c r="M254" i="2"/>
  <c r="N254" i="2" s="1"/>
  <c r="M141" i="2"/>
  <c r="N141" i="2" s="1"/>
  <c r="P141" i="2"/>
  <c r="M133" i="2"/>
  <c r="N133" i="2" s="1"/>
  <c r="P133" i="2"/>
  <c r="M101" i="2"/>
  <c r="N101" i="2" s="1"/>
  <c r="M7" i="2"/>
  <c r="N7" i="2" s="1"/>
  <c r="M605" i="2"/>
  <c r="N605" i="2" s="1"/>
  <c r="M879" i="2"/>
  <c r="N879" i="2"/>
  <c r="M586" i="2"/>
  <c r="N586" i="2" s="1"/>
  <c r="M266" i="2"/>
  <c r="N266" i="2" s="1"/>
  <c r="M326" i="2"/>
  <c r="N326" i="2" s="1"/>
  <c r="M25" i="2"/>
  <c r="N25" i="2"/>
  <c r="M8" i="2"/>
  <c r="N8" i="2" s="1"/>
  <c r="M67" i="2"/>
  <c r="N67" i="2"/>
  <c r="M231" i="2"/>
  <c r="N231" i="2" s="1"/>
  <c r="M85" i="2"/>
  <c r="N85" i="2" s="1"/>
  <c r="M142" i="2"/>
  <c r="N142" i="2" s="1"/>
  <c r="M268" i="2"/>
  <c r="N268" i="2" s="1"/>
  <c r="L822" i="2"/>
  <c r="M822" i="2" s="1"/>
  <c r="N822" i="2" s="1"/>
  <c r="M929" i="2"/>
  <c r="N929" i="2" s="1"/>
  <c r="M251" i="6"/>
  <c r="O251" i="6" s="1"/>
  <c r="L101" i="6"/>
  <c r="M101" i="6" s="1"/>
  <c r="O101" i="6" s="1"/>
  <c r="L82" i="6"/>
  <c r="M82" i="6" s="1"/>
  <c r="O82" i="6" s="1"/>
  <c r="M215" i="6"/>
  <c r="O215" i="6" s="1"/>
  <c r="L212" i="6"/>
  <c r="M212" i="6" s="1"/>
  <c r="O212" i="6" s="1"/>
  <c r="M204" i="6"/>
  <c r="O204" i="6" s="1"/>
  <c r="M33" i="6"/>
  <c r="O33" i="6" s="1"/>
  <c r="L84" i="6"/>
  <c r="M84" i="6" s="1"/>
  <c r="O84" i="6" s="1"/>
  <c r="M61" i="6"/>
  <c r="O61" i="6" s="1"/>
  <c r="M214" i="6"/>
  <c r="O214" i="6" s="1"/>
  <c r="M192" i="6"/>
  <c r="O192" i="6" s="1"/>
  <c r="M58" i="6"/>
  <c r="O58" i="6" s="1"/>
  <c r="M219" i="6"/>
  <c r="O219" i="6" s="1"/>
  <c r="L140" i="6"/>
  <c r="M140" i="6" s="1"/>
  <c r="O140" i="6" s="1"/>
  <c r="L139" i="6"/>
  <c r="M139" i="6" s="1"/>
  <c r="O139" i="6" s="1"/>
  <c r="L128" i="6"/>
  <c r="M128" i="6" s="1"/>
  <c r="O128" i="6" s="1"/>
  <c r="L90" i="6"/>
  <c r="M90" i="6"/>
  <c r="O90" i="6" s="1"/>
  <c r="L73" i="6"/>
  <c r="M73" i="6" s="1"/>
  <c r="O73" i="6"/>
  <c r="L57" i="6"/>
  <c r="M57" i="6" s="1"/>
  <c r="O57" i="6" s="1"/>
  <c r="L93" i="5"/>
  <c r="M93" i="5" s="1"/>
  <c r="N93" i="5" s="1"/>
  <c r="L112" i="5"/>
  <c r="M112" i="5"/>
  <c r="N112" i="5" s="1"/>
  <c r="L183" i="5"/>
  <c r="M183" i="5" s="1"/>
  <c r="N183" i="5" s="1"/>
  <c r="M58" i="5"/>
  <c r="N58" i="5"/>
  <c r="L161" i="5"/>
  <c r="M161" i="5" s="1"/>
  <c r="N161" i="5" s="1"/>
  <c r="L116" i="5"/>
  <c r="M116" i="5" s="1"/>
  <c r="N116" i="5" s="1"/>
  <c r="L62" i="5"/>
  <c r="M62" i="5" s="1"/>
  <c r="N62" i="5" s="1"/>
  <c r="M45" i="5"/>
  <c r="N45" i="5" s="1"/>
  <c r="M61" i="5"/>
  <c r="N61" i="5" s="1"/>
  <c r="L81" i="5"/>
  <c r="M81" i="5" s="1"/>
  <c r="N81" i="5" s="1"/>
  <c r="L172" i="5"/>
  <c r="M172" i="5"/>
  <c r="N172" i="5" s="1"/>
  <c r="L185" i="5"/>
  <c r="M185" i="5" s="1"/>
  <c r="N185" i="5" s="1"/>
  <c r="M75" i="5"/>
  <c r="N75" i="5" s="1"/>
  <c r="L77" i="5"/>
  <c r="M77" i="5"/>
  <c r="N77" i="5" s="1"/>
  <c r="M89" i="5"/>
  <c r="N89" i="5" s="1"/>
  <c r="L162" i="5"/>
  <c r="M162" i="5" s="1"/>
  <c r="N162" i="5"/>
  <c r="L177" i="5"/>
  <c r="M177" i="5" s="1"/>
  <c r="N177" i="5" s="1"/>
  <c r="L190" i="5"/>
  <c r="M190" i="5" s="1"/>
  <c r="N190" i="5" s="1"/>
  <c r="L196" i="5"/>
  <c r="M196" i="5"/>
  <c r="N196" i="5" s="1"/>
  <c r="M18" i="5"/>
  <c r="N18" i="5"/>
  <c r="M20" i="5"/>
  <c r="N20" i="5" s="1"/>
  <c r="M22" i="5"/>
  <c r="N22" i="5" s="1"/>
  <c r="M26" i="5"/>
  <c r="N26" i="5" s="1"/>
  <c r="M30" i="5"/>
  <c r="N30" i="5" s="1"/>
  <c r="M34" i="5"/>
  <c r="N34" i="5" s="1"/>
  <c r="M42" i="5"/>
  <c r="N42" i="5" s="1"/>
  <c r="M73" i="5"/>
  <c r="N73" i="5"/>
  <c r="L163" i="5"/>
  <c r="M163" i="5" s="1"/>
  <c r="N163" i="5" s="1"/>
  <c r="L169" i="5"/>
  <c r="M169" i="5" s="1"/>
  <c r="N169" i="5" s="1"/>
  <c r="L182" i="5"/>
  <c r="M182" i="5" s="1"/>
  <c r="N182" i="5"/>
  <c r="M188" i="5"/>
  <c r="N188" i="5" s="1"/>
  <c r="M13" i="5"/>
  <c r="N13" i="5" s="1"/>
  <c r="L43" i="5"/>
  <c r="M43" i="5" s="1"/>
  <c r="L71" i="5"/>
  <c r="M71" i="5"/>
  <c r="N71" i="5" s="1"/>
  <c r="M74" i="5"/>
  <c r="N74" i="5"/>
  <c r="L78" i="5"/>
  <c r="M78" i="5" s="1"/>
  <c r="N78" i="5" s="1"/>
  <c r="M83" i="5"/>
  <c r="N83" i="5"/>
  <c r="L85" i="5"/>
  <c r="M85" i="5" s="1"/>
  <c r="N85" i="5" s="1"/>
  <c r="L88" i="5"/>
  <c r="M88" i="5"/>
  <c r="N88" i="5" s="1"/>
  <c r="L90" i="5"/>
  <c r="M90" i="5"/>
  <c r="N90" i="5" s="1"/>
  <c r="L96" i="5"/>
  <c r="M96" i="5" s="1"/>
  <c r="N96" i="5" s="1"/>
  <c r="L124" i="5"/>
  <c r="M124" i="5" s="1"/>
  <c r="N124" i="5" s="1"/>
  <c r="L133" i="5"/>
  <c r="M133" i="5"/>
  <c r="N133" i="5" s="1"/>
  <c r="L193" i="5"/>
  <c r="M193" i="5" s="1"/>
  <c r="N193" i="5" s="1"/>
  <c r="M92" i="5"/>
  <c r="N92" i="5" s="1"/>
  <c r="M105" i="5"/>
  <c r="N105" i="5" s="1"/>
  <c r="M168" i="5"/>
  <c r="N168" i="5" s="1"/>
  <c r="P671" i="2"/>
  <c r="N817" i="2"/>
  <c r="P938" i="2"/>
  <c r="M542" i="2"/>
  <c r="N542" i="2" s="1"/>
  <c r="P498" i="2"/>
  <c r="M33" i="2"/>
  <c r="N33" i="2" s="1"/>
  <c r="M582" i="2"/>
  <c r="N582" i="2" s="1"/>
  <c r="M61" i="2"/>
  <c r="N61" i="2" s="1"/>
  <c r="M112" i="2"/>
  <c r="N112" i="2" s="1"/>
  <c r="P324" i="2"/>
  <c r="M107" i="2"/>
  <c r="N107" i="2"/>
  <c r="M12" i="2"/>
  <c r="N12" i="2"/>
  <c r="P12" i="2"/>
  <c r="M37" i="2"/>
  <c r="N37" i="2" s="1"/>
  <c r="P795" i="2"/>
  <c r="M35" i="2"/>
  <c r="N35" i="2" s="1"/>
  <c r="M749" i="2"/>
  <c r="N749" i="2"/>
  <c r="N742" i="2"/>
  <c r="P900" i="2"/>
  <c r="M900" i="2"/>
  <c r="N900" i="2" s="1"/>
  <c r="P14" i="2"/>
  <c r="M14" i="2"/>
  <c r="N14" i="2"/>
  <c r="P270" i="2"/>
  <c r="M270" i="2"/>
  <c r="N270" i="2"/>
  <c r="P480" i="2"/>
  <c r="M480" i="2"/>
  <c r="N480" i="2" s="1"/>
  <c r="P513" i="2"/>
  <c r="M513" i="2"/>
  <c r="N513" i="2" s="1"/>
  <c r="M885" i="2"/>
  <c r="N885" i="2" s="1"/>
  <c r="P885" i="2"/>
  <c r="P363" i="2"/>
  <c r="M363" i="2"/>
  <c r="N363" i="2" s="1"/>
  <c r="P60" i="2"/>
  <c r="M60" i="2"/>
  <c r="N60" i="2" s="1"/>
  <c r="P6" i="2"/>
  <c r="M6" i="2"/>
  <c r="N6" i="2" s="1"/>
  <c r="P46" i="2"/>
  <c r="M46" i="2"/>
  <c r="N46" i="2" s="1"/>
  <c r="P54" i="2"/>
  <c r="M54" i="2"/>
  <c r="N54" i="2"/>
  <c r="P219" i="2"/>
  <c r="M219" i="2"/>
  <c r="N219" i="2"/>
  <c r="P365" i="2"/>
  <c r="M365" i="2"/>
  <c r="N365" i="2" s="1"/>
  <c r="P534" i="2"/>
  <c r="M534" i="2"/>
  <c r="N534" i="2" s="1"/>
  <c r="P751" i="2"/>
  <c r="M751" i="2"/>
  <c r="N751" i="2" s="1"/>
  <c r="M675" i="2"/>
  <c r="N675" i="2"/>
  <c r="P227" i="2"/>
  <c r="M227" i="2"/>
  <c r="N227" i="2" s="1"/>
  <c r="P233" i="2"/>
  <c r="P784" i="2"/>
  <c r="M784" i="2"/>
  <c r="N784" i="2" s="1"/>
  <c r="P880" i="2"/>
  <c r="P775" i="2"/>
  <c r="M396" i="2"/>
  <c r="N396" i="2" s="1"/>
  <c r="M872" i="2"/>
  <c r="N872" i="2"/>
  <c r="P43" i="2"/>
  <c r="P576" i="2"/>
  <c r="M131" i="2"/>
  <c r="N131" i="2"/>
  <c r="N305" i="2"/>
  <c r="M902" i="2"/>
  <c r="N902" i="2" s="1"/>
  <c r="M669" i="2"/>
  <c r="N669" i="2" s="1"/>
  <c r="P229" i="2"/>
  <c r="P551" i="2"/>
  <c r="P922" i="2"/>
  <c r="P928" i="2"/>
  <c r="M626" i="2"/>
  <c r="N626" i="2" s="1"/>
  <c r="M635" i="2"/>
  <c r="N635" i="2" s="1"/>
  <c r="M614" i="2"/>
  <c r="N614" i="2" s="1"/>
  <c r="P866" i="2"/>
  <c r="P138" i="2"/>
  <c r="M138" i="2"/>
  <c r="N138" i="2" s="1"/>
  <c r="M186" i="2"/>
  <c r="N186" i="2" s="1"/>
  <c r="P186" i="2"/>
  <c r="M78" i="2"/>
  <c r="N78" i="2" s="1"/>
  <c r="P78" i="2"/>
  <c r="M106" i="2"/>
  <c r="N106" i="2" s="1"/>
  <c r="P106" i="2"/>
  <c r="M15" i="2"/>
  <c r="N15" i="2" s="1"/>
  <c r="P15" i="2"/>
  <c r="P48" i="2"/>
  <c r="M48" i="2"/>
  <c r="N48" i="2" s="1"/>
  <c r="P69" i="2"/>
  <c r="M69" i="2"/>
  <c r="N69" i="2" s="1"/>
  <c r="L118" i="5"/>
  <c r="M118" i="5"/>
  <c r="N118" i="5" s="1"/>
  <c r="M64" i="5"/>
  <c r="N64" i="5" s="1"/>
  <c r="L126" i="5"/>
  <c r="M126" i="5" s="1"/>
  <c r="N126" i="5"/>
  <c r="L144" i="5"/>
  <c r="M144" i="5" s="1"/>
  <c r="N144" i="5" s="1"/>
  <c r="L275" i="5"/>
  <c r="M275" i="5"/>
  <c r="N275" i="5" s="1"/>
  <c r="M48" i="5"/>
  <c r="N48" i="5" s="1"/>
  <c r="L178" i="5"/>
  <c r="M178" i="5" s="1"/>
  <c r="N178" i="5" s="1"/>
  <c r="L108" i="5"/>
  <c r="M108" i="5"/>
  <c r="N108" i="5" s="1"/>
  <c r="M198" i="5"/>
  <c r="N198" i="5" s="1"/>
  <c r="L8" i="5"/>
  <c r="M8" i="5" s="1"/>
  <c r="N8" i="5" s="1"/>
  <c r="L179" i="5"/>
  <c r="M179" i="5" s="1"/>
  <c r="N179" i="5"/>
  <c r="M97" i="5"/>
  <c r="N97" i="5" s="1"/>
  <c r="M47" i="5"/>
  <c r="N47" i="5"/>
  <c r="L76" i="5"/>
  <c r="M76" i="5" s="1"/>
  <c r="N76" i="5" s="1"/>
  <c r="L94" i="5"/>
  <c r="M94" i="5"/>
  <c r="N94" i="5" s="1"/>
  <c r="M100" i="5"/>
  <c r="N100" i="5" s="1"/>
  <c r="M191" i="5"/>
  <c r="N191" i="5" s="1"/>
  <c r="M122" i="5"/>
  <c r="N122" i="5" s="1"/>
  <c r="M72" i="5"/>
  <c r="N72" i="5" s="1"/>
  <c r="M113" i="5"/>
  <c r="N113" i="5" s="1"/>
  <c r="M134" i="5"/>
  <c r="N134" i="5" s="1"/>
  <c r="L11" i="7"/>
  <c r="M148" i="6"/>
  <c r="O148" i="6"/>
  <c r="M142" i="6"/>
  <c r="O142" i="6" s="1"/>
  <c r="M224" i="6"/>
  <c r="O224" i="6" s="1"/>
  <c r="M220" i="6"/>
  <c r="O220" i="6" s="1"/>
  <c r="M68" i="6"/>
  <c r="O68" i="6" s="1"/>
  <c r="M46" i="6"/>
  <c r="O46" i="6" s="1"/>
  <c r="M265" i="6"/>
  <c r="O265" i="6" s="1"/>
  <c r="M260" i="6"/>
  <c r="O260" i="6" s="1"/>
  <c r="M75" i="6"/>
  <c r="O75" i="6" s="1"/>
  <c r="M272" i="6"/>
  <c r="O272" i="6" s="1"/>
  <c r="M274" i="6"/>
  <c r="O274" i="6" s="1"/>
  <c r="M273" i="6"/>
  <c r="O273" i="6" s="1"/>
  <c r="M270" i="6"/>
  <c r="O270" i="6" s="1"/>
  <c r="M166" i="5"/>
  <c r="N166" i="5" s="1"/>
  <c r="M247" i="5"/>
  <c r="N247" i="5"/>
  <c r="M70" i="5"/>
  <c r="N70" i="5" s="1"/>
  <c r="M72" i="6"/>
  <c r="O72" i="6" s="1"/>
  <c r="M201" i="6"/>
  <c r="O201" i="6" s="1"/>
  <c r="M249" i="6"/>
  <c r="O249" i="6" s="1"/>
  <c r="M42" i="6"/>
  <c r="O42" i="6" s="1"/>
  <c r="L259" i="6"/>
  <c r="M259" i="6" s="1"/>
  <c r="O259" i="6" s="1"/>
  <c r="L233" i="6"/>
  <c r="M233" i="6" s="1"/>
  <c r="O233" i="6" s="1"/>
  <c r="M124" i="6"/>
  <c r="O124" i="6" s="1"/>
  <c r="M83" i="6"/>
  <c r="O83" i="6"/>
  <c r="L217" i="6"/>
  <c r="M217" i="6" s="1"/>
  <c r="O217" i="6" s="1"/>
  <c r="M200" i="6"/>
  <c r="O200" i="6" s="1"/>
  <c r="L180" i="6"/>
  <c r="M180" i="6" s="1"/>
  <c r="O180" i="6" s="1"/>
  <c r="L150" i="6"/>
  <c r="M150" i="6" s="1"/>
  <c r="O150" i="6" s="1"/>
  <c r="L279" i="6"/>
  <c r="M279" i="6" s="1"/>
  <c r="O279" i="6" s="1"/>
  <c r="M63" i="6"/>
  <c r="O63" i="6" s="1"/>
  <c r="M21" i="6"/>
  <c r="O21" i="6" s="1"/>
  <c r="M8" i="6"/>
  <c r="O8" i="6" s="1"/>
  <c r="M176" i="6"/>
  <c r="O176" i="6" s="1"/>
  <c r="L243" i="6"/>
  <c r="M243" i="6" s="1"/>
  <c r="O243" i="6" s="1"/>
  <c r="L86" i="6"/>
  <c r="M86" i="6" s="1"/>
  <c r="O86" i="6" s="1"/>
  <c r="L77" i="6"/>
  <c r="M77" i="6"/>
  <c r="O77" i="6" s="1"/>
  <c r="M80" i="6"/>
  <c r="O80" i="6" s="1"/>
  <c r="M79" i="6"/>
  <c r="O79" i="6" s="1"/>
  <c r="M39" i="6"/>
  <c r="O39" i="6" s="1"/>
  <c r="M18" i="6"/>
  <c r="O18" i="6" s="1"/>
  <c r="M290" i="6"/>
  <c r="O290" i="6" s="1"/>
  <c r="M284" i="6"/>
  <c r="O284" i="6" s="1"/>
  <c r="L281" i="6"/>
  <c r="M281" i="6" s="1"/>
  <c r="O281" i="6" s="1"/>
  <c r="M238" i="6"/>
  <c r="O238" i="6" s="1"/>
  <c r="M226" i="6"/>
  <c r="O226" i="6" s="1"/>
  <c r="M164" i="6"/>
  <c r="O164" i="6" s="1"/>
  <c r="M275" i="6"/>
  <c r="O275" i="6" s="1"/>
  <c r="L283" i="6"/>
  <c r="M283" i="6" s="1"/>
  <c r="O283" i="6" s="1"/>
  <c r="M286" i="6"/>
  <c r="O286" i="6" s="1"/>
  <c r="L282" i="6"/>
  <c r="M282" i="6" s="1"/>
  <c r="O282" i="6" s="1"/>
  <c r="M285" i="6"/>
  <c r="O285" i="6"/>
  <c r="L289" i="6"/>
  <c r="M289" i="6" s="1"/>
  <c r="O289" i="6" s="1"/>
  <c r="M9" i="6"/>
  <c r="O9" i="6" s="1"/>
  <c r="M240" i="6"/>
  <c r="O240" i="6" s="1"/>
  <c r="M62" i="6"/>
  <c r="O62" i="6" s="1"/>
  <c r="M53" i="6"/>
  <c r="O53" i="6" s="1"/>
  <c r="M250" i="6"/>
  <c r="O250" i="6" s="1"/>
  <c r="M30" i="6"/>
  <c r="O30" i="6" s="1"/>
  <c r="M13" i="6"/>
  <c r="O13" i="6" s="1"/>
  <c r="U95" i="7"/>
  <c r="M246" i="6"/>
  <c r="O246" i="6" s="1"/>
  <c r="M237" i="6"/>
  <c r="O237" i="6" s="1"/>
  <c r="M103" i="6"/>
  <c r="O103" i="6" s="1"/>
  <c r="M55" i="6"/>
  <c r="O55" i="6" s="1"/>
  <c r="M47" i="6"/>
  <c r="O47" i="6" s="1"/>
  <c r="M209" i="6"/>
  <c r="O209" i="6" s="1"/>
  <c r="M202" i="6"/>
  <c r="O202" i="6" s="1"/>
  <c r="M175" i="6"/>
  <c r="O175" i="6" s="1"/>
  <c r="M261" i="6"/>
  <c r="O261" i="6" s="1"/>
  <c r="M244" i="6"/>
  <c r="O244" i="6" s="1"/>
  <c r="M223" i="6"/>
  <c r="O223" i="6" s="1"/>
  <c r="M12" i="6"/>
  <c r="O12" i="6" s="1"/>
  <c r="M267" i="6"/>
  <c r="O267" i="6" s="1"/>
  <c r="M235" i="6"/>
  <c r="O235" i="6" s="1"/>
  <c r="M221" i="6"/>
  <c r="O221" i="6" s="1"/>
  <c r="L144" i="6"/>
  <c r="M144" i="6" s="1"/>
  <c r="O144" i="6" s="1"/>
  <c r="M91" i="6"/>
  <c r="O91" i="6" s="1"/>
  <c r="M45" i="6"/>
  <c r="O45" i="6" s="1"/>
  <c r="M14" i="6"/>
  <c r="O14" i="6" s="1"/>
  <c r="M207" i="6"/>
  <c r="O207" i="6" s="1"/>
  <c r="M269" i="6"/>
  <c r="O269" i="6" s="1"/>
  <c r="M160" i="6"/>
  <c r="O160" i="6"/>
  <c r="M278" i="6"/>
  <c r="O278" i="6" s="1"/>
  <c r="M36" i="6"/>
  <c r="O36" i="6" s="1"/>
  <c r="M168" i="6"/>
  <c r="O168" i="6" s="1"/>
  <c r="M96" i="6"/>
  <c r="O96" i="6"/>
  <c r="M38" i="6"/>
  <c r="O38" i="6" s="1"/>
  <c r="M205" i="6"/>
  <c r="O205" i="6" s="1"/>
  <c r="S293" i="6"/>
  <c r="L6" i="5"/>
  <c r="M6" i="5" s="1"/>
  <c r="N6" i="5" s="1"/>
  <c r="L44" i="5"/>
  <c r="M44" i="5"/>
  <c r="N44" i="5" s="1"/>
  <c r="M136" i="5"/>
  <c r="N136" i="5" s="1"/>
  <c r="M173" i="5"/>
  <c r="N173" i="5"/>
  <c r="M279" i="5"/>
  <c r="N279" i="5"/>
  <c r="M11" i="5"/>
  <c r="N11" i="5" s="1"/>
  <c r="M142" i="5"/>
  <c r="N142" i="5"/>
  <c r="L241" i="5"/>
  <c r="M241" i="5" s="1"/>
  <c r="N241" i="5" s="1"/>
  <c r="L202" i="5"/>
  <c r="M202" i="5" s="1"/>
  <c r="N202" i="5" s="1"/>
  <c r="L159" i="5"/>
  <c r="M159" i="5" s="1"/>
  <c r="N159" i="5" s="1"/>
  <c r="L268" i="5"/>
  <c r="M268" i="5" s="1"/>
  <c r="N268" i="5"/>
  <c r="L226" i="5"/>
  <c r="M226" i="5" s="1"/>
  <c r="N226" i="5"/>
  <c r="S95" i="7"/>
  <c r="L154" i="5"/>
  <c r="M154" i="5" s="1"/>
  <c r="N154" i="5" s="1"/>
  <c r="L69" i="5"/>
  <c r="M69" i="5"/>
  <c r="N69" i="5" s="1"/>
  <c r="L95" i="5"/>
  <c r="M95" i="5" s="1"/>
  <c r="N95" i="5"/>
  <c r="M227" i="5"/>
  <c r="N227" i="5" s="1"/>
  <c r="M205" i="5"/>
  <c r="N205" i="5" s="1"/>
  <c r="L8" i="7"/>
  <c r="L101" i="5"/>
  <c r="M101" i="5" s="1"/>
  <c r="N101" i="5" s="1"/>
  <c r="L106" i="5"/>
  <c r="M106" i="5" s="1"/>
  <c r="N106" i="5" s="1"/>
  <c r="M151" i="5"/>
  <c r="N151" i="5" s="1"/>
  <c r="L201" i="5"/>
  <c r="M201" i="5" s="1"/>
  <c r="N201" i="5" s="1"/>
  <c r="M79" i="7"/>
  <c r="O79" i="7" s="1"/>
  <c r="M71" i="7"/>
  <c r="O71" i="7" s="1"/>
  <c r="M55" i="7"/>
  <c r="O55" i="7" s="1"/>
  <c r="M39" i="7"/>
  <c r="O39" i="7" s="1"/>
  <c r="M23" i="7"/>
  <c r="O23" i="7" s="1"/>
  <c r="M67" i="7"/>
  <c r="O67" i="7" s="1"/>
  <c r="M19" i="7"/>
  <c r="O19" i="7" s="1"/>
  <c r="M83" i="7"/>
  <c r="O83" i="7" s="1"/>
  <c r="M59" i="7"/>
  <c r="O59" i="7" s="1"/>
  <c r="M43" i="7"/>
  <c r="O43" i="7" s="1"/>
  <c r="M27" i="7"/>
  <c r="O27" i="7" s="1"/>
  <c r="M51" i="7"/>
  <c r="O51" i="7" s="1"/>
  <c r="M35" i="7"/>
  <c r="O35" i="7" s="1"/>
  <c r="M87" i="7"/>
  <c r="O87" i="7" s="1"/>
  <c r="T88" i="7" s="1"/>
  <c r="M63" i="7"/>
  <c r="O63" i="7" s="1"/>
  <c r="T63" i="7" s="1"/>
  <c r="M47" i="7"/>
  <c r="O47" i="7" s="1"/>
  <c r="M31" i="7"/>
  <c r="O31" i="7" s="1"/>
  <c r="M15" i="7"/>
  <c r="O15" i="7" s="1"/>
  <c r="M92" i="7"/>
  <c r="O92" i="7" s="1"/>
  <c r="T92" i="7" s="1"/>
  <c r="M88" i="7"/>
  <c r="O88" i="7" s="1"/>
  <c r="M84" i="7"/>
  <c r="O84" i="7" s="1"/>
  <c r="M80" i="7"/>
  <c r="O80" i="7" s="1"/>
  <c r="M76" i="7"/>
  <c r="O76" i="7" s="1"/>
  <c r="M72" i="7"/>
  <c r="O72" i="7" s="1"/>
  <c r="M68" i="7"/>
  <c r="O68" i="7" s="1"/>
  <c r="M64" i="7"/>
  <c r="O64" i="7" s="1"/>
  <c r="M60" i="7"/>
  <c r="O60" i="7" s="1"/>
  <c r="M56" i="7"/>
  <c r="O56" i="7" s="1"/>
  <c r="M52" i="7"/>
  <c r="O52" i="7" s="1"/>
  <c r="M48" i="7"/>
  <c r="O48" i="7" s="1"/>
  <c r="M44" i="7"/>
  <c r="O44" i="7" s="1"/>
  <c r="M40" i="7"/>
  <c r="O40" i="7" s="1"/>
  <c r="M36" i="7"/>
  <c r="O36" i="7" s="1"/>
  <c r="M32" i="7"/>
  <c r="O32" i="7" s="1"/>
  <c r="M28" i="7"/>
  <c r="O28" i="7" s="1"/>
  <c r="M24" i="7"/>
  <c r="O24" i="7" s="1"/>
  <c r="M20" i="7"/>
  <c r="O20" i="7" s="1"/>
  <c r="M16" i="7"/>
  <c r="O16" i="7" s="1"/>
  <c r="L7" i="7"/>
  <c r="M7" i="7" s="1"/>
  <c r="O7" i="7" s="1"/>
  <c r="M49" i="5"/>
  <c r="N49" i="5" s="1"/>
  <c r="M228" i="5"/>
  <c r="N228" i="5" s="1"/>
  <c r="M35" i="5"/>
  <c r="N35" i="5" s="1"/>
  <c r="M257" i="5"/>
  <c r="N257" i="5"/>
  <c r="M214" i="5"/>
  <c r="N214" i="5" s="1"/>
  <c r="M208" i="5"/>
  <c r="N208" i="5"/>
  <c r="M32" i="5"/>
  <c r="N32" i="5"/>
  <c r="M86" i="5"/>
  <c r="N86" i="5" s="1"/>
  <c r="M15" i="5"/>
  <c r="N15" i="5" s="1"/>
  <c r="M21" i="5"/>
  <c r="N21" i="5" s="1"/>
  <c r="M39" i="5"/>
  <c r="N39" i="5"/>
  <c r="M41" i="5"/>
  <c r="N41" i="5" s="1"/>
  <c r="M56" i="5"/>
  <c r="N56" i="5" s="1"/>
  <c r="M209" i="5"/>
  <c r="N209" i="5" s="1"/>
  <c r="M269" i="5"/>
  <c r="N269" i="5" s="1"/>
  <c r="M23" i="5"/>
  <c r="N23" i="5"/>
  <c r="M63" i="5"/>
  <c r="N63" i="5" s="1"/>
  <c r="M114" i="5"/>
  <c r="N114" i="5"/>
  <c r="M147" i="5"/>
  <c r="N147" i="5" s="1"/>
  <c r="M180" i="5"/>
  <c r="N180" i="5" s="1"/>
  <c r="M125" i="5"/>
  <c r="N125" i="5"/>
  <c r="M204" i="5"/>
  <c r="N204" i="5"/>
  <c r="M141" i="5"/>
  <c r="N141" i="5"/>
  <c r="M273" i="5"/>
  <c r="N273" i="5"/>
  <c r="M5" i="5"/>
  <c r="N5" i="5" s="1"/>
  <c r="M80" i="5"/>
  <c r="N80" i="5" s="1"/>
  <c r="L129" i="5"/>
  <c r="M129" i="5" s="1"/>
  <c r="N129" i="5" s="1"/>
  <c r="L181" i="5"/>
  <c r="M181" i="5"/>
  <c r="N181" i="5" s="1"/>
  <c r="M110" i="5"/>
  <c r="N110" i="5" s="1"/>
  <c r="M176" i="5"/>
  <c r="N176" i="5" s="1"/>
  <c r="M121" i="5"/>
  <c r="N121" i="5"/>
  <c r="M36" i="5"/>
  <c r="N36" i="5" s="1"/>
  <c r="M240" i="5"/>
  <c r="N240" i="5" s="1"/>
  <c r="M91" i="5"/>
  <c r="N91" i="5"/>
  <c r="M17" i="5"/>
  <c r="N17" i="5" s="1"/>
  <c r="M51" i="5"/>
  <c r="N51" i="5" s="1"/>
  <c r="M66" i="5"/>
  <c r="N66" i="5" s="1"/>
  <c r="L115" i="5"/>
  <c r="M115" i="5" s="1"/>
  <c r="N115" i="5" s="1"/>
  <c r="M155" i="5"/>
  <c r="N155" i="5"/>
  <c r="M164" i="5"/>
  <c r="N164" i="5"/>
  <c r="M9" i="5"/>
  <c r="N9" i="5" s="1"/>
  <c r="M277" i="5"/>
  <c r="N277" i="5"/>
  <c r="M19" i="5"/>
  <c r="N19" i="5" s="1"/>
  <c r="M25" i="5"/>
  <c r="N25" i="5" s="1"/>
  <c r="L27" i="5"/>
  <c r="M27" i="5" s="1"/>
  <c r="N27" i="5" s="1"/>
  <c r="M29" i="5"/>
  <c r="N29" i="5" s="1"/>
  <c r="L59" i="5"/>
  <c r="M59" i="5"/>
  <c r="N59" i="5" s="1"/>
  <c r="L143" i="5"/>
  <c r="M143" i="5"/>
  <c r="N143" i="5" s="1"/>
  <c r="M146" i="5"/>
  <c r="N146" i="5"/>
  <c r="L194" i="5"/>
  <c r="M194" i="5"/>
  <c r="N194" i="5" s="1"/>
  <c r="M206" i="5"/>
  <c r="N206" i="5" s="1"/>
  <c r="L272" i="5"/>
  <c r="M272" i="5"/>
  <c r="N272" i="5" s="1"/>
  <c r="M68" i="5"/>
  <c r="N68" i="5"/>
  <c r="M138" i="5"/>
  <c r="N138" i="5" s="1"/>
  <c r="M186" i="5"/>
  <c r="N186" i="5" s="1"/>
  <c r="L16" i="5"/>
  <c r="M16" i="5" s="1"/>
  <c r="N16" i="5" s="1"/>
  <c r="L55" i="5"/>
  <c r="M55" i="5" s="1"/>
  <c r="N55" i="5"/>
  <c r="L231" i="5"/>
  <c r="M231" i="5" s="1"/>
  <c r="N231" i="5"/>
  <c r="M50" i="5"/>
  <c r="N50" i="5" s="1"/>
  <c r="M148" i="5"/>
  <c r="N148" i="5" s="1"/>
  <c r="M128" i="5"/>
  <c r="N128" i="5"/>
  <c r="L31" i="5"/>
  <c r="M31" i="5" s="1"/>
  <c r="N31" i="5" s="1"/>
  <c r="L38" i="5"/>
  <c r="M38" i="5"/>
  <c r="N38" i="5" s="1"/>
  <c r="L221" i="5"/>
  <c r="M221" i="5" s="1"/>
  <c r="N221" i="5" s="1"/>
  <c r="L267" i="5"/>
  <c r="M267" i="5"/>
  <c r="N267" i="5" s="1"/>
  <c r="L274" i="5"/>
  <c r="M274" i="5" s="1"/>
  <c r="N274" i="5" s="1"/>
  <c r="M33" i="5"/>
  <c r="N33" i="5" s="1"/>
  <c r="L46" i="5"/>
  <c r="M46" i="5" s="1"/>
  <c r="N46" i="5"/>
  <c r="L79" i="5"/>
  <c r="M79" i="5"/>
  <c r="N79" i="5" s="1"/>
  <c r="L57" i="5"/>
  <c r="M57" i="5" s="1"/>
  <c r="N57" i="5"/>
  <c r="L10" i="5"/>
  <c r="M10" i="5"/>
  <c r="N10" i="5" s="1"/>
  <c r="L60" i="5"/>
  <c r="M60" i="5" s="1"/>
  <c r="N60" i="5" s="1"/>
  <c r="L82" i="5"/>
  <c r="M82" i="5" s="1"/>
  <c r="N82" i="5" s="1"/>
  <c r="L123" i="5"/>
  <c r="M123" i="5"/>
  <c r="N123" i="5" s="1"/>
  <c r="M170" i="5"/>
  <c r="N170" i="5"/>
  <c r="L175" i="5"/>
  <c r="M175" i="5" s="1"/>
  <c r="N175" i="5" s="1"/>
  <c r="M255" i="5"/>
  <c r="N255" i="5"/>
  <c r="L119" i="5"/>
  <c r="M119" i="5"/>
  <c r="N119" i="5"/>
  <c r="M132" i="5"/>
  <c r="N132" i="5" s="1"/>
  <c r="L135" i="5"/>
  <c r="M135" i="5" s="1"/>
  <c r="N135" i="5" s="1"/>
  <c r="M150" i="5"/>
  <c r="N150" i="5" s="1"/>
  <c r="M171" i="5"/>
  <c r="N171" i="5" s="1"/>
  <c r="L174" i="5"/>
  <c r="M174" i="5"/>
  <c r="N174" i="5" s="1"/>
  <c r="L210" i="5"/>
  <c r="M210" i="5"/>
  <c r="N210" i="5" s="1"/>
  <c r="M223" i="5"/>
  <c r="N223" i="5" s="1"/>
  <c r="M237" i="5"/>
  <c r="N237" i="5"/>
  <c r="M256" i="5"/>
  <c r="N256" i="5"/>
  <c r="L14" i="5"/>
  <c r="M14" i="5" s="1"/>
  <c r="N14" i="5" s="1"/>
  <c r="L120" i="5"/>
  <c r="M120" i="5" s="1"/>
  <c r="N120" i="5" s="1"/>
  <c r="L130" i="5"/>
  <c r="M130" i="5"/>
  <c r="N130" i="5" s="1"/>
  <c r="L197" i="5"/>
  <c r="M197" i="5"/>
  <c r="N197" i="5" s="1"/>
  <c r="M189" i="5"/>
  <c r="N189" i="5" s="1"/>
  <c r="M109" i="5"/>
  <c r="N109" i="5" s="1"/>
  <c r="M139" i="5"/>
  <c r="N139" i="5"/>
  <c r="M187" i="5"/>
  <c r="N187" i="5"/>
  <c r="L12" i="5"/>
  <c r="M12" i="5" s="1"/>
  <c r="N12" i="5" s="1"/>
  <c r="M24" i="5"/>
  <c r="N24" i="5" s="1"/>
  <c r="M103" i="5"/>
  <c r="N103" i="5" s="1"/>
  <c r="M276" i="5"/>
  <c r="N276" i="5" s="1"/>
  <c r="L40" i="5"/>
  <c r="M40" i="5"/>
  <c r="N40" i="5" s="1"/>
  <c r="L98" i="5"/>
  <c r="M98" i="5" s="1"/>
  <c r="N98" i="5" s="1"/>
  <c r="L104" i="5"/>
  <c r="M104" i="5" s="1"/>
  <c r="N104" i="5" s="1"/>
  <c r="M56" i="6" l="1"/>
  <c r="O56" i="6" s="1"/>
  <c r="T268" i="6"/>
  <c r="M884" i="2"/>
  <c r="N884" i="2" s="1"/>
  <c r="P919" i="2"/>
  <c r="M844" i="2"/>
  <c r="N844" i="2" s="1"/>
  <c r="M171" i="2"/>
  <c r="N171" i="2" s="1"/>
  <c r="P594" i="2"/>
  <c r="P334" i="2"/>
  <c r="P570" i="2"/>
  <c r="P558" i="2"/>
  <c r="P943" i="2"/>
  <c r="M876" i="2"/>
  <c r="N876" i="2" s="1"/>
  <c r="M95" i="2"/>
  <c r="N95" i="2" s="1"/>
  <c r="M364" i="2"/>
  <c r="N364" i="2" s="1"/>
  <c r="M493" i="2"/>
  <c r="N493" i="2" s="1"/>
  <c r="M508" i="2"/>
  <c r="N508" i="2" s="1"/>
  <c r="M966" i="2"/>
  <c r="N966" i="2" s="1"/>
  <c r="P488" i="2"/>
  <c r="M30" i="2"/>
  <c r="N30" i="2" s="1"/>
  <c r="M636" i="2"/>
  <c r="N636" i="2" s="1"/>
  <c r="M280" i="2"/>
  <c r="N280" i="2" s="1"/>
  <c r="M827" i="2"/>
  <c r="N827" i="2" s="1"/>
  <c r="P246" i="2"/>
  <c r="M6" i="6"/>
  <c r="O6" i="6" s="1"/>
  <c r="P685" i="2"/>
  <c r="P249" i="2"/>
  <c r="M906" i="2"/>
  <c r="N906" i="2" s="1"/>
  <c r="M800" i="2"/>
  <c r="N800" i="2" s="1"/>
  <c r="P779" i="2"/>
  <c r="P17" i="2"/>
  <c r="M718" i="2"/>
  <c r="N718" i="2" s="1"/>
  <c r="P718" i="2"/>
  <c r="P97" i="2"/>
  <c r="M97" i="2"/>
  <c r="N97" i="2" s="1"/>
  <c r="P434" i="2"/>
  <c r="M434" i="2"/>
  <c r="N434" i="2" s="1"/>
  <c r="P958" i="2"/>
  <c r="M958" i="2"/>
  <c r="N958" i="2" s="1"/>
  <c r="M590" i="2"/>
  <c r="N590" i="2" s="1"/>
  <c r="M796" i="2"/>
  <c r="N796" i="2" s="1"/>
  <c r="M659" i="2"/>
  <c r="N659" i="2" s="1"/>
  <c r="P312" i="2"/>
  <c r="M261" i="2"/>
  <c r="N261" i="2" s="1"/>
  <c r="M910" i="2"/>
  <c r="N910" i="2" s="1"/>
  <c r="P623" i="2"/>
  <c r="P460" i="2"/>
  <c r="M74" i="2"/>
  <c r="N74" i="2" s="1"/>
  <c r="P819" i="2"/>
  <c r="M352" i="2"/>
  <c r="N352" i="2" s="1"/>
  <c r="M226" i="2"/>
  <c r="N226" i="2" s="1"/>
  <c r="P226" i="2"/>
  <c r="P477" i="2"/>
  <c r="M477" i="2"/>
  <c r="N477" i="2" s="1"/>
  <c r="M923" i="2"/>
  <c r="N923" i="2" s="1"/>
  <c r="M799" i="2"/>
  <c r="N799" i="2" s="1"/>
  <c r="M715" i="2"/>
  <c r="N715" i="2" s="1"/>
  <c r="P632" i="2"/>
  <c r="P88" i="2"/>
  <c r="M88" i="2"/>
  <c r="N88" i="2" s="1"/>
  <c r="T91" i="7"/>
  <c r="M628" i="2"/>
  <c r="N628" i="2" s="1"/>
  <c r="P306" i="2"/>
  <c r="M42" i="2"/>
  <c r="N42" i="2" s="1"/>
  <c r="P399" i="2"/>
  <c r="M399" i="2"/>
  <c r="N399" i="2" s="1"/>
  <c r="M807" i="2"/>
  <c r="N807" i="2" s="1"/>
  <c r="M45" i="2"/>
  <c r="N45" i="2" s="1"/>
  <c r="M5" i="7"/>
  <c r="P839" i="2"/>
  <c r="M780" i="2"/>
  <c r="N780" i="2" s="1"/>
  <c r="P289" i="2"/>
  <c r="P898" i="2"/>
  <c r="P652" i="2"/>
  <c r="P269" i="2"/>
  <c r="P151" i="2"/>
  <c r="P485" i="2"/>
  <c r="M230" i="2"/>
  <c r="N230" i="2" s="1"/>
  <c r="M798" i="2"/>
  <c r="N798" i="2" s="1"/>
  <c r="M10" i="2"/>
  <c r="N10" i="2" s="1"/>
  <c r="P789" i="2"/>
  <c r="M789" i="2"/>
  <c r="N789" i="2" s="1"/>
  <c r="M860" i="2"/>
  <c r="N860" i="2" s="1"/>
  <c r="P912" i="2"/>
  <c r="M275" i="2"/>
  <c r="N275" i="2" s="1"/>
  <c r="M955" i="2"/>
  <c r="N955" i="2" s="1"/>
  <c r="M158" i="2"/>
  <c r="N158" i="2" s="1"/>
  <c r="P567" i="2"/>
  <c r="P9" i="2"/>
  <c r="M700" i="2"/>
  <c r="N700" i="2" s="1"/>
  <c r="P700" i="2"/>
  <c r="M277" i="6"/>
  <c r="O277" i="6" s="1"/>
  <c r="M18" i="7"/>
  <c r="O18" i="7" s="1"/>
  <c r="M159" i="6"/>
  <c r="O159" i="6" s="1"/>
  <c r="T181" i="6" s="1"/>
  <c r="M49" i="7"/>
  <c r="O49" i="7" s="1"/>
  <c r="T50" i="7" s="1"/>
  <c r="M52" i="5"/>
  <c r="N52" i="5" s="1"/>
  <c r="M91" i="7"/>
  <c r="O91" i="7" s="1"/>
  <c r="M17" i="7"/>
  <c r="O17" i="7" s="1"/>
  <c r="M102" i="5"/>
  <c r="N102" i="5" s="1"/>
  <c r="M53" i="5"/>
  <c r="N53" i="5" s="1"/>
  <c r="M69" i="7"/>
  <c r="O69" i="7" s="1"/>
  <c r="M37" i="7"/>
  <c r="O37" i="7" s="1"/>
  <c r="M26" i="7"/>
  <c r="O26" i="7" s="1"/>
  <c r="M67" i="5"/>
  <c r="N67" i="5" s="1"/>
  <c r="M291" i="6"/>
  <c r="O291" i="6" s="1"/>
  <c r="T291" i="6" s="1"/>
  <c r="M46" i="7"/>
  <c r="O46" i="7" s="1"/>
  <c r="T47" i="7" s="1"/>
  <c r="M165" i="5"/>
  <c r="N165" i="5" s="1"/>
  <c r="M54" i="7"/>
  <c r="O54" i="7" s="1"/>
  <c r="M65" i="7"/>
  <c r="O65" i="7" s="1"/>
  <c r="T66" i="7" s="1"/>
  <c r="M33" i="7"/>
  <c r="O33" i="7" s="1"/>
  <c r="M22" i="7"/>
  <c r="O22" i="7" s="1"/>
  <c r="M157" i="5"/>
  <c r="N157" i="5" s="1"/>
  <c r="U293" i="6"/>
  <c r="M85" i="7"/>
  <c r="O85" i="7" s="1"/>
  <c r="T255" i="6"/>
  <c r="P597" i="2"/>
  <c r="M597" i="2"/>
  <c r="N597" i="2" s="1"/>
  <c r="M27" i="2"/>
  <c r="N27" i="2" s="1"/>
  <c r="P27" i="2"/>
  <c r="M793" i="2"/>
  <c r="N793" i="2" s="1"/>
  <c r="P793" i="2"/>
  <c r="M753" i="2"/>
  <c r="N753" i="2" s="1"/>
  <c r="P753" i="2"/>
  <c r="O5" i="7"/>
  <c r="P822" i="2"/>
  <c r="M489" i="2"/>
  <c r="N489" i="2" s="1"/>
  <c r="M535" i="2"/>
  <c r="N535" i="2" s="1"/>
  <c r="M100" i="2"/>
  <c r="N100" i="2" s="1"/>
  <c r="M785" i="2"/>
  <c r="N785" i="2" s="1"/>
  <c r="P785" i="2"/>
  <c r="P771" i="2"/>
  <c r="P634" i="2"/>
  <c r="M634" i="2"/>
  <c r="N634" i="2" s="1"/>
  <c r="P942" i="2"/>
  <c r="M942" i="2"/>
  <c r="N942" i="2" s="1"/>
  <c r="T68" i="7"/>
  <c r="M319" i="2"/>
  <c r="N319" i="2" s="1"/>
  <c r="P251" i="2"/>
  <c r="M251" i="2"/>
  <c r="N251" i="2" s="1"/>
  <c r="P415" i="2"/>
  <c r="M415" i="2"/>
  <c r="N415" i="2" s="1"/>
  <c r="T281" i="6"/>
  <c r="P491" i="2"/>
  <c r="M491" i="2"/>
  <c r="N491" i="2" s="1"/>
  <c r="P575" i="2"/>
  <c r="M575" i="2"/>
  <c r="N575" i="2" s="1"/>
  <c r="P622" i="2"/>
  <c r="M622" i="2"/>
  <c r="N622" i="2" s="1"/>
  <c r="P376" i="2"/>
  <c r="M376" i="2"/>
  <c r="N376" i="2" s="1"/>
  <c r="M7" i="6"/>
  <c r="O7" i="6" s="1"/>
  <c r="M104" i="2"/>
  <c r="N104" i="2" s="1"/>
  <c r="P425" i="2"/>
  <c r="M425" i="2"/>
  <c r="N425" i="2" s="1"/>
  <c r="M701" i="2"/>
  <c r="N701" i="2" s="1"/>
  <c r="P701" i="2"/>
  <c r="M555" i="2"/>
  <c r="N555" i="2" s="1"/>
  <c r="P555" i="2"/>
  <c r="T22" i="6"/>
  <c r="P554" i="2"/>
  <c r="P803" i="2"/>
  <c r="P896" i="2"/>
  <c r="M896" i="2"/>
  <c r="N896" i="2" s="1"/>
  <c r="P639" i="2"/>
  <c r="M639" i="2"/>
  <c r="N639" i="2" s="1"/>
  <c r="P550" i="2"/>
  <c r="M550" i="2"/>
  <c r="N550" i="2" s="1"/>
  <c r="P693" i="2"/>
  <c r="M693" i="2"/>
  <c r="N693" i="2" s="1"/>
  <c r="M128" i="2"/>
  <c r="N128" i="2" s="1"/>
  <c r="P128" i="2"/>
  <c r="M209" i="2"/>
  <c r="N209" i="2" s="1"/>
  <c r="P209" i="2"/>
  <c r="P606" i="2"/>
  <c r="M606" i="2"/>
  <c r="N606" i="2" s="1"/>
  <c r="M127" i="2"/>
  <c r="N127" i="2" s="1"/>
  <c r="P618" i="2"/>
  <c r="P825" i="2"/>
  <c r="P524" i="2"/>
  <c r="M524" i="2"/>
  <c r="N524" i="2" s="1"/>
  <c r="P316" i="2"/>
  <c r="M316" i="2"/>
  <c r="N316" i="2" s="1"/>
  <c r="P630" i="2"/>
  <c r="M630" i="2"/>
  <c r="N630" i="2" s="1"/>
  <c r="M232" i="2"/>
  <c r="N232" i="2" s="1"/>
  <c r="M738" i="2"/>
  <c r="N738" i="2" s="1"/>
  <c r="P877" i="2"/>
  <c r="M877" i="2"/>
  <c r="N877" i="2" s="1"/>
  <c r="M162" i="2"/>
  <c r="N162" i="2" s="1"/>
  <c r="P162" i="2"/>
  <c r="M820" i="2"/>
  <c r="N820" i="2" s="1"/>
  <c r="P820" i="2"/>
  <c r="P627" i="2"/>
  <c r="M627" i="2"/>
  <c r="N627" i="2" s="1"/>
  <c r="P146" i="2"/>
  <c r="M146" i="2"/>
  <c r="N146" i="2" s="1"/>
  <c r="M340" i="2"/>
  <c r="N340" i="2" s="1"/>
  <c r="P340" i="2"/>
  <c r="T233" i="6"/>
  <c r="P811" i="2"/>
  <c r="P817" i="2"/>
  <c r="P788" i="2"/>
  <c r="M864" i="2"/>
  <c r="N864" i="2" s="1"/>
  <c r="P864" i="2"/>
  <c r="M336" i="2"/>
  <c r="N336" i="2" s="1"/>
  <c r="M237" i="2"/>
  <c r="N237" i="2" s="1"/>
  <c r="P643" i="2"/>
  <c r="P957" i="2"/>
  <c r="M957" i="2"/>
  <c r="N957" i="2" s="1"/>
  <c r="P772" i="2"/>
  <c r="M217" i="2"/>
  <c r="N217" i="2" s="1"/>
  <c r="M891" i="2"/>
  <c r="N891" i="2" s="1"/>
  <c r="M62" i="2"/>
  <c r="N62" i="2" s="1"/>
  <c r="P62" i="2"/>
  <c r="P602" i="2"/>
  <c r="M602" i="2"/>
  <c r="N602" i="2" s="1"/>
  <c r="P505" i="2"/>
  <c r="M505" i="2"/>
  <c r="N505" i="2" s="1"/>
  <c r="M90" i="2"/>
  <c r="N90" i="2" s="1"/>
  <c r="M831" i="2"/>
  <c r="N831" i="2" s="1"/>
  <c r="M164" i="2"/>
  <c r="N164" i="2" s="1"/>
  <c r="P164" i="2"/>
  <c r="P96" i="2"/>
  <c r="M96" i="2"/>
  <c r="N96" i="2" s="1"/>
  <c r="P195" i="2"/>
  <c r="M195" i="2"/>
  <c r="N195" i="2" s="1"/>
  <c r="P49" i="2"/>
  <c r="M49" i="2"/>
  <c r="N49" i="2" s="1"/>
  <c r="M273" i="2"/>
  <c r="N273" i="2" s="1"/>
  <c r="T25" i="6"/>
  <c r="P776" i="2"/>
  <c r="M776" i="2"/>
  <c r="N776" i="2" s="1"/>
  <c r="M574" i="2"/>
  <c r="N574" i="2" s="1"/>
  <c r="M335" i="2"/>
  <c r="N335" i="2" s="1"/>
  <c r="P335" i="2"/>
  <c r="P853" i="2"/>
  <c r="M853" i="2"/>
  <c r="N853" i="2" s="1"/>
  <c r="M809" i="2"/>
  <c r="N809" i="2" s="1"/>
  <c r="P809" i="2"/>
  <c r="M341" i="2"/>
  <c r="N341" i="2" s="1"/>
  <c r="P341" i="2"/>
  <c r="N5" i="2"/>
  <c r="K293" i="6"/>
  <c r="L5" i="6"/>
  <c r="P343" i="2"/>
  <c r="M343" i="2"/>
  <c r="N343" i="2" s="1"/>
  <c r="P241" i="2"/>
  <c r="M241" i="2"/>
  <c r="N241" i="2" s="1"/>
  <c r="L6" i="7"/>
  <c r="M6" i="7" s="1"/>
  <c r="M509" i="2"/>
  <c r="N509" i="2" s="1"/>
  <c r="P509" i="2"/>
  <c r="P492" i="2"/>
  <c r="L184" i="5"/>
  <c r="M184" i="5" s="1"/>
  <c r="N184" i="5" s="1"/>
  <c r="P86" i="2"/>
  <c r="M86" i="2"/>
  <c r="N86" i="2" s="1"/>
  <c r="L136" i="6"/>
  <c r="M136" i="6"/>
  <c r="O136" i="6" s="1"/>
  <c r="T141" i="6" s="1"/>
  <c r="L12" i="7"/>
  <c r="M12" i="7" s="1"/>
  <c r="O12" i="7" s="1"/>
  <c r="L131" i="5"/>
  <c r="M131" i="5"/>
  <c r="N131" i="5" s="1"/>
  <c r="L67" i="6"/>
  <c r="M67" i="6"/>
  <c r="O67" i="6" s="1"/>
  <c r="L7" i="5"/>
  <c r="M7" i="5" s="1"/>
  <c r="M76" i="6"/>
  <c r="O76" i="6" s="1"/>
  <c r="L195" i="5"/>
  <c r="M195" i="5"/>
  <c r="N195" i="5" s="1"/>
  <c r="M224" i="2"/>
  <c r="N224" i="2" s="1"/>
  <c r="P224" i="2"/>
  <c r="M51" i="6"/>
  <c r="O51" i="6" s="1"/>
  <c r="T59" i="6" s="1"/>
  <c r="L9" i="7"/>
  <c r="M9" i="7" s="1"/>
  <c r="O9" i="7" s="1"/>
  <c r="M54" i="5"/>
  <c r="N54" i="5" s="1"/>
  <c r="M256" i="6"/>
  <c r="O256" i="6" s="1"/>
  <c r="T258" i="6" s="1"/>
  <c r="M8" i="7"/>
  <c r="O8" i="7" s="1"/>
  <c r="M65" i="5"/>
  <c r="N65" i="5" s="1"/>
  <c r="M243" i="5"/>
  <c r="N243" i="5" s="1"/>
  <c r="M227" i="6"/>
  <c r="O227" i="6" s="1"/>
  <c r="M156" i="5"/>
  <c r="N156" i="5" s="1"/>
  <c r="M254" i="5"/>
  <c r="N254" i="5" s="1"/>
  <c r="M29" i="6"/>
  <c r="O29" i="6" s="1"/>
  <c r="T31" i="6" s="1"/>
  <c r="M184" i="6"/>
  <c r="O184" i="6" s="1"/>
  <c r="L167" i="5"/>
  <c r="M167" i="5"/>
  <c r="N167" i="5" s="1"/>
  <c r="M192" i="5"/>
  <c r="N192" i="5" s="1"/>
  <c r="M105" i="6"/>
  <c r="O105" i="6" s="1"/>
  <c r="M13" i="7"/>
  <c r="O13" i="7" s="1"/>
  <c r="M28" i="5"/>
  <c r="N28" i="5" s="1"/>
  <c r="M117" i="6"/>
  <c r="O117" i="6" s="1"/>
  <c r="L117" i="5"/>
  <c r="M117" i="5"/>
  <c r="N117" i="5" s="1"/>
  <c r="M11" i="7"/>
  <c r="O11" i="7" s="1"/>
  <c r="M84" i="5"/>
  <c r="N84" i="5" s="1"/>
  <c r="M10" i="7"/>
  <c r="O10" i="7" s="1"/>
  <c r="T10" i="7" s="1"/>
  <c r="M252" i="5"/>
  <c r="N252" i="5" s="1"/>
  <c r="M57" i="7"/>
  <c r="O57" i="7" s="1"/>
  <c r="M25" i="7"/>
  <c r="O25" i="7" s="1"/>
  <c r="M77" i="7"/>
  <c r="O77" i="7" s="1"/>
  <c r="M53" i="7"/>
  <c r="O53" i="7" s="1"/>
  <c r="M21" i="7"/>
  <c r="O21" i="7" s="1"/>
  <c r="M99" i="5"/>
  <c r="N99" i="5" s="1"/>
  <c r="M198" i="6"/>
  <c r="O198" i="6" s="1"/>
  <c r="M271" i="6"/>
  <c r="O271" i="6" s="1"/>
  <c r="L77" i="7"/>
  <c r="M58" i="7"/>
  <c r="O58" i="7" s="1"/>
  <c r="M94" i="7"/>
  <c r="O94" i="7" s="1"/>
  <c r="M82" i="7"/>
  <c r="O82" i="7" s="1"/>
  <c r="T85" i="7" s="1"/>
  <c r="L57" i="7"/>
  <c r="L25" i="7"/>
  <c r="L93" i="7"/>
  <c r="M93" i="7" s="1"/>
  <c r="O93" i="7" s="1"/>
  <c r="T94" i="7" s="1"/>
  <c r="M74" i="7"/>
  <c r="O74" i="7" s="1"/>
  <c r="M42" i="7"/>
  <c r="O42" i="7" s="1"/>
  <c r="M287" i="6"/>
  <c r="O287" i="6" s="1"/>
  <c r="T290" i="6" s="1"/>
  <c r="M86" i="7"/>
  <c r="O86" i="7" s="1"/>
  <c r="T86" i="7" s="1"/>
  <c r="L61" i="7"/>
  <c r="M61" i="7" s="1"/>
  <c r="O61" i="7" s="1"/>
  <c r="L29" i="7"/>
  <c r="M29" i="7" s="1"/>
  <c r="O29" i="7" s="1"/>
  <c r="M78" i="7"/>
  <c r="O78" i="7" s="1"/>
  <c r="L53" i="7"/>
  <c r="L21" i="7"/>
  <c r="T206" i="6" l="1"/>
  <c r="T88" i="6"/>
  <c r="T118" i="6"/>
  <c r="T277" i="6"/>
  <c r="T29" i="7"/>
  <c r="T42" i="7"/>
  <c r="T80" i="7"/>
  <c r="N7" i="5"/>
  <c r="N283" i="5" s="1"/>
  <c r="M281" i="5"/>
  <c r="M282" i="5" s="1"/>
  <c r="T62" i="7"/>
  <c r="O6" i="7"/>
  <c r="M95" i="7"/>
  <c r="T9" i="7"/>
  <c r="M970" i="2"/>
  <c r="M971" i="2" s="1"/>
  <c r="O95" i="7"/>
  <c r="T6" i="7"/>
  <c r="T13" i="7"/>
  <c r="N970" i="2"/>
  <c r="L293" i="6"/>
  <c r="M5" i="6"/>
  <c r="T95" i="7" l="1"/>
  <c r="M293" i="6"/>
  <c r="O5" i="6"/>
  <c r="T9" i="6" l="1"/>
  <c r="T293" i="6" s="1"/>
  <c r="O293" i="6"/>
</calcChain>
</file>

<file path=xl/sharedStrings.xml><?xml version="1.0" encoding="utf-8"?>
<sst xmlns="http://schemas.openxmlformats.org/spreadsheetml/2006/main" count="6628" uniqueCount="3972">
  <si>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</si>
  <si>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</si>
  <si>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</si>
  <si>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</si>
  <si>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</si>
  <si>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</si>
  <si>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</si>
  <si>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</si>
  <si>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</si>
  <si>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</si>
  <si>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</si>
  <si>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</si>
  <si>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</si>
  <si>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</si>
  <si>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</si>
  <si>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</si>
  <si>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</si>
  <si>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</si>
  <si>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-</t>
  </si>
  <si>
    <t>รวม 7 %</t>
  </si>
  <si>
    <t>ที่อยู่</t>
  </si>
  <si>
    <t xml:space="preserve">หมายเหตุ : </t>
  </si>
  <si>
    <t xml:space="preserve">          -</t>
  </si>
  <si>
    <t xml:space="preserve">           -</t>
  </si>
  <si>
    <t>รวมเงินที่ชำระทั้งสิ้น</t>
  </si>
  <si>
    <t>ตามใบแจ้งหนี้</t>
  </si>
  <si>
    <t>รวมภาษี 7% แล้ว</t>
  </si>
  <si>
    <t>ยอดเงินโอน</t>
  </si>
  <si>
    <t>รับจริง</t>
  </si>
  <si>
    <t>รวมภาษีขาย</t>
  </si>
  <si>
    <t>K+L</t>
  </si>
  <si>
    <t>ค่าบริการ</t>
  </si>
  <si>
    <t>ลบ.ม.</t>
  </si>
  <si>
    <t>ภาษียอดค้าง</t>
  </si>
  <si>
    <t xml:space="preserve">ชำระยอดเงินที่ค้าง </t>
  </si>
  <si>
    <t xml:space="preserve">เดือนที่ค้าง </t>
  </si>
  <si>
    <t>ชื่อ-นามสกุล</t>
  </si>
  <si>
    <t>เลขที่ใบเสร็จ</t>
  </si>
  <si>
    <t>วันที่ชำระเงิน</t>
  </si>
  <si>
    <t>ลำดับ</t>
  </si>
  <si>
    <t>[บาท]</t>
  </si>
  <si>
    <t>หน่วย :</t>
  </si>
  <si>
    <t>หมายเหตุ</t>
  </si>
  <si>
    <t>หนี้เดิม</t>
  </si>
  <si>
    <t xml:space="preserve"> </t>
  </si>
  <si>
    <t>79 คน = 18,592.61 บาท</t>
  </si>
  <si>
    <t>โอนเงินเข้าบัญชี "องค์การจัดการน้ำเสีย สาขากระบี่" เลขที่ บัญชี 812-0-50477-1 จำนวนเงินทั้งสิ้น 18,592.61 บาท</t>
  </si>
  <si>
    <t>wma-602000567</t>
  </si>
  <si>
    <t>wma-602000568</t>
  </si>
  <si>
    <t>wma-602000569</t>
  </si>
  <si>
    <t>wma-602000570</t>
  </si>
  <si>
    <t>wma-602000571</t>
  </si>
  <si>
    <t>wma-602000572</t>
  </si>
  <si>
    <t>wma-602000573</t>
  </si>
  <si>
    <t>wma-602000574</t>
  </si>
  <si>
    <t>wma-602000575</t>
  </si>
  <si>
    <t>wma-602000576</t>
  </si>
  <si>
    <t>wma-602000577</t>
  </si>
  <si>
    <t>wma-602000578</t>
  </si>
  <si>
    <t>wma-602000579</t>
  </si>
  <si>
    <t>wma-602000580</t>
  </si>
  <si>
    <t>wma-602000581</t>
  </si>
  <si>
    <t>wma-602000582</t>
  </si>
  <si>
    <t>wma-602000583</t>
  </si>
  <si>
    <t>wma-602000584</t>
  </si>
  <si>
    <t>wma-602000585</t>
  </si>
  <si>
    <t>wma-602000586</t>
  </si>
  <si>
    <t>wma-602000587</t>
  </si>
  <si>
    <t>wma-602000588</t>
  </si>
  <si>
    <t>wma-602000589</t>
  </si>
  <si>
    <t>wma-602000590</t>
  </si>
  <si>
    <t>wma-602000591</t>
  </si>
  <si>
    <t>wma-602000592</t>
  </si>
  <si>
    <t>wma-602000593</t>
  </si>
  <si>
    <t>wma-602000594</t>
  </si>
  <si>
    <t>wma-602000595</t>
  </si>
  <si>
    <t>wma-602000596</t>
  </si>
  <si>
    <t>wma-602000597</t>
  </si>
  <si>
    <t>wma-602000598</t>
  </si>
  <si>
    <t>wma-602000599</t>
  </si>
  <si>
    <t>wma-602000600</t>
  </si>
  <si>
    <t>wma-602000601</t>
  </si>
  <si>
    <t>wma-602000602</t>
  </si>
  <si>
    <t>wma-602000603</t>
  </si>
  <si>
    <t>wma-602000604</t>
  </si>
  <si>
    <t>wma-602000605</t>
  </si>
  <si>
    <t>wma-602000606</t>
  </si>
  <si>
    <t>wma-602000607</t>
  </si>
  <si>
    <t>wma-602000608</t>
  </si>
  <si>
    <t>wma-602000609</t>
  </si>
  <si>
    <t>wma-602000610</t>
  </si>
  <si>
    <t>wma-602000611</t>
  </si>
  <si>
    <t>wma-602000612</t>
  </si>
  <si>
    <t>wma-602000613</t>
  </si>
  <si>
    <t>wma-602000614</t>
  </si>
  <si>
    <t>wma-602000615</t>
  </si>
  <si>
    <t>wma-602000616</t>
  </si>
  <si>
    <t>wma-602000617</t>
  </si>
  <si>
    <t>wma-602000618</t>
  </si>
  <si>
    <t>wma-602000619</t>
  </si>
  <si>
    <t>wma-602000620</t>
  </si>
  <si>
    <t>wma-602000621</t>
  </si>
  <si>
    <t>wma-602000622</t>
  </si>
  <si>
    <t>wma-602000623</t>
  </si>
  <si>
    <t>wma-602000624</t>
  </si>
  <si>
    <t>wma-602000625</t>
  </si>
  <si>
    <t>wma-602000626</t>
  </si>
  <si>
    <t>wma-602000627</t>
  </si>
  <si>
    <t>wma-602000628</t>
  </si>
  <si>
    <t>wma-602000629</t>
  </si>
  <si>
    <t>wma-602000630</t>
  </si>
  <si>
    <t>wma-602000631</t>
  </si>
  <si>
    <t>wma-602000632</t>
  </si>
  <si>
    <t>wma-602000633</t>
  </si>
  <si>
    <t>wma-602000634</t>
  </si>
  <si>
    <t>wma-602000635</t>
  </si>
  <si>
    <t>wma-602000636</t>
  </si>
  <si>
    <t>wma-602000637</t>
  </si>
  <si>
    <t>wma-602000638</t>
  </si>
  <si>
    <t>wma-602000639</t>
  </si>
  <si>
    <t>wma-602000640</t>
  </si>
  <si>
    <t>wma-602000641</t>
  </si>
  <si>
    <t>wma-602000642</t>
  </si>
  <si>
    <t>wma-602000643</t>
  </si>
  <si>
    <t>wma-602000644</t>
  </si>
  <si>
    <t>wma-602000645</t>
  </si>
  <si>
    <t>wma-602000646</t>
  </si>
  <si>
    <t>wma-602000647</t>
  </si>
  <si>
    <t>wma-602000648</t>
  </si>
  <si>
    <t>wma-602000649</t>
  </si>
  <si>
    <t>wma-602000650</t>
  </si>
  <si>
    <t>wma-602000651</t>
  </si>
  <si>
    <t>wma-602000652</t>
  </si>
  <si>
    <t>wma-602000653</t>
  </si>
  <si>
    <t>wma-602000654</t>
  </si>
  <si>
    <t>wma-602000655</t>
  </si>
  <si>
    <t>wma-602000656</t>
  </si>
  <si>
    <t>wma-602000657</t>
  </si>
  <si>
    <t>wma-602000658</t>
  </si>
  <si>
    <t>wma-602000659</t>
  </si>
  <si>
    <t>wma-602000660</t>
  </si>
  <si>
    <t>wma-602000661</t>
  </si>
  <si>
    <t>wma-602000662</t>
  </si>
  <si>
    <t>wma-602000663</t>
  </si>
  <si>
    <t>wma-602000664</t>
  </si>
  <si>
    <t>wma-602000665</t>
  </si>
  <si>
    <t>wma-602000666</t>
  </si>
  <si>
    <t>wma-602000667</t>
  </si>
  <si>
    <t>wma-602000668</t>
  </si>
  <si>
    <t>wma-602000669</t>
  </si>
  <si>
    <t>wma-602000670</t>
  </si>
  <si>
    <t>wma-602000671</t>
  </si>
  <si>
    <t>wma-602000672</t>
  </si>
  <si>
    <t>wma-602000673</t>
  </si>
  <si>
    <t>wma-602000674</t>
  </si>
  <si>
    <t>wma-602000675</t>
  </si>
  <si>
    <t>wma-602000676</t>
  </si>
  <si>
    <t>wma-602000677</t>
  </si>
  <si>
    <t>wma-602000678</t>
  </si>
  <si>
    <t>wma-602000679</t>
  </si>
  <si>
    <t>wma-602000680</t>
  </si>
  <si>
    <t>wma-602000681</t>
  </si>
  <si>
    <t>wma-602000682</t>
  </si>
  <si>
    <t>wma-602000683</t>
  </si>
  <si>
    <t>wma-602000684</t>
  </si>
  <si>
    <t>wma-602000685</t>
  </si>
  <si>
    <t>wma-602000686</t>
  </si>
  <si>
    <t>wma-602000687</t>
  </si>
  <si>
    <t>wma-602000688</t>
  </si>
  <si>
    <t>wma-602000689</t>
  </si>
  <si>
    <t>wma-602000690</t>
  </si>
  <si>
    <t>wma-602000691</t>
  </si>
  <si>
    <t>wma-602000692</t>
  </si>
  <si>
    <t>wma-602000693</t>
  </si>
  <si>
    <t>wma-602000694</t>
  </si>
  <si>
    <t>wma-602000695</t>
  </si>
  <si>
    <t>wma-602000696</t>
  </si>
  <si>
    <t>wma-602000697</t>
  </si>
  <si>
    <t>wma-602000698</t>
  </si>
  <si>
    <t>wma-602000699</t>
  </si>
  <si>
    <t>wma-602000700</t>
  </si>
  <si>
    <t>wma-602000701</t>
  </si>
  <si>
    <t>wma-602000702</t>
  </si>
  <si>
    <t>wma-602000703</t>
  </si>
  <si>
    <t>wma-602000704</t>
  </si>
  <si>
    <t>wma-602000705</t>
  </si>
  <si>
    <t>wma-602000706</t>
  </si>
  <si>
    <t>wma-602000707</t>
  </si>
  <si>
    <t>wma-602000708</t>
  </si>
  <si>
    <t>wma-602000709</t>
  </si>
  <si>
    <t>wma-602000710</t>
  </si>
  <si>
    <t>wma-602000711</t>
  </si>
  <si>
    <t>wma-602000712</t>
  </si>
  <si>
    <t>wma-602000713</t>
  </si>
  <si>
    <t>wma-602000714</t>
  </si>
  <si>
    <t>wma-602000715</t>
  </si>
  <si>
    <t>wma-602000716</t>
  </si>
  <si>
    <t>wma-602000717</t>
  </si>
  <si>
    <t>wma-602000718</t>
  </si>
  <si>
    <t>wma-602000719</t>
  </si>
  <si>
    <t>wma-602000720</t>
  </si>
  <si>
    <t>wma-602000721</t>
  </si>
  <si>
    <t>wma-602000722</t>
  </si>
  <si>
    <t>wma-602000723</t>
  </si>
  <si>
    <t>wma-602000724</t>
  </si>
  <si>
    <t>wma-602000725</t>
  </si>
  <si>
    <t>wma-602000726</t>
  </si>
  <si>
    <t>wma-602000727</t>
  </si>
  <si>
    <t>wma-602000728</t>
  </si>
  <si>
    <t>wma-602000729</t>
  </si>
  <si>
    <t>wma-602000730</t>
  </si>
  <si>
    <t>wma-602000731</t>
  </si>
  <si>
    <t>wma-602000732</t>
  </si>
  <si>
    <t>wma-602000733</t>
  </si>
  <si>
    <t>wma-602000734</t>
  </si>
  <si>
    <t>wma-602000735</t>
  </si>
  <si>
    <t>wma-602000736</t>
  </si>
  <si>
    <t>wma-602000737</t>
  </si>
  <si>
    <t>wma-602000738</t>
  </si>
  <si>
    <t>wma-602000739</t>
  </si>
  <si>
    <t>wma-602000740</t>
  </si>
  <si>
    <t>wma-602000741</t>
  </si>
  <si>
    <t>wma-602000742</t>
  </si>
  <si>
    <t>wma-602000743</t>
  </si>
  <si>
    <t>wma-602000744</t>
  </si>
  <si>
    <t>wma-602000745</t>
  </si>
  <si>
    <t>wma-602000746</t>
  </si>
  <si>
    <t>wma-602000747</t>
  </si>
  <si>
    <t>wma-602000748</t>
  </si>
  <si>
    <t>wma-602000749</t>
  </si>
  <si>
    <t>wma-602000750</t>
  </si>
  <si>
    <t>wma-602000751</t>
  </si>
  <si>
    <t>wma-602000752</t>
  </si>
  <si>
    <t>wma-602000753</t>
  </si>
  <si>
    <t>wma-602000754</t>
  </si>
  <si>
    <t>wma-602000755</t>
  </si>
  <si>
    <t>wma-602000756</t>
  </si>
  <si>
    <t>wma-602000757</t>
  </si>
  <si>
    <t>wma-602000758</t>
  </si>
  <si>
    <t>wma-602000759</t>
  </si>
  <si>
    <t>wma-602000760</t>
  </si>
  <si>
    <t>wma-602000761</t>
  </si>
  <si>
    <t>wma-602000762</t>
  </si>
  <si>
    <t>wma-602000763</t>
  </si>
  <si>
    <t>wma-602000764</t>
  </si>
  <si>
    <t>wma-602000765</t>
  </si>
  <si>
    <t>wma-602000766</t>
  </si>
  <si>
    <t>wma-602000767</t>
  </si>
  <si>
    <t>wma-602000768</t>
  </si>
  <si>
    <t>wma-602000769</t>
  </si>
  <si>
    <t>wma-602000770</t>
  </si>
  <si>
    <t>wma-602000771</t>
  </si>
  <si>
    <t>wma-602000772</t>
  </si>
  <si>
    <t>wma-602000773</t>
  </si>
  <si>
    <t>wma-602000774</t>
  </si>
  <si>
    <t>wma-602000775</t>
  </si>
  <si>
    <t>wma-602000776</t>
  </si>
  <si>
    <t>wma-602000777</t>
  </si>
  <si>
    <t>wma-602000778</t>
  </si>
  <si>
    <t>wma-602000779</t>
  </si>
  <si>
    <t>wma-602000780</t>
  </si>
  <si>
    <t>wma-602000781</t>
  </si>
  <si>
    <t>wma-602000782</t>
  </si>
  <si>
    <t>wma-602000783</t>
  </si>
  <si>
    <t>wma-602000784</t>
  </si>
  <si>
    <t>wma-602000785</t>
  </si>
  <si>
    <t>wma-602000786</t>
  </si>
  <si>
    <t>wma-602000787</t>
  </si>
  <si>
    <t>wma-602000788</t>
  </si>
  <si>
    <t>wma-602000789</t>
  </si>
  <si>
    <t>wma-602000790</t>
  </si>
  <si>
    <t>wma-602000791</t>
  </si>
  <si>
    <t>wma-602000792</t>
  </si>
  <si>
    <t>wma-602000793</t>
  </si>
  <si>
    <t>wma-602000794</t>
  </si>
  <si>
    <t>wma-602000795</t>
  </si>
  <si>
    <t>wma-602000796</t>
  </si>
  <si>
    <t>wma-602000797</t>
  </si>
  <si>
    <t>wma-602000798</t>
  </si>
  <si>
    <t>wma-602000799</t>
  </si>
  <si>
    <t>wma-602000800</t>
  </si>
  <si>
    <t>wma-602000801</t>
  </si>
  <si>
    <t>wma-602000802</t>
  </si>
  <si>
    <t>wma-602000803</t>
  </si>
  <si>
    <t>wma-602000804</t>
  </si>
  <si>
    <t>wma-602000805</t>
  </si>
  <si>
    <t>wma-602000806</t>
  </si>
  <si>
    <t>wma-602000807</t>
  </si>
  <si>
    <t>wma-602000808</t>
  </si>
  <si>
    <t>wma-602000809</t>
  </si>
  <si>
    <t>wma-602000810</t>
  </si>
  <si>
    <t>wma-602000811</t>
  </si>
  <si>
    <t>wma-602000812</t>
  </si>
  <si>
    <t>wma-602000813</t>
  </si>
  <si>
    <t>wma-602000814</t>
  </si>
  <si>
    <t>wma-602000815</t>
  </si>
  <si>
    <t>wma-602000816</t>
  </si>
  <si>
    <t>wma-602000817</t>
  </si>
  <si>
    <t>wma-602000818</t>
  </si>
  <si>
    <t>wma-602000819</t>
  </si>
  <si>
    <t>wma-602000820</t>
  </si>
  <si>
    <t>wma-602000821</t>
  </si>
  <si>
    <t>wma-602000822</t>
  </si>
  <si>
    <t>wma-602000823</t>
  </si>
  <si>
    <t>wma-602000824</t>
  </si>
  <si>
    <t>wma-602000825</t>
  </si>
  <si>
    <t>wma-602000826</t>
  </si>
  <si>
    <t>wma-602000827</t>
  </si>
  <si>
    <t>wma-602000828</t>
  </si>
  <si>
    <t>wma-602000829</t>
  </si>
  <si>
    <t>wma-602000830</t>
  </si>
  <si>
    <t>wma-602000831</t>
  </si>
  <si>
    <t>wma-602000832</t>
  </si>
  <si>
    <t>wma-602000833</t>
  </si>
  <si>
    <t>wma-602000834</t>
  </si>
  <si>
    <t>wma-602000835</t>
  </si>
  <si>
    <t>wma-602000836</t>
  </si>
  <si>
    <t>wma-602000837</t>
  </si>
  <si>
    <t>wma-602000838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</si>
  <si>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บาท </t>
  </si>
  <si>
    <t xml:space="preserve"> คน =  บาท</t>
  </si>
  <si>
    <t>wma-603000175</t>
  </si>
  <si>
    <t>wma-603000176</t>
  </si>
  <si>
    <t>wma-603000177</t>
  </si>
  <si>
    <t>wma-603000178</t>
  </si>
  <si>
    <t>wma-603000179</t>
  </si>
  <si>
    <t>wma-603000180</t>
  </si>
  <si>
    <t>wma-603000181</t>
  </si>
  <si>
    <t>wma-603000182</t>
  </si>
  <si>
    <t>wma-603000183</t>
  </si>
  <si>
    <t>wma-603000184</t>
  </si>
  <si>
    <t>wma-603000185</t>
  </si>
  <si>
    <t>wma-603000186</t>
  </si>
  <si>
    <t>wma-603000187</t>
  </si>
  <si>
    <t>wma-603000188</t>
  </si>
  <si>
    <t>wma-603000189</t>
  </si>
  <si>
    <t>wma-603000190</t>
  </si>
  <si>
    <t>wma-603000191</t>
  </si>
  <si>
    <t>wma-603000192</t>
  </si>
  <si>
    <t>wma-603000193</t>
  </si>
  <si>
    <t>wma-603000194</t>
  </si>
  <si>
    <t>wma-603000195</t>
  </si>
  <si>
    <t>wma-603000196</t>
  </si>
  <si>
    <t>wma-603000197</t>
  </si>
  <si>
    <t>wma-603000198</t>
  </si>
  <si>
    <t>wma-603000199</t>
  </si>
  <si>
    <t>wma-603000200</t>
  </si>
  <si>
    <t>wma-603000201</t>
  </si>
  <si>
    <t>wma-603000202</t>
  </si>
  <si>
    <t>wma-603000203</t>
  </si>
  <si>
    <t>wma-603000204</t>
  </si>
  <si>
    <t>wma-603000205</t>
  </si>
  <si>
    <t>wma-603000206</t>
  </si>
  <si>
    <t>wma-603000207</t>
  </si>
  <si>
    <t>wma-603000208</t>
  </si>
  <si>
    <t>wma-603000209</t>
  </si>
  <si>
    <t>wma-603000210</t>
  </si>
  <si>
    <t>wma-603000211</t>
  </si>
  <si>
    <t>wma-603000212</t>
  </si>
  <si>
    <t>wma-603000213</t>
  </si>
  <si>
    <t>wma-603000214</t>
  </si>
  <si>
    <t>wma-603000215</t>
  </si>
  <si>
    <t>wma-603000216</t>
  </si>
  <si>
    <t>wma-603000217</t>
  </si>
  <si>
    <t>wma-603000218</t>
  </si>
  <si>
    <t>wma-603000219</t>
  </si>
  <si>
    <t>wma-603000220</t>
  </si>
  <si>
    <t>wma-603000221</t>
  </si>
  <si>
    <t>wma-603000222</t>
  </si>
  <si>
    <t>wma-603000223</t>
  </si>
  <si>
    <t>wma-603000224</t>
  </si>
  <si>
    <t>wma-603000225</t>
  </si>
  <si>
    <t>wma-603000226</t>
  </si>
  <si>
    <t>wma-603000227</t>
  </si>
  <si>
    <t>wma-603000228</t>
  </si>
  <si>
    <t>wma-603000229</t>
  </si>
  <si>
    <t>wma-603000230</t>
  </si>
  <si>
    <t>wma-603000231</t>
  </si>
  <si>
    <t>wma-603000232</t>
  </si>
  <si>
    <t>wma-603000233</t>
  </si>
  <si>
    <t>wma-603000234</t>
  </si>
  <si>
    <t>wma-603000235</t>
  </si>
  <si>
    <t>wma-603000236</t>
  </si>
  <si>
    <t>wma-603000237</t>
  </si>
  <si>
    <t>wma-603000238</t>
  </si>
  <si>
    <t>wma-603000239</t>
  </si>
  <si>
    <t>wma-603000240</t>
  </si>
  <si>
    <t>wma-603000241</t>
  </si>
  <si>
    <t>wma-603000242</t>
  </si>
  <si>
    <t>wma-603000243</t>
  </si>
  <si>
    <t>wma-603000244</t>
  </si>
  <si>
    <t>wma-603000245</t>
  </si>
  <si>
    <t>wma-603000246</t>
  </si>
  <si>
    <t>wma-603000247</t>
  </si>
  <si>
    <t>wma-603000248</t>
  </si>
  <si>
    <t>wma-603000249</t>
  </si>
  <si>
    <t>wma-603000250</t>
  </si>
  <si>
    <t>wma-603000251</t>
  </si>
  <si>
    <t>wma-603000252</t>
  </si>
  <si>
    <t>wma-603000253</t>
  </si>
  <si>
    <t>wma-603000254</t>
  </si>
  <si>
    <t>wma-603000255</t>
  </si>
  <si>
    <t>wma-603000256</t>
  </si>
  <si>
    <t>wma-603000257</t>
  </si>
  <si>
    <t>wma-603000258</t>
  </si>
  <si>
    <t>wma-603000259</t>
  </si>
  <si>
    <t>wma-603000260</t>
  </si>
  <si>
    <t>ทะเบียนคุมใบเสร็จรับเงิน ทม.กระบี่ ประเภท 2 ตามปริมาณน้ำประปาประจำเดือน มกราคม 2560</t>
  </si>
  <si>
    <t>ทะเบียนคุมใบเสร็จรับเงิน ทม.กระบี่ ประเภท 3 ตามปริมาณน้ำประปาประจำเดือน มกราคม 2560</t>
  </si>
  <si>
    <t>ทะเบียนคุมใบแจ้งหนี้ ทม.กระบี่ ประเภท 2 ตามปริมาณน้ำประปา ประจำเดือน มกราคม 2560</t>
  </si>
  <si>
    <t>ทะเบียนคุมใบแจ้งหนี้ ทม.กระบี่ ประเภท 3 ตามปริมาณน้ำประปา ประจำเดือน มกราคม 2560</t>
  </si>
  <si>
    <t>1 มี.ค.60</t>
  </si>
  <si>
    <t>2 มี.ค.60</t>
  </si>
  <si>
    <t>1374063</t>
  </si>
  <si>
    <t>0855954</t>
  </si>
  <si>
    <t>1399143</t>
  </si>
  <si>
    <t>1446304</t>
  </si>
  <si>
    <t>1446289</t>
  </si>
  <si>
    <t>1505849</t>
  </si>
  <si>
    <t>1465071</t>
  </si>
  <si>
    <t>0408578</t>
  </si>
  <si>
    <t>1421844</t>
  </si>
  <si>
    <t>0200488</t>
  </si>
  <si>
    <t>ต.ค.-พ.ย.59</t>
  </si>
  <si>
    <t>ส.ค.-พ.ย.59</t>
  </si>
  <si>
    <t>เม.ย.59</t>
  </si>
  <si>
    <t>เม.ย.-พ.ย.59</t>
  </si>
  <si>
    <t>พ.ค.59</t>
  </si>
  <si>
    <t>มิ.ย.59</t>
  </si>
  <si>
    <t>ก.ค.59</t>
  </si>
  <si>
    <t>ส.ค.59</t>
  </si>
  <si>
    <t>ก.ย.59</t>
  </si>
  <si>
    <t>ต.ค.59</t>
  </si>
  <si>
    <t>พ.ย.59</t>
  </si>
  <si>
    <t>รวมภาษี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</si>
  <si>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</si>
  <si>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</si>
  <si>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</si>
  <si>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เมย-ธค59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</si>
  <si>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</si>
  <si>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</si>
  <si>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</si>
  <si>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สค-ธค59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</si>
  <si>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</si>
  <si>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</si>
  <si>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</si>
  <si>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</si>
  <si>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</si>
  <si>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</si>
  <si>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</si>
  <si>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</si>
  <si>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เมย/กย-ธค59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</si>
  <si>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</si>
  <si>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</si>
  <si>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</si>
  <si>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</si>
  <si>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</si>
  <si>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</si>
  <si>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0286462</t>
  </si>
  <si>
    <t>น.ส.ผ่องศรี ภูเก้าล้วน(นายกเทศมนตรี)</t>
  </si>
  <si>
    <t>28 ถ.มหาราช ซ.3 ต.ปากน้ำ อ.เมืองกระบี่ จ.กระบี่</t>
  </si>
  <si>
    <t>มิย-ธค59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</si>
  <si>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</si>
  <si>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</si>
  <si>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</si>
  <si>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0224954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</si>
  <si>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</si>
  <si>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</si>
  <si>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พค/ตค-ธค59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</si>
  <si>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</si>
  <si>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</si>
  <si>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</si>
  <si>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</t>
  </si>
  <si>
    <t>0225328</t>
  </si>
  <si>
    <t>บ.ศรีผ่องพานิชย์</t>
  </si>
  <si>
    <t>13 ถ.มหาราช ซ.5  ต.ปากน้ำ อ.เมืองกระบี่ จ.กระบี่</t>
  </si>
  <si>
    <t>พย-ธค59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</si>
  <si>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</si>
  <si>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</si>
  <si>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</si>
  <si>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</si>
  <si>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</si>
  <si>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</si>
  <si>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</si>
  <si>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</si>
  <si>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</si>
  <si>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น.ส.ผ่องศรี ภูเก้าล้วน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</si>
  <si>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</si>
  <si>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</si>
  <si>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</si>
  <si>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</si>
  <si>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</si>
  <si>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</si>
  <si>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0281858</t>
  </si>
  <si>
    <t>น.ส.ผ่องศรี ภูเก้าล้วน (บ.ปูนซีเมนต์)</t>
  </si>
  <si>
    <t>42 ถ.มหาราช ซ.5 ต.ปากน้ำ อ.เมืองกระบี่ จ.กระบี่</t>
  </si>
  <si>
    <t>0226574</t>
  </si>
  <si>
    <t>บ.ศรีผ่องพานิชย์(ไดสตาร์เซน)</t>
  </si>
  <si>
    <t>1 ถ.มหาราช ซ.7 ต.ปากน้ำ อ.เมืองกระบี่ จ.กระบี่</t>
  </si>
  <si>
    <t>1382509</t>
  </si>
  <si>
    <t>นางยุวดี เดชสิทธิ์ปวีรา</t>
  </si>
  <si>
    <t>7 ถ.มหาราช ซ.7 ต.ปากน้ำ อ.เมืองกระบี่ จ.กระบี่</t>
  </si>
  <si>
    <t>0849142</t>
  </si>
  <si>
    <t>นางอรัญญา ลิ่มวงศกร</t>
  </si>
  <si>
    <t>13 ถ.มหาราช ซ.7  ต.ปากน้ำ อ.เมืองกระบี่ จ.กระบี่</t>
  </si>
  <si>
    <t>ตค-ธค59</t>
  </si>
  <si>
    <t>1281516</t>
  </si>
  <si>
    <t>นายกฤษณ์ ขันติ</t>
  </si>
  <si>
    <t>18 ถ.มหาราช ซ.7  ต.ปากน้ำ อ.เมืองกระบี่ จ.กระบี่</t>
  </si>
  <si>
    <t>เมย-กย/พย-ธค59</t>
  </si>
  <si>
    <t>0923354</t>
  </si>
  <si>
    <t>นางน้องสาว ล้วนฤทธิ์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</si>
  <si>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</si>
  <si>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</si>
  <si>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</si>
  <si>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</si>
  <si>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</si>
  <si>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</si>
  <si>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</si>
  <si>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</si>
  <si>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</si>
  <si>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</si>
  <si>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</si>
  <si>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</si>
  <si>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</si>
  <si>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</si>
  <si>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นางสุพิศ พิทักษ์ศาน์ต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</si>
  <si>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</si>
  <si>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</si>
  <si>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</si>
  <si>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</si>
  <si>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</si>
  <si>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</si>
  <si>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</si>
  <si>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</si>
  <si>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</si>
  <si>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</si>
  <si>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</si>
  <si>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นายสมศักดิ์ ผิวเหลือง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</si>
  <si>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</si>
  <si>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</si>
  <si>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</si>
  <si>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</si>
  <si>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</si>
  <si>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</si>
  <si>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</si>
  <si>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</si>
  <si>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</si>
  <si>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</si>
  <si>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เมย-พค/ธค59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</si>
  <si>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</si>
  <si>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</si>
  <si>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</si>
  <si>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</si>
  <si>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</si>
  <si>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</si>
  <si>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</si>
  <si>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</si>
  <si>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</si>
  <si>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</si>
  <si>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</si>
  <si>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</si>
  <si>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</si>
  <si>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</si>
  <si>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</si>
  <si>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</si>
  <si>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</si>
  <si>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</si>
  <si>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</si>
  <si>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</si>
  <si>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</si>
  <si>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</si>
  <si>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</si>
  <si>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</si>
  <si>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</si>
  <si>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</si>
  <si>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</si>
  <si>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</si>
  <si>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</si>
  <si>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</si>
  <si>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</si>
  <si>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</si>
  <si>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</si>
  <si>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</si>
  <si>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</si>
  <si>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พค-ธค59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</si>
  <si>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</si>
  <si>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</si>
  <si>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</si>
  <si>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</si>
  <si>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</si>
  <si>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</si>
  <si>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</si>
  <si>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</si>
  <si>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</si>
  <si>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</si>
  <si>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</si>
  <si>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</si>
  <si>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</si>
  <si>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</si>
  <si>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</si>
  <si>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</si>
  <si>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นางปิยาณี ดัชณาภิรมย์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</si>
  <si>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</si>
  <si>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</si>
  <si>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</si>
  <si>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</si>
  <si>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</si>
  <si>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</si>
  <si>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</si>
  <si>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</si>
  <si>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</si>
  <si>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</si>
  <si>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</si>
  <si>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กค-กย59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</si>
  <si>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</si>
  <si>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</si>
  <si>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</si>
  <si>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</si>
  <si>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</si>
  <si>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</si>
  <si>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</si>
  <si>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</si>
  <si>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</si>
  <si>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</si>
  <si>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</si>
  <si>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</si>
  <si>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</si>
  <si>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</si>
  <si>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</si>
  <si>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</si>
  <si>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</si>
  <si>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</si>
  <si>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</si>
  <si>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</si>
  <si>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</si>
  <si>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</si>
  <si>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</si>
  <si>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</si>
  <si>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</si>
  <si>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</si>
  <si>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</si>
  <si>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</si>
  <si>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</si>
  <si>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</si>
  <si>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</si>
  <si>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มิย/สค59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</si>
  <si>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</si>
  <si>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</si>
  <si>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</si>
  <si>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</si>
  <si>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</si>
  <si>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</si>
  <si>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</si>
  <si>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</si>
  <si>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</si>
  <si>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</si>
  <si>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</si>
  <si>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</si>
  <si>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</si>
  <si>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</si>
  <si>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</si>
  <si>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</si>
  <si>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</si>
  <si>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</si>
  <si>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</si>
  <si>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</si>
  <si>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</si>
  <si>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</si>
  <si>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</si>
  <si>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</si>
  <si>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</si>
  <si>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</si>
  <si>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</si>
  <si>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</si>
  <si>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</si>
  <si>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</si>
  <si>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</si>
  <si>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</si>
  <si>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</si>
  <si>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</si>
  <si>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</si>
  <si>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</si>
  <si>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46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</si>
  <si>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</si>
  <si>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</si>
  <si>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</si>
  <si>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</si>
  <si>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นายไข่ สองสมุทร</t>
  </si>
  <si>
    <t>1342730</t>
  </si>
  <si>
    <t>นายชัชวาลย์ วณิชไพสิฐ</t>
  </si>
  <si>
    <t>48 ถ.มหาราช ถนนสายหลักระว่าง ซ.6 กับ ซ.4 ต.ปากน้ำ อ.เมืองกระบี่ จ.กระบี่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</si>
  <si>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</si>
  <si>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</si>
  <si>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</si>
  <si>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</si>
  <si>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</si>
  <si>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</si>
  <si>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</si>
  <si>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</si>
  <si>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</si>
  <si>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</si>
  <si>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</si>
  <si>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</si>
  <si>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</si>
  <si>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</si>
  <si>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</si>
  <si>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</si>
  <si>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</si>
  <si>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</si>
  <si>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</si>
  <si>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</si>
  <si>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</si>
  <si>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</si>
  <si>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</si>
  <si>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</si>
  <si>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</si>
  <si>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</si>
  <si>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เมย-มิย/สค/ตค-ธค59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</si>
  <si>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</si>
  <si>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</si>
  <si>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</si>
  <si>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</si>
  <si>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</si>
  <si>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</si>
  <si>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ตค/ธค59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</si>
  <si>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</si>
  <si>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</si>
  <si>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</si>
  <si>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</si>
  <si>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</si>
  <si>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</si>
  <si>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</si>
  <si>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</si>
  <si>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</si>
  <si>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</si>
  <si>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</si>
  <si>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</si>
  <si>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</si>
  <si>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</si>
  <si>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กย-ธค59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</si>
  <si>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</si>
  <si>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</si>
  <si>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</si>
  <si>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</si>
  <si>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</si>
  <si>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</si>
  <si>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</si>
  <si>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</si>
  <si>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</si>
  <si>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นางฤลิษา พรศิริอนันต์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</si>
  <si>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</si>
  <si>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</si>
  <si>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</si>
  <si>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</si>
  <si>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</si>
  <si>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</si>
  <si>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</si>
  <si>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</si>
  <si>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</si>
  <si>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</si>
  <si>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</si>
  <si>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</si>
  <si>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</si>
  <si>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</si>
  <si>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</si>
  <si>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</si>
  <si>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</si>
  <si>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</si>
  <si>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</si>
  <si>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</si>
  <si>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</si>
  <si>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</si>
  <si>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</si>
  <si>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</si>
  <si>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</si>
  <si>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</si>
  <si>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</si>
  <si>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</si>
  <si>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</si>
  <si>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</si>
  <si>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</si>
  <si>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</si>
  <si>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</si>
  <si>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</si>
  <si>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</si>
  <si>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</si>
  <si>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</si>
  <si>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</si>
  <si>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</si>
  <si>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</si>
  <si>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</si>
  <si>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นายอนันต์ บ่อน้อย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</si>
  <si>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</si>
  <si>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</si>
  <si>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</si>
  <si>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</si>
  <si>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</si>
  <si>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</si>
  <si>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</si>
  <si>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</si>
  <si>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</si>
  <si>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</si>
  <si>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</si>
  <si>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</si>
  <si>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</si>
  <si>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</si>
  <si>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</si>
  <si>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</si>
  <si>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</si>
  <si>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</si>
  <si>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</si>
  <si>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</si>
  <si>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</si>
  <si>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</si>
  <si>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</si>
  <si>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</si>
  <si>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</si>
  <si>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</si>
  <si>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</si>
  <si>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พค-พย59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</si>
  <si>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</si>
  <si>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</si>
  <si>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</si>
  <si>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</si>
  <si>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</si>
  <si>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</si>
  <si>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</si>
  <si>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</si>
  <si>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</si>
  <si>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</si>
  <si>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</si>
  <si>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</si>
  <si>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</si>
  <si>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</si>
  <si>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</si>
  <si>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</si>
  <si>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</si>
  <si>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</si>
  <si>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</si>
  <si>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</si>
  <si>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</si>
  <si>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</si>
  <si>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</si>
  <si>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</si>
  <si>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</si>
  <si>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</si>
  <si>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</si>
  <si>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</si>
  <si>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เมย-มิย/สค-ตค59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</si>
  <si>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</si>
  <si>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</si>
  <si>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</si>
  <si>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</si>
  <si>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</si>
  <si>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</si>
  <si>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</si>
  <si>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</si>
  <si>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</si>
  <si>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</si>
  <si>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</si>
  <si>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</si>
  <si>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</si>
  <si>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</si>
  <si>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</si>
  <si>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</si>
  <si>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</si>
  <si>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</si>
  <si>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</si>
  <si>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</si>
  <si>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</si>
  <si>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</si>
  <si>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</si>
  <si>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</si>
  <si>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</si>
  <si>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</si>
  <si>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</si>
  <si>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</si>
  <si>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</si>
  <si>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</si>
  <si>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</si>
  <si>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</si>
  <si>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</si>
  <si>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</si>
  <si>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</si>
  <si>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เมย-สค/ตค-ธค59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</si>
  <si>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</si>
  <si>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</si>
  <si>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</si>
  <si>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</si>
  <si>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</si>
  <si>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</si>
  <si>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</si>
  <si>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</si>
  <si>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</si>
  <si>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</si>
  <si>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</si>
  <si>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</si>
  <si>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</si>
  <si>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</si>
  <si>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</si>
  <si>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</si>
  <si>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</si>
  <si>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</si>
  <si>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</si>
  <si>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</si>
  <si>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</si>
  <si>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</si>
  <si>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</si>
  <si>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</si>
  <si>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</si>
  <si>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</si>
  <si>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</si>
  <si>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</si>
  <si>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</si>
  <si>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</si>
  <si>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</si>
  <si>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</si>
  <si>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</si>
  <si>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</si>
  <si>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</si>
  <si>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นางพรทิพย์ จุลวงศ์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</si>
  <si>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</si>
  <si>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</si>
  <si>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</si>
  <si>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</si>
  <si>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</si>
  <si>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</si>
  <si>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</si>
  <si>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</si>
  <si>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</si>
  <si>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92/10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</si>
  <si>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</si>
  <si>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</si>
  <si>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</si>
  <si>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1417847</t>
  </si>
  <si>
    <t>บริษัท ศรีผ่องพาณิชย์ จำกัด</t>
  </si>
  <si>
    <t>92/12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</si>
  <si>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</si>
  <si>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</si>
  <si>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เมย-ตค59</t>
  </si>
  <si>
    <t>1241518</t>
  </si>
  <si>
    <t>92/18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</si>
  <si>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</si>
  <si>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</si>
  <si>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</si>
  <si>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</si>
  <si>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</si>
  <si>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</si>
  <si>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1241954</t>
  </si>
  <si>
    <t>92/23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</si>
  <si>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</si>
  <si>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</si>
  <si>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</si>
  <si>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1242214</t>
  </si>
  <si>
    <t>92/27 ถ.มหาราช ต.ปากน้ำ อ.เมืองกระบี่ จ.กระบี่</t>
  </si>
  <si>
    <t>1242328</t>
  </si>
  <si>
    <t>92/28 ถ.มหาราช ต.ปากน้ำ อ.เมืองกระบี่ จ.กระบี่</t>
  </si>
  <si>
    <t>1384831</t>
  </si>
  <si>
    <t>92/32 ถ.มหาราช ต.ปากน้ำ อ.เมืองกระบี่ จ.กระบี่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</si>
  <si>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</si>
  <si>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</si>
  <si>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</si>
  <si>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</si>
  <si>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</si>
  <si>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</si>
  <si>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</si>
  <si>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</si>
  <si>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</si>
  <si>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</si>
  <si>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</si>
  <si>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</si>
  <si>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</si>
  <si>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</si>
  <si>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</si>
  <si>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</si>
  <si>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</si>
  <si>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</si>
  <si>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</si>
  <si>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</si>
  <si>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</si>
  <si>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</si>
  <si>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</si>
  <si>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</si>
  <si>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</si>
  <si>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</si>
  <si>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</si>
  <si>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</si>
  <si>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</si>
  <si>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</si>
  <si>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</si>
  <si>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</si>
  <si>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</si>
  <si>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</si>
  <si>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</si>
  <si>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</si>
  <si>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</si>
  <si>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</si>
  <si>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</si>
  <si>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</si>
  <si>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</si>
  <si>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</si>
  <si>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</si>
  <si>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</si>
  <si>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</si>
  <si>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</si>
  <si>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</si>
  <si>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</si>
  <si>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</si>
  <si>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</si>
  <si>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</si>
  <si>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</si>
  <si>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</si>
  <si>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</si>
  <si>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</si>
  <si>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</si>
  <si>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0214784</t>
  </si>
  <si>
    <t>นายสุชีน เอ่งฉ้วน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</si>
  <si>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</si>
  <si>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</si>
  <si>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</si>
  <si>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</si>
  <si>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</si>
  <si>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</si>
  <si>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</si>
  <si>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</si>
  <si>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</si>
  <si>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</si>
  <si>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</si>
  <si>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</si>
  <si>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</si>
  <si>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</si>
  <si>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</si>
  <si>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</si>
  <si>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</si>
  <si>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</si>
  <si>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</si>
  <si>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</si>
  <si>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</si>
  <si>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</si>
  <si>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</si>
  <si>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</si>
  <si>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</si>
  <si>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</si>
  <si>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</si>
  <si>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</si>
  <si>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</si>
  <si>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</si>
  <si>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</si>
  <si>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</si>
  <si>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</si>
  <si>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</si>
  <si>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</si>
  <si>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</si>
  <si>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</si>
  <si>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</si>
  <si>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</si>
  <si>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</si>
  <si>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</si>
  <si>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</si>
  <si>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</si>
  <si>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</si>
  <si>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</si>
  <si>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</si>
  <si>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</si>
  <si>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0417042</t>
  </si>
  <si>
    <t>นางเสาวณีย์ เจ้าสวน</t>
  </si>
  <si>
    <t>140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</si>
  <si>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</si>
  <si>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</si>
  <si>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</si>
  <si>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</si>
  <si>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</si>
  <si>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</si>
  <si>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</si>
  <si>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</si>
  <si>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</si>
  <si>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</si>
  <si>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</si>
  <si>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</si>
  <si>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</si>
  <si>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</si>
  <si>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</si>
  <si>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</si>
  <si>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</si>
  <si>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</si>
  <si>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</si>
  <si>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</si>
  <si>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</si>
  <si>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</si>
  <si>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</si>
  <si>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</si>
  <si>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</si>
  <si>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</si>
  <si>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</si>
  <si>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</si>
  <si>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</si>
  <si>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</si>
  <si>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</si>
  <si>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</si>
  <si>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</si>
  <si>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</si>
  <si>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</si>
  <si>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</si>
  <si>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</si>
  <si>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</si>
  <si>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</si>
  <si>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เมย-พค/สค/ตค-ธค59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</si>
  <si>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</si>
  <si>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</si>
  <si>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</si>
  <si>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</si>
  <si>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</si>
  <si>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</si>
  <si>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</si>
  <si>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</si>
  <si>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</si>
  <si>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</si>
  <si>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</si>
  <si>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</si>
  <si>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</si>
  <si>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</si>
  <si>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</si>
  <si>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</si>
  <si>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</si>
  <si>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</si>
  <si>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</si>
  <si>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</si>
  <si>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</si>
  <si>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</si>
  <si>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</si>
  <si>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</si>
  <si>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</si>
  <si>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</si>
  <si>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</si>
  <si>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</si>
  <si>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</si>
  <si>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</si>
  <si>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</si>
  <si>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</si>
  <si>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</si>
  <si>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</si>
  <si>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</si>
  <si>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</si>
  <si>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</si>
  <si>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เมย-มิย/สค-ธค59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</si>
  <si>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</si>
  <si>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</si>
  <si>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</si>
  <si>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</si>
  <si>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</si>
  <si>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</si>
  <si>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</si>
  <si>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</si>
  <si>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</si>
  <si>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</si>
  <si>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</si>
  <si>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</si>
  <si>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</si>
  <si>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</si>
  <si>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</si>
  <si>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</si>
  <si>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</si>
  <si>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</si>
  <si>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</si>
  <si>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</si>
  <si>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</si>
  <si>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</si>
  <si>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</si>
  <si>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</si>
  <si>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</si>
  <si>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</si>
  <si>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</si>
  <si>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</si>
  <si>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</si>
  <si>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</si>
  <si>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</si>
  <si>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</si>
  <si>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</si>
  <si>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</si>
  <si>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</si>
  <si>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</si>
  <si>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</si>
  <si>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</si>
  <si>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</si>
  <si>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</si>
  <si>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</si>
  <si>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</si>
  <si>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</si>
  <si>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</si>
  <si>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นายกิตติพงศ์ จิววุฒิพงศ์</t>
  </si>
  <si>
    <t>223/19 ถ.มหาราช ต.ปากน้ำ อ.เมืองกระบี่ จ.กระบี่</t>
  </si>
  <si>
    <t>1391899</t>
  </si>
  <si>
    <t>223/20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</si>
  <si>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</si>
  <si>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</si>
  <si>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</si>
  <si>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เมย-พค/สค-ธค59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</si>
  <si>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</si>
  <si>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</si>
  <si>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</si>
  <si>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</si>
  <si>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</si>
  <si>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สค-ตค/ธค59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</si>
  <si>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</si>
  <si>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</si>
  <si>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</si>
  <si>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</si>
  <si>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บริษัท โชคภัทรทรัพย์ จำกัด</t>
  </si>
  <si>
    <t>223/27 ถ.มหาราช ต.ปากน้ำ อ.เมืองกระบี่ จ.กระบี่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</si>
  <si>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</si>
  <si>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</si>
  <si>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</si>
  <si>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</si>
  <si>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</si>
  <si>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</si>
  <si>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</si>
  <si>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</si>
  <si>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</si>
  <si>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</si>
  <si>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</si>
  <si>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</si>
  <si>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</si>
  <si>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</si>
  <si>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</si>
  <si>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</si>
  <si>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</si>
  <si>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</si>
  <si>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</si>
  <si>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</si>
  <si>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</si>
  <si>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</si>
  <si>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</si>
  <si>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</si>
  <si>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</si>
  <si>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</si>
  <si>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</si>
  <si>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</si>
  <si>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</si>
  <si>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</si>
  <si>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</si>
  <si>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</si>
  <si>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</si>
  <si>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</si>
  <si>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</si>
  <si>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</si>
  <si>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</si>
  <si>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</si>
  <si>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</si>
  <si>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</si>
  <si>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</si>
  <si>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</si>
  <si>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</si>
  <si>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</si>
  <si>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</si>
  <si>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</si>
  <si>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</si>
  <si>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</si>
  <si>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</si>
  <si>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</si>
  <si>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</si>
  <si>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</si>
  <si>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</si>
  <si>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</si>
  <si>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</si>
  <si>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</si>
  <si>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</si>
  <si>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</si>
  <si>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</si>
  <si>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</si>
  <si>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</si>
  <si>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</si>
  <si>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</si>
  <si>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</si>
  <si>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</si>
  <si>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</si>
  <si>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</si>
  <si>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</si>
  <si>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</si>
  <si>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</si>
  <si>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</si>
  <si>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</si>
  <si>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</si>
  <si>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</si>
  <si>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</si>
  <si>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</si>
  <si>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</si>
  <si>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</si>
  <si>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</si>
  <si>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</si>
  <si>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</si>
  <si>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</si>
  <si>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</si>
  <si>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</si>
  <si>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</si>
  <si>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</si>
  <si>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</si>
  <si>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</si>
  <si>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</si>
  <si>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</si>
  <si>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</si>
  <si>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</si>
  <si>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</si>
  <si>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</si>
  <si>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</si>
  <si>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</si>
  <si>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</si>
  <si>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</si>
  <si>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</si>
  <si>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</si>
  <si>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</si>
  <si>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</si>
  <si>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</si>
  <si>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</si>
  <si>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</si>
  <si>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</si>
  <si>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</si>
  <si>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</si>
  <si>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</si>
  <si>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</si>
  <si>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</si>
  <si>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</si>
  <si>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</si>
  <si>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</si>
  <si>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</si>
  <si>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</si>
  <si>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</si>
  <si>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</si>
  <si>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</si>
  <si>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</si>
  <si>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</si>
  <si>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</si>
  <si>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</si>
  <si>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</si>
  <si>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</si>
  <si>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</si>
  <si>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</si>
  <si>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</si>
  <si>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</si>
  <si>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</si>
  <si>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</si>
  <si>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</si>
  <si>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</si>
  <si>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</si>
  <si>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</si>
  <si>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</si>
  <si>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</si>
  <si>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</si>
  <si>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</si>
  <si>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</si>
  <si>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</si>
  <si>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</si>
  <si>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</si>
  <si>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</si>
  <si>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</si>
  <si>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</si>
  <si>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</si>
  <si>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</si>
  <si>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</si>
  <si>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</si>
  <si>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</si>
  <si>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</si>
  <si>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</si>
  <si>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</si>
  <si>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</si>
  <si>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</si>
  <si>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</si>
  <si>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</si>
  <si>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เมย-กค/กย-ธค59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</si>
  <si>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</si>
  <si>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</si>
  <si>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</si>
  <si>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</si>
  <si>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</si>
  <si>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</si>
  <si>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</si>
  <si>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</si>
  <si>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</si>
  <si>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</si>
  <si>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</si>
  <si>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</si>
  <si>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</si>
  <si>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</si>
  <si>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</si>
  <si>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</si>
  <si>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</si>
  <si>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</si>
  <si>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</si>
  <si>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</si>
  <si>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0139980</t>
  </si>
  <si>
    <t>38/1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</si>
  <si>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</si>
  <si>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</si>
  <si>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</si>
  <si>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</si>
  <si>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</si>
  <si>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</si>
  <si>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</si>
  <si>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</si>
  <si>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</si>
  <si>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</si>
  <si>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มิย59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</si>
  <si>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</si>
  <si>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</si>
  <si>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</si>
  <si>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</si>
  <si>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</si>
  <si>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</si>
  <si>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</si>
  <si>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</si>
  <si>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</si>
  <si>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</si>
  <si>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</si>
  <si>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</si>
  <si>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</si>
  <si>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</si>
  <si>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</si>
  <si>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</si>
  <si>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</si>
  <si>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</si>
  <si>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เมย-พค59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</si>
  <si>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</si>
  <si>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</si>
  <si>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</si>
  <si>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</t>
  </si>
  <si>
    <t>1549722</t>
  </si>
  <si>
    <t xml:space="preserve">46/7 ถ.กระบี่ ต.ปากน้ำ อ.เมืองกระบี่ จ.กระบี่ </t>
  </si>
  <si>
    <t>เมย-มิย/ตค-ธค59</t>
  </si>
  <si>
    <t>1549733</t>
  </si>
  <si>
    <t xml:space="preserve">46/8 ถ.กระบี่ ต.ปากน้ำ อ.เมืองกระบี่ จ.กระบี่ </t>
  </si>
  <si>
    <t>เมย-พค/กค-สค59</t>
  </si>
  <si>
    <t>0076364</t>
  </si>
  <si>
    <t>น.ส.เพ็ญจันทร์ อินจุ(สวญ)</t>
  </si>
  <si>
    <t>20 ถ.ร่วมจิตร ต.ปากน้ำ อ.เมืองกระบี่ จ.กระบี่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</si>
  <si>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</si>
  <si>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</si>
  <si>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</si>
  <si>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</si>
  <si>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</si>
  <si>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เมย-พค/กค-ธค59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</si>
  <si>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</si>
  <si>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</si>
  <si>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</si>
  <si>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พค/กค-ธค59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</si>
  <si>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</si>
  <si>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</si>
  <si>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</si>
  <si>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</si>
  <si>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</si>
  <si>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</si>
  <si>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1549799</t>
  </si>
  <si>
    <t xml:space="preserve">46/16 ถ.กระบี่ ต.ปากน้ำ อ.เมืองกระบี่ จ.กระบี่ </t>
  </si>
  <si>
    <t>1549803</t>
  </si>
  <si>
    <t xml:space="preserve">46/17 ถ.กระบี่ ต.ปากน้ำ อ.เมืองกระบี่ จ.กระบี่ </t>
  </si>
  <si>
    <t>เมย-พค/กค-พย59</t>
  </si>
  <si>
    <t>1549814</t>
  </si>
  <si>
    <t>น.ส.อัษฎาพร บุญเรือง</t>
  </si>
  <si>
    <t xml:space="preserve">46/18 ถ.กระบี่ ต.ปากน้ำ อ.เมืองกระบี่ จ.กระบี่ 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</si>
  <si>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</si>
  <si>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</si>
  <si>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</si>
  <si>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</si>
  <si>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</si>
  <si>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</si>
  <si>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</si>
  <si>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</si>
  <si>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</si>
  <si>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</si>
  <si>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</si>
  <si>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</si>
  <si>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</si>
  <si>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</si>
  <si>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</si>
  <si>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เมย-กย59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</si>
  <si>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</si>
  <si>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</si>
  <si>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</si>
  <si>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</si>
  <si>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</si>
  <si>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</si>
  <si>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</si>
  <si>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</si>
  <si>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</si>
  <si>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</si>
  <si>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</si>
  <si>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</si>
  <si>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</si>
  <si>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</si>
  <si>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</si>
  <si>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</si>
  <si>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</si>
  <si>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</si>
  <si>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</si>
  <si>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</si>
  <si>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</si>
  <si>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</si>
  <si>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</si>
  <si>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</si>
  <si>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</si>
  <si>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</si>
  <si>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</si>
  <si>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</si>
  <si>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</si>
  <si>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</si>
  <si>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</si>
  <si>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</si>
  <si>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</si>
  <si>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</si>
  <si>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เมย-มิย/กย/ธค59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</si>
  <si>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</si>
  <si>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</si>
  <si>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</si>
  <si>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</si>
  <si>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</si>
  <si>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</si>
  <si>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</si>
  <si>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</si>
  <si>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</si>
  <si>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</si>
  <si>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</si>
  <si>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</si>
  <si>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</si>
  <si>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</si>
  <si>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</si>
  <si>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</si>
  <si>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</si>
  <si>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</si>
  <si>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</si>
  <si>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</si>
  <si>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</si>
  <si>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</si>
  <si>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</si>
  <si>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</si>
  <si>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</si>
  <si>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</si>
  <si>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</si>
  <si>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</si>
  <si>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</si>
  <si>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</si>
  <si>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</si>
  <si>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</si>
  <si>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</si>
  <si>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</si>
  <si>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</si>
  <si>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</si>
  <si>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</si>
  <si>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</si>
  <si>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</si>
  <si>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</si>
  <si>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</si>
  <si>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</si>
  <si>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</si>
  <si>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</si>
  <si>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</si>
  <si>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</si>
  <si>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</si>
  <si>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</si>
  <si>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</si>
  <si>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</si>
  <si>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</si>
  <si>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</si>
  <si>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</si>
  <si>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</si>
  <si>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</si>
  <si>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</si>
  <si>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</si>
  <si>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</si>
  <si>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</si>
  <si>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</si>
  <si>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</si>
  <si>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</si>
  <si>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</si>
  <si>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</si>
  <si>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</si>
  <si>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</si>
  <si>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</si>
  <si>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</si>
  <si>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</si>
  <si>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</si>
  <si>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</si>
  <si>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</si>
  <si>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</si>
  <si>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</si>
  <si>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</si>
  <si>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</si>
  <si>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</si>
  <si>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</si>
  <si>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</si>
  <si>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</si>
  <si>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</si>
  <si>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</si>
  <si>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</si>
  <si>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</si>
  <si>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</si>
  <si>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</si>
  <si>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</si>
  <si>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</si>
  <si>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</si>
  <si>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</si>
  <si>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เมย-มิย/กย-ธค59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</si>
  <si>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</si>
  <si>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</si>
  <si>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</si>
  <si>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</si>
  <si>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</si>
  <si>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</si>
  <si>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</si>
  <si>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</si>
  <si>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</si>
  <si>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</si>
  <si>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</si>
  <si>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</si>
  <si>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</si>
  <si>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</si>
  <si>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</si>
  <si>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</si>
  <si>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</si>
  <si>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</si>
  <si>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</si>
  <si>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</si>
  <si>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</si>
  <si>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</si>
  <si>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</si>
  <si>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</si>
  <si>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</si>
  <si>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</si>
  <si>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</si>
  <si>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</si>
  <si>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</si>
  <si>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</si>
  <si>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</si>
  <si>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</si>
  <si>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</si>
  <si>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</si>
  <si>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</si>
  <si>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</si>
  <si>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</si>
  <si>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</si>
  <si>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</si>
  <si>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</si>
  <si>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</si>
  <si>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</si>
  <si>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</si>
  <si>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</si>
  <si>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</si>
  <si>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</si>
  <si>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</si>
  <si>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</si>
  <si>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</si>
  <si>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</si>
  <si>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</si>
  <si>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</si>
  <si>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</si>
  <si>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</si>
  <si>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น.ส.บุษบา ณ ระนอง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</si>
  <si>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</si>
  <si>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</si>
  <si>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</si>
  <si>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</si>
  <si>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</si>
  <si>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นายซางหยี แซ่หุ่น(เข็มเพชร)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</si>
  <si>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</si>
  <si>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</si>
  <si>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</si>
  <si>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</si>
  <si>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</si>
  <si>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</si>
  <si>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</si>
  <si>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</si>
  <si>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</si>
  <si>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</si>
  <si>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</si>
  <si>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</si>
  <si>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</si>
  <si>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</si>
  <si>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นายผลิพันธ์ ลีลาบูรณะพงษ์ (สกลพานิชย์)</t>
  </si>
  <si>
    <t>20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</si>
  <si>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</si>
  <si>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</si>
  <si>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</si>
  <si>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</si>
  <si>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</si>
  <si>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</si>
  <si>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</si>
  <si>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</si>
  <si>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</si>
  <si>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</si>
  <si>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</si>
  <si>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</si>
  <si>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1481330</t>
  </si>
  <si>
    <t>นางสุภลัคน์ เสนะพันธุ์</t>
  </si>
  <si>
    <t>30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</si>
  <si>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</si>
  <si>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</si>
  <si>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</si>
  <si>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</si>
  <si>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</si>
  <si>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</si>
  <si>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</si>
  <si>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</si>
  <si>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</si>
  <si>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</si>
  <si>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</si>
  <si>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</si>
  <si>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</si>
  <si>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</si>
  <si>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</si>
  <si>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</si>
  <si>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</si>
  <si>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</si>
  <si>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</si>
  <si>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</si>
  <si>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</si>
  <si>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</si>
  <si>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</si>
  <si>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</si>
  <si>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</si>
  <si>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</si>
  <si>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</si>
  <si>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</si>
  <si>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</si>
  <si>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</si>
  <si>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</si>
  <si>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</si>
  <si>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</si>
  <si>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</si>
  <si>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</si>
  <si>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</si>
  <si>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พค-สค/ตค-ธค59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</si>
  <si>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</si>
  <si>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</si>
  <si>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</si>
  <si>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</si>
  <si>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</si>
  <si>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</si>
  <si>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1176102</t>
  </si>
  <si>
    <t>นางสงวน เจริญการ</t>
  </si>
  <si>
    <t>73 ซ.สุจริต1 ต.ปากน้ำ อ.เมืองกระบี่ จ.กระบี่</t>
  </si>
  <si>
    <t>1176548</t>
  </si>
  <si>
    <t>81 ซ.สุจริต1 ต.ปากน้ำ อ.เมืองกระบี่ จ.กระบี่</t>
  </si>
  <si>
    <t>เมย-พย59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</si>
  <si>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</si>
  <si>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</si>
  <si>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</si>
  <si>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</si>
  <si>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</si>
  <si>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</si>
  <si>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</si>
  <si>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</si>
  <si>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</si>
  <si>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</si>
  <si>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</si>
  <si>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</si>
  <si>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</si>
  <si>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</si>
  <si>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</si>
  <si>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</si>
  <si>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</si>
  <si>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</si>
  <si>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</si>
  <si>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</si>
  <si>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</si>
  <si>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</si>
  <si>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</si>
  <si>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</si>
  <si>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</si>
  <si>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</si>
  <si>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0196666</t>
  </si>
  <si>
    <t>นายสมศักดิ์ แซ่ตั้ง (ศรีตรังอิเล็คโทรนิค)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</si>
  <si>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</si>
  <si>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</si>
  <si>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</si>
  <si>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</si>
  <si>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</si>
  <si>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</si>
  <si>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</si>
  <si>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</si>
  <si>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</si>
  <si>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</si>
  <si>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</si>
  <si>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</si>
  <si>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</si>
  <si>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</si>
  <si>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</si>
  <si>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0198954</t>
  </si>
  <si>
    <t>นายกงเพ็ง เกี่ยวข้อง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</si>
  <si>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</si>
  <si>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</si>
  <si>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</si>
  <si>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</si>
  <si>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</si>
  <si>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</si>
  <si>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</si>
  <si>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</si>
  <si>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</si>
  <si>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</si>
  <si>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</si>
  <si>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</si>
  <si>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</si>
  <si>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</si>
  <si>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</si>
  <si>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</si>
  <si>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</si>
  <si>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</si>
  <si>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</si>
  <si>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</si>
  <si>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</si>
  <si>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</si>
  <si>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</si>
  <si>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</si>
  <si>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</si>
  <si>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</si>
  <si>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</si>
  <si>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</si>
  <si>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0200156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</si>
  <si>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</si>
  <si>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</si>
  <si>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</si>
  <si>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</si>
  <si>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</si>
  <si>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</si>
  <si>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</si>
  <si>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</si>
  <si>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</si>
  <si>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</si>
  <si>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</si>
  <si>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</si>
  <si>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</si>
  <si>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</si>
  <si>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</si>
  <si>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</si>
  <si>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</si>
  <si>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</si>
  <si>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</si>
  <si>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</si>
  <si>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</si>
  <si>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</si>
  <si>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</si>
  <si>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</si>
  <si>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</si>
  <si>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1508822</t>
  </si>
  <si>
    <t>พระปลัดบุญเลิศ ธมมรกโข</t>
  </si>
  <si>
    <t>71/1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</si>
  <si>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</si>
  <si>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</si>
  <si>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</si>
  <si>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</si>
  <si>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</si>
  <si>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</si>
  <si>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</si>
  <si>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</si>
  <si>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</si>
  <si>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</si>
  <si>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</si>
  <si>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</si>
  <si>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</si>
  <si>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</si>
  <si>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</si>
  <si>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</si>
  <si>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</si>
  <si>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</si>
  <si>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</si>
  <si>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</si>
  <si>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</si>
  <si>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</si>
  <si>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</si>
  <si>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</si>
  <si>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</si>
  <si>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</si>
  <si>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</si>
  <si>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</si>
  <si>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</si>
  <si>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</si>
  <si>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</si>
  <si>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</si>
  <si>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</si>
  <si>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</si>
  <si>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</si>
  <si>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</si>
  <si>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</si>
  <si>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</si>
  <si>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</si>
  <si>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</si>
  <si>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</si>
  <si>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</si>
  <si>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</si>
  <si>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</si>
  <si>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</si>
  <si>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</si>
  <si>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</si>
  <si>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</si>
  <si>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</si>
  <si>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</si>
  <si>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</si>
  <si>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</si>
  <si>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</si>
  <si>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มิย-ตค/ธค59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</si>
  <si>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</si>
  <si>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</si>
  <si>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</si>
  <si>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</si>
  <si>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</si>
  <si>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</si>
  <si>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</si>
  <si>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</si>
  <si>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</si>
  <si>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</si>
  <si>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</si>
  <si>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</si>
  <si>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</si>
  <si>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</si>
  <si>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</si>
  <si>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</si>
  <si>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</si>
  <si>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</si>
  <si>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</si>
  <si>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</si>
  <si>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</si>
  <si>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1300330</t>
  </si>
  <si>
    <t>82/30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</si>
  <si>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</si>
  <si>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</si>
  <si>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</si>
  <si>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</si>
  <si>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</si>
  <si>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</si>
  <si>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</si>
  <si>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</si>
  <si>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</si>
  <si>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</si>
  <si>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</si>
  <si>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</si>
  <si>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</si>
  <si>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</si>
  <si>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</si>
  <si>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</si>
  <si>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</si>
  <si>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</si>
  <si>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</si>
  <si>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</si>
  <si>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</si>
  <si>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</si>
  <si>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</si>
  <si>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</si>
  <si>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</si>
  <si>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</si>
  <si>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</si>
  <si>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</si>
  <si>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</si>
  <si>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</si>
  <si>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</si>
  <si>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</si>
  <si>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</si>
  <si>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</si>
  <si>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</si>
  <si>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</si>
  <si>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</si>
  <si>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</si>
  <si>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</si>
  <si>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</si>
  <si>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</si>
  <si>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</si>
  <si>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</si>
  <si>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</si>
  <si>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</si>
  <si>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</si>
  <si>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</si>
  <si>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</si>
  <si>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</si>
  <si>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</si>
  <si>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</si>
  <si>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</si>
  <si>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</si>
  <si>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</si>
  <si>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</si>
  <si>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</si>
  <si>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</si>
  <si>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</si>
  <si>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</si>
  <si>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</si>
  <si>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</si>
  <si>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</si>
  <si>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</si>
  <si>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</si>
  <si>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</si>
  <si>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</si>
  <si>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</si>
  <si>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</si>
  <si>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</si>
  <si>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</si>
  <si>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</si>
  <si>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</si>
  <si>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</si>
  <si>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</si>
  <si>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</si>
  <si>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</si>
  <si>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</si>
  <si>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</si>
  <si>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</si>
  <si>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</si>
  <si>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</si>
  <si>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</si>
  <si>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</si>
  <si>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</si>
  <si>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</si>
  <si>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</si>
  <si>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</si>
  <si>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</si>
  <si>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</si>
  <si>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</si>
  <si>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</si>
  <si>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</si>
  <si>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</si>
  <si>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</si>
  <si>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</si>
  <si>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</si>
  <si>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</si>
  <si>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</si>
  <si>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</si>
  <si>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สค-กย/ธค59</t>
  </si>
  <si>
    <t>1552894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</si>
  <si>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</si>
  <si>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</si>
  <si>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</si>
  <si>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</si>
  <si>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</si>
  <si>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</si>
  <si>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</si>
  <si>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</si>
  <si>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</si>
  <si>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</si>
  <si>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</si>
  <si>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</si>
  <si>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</si>
  <si>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</si>
  <si>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</si>
  <si>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พย59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</si>
  <si>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</si>
  <si>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</si>
  <si>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</si>
  <si>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</si>
  <si>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</si>
  <si>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</si>
  <si>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</si>
  <si>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</si>
  <si>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</si>
  <si>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</si>
  <si>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</si>
  <si>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</si>
  <si>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</si>
  <si>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</si>
  <si>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</si>
  <si>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</si>
  <si>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</si>
  <si>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1215034</t>
  </si>
  <si>
    <t>35/5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</si>
  <si>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</si>
  <si>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</si>
  <si>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</si>
  <si>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</si>
  <si>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</si>
  <si>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</si>
  <si>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</si>
  <si>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</si>
  <si>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</si>
  <si>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</si>
  <si>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</si>
  <si>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</si>
  <si>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</si>
  <si>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</si>
  <si>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</si>
  <si>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</si>
  <si>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</si>
  <si>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</si>
  <si>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</si>
  <si>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</si>
  <si>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</si>
  <si>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</si>
  <si>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</si>
  <si>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</si>
  <si>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</si>
  <si>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</si>
  <si>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</si>
  <si>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</si>
  <si>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</si>
  <si>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</si>
  <si>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</si>
  <si>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</si>
  <si>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</si>
  <si>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</si>
  <si>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</si>
  <si>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</si>
  <si>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</si>
  <si>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</si>
  <si>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</si>
  <si>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</si>
  <si>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</si>
  <si>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</si>
  <si>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</si>
  <si>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</si>
  <si>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</si>
  <si>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</si>
  <si>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</si>
  <si>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</si>
  <si>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</si>
  <si>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</si>
  <si>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</si>
  <si>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1475481</t>
  </si>
  <si>
    <t>นายศรัณย์ เรืองเต็ม</t>
  </si>
  <si>
    <t>88/3 ถ.เหมทานนท์ ต.ปากน้ำ อ.เมืองกระบี่ จ.กระบี่</t>
  </si>
  <si>
    <t>1494125</t>
  </si>
  <si>
    <t>น.ส.วราพร เก่งมาก</t>
  </si>
  <si>
    <t>88/4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</si>
  <si>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</si>
  <si>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</si>
  <si>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</si>
  <si>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</si>
  <si>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</si>
  <si>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</si>
  <si>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</si>
  <si>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</si>
  <si>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</si>
  <si>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</si>
  <si>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</si>
  <si>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</si>
  <si>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</si>
  <si>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</si>
  <si>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</si>
  <si>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</si>
  <si>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</si>
  <si>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</si>
  <si>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</si>
  <si>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</si>
  <si>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</si>
  <si>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</si>
  <si>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</si>
  <si>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เมย-ตค/ธค59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</si>
  <si>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</si>
  <si>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</si>
  <si>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</si>
  <si>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</si>
  <si>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</si>
  <si>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</si>
  <si>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</si>
  <si>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</si>
  <si>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</si>
  <si>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</si>
  <si>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</si>
  <si>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</si>
  <si>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</si>
  <si>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</si>
  <si>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</si>
  <si>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</si>
  <si>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</si>
  <si>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</si>
  <si>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</si>
  <si>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</si>
  <si>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</si>
  <si>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</si>
  <si>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</si>
  <si>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</si>
  <si>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</si>
  <si>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</si>
  <si>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</si>
  <si>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</si>
  <si>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</si>
  <si>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</si>
  <si>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</si>
  <si>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</si>
  <si>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</si>
  <si>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มิย-สค59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</si>
  <si>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</si>
  <si>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</si>
  <si>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</si>
  <si>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</si>
  <si>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</si>
  <si>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</si>
  <si>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</si>
  <si>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</si>
  <si>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</si>
  <si>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</si>
  <si>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</si>
  <si>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</si>
  <si>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</si>
  <si>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</si>
  <si>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</si>
  <si>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</si>
  <si>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</si>
  <si>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</si>
  <si>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</si>
  <si>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</si>
  <si>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</si>
  <si>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</si>
  <si>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</si>
  <si>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</si>
  <si>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</si>
  <si>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</si>
  <si>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</si>
  <si>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</si>
  <si>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</si>
  <si>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</si>
  <si>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</si>
  <si>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</si>
  <si>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</si>
  <si>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</si>
  <si>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</si>
  <si>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</si>
  <si>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</si>
  <si>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</si>
  <si>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</si>
  <si>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</si>
  <si>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</si>
  <si>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</si>
  <si>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</si>
  <si>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</si>
  <si>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</si>
  <si>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</si>
  <si>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</si>
  <si>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</si>
  <si>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</si>
  <si>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</si>
  <si>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</si>
  <si>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</si>
  <si>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</si>
  <si>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</si>
  <si>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1537840</t>
  </si>
  <si>
    <t>น.ส.สุรัตน์ดา ผลิพัฒน์(089-8758401)</t>
  </si>
  <si>
    <t>9/4 ถ.เจ้าฟ้า ต.ปากน้ำ อ.เมืองกระบี่ จ.กระบี่ 81000</t>
  </si>
  <si>
    <t>1537851</t>
  </si>
  <si>
    <t>น.ส.สุรัตน์ดา ผลิพัฒน์</t>
  </si>
  <si>
    <t xml:space="preserve">9/5 ถ.เจ้าฟ้า ต.ปากน้ำ อ.เมืองกระบี่ จ.กระบี่ </t>
  </si>
  <si>
    <t>1537873</t>
  </si>
  <si>
    <t xml:space="preserve">9/7 ถ.เจ้าฟ้า ต.ปากน้ำ อ.เมืองกระบี่ จ.กระบี่ </t>
  </si>
  <si>
    <t>1537884</t>
  </si>
  <si>
    <t xml:space="preserve">9/8 ถ.เจ้าฟ้า ต.ปากน้ำ อ.เมืองกระบี่ จ.กระบี่ 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</si>
  <si>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</si>
  <si>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</si>
  <si>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</si>
  <si>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</si>
  <si>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 xml:space="preserve">นางเอมอร อริยวงศ์ 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</si>
  <si>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</si>
  <si>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</si>
  <si>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</si>
  <si>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</si>
  <si>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</si>
  <si>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</si>
  <si>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</si>
  <si>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</si>
  <si>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</si>
  <si>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</si>
  <si>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</si>
  <si>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</si>
  <si>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</si>
  <si>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</si>
  <si>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</si>
  <si>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</si>
  <si>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</si>
  <si>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</si>
  <si>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</si>
  <si>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</si>
  <si>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เมย/กค-ธค59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</si>
  <si>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</si>
  <si>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</si>
  <si>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</si>
  <si>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</si>
  <si>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</si>
  <si>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</si>
  <si>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</si>
  <si>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</si>
  <si>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</si>
  <si>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</si>
  <si>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</si>
  <si>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</si>
  <si>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</si>
  <si>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</si>
  <si>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</si>
  <si>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เมย-มิย/กย/พย-ธค59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</si>
  <si>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</si>
  <si>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</si>
  <si>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</si>
  <si>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</si>
  <si>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</si>
  <si>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</si>
  <si>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</si>
  <si>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</si>
  <si>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</si>
  <si>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</si>
  <si>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</si>
  <si>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</si>
  <si>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</si>
  <si>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</si>
  <si>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</si>
  <si>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</si>
  <si>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</si>
  <si>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</si>
  <si>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</si>
  <si>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น.ส.อาริยา สิงห์บำรุง</t>
  </si>
  <si>
    <t>90/75 ถ.เจ้าฟ้า ต.ปากน้ำ อ.เมืองกระบี่ จ.กระบี่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</si>
  <si>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</si>
  <si>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</si>
  <si>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</si>
  <si>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</si>
  <si>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</si>
  <si>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</si>
  <si>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</si>
  <si>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</si>
  <si>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</si>
  <si>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</si>
  <si>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</si>
  <si>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</si>
  <si>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0939616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</si>
  <si>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</si>
  <si>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</si>
  <si>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</si>
  <si>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</si>
  <si>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</si>
  <si>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</si>
  <si>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</si>
  <si>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</si>
  <si>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</si>
  <si>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</si>
  <si>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</si>
  <si>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</si>
  <si>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</si>
  <si>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</si>
  <si>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</si>
  <si>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</si>
  <si>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</si>
  <si>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</si>
  <si>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</si>
  <si>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</si>
  <si>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</si>
  <si>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</si>
  <si>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</si>
  <si>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</si>
  <si>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</si>
  <si>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</si>
  <si>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</si>
  <si>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</si>
  <si>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</si>
  <si>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</si>
  <si>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</si>
  <si>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</si>
  <si>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</si>
  <si>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</si>
  <si>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</si>
  <si>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</si>
  <si>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</si>
  <si>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</si>
  <si>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</si>
  <si>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</si>
  <si>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</si>
  <si>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</si>
  <si>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</si>
  <si>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</si>
  <si>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</si>
  <si>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</si>
  <si>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</si>
  <si>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</si>
  <si>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</si>
  <si>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</si>
  <si>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</si>
  <si>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</si>
  <si>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</si>
  <si>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</si>
  <si>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</si>
  <si>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</si>
  <si>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</si>
  <si>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</si>
  <si>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</si>
  <si>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</si>
  <si>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</si>
  <si>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</si>
  <si>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</si>
  <si>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</si>
  <si>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</si>
  <si>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</si>
  <si>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</si>
  <si>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</si>
  <si>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</si>
  <si>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</si>
  <si>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</si>
  <si>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</si>
  <si>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</si>
  <si>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</si>
  <si>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</si>
  <si>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</si>
  <si>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</si>
  <si>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</si>
  <si>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</si>
  <si>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</si>
  <si>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</si>
  <si>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</si>
  <si>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</si>
  <si>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</si>
  <si>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</si>
  <si>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</si>
  <si>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</si>
  <si>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</si>
  <si>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</si>
  <si>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</si>
  <si>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</si>
  <si>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</si>
  <si>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</si>
  <si>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</si>
  <si>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</si>
  <si>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</si>
  <si>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</si>
  <si>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</si>
  <si>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</si>
  <si>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</si>
  <si>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</si>
  <si>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</si>
  <si>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</si>
  <si>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</si>
  <si>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</si>
  <si>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</si>
  <si>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</si>
  <si>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</si>
  <si>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</si>
  <si>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</si>
  <si>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</si>
  <si>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</si>
  <si>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</si>
  <si>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</si>
  <si>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</si>
  <si>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</si>
  <si>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</si>
  <si>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</si>
  <si>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</si>
  <si>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</si>
  <si>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</si>
  <si>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</si>
  <si>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</si>
  <si>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</si>
  <si>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</si>
  <si>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</si>
  <si>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</si>
  <si>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</si>
  <si>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</si>
  <si>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</si>
  <si>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</si>
  <si>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</si>
  <si>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</si>
  <si>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</si>
  <si>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</si>
  <si>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</si>
  <si>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</si>
  <si>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</si>
  <si>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</si>
  <si>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</si>
  <si>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</si>
  <si>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</si>
  <si>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</si>
  <si>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</si>
  <si>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</si>
  <si>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</si>
  <si>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</si>
  <si>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</si>
  <si>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</si>
  <si>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</si>
  <si>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</si>
  <si>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</si>
  <si>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</si>
  <si>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</si>
  <si>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</si>
  <si>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</si>
  <si>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</si>
  <si>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</si>
  <si>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</si>
  <si>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</si>
  <si>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</si>
  <si>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</si>
  <si>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</si>
  <si>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</si>
  <si>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</si>
  <si>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</si>
  <si>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</si>
  <si>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</si>
  <si>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</si>
  <si>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</si>
  <si>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Viva Restaurant &amp; Bar</t>
  </si>
  <si>
    <t>31 ถ.พฤกษาอุทิศ ต.ปากน้ำ อ.เมืองกระบี่ จ.กระบี่</t>
  </si>
  <si>
    <t>0202444</t>
  </si>
  <si>
    <t>บ.ศรีผ่องพานิชย์ (ขายเครื่องแกง)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</si>
  <si>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</si>
  <si>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</si>
  <si>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</si>
  <si>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</si>
  <si>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</si>
  <si>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</si>
  <si>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</si>
  <si>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1449952</t>
  </si>
  <si>
    <t>นายธวัช ดีไชยเศรษฐ (Souvenir Shop)</t>
  </si>
  <si>
    <t>46 ถ.พฤกษาอุทิศ ต.ปากน้ำ อ.เมืองกระบี่ จ.กระบี่</t>
  </si>
  <si>
    <t>เมย-พค/กค-สค/ตค-พย59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</si>
  <si>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</si>
  <si>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</si>
  <si>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</si>
  <si>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</si>
  <si>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</si>
  <si>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</si>
  <si>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</si>
  <si>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</si>
  <si>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</si>
  <si>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</si>
  <si>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</si>
  <si>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</si>
  <si>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</si>
  <si>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</si>
  <si>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</si>
  <si>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</si>
  <si>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</si>
  <si>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</si>
  <si>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</si>
  <si>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</si>
  <si>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</si>
  <si>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</si>
  <si>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</si>
  <si>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</si>
  <si>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</si>
  <si>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</si>
  <si>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</si>
  <si>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</si>
  <si>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</si>
  <si>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บ.ศรีผ่องพานิชย์ (พงษ์สิงห์)</t>
  </si>
  <si>
    <t>114 ถ.พฤกษาอุทิศ ต.ปากน้ำ อ.เมืองกระบี่ จ.กระบี่</t>
  </si>
  <si>
    <t>0202226</t>
  </si>
  <si>
    <t>บ.ศรีผ่องพานิชย์ (แป๊ะขายส้ม)</t>
  </si>
  <si>
    <t>116 ถ.พฤกษาอุทิศ ต.ปากน้ำ อ.เมืองกระบี่ จ.กระบี่</t>
  </si>
  <si>
    <t>0202330</t>
  </si>
  <si>
    <t>บ.ศรีผ่องพานิชย์ (โภคากร)</t>
  </si>
  <si>
    <t>118 ถ.พฤกษาอุทิศ ต.ปากน้ำ อ.เมืองกระบี่ จ.กระบี่</t>
  </si>
  <si>
    <t>เมย-กค/ตค-ธค59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</si>
  <si>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</si>
  <si>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</si>
  <si>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</si>
  <si>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</si>
  <si>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</si>
  <si>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</si>
  <si>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</si>
  <si>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</si>
  <si>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</si>
  <si>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บ.ศรีผ่องพานิชย์ (ทักษา)</t>
  </si>
  <si>
    <t>136 ถ.พฤกษาอุทิศ ต.ปากน้ำ อ.เมืองกระบี่ จ.กระบี่</t>
  </si>
  <si>
    <t>0203368</t>
  </si>
  <si>
    <t>บ.ศรีผ่องพานิชย์ (โกเม่ง)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</si>
  <si>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</si>
  <si>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</si>
  <si>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</si>
  <si>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</si>
  <si>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</si>
  <si>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</si>
  <si>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</si>
  <si>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</si>
  <si>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</si>
  <si>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</si>
  <si>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</si>
  <si>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</si>
  <si>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</si>
  <si>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</si>
  <si>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</si>
  <si>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</si>
  <si>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</si>
  <si>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</si>
  <si>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</si>
  <si>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</si>
  <si>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</si>
  <si>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</si>
  <si>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</si>
  <si>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</si>
  <si>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</si>
  <si>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</si>
  <si>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</si>
  <si>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</si>
  <si>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</si>
  <si>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</si>
  <si>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</si>
  <si>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</si>
  <si>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</si>
  <si>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</si>
  <si>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</si>
  <si>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</si>
  <si>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</si>
  <si>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</si>
  <si>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</si>
  <si>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</si>
  <si>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</si>
  <si>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</si>
  <si>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</si>
  <si>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</si>
  <si>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</si>
  <si>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</si>
  <si>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</si>
  <si>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</si>
  <si>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</si>
  <si>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</si>
  <si>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</si>
  <si>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</si>
  <si>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</si>
  <si>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</si>
  <si>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</si>
  <si>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</si>
  <si>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</si>
  <si>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</si>
  <si>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</si>
  <si>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</si>
  <si>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</si>
  <si>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</si>
  <si>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</si>
  <si>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</si>
  <si>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</si>
  <si>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</si>
  <si>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</si>
  <si>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</si>
  <si>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</si>
  <si>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</si>
  <si>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</si>
  <si>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</si>
  <si>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</si>
  <si>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</si>
  <si>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</si>
  <si>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</si>
  <si>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</si>
  <si>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</si>
  <si>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</si>
  <si>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</si>
  <si>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</si>
  <si>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</si>
  <si>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</si>
  <si>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</si>
  <si>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</si>
  <si>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</si>
  <si>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</si>
  <si>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</si>
  <si>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</si>
  <si>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</si>
  <si>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</si>
  <si>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</si>
  <si>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</si>
  <si>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</si>
  <si>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</si>
  <si>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</si>
  <si>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</si>
  <si>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</si>
  <si>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</si>
  <si>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</si>
  <si>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</si>
  <si>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</si>
  <si>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</si>
  <si>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</si>
  <si>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</si>
  <si>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</si>
  <si>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</si>
  <si>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</si>
  <si>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</si>
  <si>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</si>
  <si>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</si>
  <si>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</si>
  <si>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</si>
  <si>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</si>
  <si>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</si>
  <si>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</si>
  <si>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</si>
  <si>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</si>
  <si>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</si>
  <si>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</si>
  <si>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</si>
  <si>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</si>
  <si>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</si>
  <si>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</si>
  <si>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</si>
  <si>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</si>
  <si>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</si>
  <si>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</si>
  <si>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</si>
  <si>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</si>
  <si>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</si>
  <si>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</si>
  <si>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</si>
  <si>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</si>
  <si>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</si>
  <si>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</si>
  <si>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</si>
  <si>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</si>
  <si>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</si>
  <si>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</si>
  <si>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</si>
  <si>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</si>
  <si>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</si>
  <si>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</si>
  <si>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</si>
  <si>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</si>
  <si>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</si>
  <si>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</si>
  <si>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</si>
  <si>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</si>
  <si>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</si>
  <si>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</si>
  <si>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</si>
  <si>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</si>
  <si>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เมย-สค/ตค59</t>
  </si>
  <si>
    <t>0214016</t>
  </si>
  <si>
    <t>23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</si>
  <si>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</si>
  <si>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</si>
  <si>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</si>
  <si>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</si>
  <si>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</si>
  <si>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</si>
  <si>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</si>
  <si>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</si>
  <si>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</si>
  <si>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</si>
  <si>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</si>
  <si>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</si>
  <si>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</si>
  <si>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</si>
  <si>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</si>
  <si>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</si>
  <si>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</si>
  <si>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</si>
  <si>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</si>
  <si>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</si>
  <si>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</si>
  <si>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</si>
  <si>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</si>
  <si>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</si>
  <si>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</si>
  <si>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</si>
  <si>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</si>
  <si>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</si>
  <si>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</si>
  <si>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</si>
  <si>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</si>
  <si>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</si>
  <si>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</si>
  <si>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</si>
  <si>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</si>
  <si>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</si>
  <si>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</si>
  <si>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</si>
  <si>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</si>
  <si>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</si>
  <si>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</si>
  <si>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</si>
  <si>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</si>
  <si>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</si>
  <si>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</si>
  <si>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</si>
  <si>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</si>
  <si>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</si>
  <si>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</si>
  <si>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</si>
  <si>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</si>
  <si>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</si>
  <si>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</si>
  <si>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</si>
  <si>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</si>
  <si>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</si>
  <si>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</si>
  <si>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</si>
  <si>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</si>
  <si>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</si>
  <si>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</si>
  <si>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</si>
  <si>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</si>
  <si>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</si>
  <si>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</si>
  <si>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</si>
  <si>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</si>
  <si>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</si>
  <si>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</si>
  <si>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</si>
  <si>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</si>
  <si>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</si>
  <si>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</si>
  <si>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</si>
  <si>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</si>
  <si>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</si>
  <si>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</si>
  <si>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</si>
  <si>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</si>
  <si>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</si>
  <si>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</si>
  <si>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</si>
  <si>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</si>
  <si>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</si>
  <si>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</si>
  <si>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</si>
  <si>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</si>
  <si>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</si>
  <si>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</si>
  <si>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</si>
  <si>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</si>
  <si>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</si>
  <si>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</si>
  <si>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</si>
  <si>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</si>
  <si>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</si>
  <si>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</si>
  <si>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</si>
  <si>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</si>
  <si>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</si>
  <si>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</si>
  <si>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</si>
  <si>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</si>
  <si>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</si>
  <si>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</si>
  <si>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</si>
  <si>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</si>
  <si>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</si>
  <si>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</si>
  <si>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</si>
  <si>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</si>
  <si>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</si>
  <si>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</si>
  <si>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</si>
  <si>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</si>
  <si>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</si>
  <si>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</si>
  <si>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</si>
  <si>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</si>
  <si>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</si>
  <si>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</si>
  <si>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</si>
  <si>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</si>
  <si>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</si>
  <si>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</si>
  <si>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</si>
  <si>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</si>
  <si>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</si>
  <si>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</si>
  <si>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</si>
  <si>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</si>
  <si>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</si>
  <si>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</si>
  <si>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</si>
  <si>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</si>
  <si>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</si>
  <si>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</si>
  <si>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</si>
  <si>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</si>
  <si>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</si>
  <si>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</si>
  <si>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</si>
  <si>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</si>
  <si>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</si>
  <si>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</si>
  <si>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</si>
  <si>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</si>
  <si>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</si>
  <si>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</si>
  <si>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</si>
  <si>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</si>
  <si>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</si>
  <si>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</si>
  <si>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</si>
  <si>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</si>
  <si>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</si>
  <si>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</si>
  <si>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</si>
  <si>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</si>
  <si>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</si>
  <si>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</si>
  <si>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</si>
  <si>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</si>
  <si>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</si>
  <si>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</si>
  <si>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</si>
  <si>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</si>
  <si>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</si>
  <si>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</si>
  <si>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</si>
  <si>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</si>
  <si>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</si>
  <si>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</si>
  <si>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</si>
  <si>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</si>
  <si>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</si>
  <si>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</si>
  <si>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</si>
  <si>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</si>
  <si>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</si>
  <si>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</si>
  <si>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</si>
  <si>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</si>
  <si>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</si>
  <si>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</si>
  <si>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</si>
  <si>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</si>
  <si>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</si>
  <si>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</si>
  <si>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</si>
  <si>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</si>
  <si>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</si>
  <si>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</si>
  <si>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</si>
  <si>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</si>
  <si>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</si>
  <si>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</si>
  <si>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</si>
  <si>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</si>
  <si>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</si>
  <si>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</si>
  <si>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</si>
  <si>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</si>
  <si>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</si>
  <si>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</si>
  <si>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</si>
  <si>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</si>
  <si>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</si>
  <si>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</si>
  <si>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</si>
  <si>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</si>
  <si>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</si>
  <si>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</si>
  <si>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</si>
  <si>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</si>
  <si>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</si>
  <si>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</si>
  <si>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</si>
  <si>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</si>
  <si>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</si>
  <si>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</si>
  <si>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</si>
  <si>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</si>
  <si>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</si>
  <si>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</si>
  <si>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</si>
  <si>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</si>
  <si>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</si>
  <si>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</si>
  <si>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</si>
  <si>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</si>
  <si>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</si>
  <si>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</si>
  <si>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</si>
  <si>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</si>
  <si>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</si>
  <si>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</si>
  <si>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</si>
  <si>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</si>
  <si>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</si>
  <si>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เมย-พค/กย/ธค59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</si>
  <si>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</si>
  <si>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</si>
  <si>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</si>
  <si>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</si>
  <si>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</si>
  <si>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</si>
  <si>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</si>
  <si>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</si>
  <si>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</si>
  <si>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</si>
  <si>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</si>
  <si>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</si>
  <si>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</si>
  <si>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</si>
  <si>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</si>
  <si>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</si>
  <si>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</si>
  <si>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</si>
  <si>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</si>
  <si>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</si>
  <si>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</si>
  <si>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</si>
  <si>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</si>
  <si>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</si>
  <si>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</si>
  <si>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</si>
  <si>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</si>
  <si>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</si>
  <si>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</si>
  <si>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</si>
  <si>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</si>
  <si>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</si>
  <si>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</si>
  <si>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</si>
  <si>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</si>
  <si>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</si>
  <si>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</si>
  <si>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</si>
  <si>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</si>
  <si>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</si>
  <si>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</si>
  <si>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</si>
  <si>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</si>
  <si>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</si>
  <si>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</si>
  <si>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</si>
  <si>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</si>
  <si>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</si>
  <si>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</si>
  <si>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</si>
  <si>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</si>
  <si>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</si>
  <si>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</si>
  <si>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</si>
  <si>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</si>
  <si>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</si>
  <si>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</si>
  <si>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</si>
  <si>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</si>
  <si>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</si>
  <si>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</si>
  <si>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</si>
  <si>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</si>
  <si>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</si>
  <si>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</si>
  <si>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</si>
  <si>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</si>
  <si>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</si>
  <si>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</si>
  <si>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</si>
  <si>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</si>
  <si>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</si>
  <si>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</si>
  <si>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</si>
  <si>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</si>
  <si>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</si>
  <si>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</si>
  <si>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</si>
  <si>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</si>
  <si>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</si>
  <si>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</si>
  <si>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</si>
  <si>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</si>
  <si>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</si>
  <si>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</si>
  <si>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</si>
  <si>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</si>
  <si>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</si>
  <si>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</si>
  <si>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</si>
  <si>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</si>
  <si>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</si>
  <si>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</si>
  <si>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</si>
  <si>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</si>
  <si>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เมย/กย-พย-ธค59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</si>
  <si>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</si>
  <si>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</si>
  <si>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</si>
  <si>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</si>
  <si>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</si>
  <si>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</si>
  <si>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</si>
  <si>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</si>
  <si>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</si>
  <si>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</si>
  <si>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</si>
  <si>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</si>
  <si>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</si>
  <si>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</si>
  <si>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</si>
  <si>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</si>
  <si>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</si>
  <si>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</si>
  <si>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</si>
  <si>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</si>
  <si>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</si>
  <si>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</si>
  <si>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</si>
  <si>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</si>
  <si>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</si>
  <si>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</si>
  <si>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</si>
  <si>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</si>
  <si>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</si>
  <si>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</si>
  <si>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</si>
  <si>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</si>
  <si>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</si>
  <si>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</si>
  <si>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</si>
  <si>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</si>
  <si>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</si>
  <si>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</si>
  <si>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</si>
  <si>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</si>
  <si>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</si>
  <si>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</si>
  <si>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</si>
  <si>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</si>
  <si>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</si>
  <si>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</si>
  <si>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</si>
  <si>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</si>
  <si>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</si>
  <si>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</si>
  <si>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</si>
  <si>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</si>
  <si>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</si>
  <si>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</si>
  <si>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</si>
  <si>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</si>
  <si>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</si>
  <si>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</si>
  <si>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</si>
  <si>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</si>
  <si>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</si>
  <si>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</si>
  <si>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</si>
  <si>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</si>
  <si>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</si>
  <si>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</si>
  <si>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</si>
  <si>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</si>
  <si>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</si>
  <si>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</si>
  <si>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</si>
  <si>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</si>
  <si>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</si>
  <si>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1242096</t>
  </si>
  <si>
    <t>92/24 ถ.มหาราช ต.ปากน้ำ อ.เมืองกระบี่ จ.กระบี่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</si>
  <si>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</si>
  <si>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</si>
  <si>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</si>
  <si>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</si>
  <si>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</si>
  <si>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0815288</t>
  </si>
  <si>
    <t>4 ถ.มหาราช ซ.5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</si>
  <si>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</si>
  <si>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</si>
  <si>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</si>
  <si>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</si>
  <si>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</si>
  <si>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</si>
  <si>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 xml:space="preserve">ชั่วคราว ต.ปากน้ำ อ.เมืองกระบี่ จ.กระบี่ </t>
  </si>
  <si>
    <t>วัดแก้วโกรวาราม(พระเซ่งปกาสัย)</t>
  </si>
  <si>
    <t>82/26 ถ.อิศรา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</si>
  <si>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</si>
  <si>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</si>
  <si>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0082394</t>
  </si>
  <si>
    <t>วัดแก้วโกรวาราม(ศาลาเปรียญ)</t>
  </si>
  <si>
    <t>0646770</t>
  </si>
  <si>
    <t>233 ถ.มหาราช ต.ปากน้ำ อ.เมืองกระบี่ จ.กระบี่</t>
  </si>
  <si>
    <t xml:space="preserve">หนี้ยกมา </t>
  </si>
  <si>
    <t>0955148</t>
  </si>
  <si>
    <t>น.ส.หนูนา เฒ่าบุดศรี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</si>
  <si>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</si>
  <si>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</si>
  <si>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</si>
  <si>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0226024</t>
  </si>
  <si>
    <t>31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</si>
  <si>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</si>
  <si>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</si>
  <si>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</si>
  <si>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นางประภา กิตติธรกุล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</si>
  <si>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</si>
  <si>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</si>
  <si>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</si>
  <si>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</si>
  <si>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</si>
  <si>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</si>
  <si>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</si>
  <si>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</si>
  <si>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นายสมเกียรติ สารวงค์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</si>
  <si>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</si>
  <si>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</si>
  <si>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</si>
  <si>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</si>
  <si>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</si>
  <si>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นายวัฒนา ซารนาท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</si>
  <si>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</si>
  <si>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</si>
  <si>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</si>
  <si>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</si>
  <si>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</si>
  <si>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นายวิรัช ทองโสภา (เก็บเงิน ที่ไฮไฟร์มิวสิค)</t>
  </si>
  <si>
    <t>25 ถ.มหาราช ซ.9 ต.ปากน้ำ อ.เมืองกระบี่ จ.กระบี่</t>
  </si>
  <si>
    <t>1248074</t>
  </si>
  <si>
    <t>นายเชวง แก้วภราดัย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</si>
  <si>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</si>
  <si>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</si>
  <si>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</si>
  <si>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</si>
  <si>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</si>
  <si>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</si>
  <si>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</si>
  <si>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</si>
  <si>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</si>
  <si>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</si>
  <si>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</si>
  <si>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</si>
  <si>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</si>
  <si>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</si>
  <si>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</si>
  <si>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</si>
  <si>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</si>
  <si>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2/6 ถ.มหาราช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</si>
  <si>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</si>
  <si>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</si>
  <si>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</si>
  <si>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</si>
  <si>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</si>
  <si>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</si>
  <si>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</si>
  <si>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</si>
  <si>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</si>
  <si>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</si>
  <si>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</si>
  <si>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</si>
  <si>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</si>
  <si>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</si>
  <si>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</si>
  <si>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</si>
  <si>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14 ถ.มหาราช ต.ปากน้ำ อ.เมืองกระบี่ จ.กระบี่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</si>
  <si>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</si>
  <si>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</si>
  <si>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</si>
  <si>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</si>
  <si>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</si>
  <si>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1292378</t>
  </si>
  <si>
    <t>นางรัศมี อภิรติธรรม</t>
  </si>
  <si>
    <t>1013036</t>
  </si>
  <si>
    <t>นางวันดี สำแดงพันธ์</t>
  </si>
  <si>
    <t>19/1 ถ.มหาราช ต.ปากน้ำ อ.เมืองกระบี่ จ.กระบี่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</si>
  <si>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</si>
  <si>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</si>
  <si>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</si>
  <si>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</si>
  <si>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</si>
  <si>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นายอดิสร เหล่าติวานนท์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</si>
  <si>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</si>
  <si>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</si>
  <si>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</si>
  <si>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</si>
  <si>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</si>
  <si>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</si>
  <si>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</si>
  <si>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</si>
  <si>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</si>
  <si>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</si>
  <si>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</si>
  <si>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</si>
  <si>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</si>
  <si>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</si>
  <si>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บริษัท กรีนเฮ้าส์โฮเต็ล จำกัด</t>
  </si>
  <si>
    <t>0917438</t>
  </si>
  <si>
    <t>38 ถ.มหาราช ต.ปากน้ำ อ.เมืองกระบี่ จ.กระบี่</t>
  </si>
  <si>
    <t>0269670</t>
  </si>
  <si>
    <t>นายวิรุฬห์ กีรติภักดีกุล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</si>
  <si>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</si>
  <si>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</si>
  <si>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</si>
  <si>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48 ถ.มหาราช ต.ปากน้ำ อ.เมืองกระบี่ จ.กระบี่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</si>
  <si>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</si>
  <si>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</si>
  <si>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</si>
  <si>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</si>
  <si>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</si>
  <si>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</si>
  <si>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</si>
  <si>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</si>
  <si>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</si>
  <si>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</si>
  <si>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</si>
  <si>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</si>
  <si>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</si>
  <si>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</si>
  <si>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</si>
  <si>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</si>
  <si>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</si>
  <si>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</si>
  <si>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</si>
  <si>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</si>
  <si>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</si>
  <si>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</si>
  <si>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</si>
  <si>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</si>
  <si>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</si>
  <si>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</si>
  <si>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</si>
  <si>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</si>
  <si>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นายศักดิ์ดา แซ่ด่าน (THE BOOKS)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</si>
  <si>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</si>
  <si>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</si>
  <si>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</si>
  <si>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</si>
  <si>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</si>
  <si>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นายอนันต์ ป่อน้อย</t>
  </si>
  <si>
    <t>84 ถ.มหาราช ต.ปากน้ำ อ.เมืองกระบี่ จ.กระบี่</t>
  </si>
  <si>
    <t>0912938</t>
  </si>
  <si>
    <t>นางอรวรรณ อุดมวิศวกุล (บ.มูฟวี่ไทม์เอ็นเตอร์เทนเม้นท์ จำกัด)</t>
  </si>
  <si>
    <t>88/6-7 ถ.มหาราช ต.ปากน้ำ อ.เมืองกระบี่ จ.กระบี่</t>
  </si>
  <si>
    <t>0912824</t>
  </si>
  <si>
    <t>นายยงสิทธิ์ อนันต์เศรษฐการ</t>
  </si>
  <si>
    <t>88/8 ถ.มหาราช ต.ปากน้ำ อ.เมืองกระบี่ จ.กระบี่</t>
  </si>
  <si>
    <t>0958246</t>
  </si>
  <si>
    <t>นายปิยะพล วนอุกฤษฏ์</t>
  </si>
  <si>
    <t>88/9 ถ.มหาราช ต.ปากน้ำ อ.เมืองกระบี่ จ.กระบี่</t>
  </si>
  <si>
    <t>0931236</t>
  </si>
  <si>
    <t>นายณัฐพล วัฒนวีรชัย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</si>
  <si>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</si>
  <si>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</si>
  <si>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</si>
  <si>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</si>
  <si>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</si>
  <si>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</si>
  <si>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</si>
  <si>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</si>
  <si>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</si>
  <si>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</si>
  <si>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</si>
  <si>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</si>
  <si>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</si>
  <si>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</si>
  <si>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</si>
  <si>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</si>
  <si>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</si>
  <si>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</si>
  <si>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</si>
  <si>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</si>
  <si>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</si>
  <si>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</si>
  <si>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</si>
  <si>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1528284</t>
  </si>
  <si>
    <t>90/53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</si>
  <si>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</si>
  <si>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</si>
  <si>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</si>
  <si>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</si>
  <si>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</si>
  <si>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</si>
  <si>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</si>
  <si>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</si>
  <si>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</si>
  <si>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</si>
  <si>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</si>
  <si>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</si>
  <si>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</si>
  <si>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</si>
  <si>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</si>
  <si>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</si>
  <si>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</si>
  <si>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</si>
  <si>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</si>
  <si>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</si>
  <si>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</si>
  <si>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</si>
  <si>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</si>
  <si>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</si>
  <si>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</si>
  <si>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</si>
  <si>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</si>
  <si>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</si>
  <si>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</si>
  <si>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</si>
  <si>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</si>
  <si>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</si>
  <si>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</si>
  <si>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</si>
  <si>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</si>
  <si>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 (กระบี่การพิมพ์)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</si>
  <si>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</si>
  <si>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</si>
  <si>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</si>
  <si>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</si>
  <si>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</si>
  <si>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</si>
  <si>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</si>
  <si>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</si>
  <si>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</si>
  <si>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</si>
  <si>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</si>
  <si>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</si>
  <si>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</si>
  <si>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</si>
  <si>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</si>
  <si>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</si>
  <si>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</si>
  <si>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</si>
  <si>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</si>
  <si>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</si>
  <si>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</si>
  <si>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</si>
  <si>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</si>
  <si>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</si>
  <si>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</si>
  <si>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</si>
  <si>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</si>
  <si>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</si>
  <si>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</si>
  <si>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</si>
  <si>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</si>
  <si>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</si>
  <si>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</si>
  <si>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</si>
  <si>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</si>
  <si>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</si>
  <si>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</si>
  <si>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</si>
  <si>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</si>
  <si>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</si>
  <si>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</si>
  <si>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</si>
  <si>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</si>
  <si>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</si>
  <si>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</si>
  <si>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</si>
  <si>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</si>
  <si>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</si>
  <si>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</si>
  <si>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เมย-กย/พย59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</si>
  <si>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</si>
  <si>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</si>
  <si>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</si>
  <si>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</si>
  <si>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</si>
  <si>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</si>
  <si>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</si>
  <si>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</si>
  <si>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</si>
  <si>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</si>
  <si>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</si>
  <si>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</si>
  <si>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</si>
  <si>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</si>
  <si>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</si>
  <si>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</si>
  <si>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</si>
  <si>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</si>
  <si>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</si>
  <si>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</si>
  <si>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</si>
  <si>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</si>
  <si>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</si>
  <si>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</si>
  <si>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</si>
  <si>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</si>
  <si>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</si>
  <si>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</si>
  <si>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</si>
  <si>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</si>
  <si>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</si>
  <si>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0080110</t>
  </si>
  <si>
    <t>นายลี่ แซ่ตัน</t>
  </si>
  <si>
    <t>6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</si>
  <si>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</si>
  <si>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</si>
  <si>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</si>
  <si>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</si>
  <si>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</si>
  <si>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</si>
  <si>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</si>
  <si>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</si>
  <si>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</si>
  <si>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</si>
  <si>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</si>
  <si>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</si>
  <si>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</si>
  <si>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</si>
  <si>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</si>
  <si>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</si>
  <si>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</si>
  <si>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</si>
  <si>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</si>
  <si>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</si>
  <si>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</si>
  <si>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</si>
  <si>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</si>
  <si>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</si>
  <si>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</si>
  <si>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</si>
  <si>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</si>
  <si>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</si>
  <si>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</si>
  <si>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</si>
  <si>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</si>
  <si>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</si>
  <si>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</si>
  <si>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</si>
  <si>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</si>
  <si>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</si>
  <si>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</si>
  <si>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</si>
  <si>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</si>
  <si>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</si>
  <si>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</si>
  <si>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</si>
  <si>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</si>
  <si>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</si>
  <si>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</si>
  <si>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</si>
  <si>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</si>
  <si>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</si>
  <si>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</si>
  <si>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</si>
  <si>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</si>
  <si>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</si>
  <si>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</si>
  <si>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</si>
  <si>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</si>
  <si>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</si>
  <si>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</si>
  <si>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</si>
  <si>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</si>
  <si>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</si>
  <si>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</si>
  <si>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</si>
  <si>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</si>
  <si>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</si>
  <si>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</si>
  <si>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</si>
  <si>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</si>
  <si>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</si>
  <si>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</si>
  <si>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</si>
  <si>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</si>
  <si>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</si>
  <si>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</si>
  <si>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</si>
  <si>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</si>
  <si>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</si>
  <si>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</si>
  <si>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</si>
  <si>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</si>
  <si>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</si>
  <si>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</si>
  <si>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</si>
  <si>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</si>
  <si>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</si>
  <si>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</si>
  <si>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</si>
  <si>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</si>
  <si>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เมย/สค/ตค-ธค59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</si>
  <si>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</si>
  <si>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</si>
  <si>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</si>
  <si>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</si>
  <si>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</si>
  <si>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</si>
  <si>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</si>
  <si>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</si>
  <si>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</si>
  <si>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</si>
  <si>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</si>
  <si>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</si>
  <si>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</si>
  <si>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</si>
  <si>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</si>
  <si>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</si>
  <si>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</si>
  <si>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</si>
  <si>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</si>
  <si>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</si>
  <si>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</si>
  <si>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</si>
  <si>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</si>
  <si>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</si>
  <si>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</si>
  <si>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</si>
  <si>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</si>
  <si>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</si>
  <si>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</si>
  <si>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</si>
  <si>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</si>
  <si>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</si>
  <si>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</si>
  <si>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</si>
  <si>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</si>
  <si>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</si>
  <si>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</si>
  <si>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ตค59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</si>
  <si>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</si>
  <si>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</si>
  <si>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</si>
  <si>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</si>
  <si>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</si>
  <si>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</si>
  <si>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</si>
  <si>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</si>
  <si>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</si>
  <si>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</si>
  <si>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</si>
  <si>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</si>
  <si>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</si>
  <si>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</si>
  <si>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</si>
  <si>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</si>
  <si>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</si>
  <si>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</si>
  <si>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</si>
  <si>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</si>
  <si>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</si>
  <si>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</si>
  <si>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</si>
  <si>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</si>
  <si>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</si>
  <si>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</si>
  <si>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</si>
  <si>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</si>
  <si>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</si>
  <si>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</si>
  <si>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</si>
  <si>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</si>
  <si>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</si>
  <si>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</si>
  <si>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</si>
  <si>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</si>
  <si>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</si>
  <si>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</si>
  <si>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</si>
  <si>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</si>
  <si>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</si>
  <si>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</si>
  <si>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</si>
  <si>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</si>
  <si>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</si>
  <si>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</si>
  <si>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</si>
  <si>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</si>
  <si>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</si>
  <si>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</si>
  <si>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</si>
  <si>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</si>
  <si>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</si>
  <si>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</si>
  <si>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</si>
  <si>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</si>
  <si>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</si>
  <si>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</si>
  <si>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1474866</t>
  </si>
  <si>
    <t>นางสมจิตต์ ธรรมทักษ์</t>
  </si>
  <si>
    <t>98/10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</si>
  <si>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</si>
  <si>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</si>
  <si>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</si>
  <si>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0208640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</si>
  <si>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</si>
  <si>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</si>
  <si>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</si>
  <si>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</si>
  <si>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</si>
  <si>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</si>
  <si>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</si>
  <si>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</si>
  <si>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</si>
  <si>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</si>
  <si>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</si>
  <si>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</si>
  <si>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</si>
  <si>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</si>
  <si>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</si>
  <si>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</si>
  <si>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</si>
  <si>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พค-ตค/ธค59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</si>
  <si>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</si>
  <si>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</si>
  <si>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</si>
  <si>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</si>
  <si>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</si>
  <si>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</si>
  <si>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</si>
  <si>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</si>
  <si>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</si>
  <si>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</si>
  <si>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</si>
  <si>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</si>
  <si>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</si>
  <si>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</si>
  <si>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</si>
  <si>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</si>
  <si>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</si>
  <si>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</si>
  <si>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</si>
  <si>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</si>
  <si>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</si>
  <si>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</si>
  <si>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</si>
  <si>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0207276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</si>
  <si>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</si>
  <si>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</si>
  <si>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1503182</t>
  </si>
  <si>
    <t>นางสุภาภรณ์ ศรีสวัสดิ์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</si>
  <si>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</si>
  <si>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</si>
  <si>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</si>
  <si>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</si>
  <si>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</si>
  <si>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</si>
  <si>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</si>
  <si>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</si>
  <si>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</si>
  <si>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</si>
  <si>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</si>
  <si>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</si>
  <si>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</si>
  <si>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</si>
  <si>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</si>
  <si>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</si>
  <si>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</si>
  <si>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</si>
  <si>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</si>
  <si>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</si>
  <si>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</si>
  <si>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25 ถ.มหาราช ซ.10  ต.ปากน้ำ อ.เมืองกระบี่ จ.กระบี่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</si>
  <si>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</si>
  <si>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</si>
  <si>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</si>
  <si>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</si>
  <si>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</si>
  <si>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</si>
  <si>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</si>
  <si>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</si>
  <si>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</si>
  <si>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</si>
  <si>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</si>
  <si>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</si>
  <si>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</si>
  <si>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</si>
  <si>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</si>
  <si>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</si>
  <si>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</si>
  <si>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</si>
  <si>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</si>
  <si>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</si>
  <si>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</si>
  <si>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</si>
  <si>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</si>
  <si>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</si>
  <si>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</si>
  <si>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</si>
  <si>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</si>
  <si>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</si>
  <si>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</si>
  <si>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</si>
  <si>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</si>
  <si>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</si>
  <si>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</si>
  <si>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</si>
  <si>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</si>
  <si>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</si>
  <si>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</si>
  <si>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</si>
  <si>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</si>
  <si>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</si>
  <si>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</si>
  <si>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</si>
  <si>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</si>
  <si>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</si>
  <si>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</si>
  <si>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</si>
  <si>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</si>
  <si>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</si>
  <si>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</si>
  <si>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</si>
  <si>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</si>
  <si>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</si>
  <si>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</si>
  <si>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</si>
  <si>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</si>
  <si>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</si>
  <si>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</si>
  <si>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</si>
  <si>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</si>
  <si>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</si>
  <si>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</si>
  <si>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</si>
  <si>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</si>
  <si>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</si>
  <si>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0368168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</si>
  <si>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</si>
  <si>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</si>
  <si>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กค59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</si>
  <si>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</si>
  <si>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</si>
  <si>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</si>
  <si>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</si>
  <si>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</si>
  <si>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</si>
  <si>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</si>
  <si>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</si>
  <si>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</si>
  <si>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</si>
  <si>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</si>
  <si>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</si>
  <si>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</si>
  <si>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</si>
  <si>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</si>
  <si>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</si>
  <si>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</si>
  <si>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</si>
  <si>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</si>
  <si>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</si>
  <si>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</si>
  <si>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</si>
  <si>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</si>
  <si>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</si>
  <si>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</si>
  <si>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</si>
  <si>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</si>
  <si>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</si>
  <si>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</si>
  <si>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</si>
  <si>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</si>
  <si>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</si>
  <si>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</si>
  <si>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</si>
  <si>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</si>
  <si>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</si>
  <si>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</si>
  <si>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</si>
  <si>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</si>
  <si>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</si>
  <si>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</si>
  <si>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</si>
  <si>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</si>
  <si>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</si>
  <si>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</si>
  <si>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</si>
  <si>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</si>
  <si>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</si>
  <si>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</si>
  <si>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</si>
  <si>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</si>
  <si>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</si>
  <si>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</si>
  <si>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</si>
  <si>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</si>
  <si>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</si>
  <si>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</si>
  <si>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</si>
  <si>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</si>
  <si>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</si>
  <si>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เมย-พค/กค/ตค-ธค59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</si>
  <si>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</si>
  <si>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</si>
  <si>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</si>
  <si>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</si>
  <si>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</si>
  <si>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</si>
  <si>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</si>
  <si>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</si>
  <si>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</si>
  <si>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</si>
  <si>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</si>
  <si>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</si>
  <si>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</si>
  <si>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</si>
  <si>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</si>
  <si>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</si>
  <si>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</si>
  <si>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</si>
  <si>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</si>
  <si>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</si>
  <si>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</si>
  <si>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</si>
  <si>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</si>
  <si>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</si>
  <si>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</si>
  <si>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</si>
  <si>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</si>
  <si>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</si>
  <si>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</si>
  <si>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</si>
  <si>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</si>
  <si>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</si>
  <si>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</si>
  <si>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</si>
  <si>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</si>
  <si>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</si>
  <si>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</si>
  <si>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</si>
  <si>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</si>
  <si>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</si>
  <si>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</si>
  <si>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</si>
  <si>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</si>
  <si>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</si>
  <si>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</si>
  <si>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</si>
  <si>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</si>
  <si>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</si>
  <si>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</si>
  <si>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</si>
  <si>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</si>
  <si>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</si>
  <si>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</si>
  <si>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</si>
  <si>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</si>
  <si>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</si>
  <si>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</si>
  <si>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</si>
  <si>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</si>
  <si>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นางกิ้มฮั้ว พันเชย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</si>
  <si>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</si>
  <si>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</si>
  <si>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</si>
  <si>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</si>
  <si>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</si>
  <si>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</si>
  <si>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</si>
  <si>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</si>
  <si>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</si>
  <si>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</si>
  <si>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</si>
  <si>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</si>
  <si>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0393614</t>
  </si>
  <si>
    <t>นายไพเราะ ดิลกคุณานนท์</t>
  </si>
  <si>
    <t>136/1 ซ.ตะกั่วทุ่ง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</si>
  <si>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</si>
  <si>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</si>
  <si>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</si>
  <si>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</si>
  <si>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</si>
  <si>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</si>
  <si>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>3 มี.ค.60</t>
  </si>
  <si>
    <t>6 มี.ค.60</t>
  </si>
  <si>
    <t>ชำระเช็ค เลขที่ 00020652 จำนวนเงิน 232.19 บาท</t>
  </si>
  <si>
    <t>9 มี.ค.60</t>
  </si>
  <si>
    <t>ส.ค.-ธ.ค.59</t>
  </si>
  <si>
    <t>พ.ย.-ธ.ค.59</t>
  </si>
  <si>
    <t>ธ.ค.59</t>
  </si>
  <si>
    <t>13 มี.ค.60</t>
  </si>
  <si>
    <t>14 มี.ค.60</t>
  </si>
  <si>
    <t>โอนเงินเข้า บช จำนวนเงิน 265.90 บาท</t>
  </si>
  <si>
    <t>15 มี.ค.60</t>
  </si>
  <si>
    <t>wma-602000839</t>
  </si>
  <si>
    <t>16 มี.ค.60</t>
  </si>
  <si>
    <t>นายชาญชิต นาวงศ์ศรี (ศูนย์เซรามิค)</t>
  </si>
  <si>
    <t>ชำระเช็ค เลขที่ 10243457 จำนวนเงิน 157.29 บาท</t>
  </si>
  <si>
    <t>ชำระเช็ค ธนาคารไทยพาณิชย์ 00676741 จำนวนเงิน 2,910.40 บาท</t>
  </si>
  <si>
    <t>17 มี.ค.60</t>
  </si>
  <si>
    <t>wma-603000261</t>
  </si>
  <si>
    <t>wma-603000262</t>
  </si>
  <si>
    <t>wma-603000263</t>
  </si>
  <si>
    <t>wma-603000264</t>
  </si>
  <si>
    <t>ต.ค.-ธ.ค.59</t>
  </si>
  <si>
    <t>เม.ย.-พ.ค.59</t>
  </si>
  <si>
    <t>92/26 ถ.มหาราช ต.ปากน้ำ อ.เมืองกระบี่ จ.กระบี่</t>
  </si>
  <si>
    <t>28/11-12 ถ.มหาราช ต.ปากน้ำ อ.เมืองกระบี่ จ.กระบี่</t>
  </si>
  <si>
    <t>20 มี.ค.60</t>
  </si>
  <si>
    <t>ก.ย.-ธ.ค.59</t>
  </si>
  <si>
    <t>ชำระเช็ค เลขที่ 6156676 จำนวนเงิน 1,759.08 บาท</t>
  </si>
  <si>
    <t>ชำระเช็ค เลขที่ 1607167 จำนวนเงิน 2,276.96 บาท</t>
  </si>
  <si>
    <t>21 มี.ค.60</t>
  </si>
  <si>
    <t>22 มี.ค.60</t>
  </si>
  <si>
    <t>เม.ย.-ธ.ค.59</t>
  </si>
  <si>
    <t>23 มี.ค.60</t>
  </si>
  <si>
    <t>24 มี.ค.60</t>
  </si>
  <si>
    <t>ชำระเช็ค เลขที่ 10062087 จำนวนเงิน 101.12 บาท</t>
  </si>
  <si>
    <t>wma-602000840</t>
  </si>
  <si>
    <t>wma-602000841</t>
  </si>
  <si>
    <t>wma-602000842</t>
  </si>
  <si>
    <t>wma-602000843</t>
  </si>
  <si>
    <t>wma-602000844</t>
  </si>
  <si>
    <t>wma-602000845</t>
  </si>
  <si>
    <t>wma-602000846</t>
  </si>
  <si>
    <t>wma-602000847</t>
  </si>
  <si>
    <t>wma-602000848</t>
  </si>
  <si>
    <t>27 มี.ค.60</t>
  </si>
  <si>
    <t>มิ.ย.-ธ.ค.59</t>
  </si>
  <si>
    <t>ก.ค.-ธ.ค.59</t>
  </si>
  <si>
    <t>เม.ย.-พ.ค./ก.ค.-ธ.ค.59</t>
  </si>
  <si>
    <t>พ.ค./ก.ค.-ธ.ค.59</t>
  </si>
  <si>
    <t>ชำระเช็คเลขที่ 1607190 จำนวนเงิน 2,714.06 บาท</t>
  </si>
  <si>
    <t>28 มี.ค.60</t>
  </si>
  <si>
    <t>ชำระเช็คเลขที่ 8126016906 จำนวนเงิน 584.23 บาท</t>
  </si>
  <si>
    <t>29 มี.ค.60</t>
  </si>
  <si>
    <t>wma-602000849</t>
  </si>
  <si>
    <t>wma-602000850</t>
  </si>
  <si>
    <t>wma-602000851</t>
  </si>
  <si>
    <t>wma-602000852</t>
  </si>
  <si>
    <t>wma-602000853</t>
  </si>
  <si>
    <t>ชำระเช็ค 10243477 จำนวนเงิน 250.92 บาท</t>
  </si>
  <si>
    <t>ชำระเช็ค 10031656 จำนวนเงิน 3,246.93 บาท</t>
  </si>
  <si>
    <t xml:space="preserve">31 มี.ค.60 </t>
  </si>
  <si>
    <t>31 มี.ค.60</t>
  </si>
  <si>
    <t>พ.ค.-ธ.ค.59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</si>
</sst>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฿&quot;#,##0.00;\-&quot;฿&quot;#,##0.00"/>
    <numFmt numFmtId="165" formatCode="_-&quot;฿&quot;* #,##0.00_-;\-&quot;฿&quot;* #,##0.00_-;_-&quot;฿&quot;* &quot;-&quot;??_-;_-@_-"/>
    <numFmt numFmtId="166" formatCode="_-* #,##0.00_-;\-* #,##0.00_-;_-* &quot;-&quot;??_-;_-@_-"/>
  </numFmts>
  <fonts count="14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b/>
      <sz val="16"/>
      <name val="TH SarabunPSK"/>
      <family val="2"/>
    </font>
    <font>
      <sz val="12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u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  <font>
      <b/>
      <sz val="24"/>
      <color rgb="FFFF0000"/>
      <name val="TH SarabunPSK"/>
      <family val="2"/>
    </font>
    <font>
      <sz val="16"/>
      <color theme="9" tint="-0.249977111117893"/>
      <name val="TH SarabunPSK"/>
      <family val="2"/>
    </font>
    <font>
      <b/>
      <sz val="12"/>
      <color theme="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</cellStyleXfs>
  <cellXfs count="258">
    <xf numFmtId="0" fontId="0" fillId="0" borderId="0" xfId="0"/>
    <xf numFmtId="166" fontId="1" fillId="0" borderId="1" xfId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66" fontId="5" fillId="0" borderId="2" xfId="1" applyFont="1" applyFill="1" applyBorder="1"/>
    <xf numFmtId="166" fontId="5" fillId="0" borderId="1" xfId="1" applyFont="1" applyFill="1" applyBorder="1"/>
    <xf numFmtId="166" fontId="5" fillId="0" borderId="1" xfId="0" applyNumberFormat="1" applyFont="1" applyFill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166" fontId="5" fillId="0" borderId="0" xfId="1" applyFont="1" applyFill="1" applyBorder="1"/>
    <xf numFmtId="0" fontId="1" fillId="0" borderId="0" xfId="0" applyFont="1" applyFill="1" applyBorder="1"/>
    <xf numFmtId="166" fontId="5" fillId="0" borderId="0" xfId="1" applyFont="1" applyFill="1" applyBorder="1" applyAlignment="1">
      <alignment horizontal="center"/>
    </xf>
    <xf numFmtId="0" fontId="1" fillId="0" borderId="0" xfId="0" applyFont="1" applyFill="1" applyBorder="1" applyAlignment="1"/>
    <xf numFmtId="166" fontId="5" fillId="0" borderId="2" xfId="0" applyNumberFormat="1" applyFont="1" applyFill="1" applyBorder="1"/>
    <xf numFmtId="0" fontId="5" fillId="0" borderId="3" xfId="0" applyFont="1" applyFill="1" applyBorder="1"/>
    <xf numFmtId="49" fontId="1" fillId="0" borderId="2" xfId="0" applyNumberFormat="1" applyFont="1" applyFill="1" applyBorder="1" applyAlignment="1">
      <alignment horizontal="center"/>
    </xf>
    <xf numFmtId="166" fontId="1" fillId="0" borderId="1" xfId="1" applyFont="1" applyBorder="1" applyAlignment="1">
      <alignment horizontal="right"/>
    </xf>
    <xf numFmtId="0" fontId="6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6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6" fillId="0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/>
    <xf numFmtId="166" fontId="1" fillId="0" borderId="0" xfId="1" applyFont="1"/>
    <xf numFmtId="166" fontId="1" fillId="0" borderId="0" xfId="1" applyFont="1" applyFill="1" applyAlignment="1">
      <alignment horizontal="right"/>
    </xf>
    <xf numFmtId="166" fontId="1" fillId="0" borderId="0" xfId="1" applyFont="1" applyAlignment="1">
      <alignment horizontal="right"/>
    </xf>
    <xf numFmtId="0" fontId="1" fillId="0" borderId="0" xfId="1" applyNumberFormat="1" applyFont="1" applyAlignment="1">
      <alignment horizontal="center"/>
    </xf>
    <xf numFmtId="166" fontId="1" fillId="0" borderId="0" xfId="1" applyFont="1" applyAlignment="1">
      <alignment horizontal="center"/>
    </xf>
    <xf numFmtId="166" fontId="1" fillId="0" borderId="0" xfId="1" applyFont="1" applyFill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0" fontId="1" fillId="0" borderId="0" xfId="0" applyFont="1" applyBorder="1"/>
    <xf numFmtId="49" fontId="5" fillId="0" borderId="0" xfId="0" applyNumberFormat="1" applyFont="1" applyAlignment="1"/>
    <xf numFmtId="0" fontId="7" fillId="0" borderId="0" xfId="0" applyFont="1" applyAlignment="1">
      <alignment horizontal="right"/>
    </xf>
    <xf numFmtId="166" fontId="8" fillId="0" borderId="0" xfId="1" applyFont="1" applyFill="1"/>
    <xf numFmtId="166" fontId="1" fillId="0" borderId="0" xfId="1" applyFont="1" applyFill="1" applyBorder="1" applyAlignment="1">
      <alignment horizontal="center"/>
    </xf>
    <xf numFmtId="166" fontId="1" fillId="0" borderId="0" xfId="1" applyFont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49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6" fontId="2" fillId="0" borderId="7" xfId="1" applyFont="1" applyFill="1" applyBorder="1" applyAlignment="1">
      <alignment horizontal="center"/>
    </xf>
    <xf numFmtId="166" fontId="1" fillId="0" borderId="7" xfId="1" applyFont="1" applyFill="1" applyBorder="1" applyAlignment="1">
      <alignment horizontal="right"/>
    </xf>
    <xf numFmtId="166" fontId="1" fillId="0" borderId="7" xfId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166" fontId="1" fillId="0" borderId="1" xfId="1" applyFont="1" applyFill="1" applyBorder="1" applyAlignment="1">
      <alignment horizontal="center"/>
    </xf>
    <xf numFmtId="166" fontId="5" fillId="0" borderId="1" xfId="1" applyFont="1" applyBorder="1"/>
    <xf numFmtId="49" fontId="1" fillId="0" borderId="1" xfId="0" applyNumberFormat="1" applyFont="1" applyFill="1" applyBorder="1" applyAlignment="1"/>
    <xf numFmtId="0" fontId="1" fillId="0" borderId="2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1" xfId="1" applyNumberFormat="1" applyFont="1" applyFill="1" applyBorder="1" applyAlignment="1">
      <alignment horizontal="center"/>
    </xf>
    <xf numFmtId="166" fontId="1" fillId="0" borderId="0" xfId="1" applyFont="1" applyFill="1"/>
    <xf numFmtId="0" fontId="1" fillId="0" borderId="0" xfId="0" applyFont="1" applyFill="1"/>
    <xf numFmtId="49" fontId="1" fillId="0" borderId="0" xfId="0" applyNumberFormat="1" applyFont="1" applyFill="1" applyAlignment="1"/>
    <xf numFmtId="0" fontId="1" fillId="0" borderId="0" xfId="1" applyNumberFormat="1" applyFont="1" applyBorder="1" applyAlignment="1">
      <alignment horizontal="left"/>
    </xf>
    <xf numFmtId="166" fontId="1" fillId="0" borderId="0" xfId="0" applyNumberFormat="1" applyFont="1" applyFill="1"/>
    <xf numFmtId="49" fontId="1" fillId="0" borderId="1" xfId="0" applyNumberFormat="1" applyFont="1" applyBorder="1" applyAlignment="1"/>
    <xf numFmtId="0" fontId="5" fillId="0" borderId="0" xfId="0" applyFont="1" applyBorder="1"/>
    <xf numFmtId="0" fontId="6" fillId="0" borderId="0" xfId="1" applyNumberFormat="1" applyFont="1" applyFill="1" applyBorder="1" applyAlignment="1">
      <alignment horizontal="center" vertical="center"/>
    </xf>
    <xf numFmtId="166" fontId="6" fillId="0" borderId="2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166" fontId="6" fillId="0" borderId="8" xfId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166" fontId="5" fillId="0" borderId="0" xfId="1" applyFont="1" applyBorder="1"/>
    <xf numFmtId="0" fontId="9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49" fontId="9" fillId="0" borderId="0" xfId="0" applyNumberFormat="1" applyFont="1" applyBorder="1" applyAlignment="1"/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166" fontId="2" fillId="0" borderId="0" xfId="1" applyFont="1" applyFill="1" applyBorder="1" applyAlignment="1">
      <alignment horizontal="center"/>
    </xf>
    <xf numFmtId="166" fontId="8" fillId="0" borderId="0" xfId="1" applyFont="1" applyFill="1" applyAlignment="1">
      <alignment horizontal="right"/>
    </xf>
    <xf numFmtId="166" fontId="2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6" fontId="8" fillId="0" borderId="0" xfId="1" applyFont="1" applyFill="1" applyBorder="1" applyAlignment="1">
      <alignment horizontal="right"/>
    </xf>
    <xf numFmtId="166" fontId="2" fillId="0" borderId="9" xfId="0" applyNumberFormat="1" applyFont="1" applyFill="1" applyBorder="1" applyAlignment="1">
      <alignment horizontal="center"/>
    </xf>
    <xf numFmtId="166" fontId="2" fillId="0" borderId="9" xfId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49" fontId="9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66" fontId="5" fillId="0" borderId="10" xfId="1" applyFont="1" applyFill="1" applyBorder="1" applyAlignment="1">
      <alignment horizontal="center" vertical="center"/>
    </xf>
    <xf numFmtId="166" fontId="5" fillId="0" borderId="2" xfId="1" applyFont="1" applyFill="1" applyBorder="1" applyAlignment="1">
      <alignment horizontal="center" vertical="center"/>
    </xf>
    <xf numFmtId="166" fontId="5" fillId="0" borderId="2" xfId="1" applyFont="1" applyFill="1" applyBorder="1" applyAlignment="1">
      <alignment horizontal="center"/>
    </xf>
    <xf numFmtId="166" fontId="1" fillId="0" borderId="0" xfId="1" applyFont="1" applyFill="1" applyAlignment="1"/>
    <xf numFmtId="0" fontId="1" fillId="0" borderId="1" xfId="0" applyFont="1" applyFill="1" applyBorder="1" applyAlignment="1">
      <alignment horizontal="center"/>
    </xf>
    <xf numFmtId="166" fontId="5" fillId="0" borderId="1" xfId="1" applyFont="1" applyFill="1" applyBorder="1" applyAlignment="1">
      <alignment horizontal="center"/>
    </xf>
    <xf numFmtId="166" fontId="5" fillId="0" borderId="0" xfId="0" applyNumberFormat="1" applyFont="1" applyFill="1" applyBorder="1"/>
    <xf numFmtId="166" fontId="1" fillId="0" borderId="1" xfId="1" applyFont="1" applyFill="1" applyBorder="1"/>
    <xf numFmtId="166" fontId="1" fillId="0" borderId="1" xfId="0" applyNumberFormat="1" applyFont="1" applyFill="1" applyBorder="1" applyAlignment="1">
      <alignment horizontal="center"/>
    </xf>
    <xf numFmtId="166" fontId="5" fillId="0" borderId="2" xfId="1" applyFont="1" applyFill="1" applyBorder="1" applyAlignment="1">
      <alignment horizontal="left" vertical="center"/>
    </xf>
    <xf numFmtId="166" fontId="2" fillId="0" borderId="0" xfId="0" applyNumberFormat="1" applyFont="1" applyFill="1" applyBorder="1" applyAlignment="1">
      <alignment horizontal="left"/>
    </xf>
    <xf numFmtId="0" fontId="6" fillId="0" borderId="8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66" fontId="6" fillId="0" borderId="8" xfId="1" applyFont="1" applyFill="1" applyBorder="1" applyAlignment="1">
      <alignment horizontal="center" vertical="center"/>
    </xf>
    <xf numFmtId="166" fontId="6" fillId="0" borderId="2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9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left"/>
    </xf>
    <xf numFmtId="166" fontId="1" fillId="0" borderId="1" xfId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center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6" fontId="1" fillId="0" borderId="0" xfId="1" applyFont="1" applyFill="1" applyBorder="1"/>
    <xf numFmtId="166" fontId="1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left"/>
    </xf>
    <xf numFmtId="166" fontId="2" fillId="0" borderId="9" xfId="1" applyFont="1" applyFill="1" applyBorder="1"/>
    <xf numFmtId="166" fontId="2" fillId="0" borderId="0" xfId="1" applyFont="1" applyFill="1" applyBorder="1"/>
    <xf numFmtId="0" fontId="7" fillId="0" borderId="0" xfId="0" applyFont="1" applyFill="1" applyAlignment="1">
      <alignment horizontal="right"/>
    </xf>
    <xf numFmtId="166" fontId="1" fillId="0" borderId="0" xfId="1" applyFont="1" applyFill="1" applyBorder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center"/>
    </xf>
    <xf numFmtId="166" fontId="2" fillId="0" borderId="0" xfId="1" applyFont="1" applyFill="1" applyAlignment="1">
      <alignment horizontal="center"/>
    </xf>
    <xf numFmtId="166" fontId="2" fillId="0" borderId="0" xfId="1" applyFont="1" applyFill="1" applyAlignment="1">
      <alignment horizontal="left"/>
    </xf>
    <xf numFmtId="164" fontId="1" fillId="0" borderId="0" xfId="1" applyNumberFormat="1" applyFont="1" applyFill="1" applyAlignment="1">
      <alignment horizontal="center"/>
    </xf>
    <xf numFmtId="166" fontId="1" fillId="0" borderId="0" xfId="1" applyFont="1" applyFill="1" applyAlignment="1">
      <alignment horizontal="left"/>
    </xf>
    <xf numFmtId="49" fontId="5" fillId="0" borderId="1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0" fontId="5" fillId="0" borderId="11" xfId="0" applyFont="1" applyFill="1" applyBorder="1" applyAlignment="1">
      <alignment horizontal="left"/>
    </xf>
    <xf numFmtId="166" fontId="10" fillId="0" borderId="0" xfId="1" applyFont="1" applyFill="1"/>
    <xf numFmtId="166" fontId="5" fillId="0" borderId="2" xfId="0" applyNumberFormat="1" applyFont="1" applyFill="1" applyBorder="1" applyAlignment="1">
      <alignment horizontal="right" vertical="center"/>
    </xf>
    <xf numFmtId="166" fontId="1" fillId="0" borderId="0" xfId="1" applyNumberFormat="1" applyFont="1" applyFill="1" applyBorder="1" applyAlignment="1">
      <alignment horizontal="left"/>
    </xf>
    <xf numFmtId="0" fontId="9" fillId="0" borderId="0" xfId="1" applyNumberFormat="1" applyFont="1" applyBorder="1" applyAlignment="1">
      <alignment horizontal="left"/>
    </xf>
    <xf numFmtId="0" fontId="6" fillId="0" borderId="0" xfId="1" applyNumberFormat="1" applyFont="1" applyBorder="1" applyAlignment="1">
      <alignment horizontal="left"/>
    </xf>
    <xf numFmtId="0" fontId="6" fillId="0" borderId="0" xfId="1" applyNumberFormat="1" applyFont="1" applyFill="1" applyBorder="1" applyAlignment="1">
      <alignment horizontal="left" vertical="center"/>
    </xf>
    <xf numFmtId="0" fontId="1" fillId="0" borderId="0" xfId="1" applyNumberFormat="1" applyFont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166" fontId="1" fillId="2" borderId="0" xfId="1" applyFont="1" applyFill="1" applyBorder="1" applyAlignment="1">
      <alignment horizontal="center"/>
    </xf>
    <xf numFmtId="166" fontId="1" fillId="3" borderId="0" xfId="1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66" fontId="6" fillId="0" borderId="5" xfId="1" applyFont="1" applyFill="1" applyBorder="1" applyAlignment="1">
      <alignment horizontal="center" vertical="center"/>
    </xf>
    <xf numFmtId="166" fontId="6" fillId="0" borderId="6" xfId="1" applyFont="1" applyFill="1" applyBorder="1" applyAlignment="1">
      <alignment horizontal="center" vertical="center"/>
    </xf>
    <xf numFmtId="166" fontId="6" fillId="0" borderId="8" xfId="1" applyFont="1" applyFill="1" applyBorder="1" applyAlignment="1">
      <alignment horizontal="center" vertical="center"/>
    </xf>
    <xf numFmtId="166" fontId="6" fillId="0" borderId="2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6" fontId="1" fillId="0" borderId="0" xfId="0" applyNumberFormat="1" applyFont="1"/>
    <xf numFmtId="0" fontId="11" fillId="0" borderId="0" xfId="0" applyFont="1" applyFill="1" applyBorder="1" applyAlignment="1">
      <alignment horizontal="center" vertical="center"/>
    </xf>
    <xf numFmtId="0" fontId="5" fillId="0" borderId="1" xfId="0" applyFont="1" applyBorder="1"/>
    <xf numFmtId="166" fontId="5" fillId="0" borderId="1" xfId="0" applyNumberFormat="1" applyFont="1" applyFill="1" applyBorder="1" applyAlignment="1">
      <alignment horizontal="right"/>
    </xf>
    <xf numFmtId="166" fontId="8" fillId="0" borderId="0" xfId="1" applyFont="1" applyFill="1" applyBorder="1"/>
    <xf numFmtId="49" fontId="5" fillId="0" borderId="0" xfId="0" applyNumberFormat="1" applyFont="1" applyFill="1" applyBorder="1" applyAlignment="1">
      <alignment horizontal="right"/>
    </xf>
    <xf numFmtId="0" fontId="1" fillId="0" borderId="2" xfId="0" applyFont="1" applyFill="1" applyBorder="1"/>
    <xf numFmtId="49" fontId="5" fillId="0" borderId="0" xfId="1" applyNumberFormat="1" applyFont="1" applyFill="1" applyBorder="1" applyAlignment="1">
      <alignment horizontal="right"/>
    </xf>
    <xf numFmtId="166" fontId="12" fillId="0" borderId="12" xfId="0" applyNumberFormat="1" applyFont="1" applyFill="1" applyBorder="1"/>
    <xf numFmtId="166" fontId="5" fillId="0" borderId="0" xfId="1" applyFont="1" applyFill="1"/>
    <xf numFmtId="49" fontId="5" fillId="0" borderId="0" xfId="0" applyNumberFormat="1" applyFont="1" applyFill="1"/>
    <xf numFmtId="0" fontId="5" fillId="0" borderId="0" xfId="0" applyFont="1" applyFill="1"/>
    <xf numFmtId="49" fontId="6" fillId="0" borderId="0" xfId="0" applyNumberFormat="1" applyFont="1" applyFill="1" applyBorder="1" applyAlignment="1">
      <alignment horizontal="right"/>
    </xf>
    <xf numFmtId="166" fontId="6" fillId="4" borderId="5" xfId="1" applyFont="1" applyFill="1" applyBorder="1" applyAlignment="1">
      <alignment horizontal="center" vertical="center"/>
    </xf>
    <xf numFmtId="166" fontId="6" fillId="4" borderId="6" xfId="1" applyFont="1" applyFill="1" applyBorder="1" applyAlignment="1">
      <alignment horizontal="center" vertical="center"/>
    </xf>
    <xf numFmtId="0" fontId="1" fillId="0" borderId="11" xfId="0" applyFont="1" applyFill="1" applyBorder="1"/>
    <xf numFmtId="166" fontId="5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17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right"/>
    </xf>
    <xf numFmtId="166" fontId="5" fillId="0" borderId="0" xfId="1" applyFon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166" fontId="12" fillId="0" borderId="0" xfId="0" applyNumberFormat="1" applyFont="1" applyFill="1"/>
    <xf numFmtId="0" fontId="10" fillId="0" borderId="0" xfId="0" applyFont="1" applyFill="1" applyAlignment="1">
      <alignment horizontal="center"/>
    </xf>
    <xf numFmtId="166" fontId="10" fillId="0" borderId="0" xfId="0" applyNumberFormat="1" applyFont="1" applyFill="1" applyAlignment="1">
      <alignment horizontal="center"/>
    </xf>
    <xf numFmtId="166" fontId="12" fillId="0" borderId="12" xfId="1" applyFont="1" applyFill="1" applyBorder="1"/>
    <xf numFmtId="49" fontId="1" fillId="0" borderId="0" xfId="1" applyNumberFormat="1" applyFont="1" applyBorder="1" applyAlignment="1">
      <alignment horizontal="left"/>
    </xf>
    <xf numFmtId="0" fontId="5" fillId="0" borderId="0" xfId="1" applyNumberFormat="1" applyFont="1" applyFill="1" applyBorder="1" applyAlignment="1">
      <alignment horizontal="left" vertical="center"/>
    </xf>
    <xf numFmtId="166" fontId="1" fillId="0" borderId="1" xfId="1" applyNumberFormat="1" applyFont="1" applyBorder="1" applyAlignment="1">
      <alignment horizontal="center"/>
    </xf>
    <xf numFmtId="0" fontId="9" fillId="0" borderId="0" xfId="1" applyNumberFormat="1" applyFont="1" applyBorder="1" applyAlignment="1"/>
    <xf numFmtId="0" fontId="6" fillId="0" borderId="0" xfId="1" applyNumberFormat="1" applyFont="1" applyBorder="1" applyAlignment="1"/>
    <xf numFmtId="0" fontId="1" fillId="0" borderId="1" xfId="1" applyNumberFormat="1" applyFont="1" applyBorder="1" applyAlignment="1"/>
    <xf numFmtId="0" fontId="1" fillId="0" borderId="1" xfId="0" applyNumberFormat="1" applyFont="1" applyBorder="1" applyAlignment="1"/>
    <xf numFmtId="0" fontId="1" fillId="0" borderId="1" xfId="1" applyNumberFormat="1" applyFont="1" applyFill="1" applyBorder="1" applyAlignment="1"/>
    <xf numFmtId="0" fontId="1" fillId="0" borderId="1" xfId="0" applyNumberFormat="1" applyFont="1" applyFill="1" applyBorder="1" applyAlignment="1"/>
    <xf numFmtId="166" fontId="1" fillId="0" borderId="1" xfId="1" applyNumberFormat="1" applyFont="1" applyBorder="1" applyAlignment="1"/>
    <xf numFmtId="0" fontId="2" fillId="0" borderId="0" xfId="1" applyNumberFormat="1" applyFont="1" applyFill="1" applyBorder="1" applyAlignment="1"/>
    <xf numFmtId="0" fontId="1" fillId="0" borderId="0" xfId="1" applyNumberFormat="1" applyFont="1" applyBorder="1" applyAlignment="1"/>
    <xf numFmtId="0" fontId="1" fillId="0" borderId="0" xfId="1" applyNumberFormat="1" applyFont="1" applyAlignment="1"/>
    <xf numFmtId="49" fontId="3" fillId="0" borderId="1" xfId="0" applyNumberFormat="1" applyFont="1" applyFill="1" applyBorder="1" applyAlignment="1">
      <alignment horizontal="center"/>
    </xf>
    <xf numFmtId="166" fontId="1" fillId="5" borderId="0" xfId="1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1" fillId="0" borderId="0" xfId="1" applyNumberFormat="1" applyFont="1" applyBorder="1" applyAlignment="1">
      <alignment horizontal="center"/>
    </xf>
    <xf numFmtId="166" fontId="5" fillId="0" borderId="0" xfId="0" applyNumberFormat="1" applyFont="1" applyFill="1" applyAlignment="1">
      <alignment horizontal="center"/>
    </xf>
    <xf numFmtId="0" fontId="11" fillId="0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66" fontId="6" fillId="6" borderId="8" xfId="1" applyFont="1" applyFill="1" applyBorder="1" applyAlignment="1">
      <alignment horizontal="center" vertical="center"/>
    </xf>
    <xf numFmtId="166" fontId="6" fillId="6" borderId="2" xfId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/>
    </xf>
    <xf numFmtId="49" fontId="6" fillId="0" borderId="16" xfId="0" applyNumberFormat="1" applyFont="1" applyFill="1" applyBorder="1" applyAlignment="1">
      <alignment horizontal="center"/>
    </xf>
    <xf numFmtId="166" fontId="6" fillId="0" borderId="16" xfId="1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right" vertical="center"/>
    </xf>
    <xf numFmtId="49" fontId="6" fillId="0" borderId="16" xfId="0" applyNumberFormat="1" applyFont="1" applyFill="1" applyBorder="1" applyAlignment="1">
      <alignment horizontal="right" vertical="center"/>
    </xf>
    <xf numFmtId="166" fontId="6" fillId="0" borderId="0" xfId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6" fontId="10" fillId="0" borderId="0" xfId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6" fillId="0" borderId="8" xfId="1" applyNumberFormat="1" applyFont="1" applyFill="1" applyBorder="1" applyAlignment="1">
      <alignment vertical="center"/>
    </xf>
    <xf numFmtId="0" fontId="6" fillId="0" borderId="2" xfId="1" applyNumberFormat="1" applyFont="1" applyFill="1" applyBorder="1" applyAlignment="1">
      <alignment vertical="center"/>
    </xf>
    <xf numFmtId="0" fontId="9" fillId="0" borderId="0" xfId="0" applyFont="1" applyBorder="1" applyAlignment="1">
      <alignment horizontal="center"/>
    </xf>
    <xf numFmtId="166" fontId="6" fillId="0" borderId="5" xfId="1" applyFont="1" applyFill="1" applyBorder="1" applyAlignment="1">
      <alignment horizontal="center" vertical="center"/>
    </xf>
    <xf numFmtId="166" fontId="6" fillId="0" borderId="6" xfId="1" applyFont="1" applyFill="1" applyBorder="1" applyAlignment="1">
      <alignment horizontal="center" vertical="center"/>
    </xf>
    <xf numFmtId="166" fontId="6" fillId="0" borderId="8" xfId="1" applyFont="1" applyBorder="1" applyAlignment="1">
      <alignment horizontal="center" vertical="center"/>
    </xf>
    <xf numFmtId="166" fontId="6" fillId="0" borderId="2" xfId="1" applyFont="1" applyBorder="1" applyAlignment="1">
      <alignment horizontal="center" vertical="center"/>
    </xf>
    <xf numFmtId="166" fontId="6" fillId="0" borderId="15" xfId="1" applyFont="1" applyFill="1" applyBorder="1" applyAlignment="1">
      <alignment horizontal="center" vertical="center"/>
    </xf>
    <xf numFmtId="166" fontId="6" fillId="0" borderId="10" xfId="1" applyFont="1" applyFill="1" applyBorder="1" applyAlignment="1">
      <alignment horizontal="center" vertical="center"/>
    </xf>
    <xf numFmtId="165" fontId="6" fillId="7" borderId="8" xfId="2" applyFont="1" applyFill="1" applyBorder="1" applyAlignment="1">
      <alignment horizontal="center" vertical="center"/>
    </xf>
    <xf numFmtId="165" fontId="6" fillId="7" borderId="2" xfId="2" applyFont="1" applyFill="1" applyBorder="1" applyAlignment="1">
      <alignment horizontal="center" vertical="center"/>
    </xf>
    <xf numFmtId="166" fontId="6" fillId="8" borderId="8" xfId="1" applyFont="1" applyFill="1" applyBorder="1" applyAlignment="1">
      <alignment horizontal="center" vertical="center"/>
    </xf>
    <xf numFmtId="166" fontId="6" fillId="8" borderId="2" xfId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/>
    </xf>
    <xf numFmtId="166" fontId="6" fillId="2" borderId="8" xfId="1" applyFont="1" applyFill="1" applyBorder="1" applyAlignment="1">
      <alignment horizontal="center" vertical="center"/>
    </xf>
    <xf numFmtId="166" fontId="6" fillId="2" borderId="2" xfId="1" applyFont="1" applyFill="1" applyBorder="1" applyAlignment="1">
      <alignment horizontal="center" vertical="center"/>
    </xf>
    <xf numFmtId="166" fontId="6" fillId="9" borderId="8" xfId="1" applyFont="1" applyFill="1" applyBorder="1" applyAlignment="1">
      <alignment horizontal="center" vertical="center"/>
    </xf>
    <xf numFmtId="166" fontId="6" fillId="9" borderId="2" xfId="1" applyFont="1" applyFill="1" applyBorder="1" applyAlignment="1">
      <alignment horizontal="center" vertical="center"/>
    </xf>
    <xf numFmtId="166" fontId="6" fillId="0" borderId="0" xfId="1" applyFont="1" applyFill="1" applyBorder="1" applyAlignment="1">
      <alignment horizontal="center" vertical="center"/>
    </xf>
    <xf numFmtId="166" fontId="6" fillId="0" borderId="8" xfId="1" applyFont="1" applyFill="1" applyBorder="1" applyAlignment="1">
      <alignment horizontal="center" vertical="center"/>
    </xf>
    <xf numFmtId="166" fontId="6" fillId="0" borderId="2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 vertical="center"/>
    </xf>
    <xf numFmtId="166" fontId="6" fillId="0" borderId="8" xfId="0" applyNumberFormat="1" applyFont="1" applyFill="1" applyBorder="1" applyAlignment="1">
      <alignment horizontal="center" vertical="center"/>
    </xf>
    <xf numFmtId="166" fontId="6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166" fontId="6" fillId="9" borderId="8" xfId="1" applyFont="1" applyFill="1" applyBorder="1" applyAlignment="1">
      <alignment horizontal="center"/>
    </xf>
    <xf numFmtId="166" fontId="6" fillId="9" borderId="2" xfId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78"/>
  <sheetViews>
    <sheetView topLeftCell="A953" zoomScale="70" zoomScaleNormal="70" workbookViewId="0">
      <selection activeCell="M970" sqref="M970"/>
    </sheetView>
  </sheetViews>
  <sheetFormatPr defaultColWidth="9" defaultRowHeight="24"/>
  <cols>
    <col min="1" max="1" width="5.81640625" style="12" customWidth="1"/>
    <col min="2" max="2" width="14.6328125" style="14" customWidth="1"/>
    <col min="3" max="3" width="11.6328125" style="16" customWidth="1"/>
    <col min="4" max="4" width="50.36328125" style="14" customWidth="1"/>
    <col min="5" max="5" width="52.6328125" style="14" customWidth="1"/>
    <col min="6" max="6" width="21.36328125" style="12" customWidth="1"/>
    <col min="7" max="7" width="17.1796875" style="13" customWidth="1"/>
    <col min="8" max="8" width="17.1796875" style="13" hidden="1" customWidth="1"/>
    <col min="9" max="9" width="17.1796875" style="15" customWidth="1"/>
    <col min="10" max="10" width="17.1796875" style="13" customWidth="1"/>
    <col min="11" max="13" width="17.1796875" style="11" customWidth="1"/>
    <col min="14" max="14" width="16.1796875" style="11" customWidth="1"/>
    <col min="15" max="16" width="17.1796875" style="11" customWidth="1"/>
    <col min="17" max="17" width="5.6328125" style="11" customWidth="1"/>
    <col min="18" max="18" width="17.1796875" style="11" customWidth="1"/>
    <col min="19" max="19" width="9.81640625" style="13" bestFit="1" customWidth="1"/>
    <col min="20" max="20" width="13.1796875" style="11" customWidth="1"/>
    <col min="21" max="21" width="40.36328125" style="11" customWidth="1"/>
    <col min="22" max="16384" width="9" style="11"/>
  </cols>
  <sheetData>
    <row r="1" spans="1:21">
      <c r="A1" s="207" t="s">
        <v>409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149"/>
      <c r="P1" s="149"/>
      <c r="Q1" s="149"/>
      <c r="R1" s="149"/>
    </row>
    <row r="2" spans="1:21" ht="21" customHeight="1">
      <c r="A2" s="21"/>
      <c r="B2" s="22"/>
      <c r="C2" s="23"/>
      <c r="D2" s="22"/>
      <c r="E2" s="22"/>
      <c r="F2" s="24"/>
      <c r="G2" s="24"/>
      <c r="H2" s="24"/>
      <c r="I2" s="25"/>
      <c r="J2" s="24"/>
      <c r="K2" s="26"/>
      <c r="L2" s="18"/>
      <c r="M2" s="27"/>
      <c r="N2" s="27"/>
      <c r="O2" s="157"/>
      <c r="P2" s="157"/>
      <c r="Q2" s="157"/>
      <c r="R2" s="157"/>
    </row>
    <row r="3" spans="1:21" ht="34.5" customHeight="1">
      <c r="A3" s="214" t="s">
        <v>1</v>
      </c>
      <c r="B3" s="206" t="s">
        <v>2</v>
      </c>
      <c r="C3" s="150"/>
      <c r="D3" s="206" t="s">
        <v>3</v>
      </c>
      <c r="E3" s="206" t="s">
        <v>20</v>
      </c>
      <c r="F3" s="28" t="s">
        <v>4</v>
      </c>
      <c r="G3" s="153" t="s">
        <v>6</v>
      </c>
      <c r="H3" s="208"/>
      <c r="I3" s="153" t="s">
        <v>9</v>
      </c>
      <c r="J3" s="155" t="s">
        <v>12</v>
      </c>
      <c r="K3" s="213" t="s">
        <v>5</v>
      </c>
      <c r="L3" s="210" t="s">
        <v>13</v>
      </c>
      <c r="M3" s="151" t="s">
        <v>14</v>
      </c>
      <c r="N3" s="213" t="s">
        <v>16</v>
      </c>
      <c r="O3" s="212" t="s">
        <v>43</v>
      </c>
      <c r="P3" s="205" t="s">
        <v>434</v>
      </c>
      <c r="Q3" s="159"/>
      <c r="R3" s="159"/>
    </row>
    <row r="4" spans="1:21" ht="36">
      <c r="A4" s="214"/>
      <c r="B4" s="206"/>
      <c r="C4" s="150"/>
      <c r="D4" s="206"/>
      <c r="E4" s="206"/>
      <c r="F4" s="29" t="s">
        <v>8</v>
      </c>
      <c r="G4" s="154" t="s">
        <v>19</v>
      </c>
      <c r="H4" s="209"/>
      <c r="I4" s="154" t="s">
        <v>10</v>
      </c>
      <c r="J4" s="156" t="s">
        <v>17</v>
      </c>
      <c r="K4" s="213"/>
      <c r="L4" s="211"/>
      <c r="M4" s="152" t="s">
        <v>15</v>
      </c>
      <c r="N4" s="213"/>
      <c r="O4" s="212"/>
      <c r="P4" s="205"/>
      <c r="Q4" s="159"/>
      <c r="R4" s="159"/>
    </row>
    <row r="5" spans="1:21" ht="24" customHeight="1">
      <c r="A5" s="9">
        <v>1</v>
      </c>
      <c r="B5" s="3">
        <v>6020001918</v>
      </c>
      <c r="C5" s="2" t="s">
        <v>435</v>
      </c>
      <c r="D5" s="4" t="s">
        <v>436</v>
      </c>
      <c r="E5" s="4" t="s">
        <v>437</v>
      </c>
      <c r="F5" s="135" t="s">
        <v>438</v>
      </c>
      <c r="G5" s="6">
        <v>389.51</v>
      </c>
      <c r="H5" s="6">
        <v>25.51</v>
      </c>
      <c r="I5" s="160">
        <v>16</v>
      </c>
      <c r="J5" s="5">
        <v>3.5</v>
      </c>
      <c r="K5" s="7">
        <f>SUM(I5*J5)</f>
        <v>56</v>
      </c>
      <c r="L5" s="7">
        <f>ROUNDUP(K5*7%,2)</f>
        <v>3.92</v>
      </c>
      <c r="M5" s="17">
        <f>ROUNDUP(K5+L5,2)</f>
        <v>59.92</v>
      </c>
      <c r="N5" s="17">
        <f t="shared" ref="N5:N68" si="0">SUM(G5+M5)</f>
        <v>449.43</v>
      </c>
      <c r="O5" s="6">
        <v>449.43</v>
      </c>
      <c r="P5" s="13">
        <f t="shared" ref="P5:P68" si="1">SUM(H5+L5)</f>
        <v>29.43</v>
      </c>
      <c r="Q5" s="11">
        <v>1</v>
      </c>
      <c r="R5" s="13"/>
      <c r="T5" s="101"/>
      <c r="U5" s="101"/>
    </row>
    <row r="6" spans="1:21" ht="24" customHeight="1">
      <c r="A6" s="9">
        <v>2</v>
      </c>
      <c r="B6" s="3">
        <v>6020001919</v>
      </c>
      <c r="C6" s="2" t="s">
        <v>439</v>
      </c>
      <c r="D6" s="4" t="s">
        <v>440</v>
      </c>
      <c r="E6" s="4" t="s">
        <v>441</v>
      </c>
      <c r="F6" s="2" t="s">
        <v>442</v>
      </c>
      <c r="G6" s="6">
        <v>1689</v>
      </c>
      <c r="H6" s="6">
        <v>110.5</v>
      </c>
      <c r="I6" s="160">
        <v>65</v>
      </c>
      <c r="J6" s="6">
        <v>3.5</v>
      </c>
      <c r="K6" s="7">
        <f t="shared" ref="K6:K69" si="2">SUM(I6*J6)</f>
        <v>227.5</v>
      </c>
      <c r="L6" s="7">
        <f t="shared" ref="L6:L69" si="3">SUM(K6*7%)</f>
        <v>15.925000000000001</v>
      </c>
      <c r="M6" s="17">
        <f>ROUNDUP(K6+L6,2)</f>
        <v>243.42999999999998</v>
      </c>
      <c r="N6" s="17">
        <f t="shared" si="0"/>
        <v>1932.43</v>
      </c>
      <c r="O6" s="6">
        <v>1932.43</v>
      </c>
      <c r="P6" s="13">
        <f t="shared" si="1"/>
        <v>126.425</v>
      </c>
      <c r="Q6" s="11">
        <v>0</v>
      </c>
      <c r="R6" s="13"/>
    </row>
    <row r="7" spans="1:21" ht="24" customHeight="1">
      <c r="A7" s="9">
        <v>3</v>
      </c>
      <c r="B7" s="3">
        <v>6020001920</v>
      </c>
      <c r="C7" s="2" t="s">
        <v>443</v>
      </c>
      <c r="D7" s="4" t="s">
        <v>444</v>
      </c>
      <c r="E7" s="4" t="s">
        <v>445</v>
      </c>
      <c r="F7" s="2" t="s">
        <v>438</v>
      </c>
      <c r="G7" s="6">
        <v>10268.799999999999</v>
      </c>
      <c r="H7" s="6">
        <v>671.8</v>
      </c>
      <c r="I7" s="160">
        <v>286</v>
      </c>
      <c r="J7" s="6">
        <v>3.5</v>
      </c>
      <c r="K7" s="7">
        <f t="shared" si="2"/>
        <v>1001</v>
      </c>
      <c r="L7" s="7">
        <f>SUM(K7*7%)</f>
        <v>70.070000000000007</v>
      </c>
      <c r="M7" s="17">
        <f t="shared" ref="M7:M70" si="4">ROUNDUP(K7+L7,2)</f>
        <v>1071.07</v>
      </c>
      <c r="N7" s="17">
        <f t="shared" si="0"/>
        <v>11339.869999999999</v>
      </c>
      <c r="O7" s="6">
        <v>11339.87</v>
      </c>
      <c r="P7" s="13">
        <f t="shared" si="1"/>
        <v>741.87</v>
      </c>
      <c r="Q7" s="11">
        <v>1</v>
      </c>
      <c r="R7" s="13"/>
    </row>
    <row r="8" spans="1:21" ht="24" customHeight="1">
      <c r="A8" s="9">
        <v>4</v>
      </c>
      <c r="B8" s="3">
        <v>6020001921</v>
      </c>
      <c r="C8" s="2" t="s">
        <v>446</v>
      </c>
      <c r="D8" s="4" t="s">
        <v>447</v>
      </c>
      <c r="E8" s="4" t="s">
        <v>445</v>
      </c>
      <c r="F8" s="2" t="s">
        <v>438</v>
      </c>
      <c r="G8" s="6">
        <v>235.96</v>
      </c>
      <c r="H8" s="6">
        <v>15.46</v>
      </c>
      <c r="I8" s="160">
        <v>6</v>
      </c>
      <c r="J8" s="6">
        <v>3.5</v>
      </c>
      <c r="K8" s="7">
        <f t="shared" si="2"/>
        <v>21</v>
      </c>
      <c r="L8" s="7">
        <f t="shared" si="3"/>
        <v>1.4700000000000002</v>
      </c>
      <c r="M8" s="17">
        <f t="shared" si="4"/>
        <v>22.47</v>
      </c>
      <c r="N8" s="17">
        <f t="shared" si="0"/>
        <v>258.43</v>
      </c>
      <c r="O8" s="6">
        <v>258.43</v>
      </c>
      <c r="P8" s="13">
        <f t="shared" si="1"/>
        <v>16.93</v>
      </c>
      <c r="Q8" s="11">
        <v>0</v>
      </c>
      <c r="R8" s="13"/>
    </row>
    <row r="9" spans="1:21" ht="24" customHeight="1">
      <c r="A9" s="9">
        <v>5</v>
      </c>
      <c r="B9" s="3">
        <v>6020001922</v>
      </c>
      <c r="C9" s="2" t="s">
        <v>448</v>
      </c>
      <c r="D9" s="4" t="s">
        <v>449</v>
      </c>
      <c r="E9" s="4" t="s">
        <v>450</v>
      </c>
      <c r="F9" s="2" t="s">
        <v>451</v>
      </c>
      <c r="G9" s="6">
        <v>93.64</v>
      </c>
      <c r="H9" s="6">
        <v>6.14</v>
      </c>
      <c r="I9" s="160">
        <v>2</v>
      </c>
      <c r="J9" s="6">
        <v>3.5</v>
      </c>
      <c r="K9" s="7">
        <f t="shared" si="2"/>
        <v>7</v>
      </c>
      <c r="L9" s="7">
        <f t="shared" si="3"/>
        <v>0.49000000000000005</v>
      </c>
      <c r="M9" s="17">
        <f t="shared" si="4"/>
        <v>7.49</v>
      </c>
      <c r="N9" s="17">
        <f t="shared" si="0"/>
        <v>101.13</v>
      </c>
      <c r="O9" s="6">
        <v>101.13</v>
      </c>
      <c r="P9" s="13">
        <f t="shared" si="1"/>
        <v>6.63</v>
      </c>
      <c r="Q9" s="11">
        <v>1</v>
      </c>
      <c r="R9" s="13"/>
    </row>
    <row r="10" spans="1:21" ht="24" customHeight="1">
      <c r="A10" s="9">
        <v>6</v>
      </c>
      <c r="B10" s="3">
        <v>6020001923</v>
      </c>
      <c r="C10" s="2" t="s">
        <v>452</v>
      </c>
      <c r="D10" s="4" t="s">
        <v>453</v>
      </c>
      <c r="E10" s="4" t="s">
        <v>454</v>
      </c>
      <c r="F10" s="2" t="s">
        <v>438</v>
      </c>
      <c r="G10" s="6">
        <v>1408.15</v>
      </c>
      <c r="H10" s="6">
        <v>92.15</v>
      </c>
      <c r="I10" s="160">
        <v>12</v>
      </c>
      <c r="J10" s="6">
        <v>3.5</v>
      </c>
      <c r="K10" s="7">
        <f t="shared" si="2"/>
        <v>42</v>
      </c>
      <c r="L10" s="7">
        <f t="shared" si="3"/>
        <v>2.9400000000000004</v>
      </c>
      <c r="M10" s="17">
        <f t="shared" si="4"/>
        <v>44.94</v>
      </c>
      <c r="N10" s="17">
        <f t="shared" si="0"/>
        <v>1453.0900000000001</v>
      </c>
      <c r="O10" s="6">
        <v>1453.09</v>
      </c>
      <c r="P10" s="13">
        <f t="shared" si="1"/>
        <v>95.09</v>
      </c>
      <c r="Q10" s="11">
        <v>0</v>
      </c>
      <c r="R10" s="13"/>
    </row>
    <row r="11" spans="1:21" ht="24" customHeight="1">
      <c r="A11" s="9">
        <v>7</v>
      </c>
      <c r="B11" s="3">
        <v>6020001924</v>
      </c>
      <c r="C11" s="2" t="s">
        <v>455</v>
      </c>
      <c r="D11" s="4" t="s">
        <v>456</v>
      </c>
      <c r="E11" s="4" t="s">
        <v>457</v>
      </c>
      <c r="F11" s="2" t="s">
        <v>438</v>
      </c>
      <c r="G11" s="6">
        <v>588</v>
      </c>
      <c r="H11" s="6">
        <v>38.5</v>
      </c>
      <c r="I11" s="160">
        <v>12</v>
      </c>
      <c r="J11" s="6">
        <v>3.5</v>
      </c>
      <c r="K11" s="7">
        <f t="shared" si="2"/>
        <v>42</v>
      </c>
      <c r="L11" s="7">
        <f t="shared" si="3"/>
        <v>2.9400000000000004</v>
      </c>
      <c r="M11" s="17">
        <f t="shared" si="4"/>
        <v>44.94</v>
      </c>
      <c r="N11" s="17">
        <f t="shared" si="0"/>
        <v>632.94000000000005</v>
      </c>
      <c r="O11" s="6">
        <v>632.94000000000005</v>
      </c>
      <c r="P11" s="13">
        <f t="shared" si="1"/>
        <v>41.44</v>
      </c>
      <c r="Q11" s="11">
        <v>1</v>
      </c>
      <c r="R11" s="13"/>
    </row>
    <row r="12" spans="1:21" ht="24" customHeight="1">
      <c r="A12" s="9">
        <v>8</v>
      </c>
      <c r="B12" s="3">
        <v>6020001925</v>
      </c>
      <c r="C12" s="2" t="s">
        <v>458</v>
      </c>
      <c r="D12" s="4" t="s">
        <v>459</v>
      </c>
      <c r="E12" s="4" t="s">
        <v>460</v>
      </c>
      <c r="F12" s="2" t="s">
        <v>461</v>
      </c>
      <c r="G12" s="6">
        <v>254.68</v>
      </c>
      <c r="H12" s="6">
        <v>16.68</v>
      </c>
      <c r="I12" s="160">
        <v>20</v>
      </c>
      <c r="J12" s="6">
        <v>3.5</v>
      </c>
      <c r="K12" s="7">
        <f t="shared" si="2"/>
        <v>70</v>
      </c>
      <c r="L12" s="7">
        <f t="shared" si="3"/>
        <v>4.9000000000000004</v>
      </c>
      <c r="M12" s="17">
        <f t="shared" si="4"/>
        <v>74.900000000000006</v>
      </c>
      <c r="N12" s="17">
        <f t="shared" si="0"/>
        <v>329.58000000000004</v>
      </c>
      <c r="O12" s="6">
        <v>329.58</v>
      </c>
      <c r="P12" s="13">
        <f t="shared" si="1"/>
        <v>21.58</v>
      </c>
      <c r="Q12" s="11">
        <v>0</v>
      </c>
      <c r="R12" s="13"/>
    </row>
    <row r="13" spans="1:21" ht="24" customHeight="1">
      <c r="A13" s="9">
        <v>9</v>
      </c>
      <c r="B13" s="3">
        <v>6020001926</v>
      </c>
      <c r="C13" s="2" t="s">
        <v>462</v>
      </c>
      <c r="D13" s="4" t="s">
        <v>463</v>
      </c>
      <c r="E13" s="4" t="s">
        <v>464</v>
      </c>
      <c r="F13" s="2" t="s">
        <v>438</v>
      </c>
      <c r="G13" s="6">
        <v>3201.99</v>
      </c>
      <c r="H13" s="6">
        <v>209.49</v>
      </c>
      <c r="I13" s="160">
        <v>102</v>
      </c>
      <c r="J13" s="6">
        <v>3.5</v>
      </c>
      <c r="K13" s="7">
        <f t="shared" si="2"/>
        <v>357</v>
      </c>
      <c r="L13" s="7">
        <f t="shared" si="3"/>
        <v>24.990000000000002</v>
      </c>
      <c r="M13" s="17">
        <f t="shared" si="4"/>
        <v>381.99</v>
      </c>
      <c r="N13" s="17">
        <f t="shared" si="0"/>
        <v>3583.9799999999996</v>
      </c>
      <c r="O13" s="6">
        <v>3583.98</v>
      </c>
      <c r="P13" s="13">
        <f t="shared" si="1"/>
        <v>234.48000000000002</v>
      </c>
      <c r="Q13" s="11">
        <v>1</v>
      </c>
      <c r="R13" s="13"/>
    </row>
    <row r="14" spans="1:21" ht="24" customHeight="1">
      <c r="A14" s="9">
        <v>10</v>
      </c>
      <c r="B14" s="3">
        <v>6020001927</v>
      </c>
      <c r="C14" s="2" t="s">
        <v>465</v>
      </c>
      <c r="D14" s="4" t="s">
        <v>466</v>
      </c>
      <c r="E14" s="4" t="s">
        <v>467</v>
      </c>
      <c r="F14" s="2" t="s">
        <v>468</v>
      </c>
      <c r="G14" s="6">
        <v>78.66</v>
      </c>
      <c r="H14" s="6">
        <v>5.16</v>
      </c>
      <c r="I14" s="160">
        <v>0</v>
      </c>
      <c r="J14" s="6">
        <v>3.5</v>
      </c>
      <c r="K14" s="7">
        <f t="shared" si="2"/>
        <v>0</v>
      </c>
      <c r="L14" s="7">
        <f t="shared" si="3"/>
        <v>0</v>
      </c>
      <c r="M14" s="17">
        <f t="shared" si="4"/>
        <v>0</v>
      </c>
      <c r="N14" s="17">
        <f t="shared" si="0"/>
        <v>78.66</v>
      </c>
      <c r="O14" s="6">
        <v>78.66</v>
      </c>
      <c r="P14" s="13">
        <f t="shared" si="1"/>
        <v>5.16</v>
      </c>
      <c r="Q14" s="11">
        <v>0</v>
      </c>
      <c r="R14" s="13"/>
    </row>
    <row r="15" spans="1:21" ht="24" customHeight="1">
      <c r="A15" s="9">
        <v>11</v>
      </c>
      <c r="B15" s="3">
        <v>6020001928</v>
      </c>
      <c r="C15" s="2" t="s">
        <v>469</v>
      </c>
      <c r="D15" s="4" t="s">
        <v>470</v>
      </c>
      <c r="E15" s="4" t="s">
        <v>471</v>
      </c>
      <c r="F15" s="2" t="s">
        <v>472</v>
      </c>
      <c r="G15" s="6">
        <v>63.67</v>
      </c>
      <c r="H15" s="6">
        <v>4.17</v>
      </c>
      <c r="I15" s="160">
        <v>9</v>
      </c>
      <c r="J15" s="6">
        <v>3.5</v>
      </c>
      <c r="K15" s="7">
        <f t="shared" si="2"/>
        <v>31.5</v>
      </c>
      <c r="L15" s="7">
        <f t="shared" si="3"/>
        <v>2.2050000000000001</v>
      </c>
      <c r="M15" s="17">
        <f t="shared" si="4"/>
        <v>33.71</v>
      </c>
      <c r="N15" s="17">
        <f t="shared" si="0"/>
        <v>97.38</v>
      </c>
      <c r="O15" s="6">
        <v>97.38</v>
      </c>
      <c r="P15" s="13">
        <f t="shared" si="1"/>
        <v>6.375</v>
      </c>
      <c r="Q15" s="11">
        <v>1</v>
      </c>
      <c r="R15" s="13"/>
    </row>
    <row r="16" spans="1:21" ht="24" customHeight="1">
      <c r="A16" s="9">
        <v>12</v>
      </c>
      <c r="B16" s="3">
        <v>6020001929</v>
      </c>
      <c r="C16" s="2" t="s">
        <v>473</v>
      </c>
      <c r="D16" s="4" t="s">
        <v>474</v>
      </c>
      <c r="E16" s="4" t="s">
        <v>475</v>
      </c>
      <c r="F16" s="2" t="s">
        <v>476</v>
      </c>
      <c r="G16" s="6">
        <v>632.91</v>
      </c>
      <c r="H16" s="6">
        <v>41.41</v>
      </c>
      <c r="I16" s="160">
        <v>91</v>
      </c>
      <c r="J16" s="6">
        <v>3.5</v>
      </c>
      <c r="K16" s="7">
        <f t="shared" si="2"/>
        <v>318.5</v>
      </c>
      <c r="L16" s="7">
        <f t="shared" si="3"/>
        <v>22.295000000000002</v>
      </c>
      <c r="M16" s="17">
        <f t="shared" si="4"/>
        <v>340.8</v>
      </c>
      <c r="N16" s="17">
        <f t="shared" si="0"/>
        <v>973.71</v>
      </c>
      <c r="O16" s="6">
        <v>973.71</v>
      </c>
      <c r="P16" s="13">
        <f t="shared" si="1"/>
        <v>63.704999999999998</v>
      </c>
      <c r="Q16" s="11">
        <v>0</v>
      </c>
      <c r="R16" s="13"/>
    </row>
    <row r="17" spans="1:18" ht="24" customHeight="1">
      <c r="A17" s="9">
        <v>13</v>
      </c>
      <c r="B17" s="3">
        <v>6020001930</v>
      </c>
      <c r="C17" s="2" t="s">
        <v>477</v>
      </c>
      <c r="D17" s="4" t="s">
        <v>478</v>
      </c>
      <c r="E17" s="4" t="s">
        <v>479</v>
      </c>
      <c r="F17" s="2" t="s">
        <v>480</v>
      </c>
      <c r="G17" s="6">
        <v>580.48</v>
      </c>
      <c r="H17" s="6">
        <v>37.979999999999997</v>
      </c>
      <c r="I17" s="160">
        <v>0</v>
      </c>
      <c r="J17" s="6">
        <v>3.5</v>
      </c>
      <c r="K17" s="7">
        <f t="shared" si="2"/>
        <v>0</v>
      </c>
      <c r="L17" s="7">
        <f t="shared" si="3"/>
        <v>0</v>
      </c>
      <c r="M17" s="17">
        <f t="shared" si="4"/>
        <v>0</v>
      </c>
      <c r="N17" s="17">
        <f t="shared" si="0"/>
        <v>580.48</v>
      </c>
      <c r="O17" s="6">
        <v>580.48</v>
      </c>
      <c r="P17" s="13">
        <f t="shared" si="1"/>
        <v>37.979999999999997</v>
      </c>
      <c r="Q17" s="11">
        <v>1</v>
      </c>
      <c r="R17" s="13"/>
    </row>
    <row r="18" spans="1:18" ht="24" customHeight="1">
      <c r="A18" s="9">
        <v>14</v>
      </c>
      <c r="B18" s="3">
        <v>6020001931</v>
      </c>
      <c r="C18" s="2" t="s">
        <v>481</v>
      </c>
      <c r="D18" s="4" t="s">
        <v>482</v>
      </c>
      <c r="E18" s="4" t="s">
        <v>483</v>
      </c>
      <c r="F18" s="2" t="s">
        <v>484</v>
      </c>
      <c r="G18" s="6">
        <v>138.57</v>
      </c>
      <c r="H18" s="6">
        <v>9.07</v>
      </c>
      <c r="I18" s="160">
        <v>0</v>
      </c>
      <c r="J18" s="6">
        <v>3.5</v>
      </c>
      <c r="K18" s="7">
        <f t="shared" si="2"/>
        <v>0</v>
      </c>
      <c r="L18" s="7">
        <f t="shared" si="3"/>
        <v>0</v>
      </c>
      <c r="M18" s="17">
        <f t="shared" si="4"/>
        <v>0</v>
      </c>
      <c r="N18" s="17">
        <f t="shared" si="0"/>
        <v>138.57</v>
      </c>
      <c r="O18" s="6">
        <v>138.57</v>
      </c>
      <c r="P18" s="13">
        <f t="shared" si="1"/>
        <v>9.07</v>
      </c>
      <c r="Q18" s="11">
        <v>0</v>
      </c>
      <c r="R18" s="13"/>
    </row>
    <row r="19" spans="1:18" ht="24" customHeight="1">
      <c r="A19" s="9">
        <v>15</v>
      </c>
      <c r="B19" s="3">
        <v>6020001932</v>
      </c>
      <c r="C19" s="2" t="s">
        <v>485</v>
      </c>
      <c r="D19" s="4" t="s">
        <v>486</v>
      </c>
      <c r="E19" s="4" t="s">
        <v>487</v>
      </c>
      <c r="F19" s="10" t="s">
        <v>476</v>
      </c>
      <c r="G19" s="6">
        <v>33.71</v>
      </c>
      <c r="H19" s="6">
        <v>2.21</v>
      </c>
      <c r="I19" s="160">
        <v>30</v>
      </c>
      <c r="J19" s="6">
        <v>3.5</v>
      </c>
      <c r="K19" s="7">
        <f t="shared" si="2"/>
        <v>105</v>
      </c>
      <c r="L19" s="7">
        <f t="shared" si="3"/>
        <v>7.3500000000000005</v>
      </c>
      <c r="M19" s="17">
        <f t="shared" si="4"/>
        <v>112.35</v>
      </c>
      <c r="N19" s="17">
        <f t="shared" si="0"/>
        <v>146.06</v>
      </c>
      <c r="O19" s="6">
        <v>146.06</v>
      </c>
      <c r="P19" s="13">
        <f t="shared" si="1"/>
        <v>9.56</v>
      </c>
      <c r="Q19" s="11">
        <v>1</v>
      </c>
      <c r="R19" s="13"/>
    </row>
    <row r="20" spans="1:18" ht="24" customHeight="1">
      <c r="A20" s="9">
        <v>16</v>
      </c>
      <c r="B20" s="3">
        <v>6020001933</v>
      </c>
      <c r="C20" s="2" t="s">
        <v>488</v>
      </c>
      <c r="D20" s="4" t="s">
        <v>486</v>
      </c>
      <c r="E20" s="4" t="s">
        <v>489</v>
      </c>
      <c r="F20" s="2" t="s">
        <v>438</v>
      </c>
      <c r="G20" s="6">
        <v>1108.54</v>
      </c>
      <c r="H20" s="6">
        <v>72.540000000000006</v>
      </c>
      <c r="I20" s="160">
        <v>55</v>
      </c>
      <c r="J20" s="6">
        <v>3.5</v>
      </c>
      <c r="K20" s="7">
        <f t="shared" si="2"/>
        <v>192.5</v>
      </c>
      <c r="L20" s="7">
        <f t="shared" si="3"/>
        <v>13.475000000000001</v>
      </c>
      <c r="M20" s="17">
        <f t="shared" si="4"/>
        <v>205.98</v>
      </c>
      <c r="N20" s="17">
        <f t="shared" si="0"/>
        <v>1314.52</v>
      </c>
      <c r="O20" s="6">
        <v>1314.52</v>
      </c>
      <c r="P20" s="13">
        <f t="shared" si="1"/>
        <v>86.015000000000015</v>
      </c>
      <c r="Q20" s="11">
        <v>0</v>
      </c>
      <c r="R20" s="13"/>
    </row>
    <row r="21" spans="1:18" ht="24" customHeight="1">
      <c r="A21" s="9">
        <v>17</v>
      </c>
      <c r="B21" s="3">
        <v>6020001934</v>
      </c>
      <c r="C21" s="2" t="s">
        <v>490</v>
      </c>
      <c r="D21" s="4" t="s">
        <v>491</v>
      </c>
      <c r="E21" s="4" t="s">
        <v>492</v>
      </c>
      <c r="F21" s="2" t="s">
        <v>18</v>
      </c>
      <c r="G21" s="6">
        <v>0</v>
      </c>
      <c r="H21" s="6">
        <v>0</v>
      </c>
      <c r="I21" s="160">
        <v>7</v>
      </c>
      <c r="J21" s="6">
        <v>3.5</v>
      </c>
      <c r="K21" s="7">
        <f t="shared" si="2"/>
        <v>24.5</v>
      </c>
      <c r="L21" s="7">
        <f t="shared" si="3"/>
        <v>1.7150000000000001</v>
      </c>
      <c r="M21" s="17">
        <f t="shared" si="4"/>
        <v>26.220000000000002</v>
      </c>
      <c r="N21" s="17">
        <f t="shared" si="0"/>
        <v>26.220000000000002</v>
      </c>
      <c r="O21" s="6">
        <v>26.22</v>
      </c>
      <c r="P21" s="13">
        <f t="shared" si="1"/>
        <v>1.7150000000000001</v>
      </c>
      <c r="Q21" s="11">
        <v>1</v>
      </c>
      <c r="R21" s="13"/>
    </row>
    <row r="22" spans="1:18" ht="24" customHeight="1">
      <c r="A22" s="9">
        <v>18</v>
      </c>
      <c r="B22" s="3">
        <v>6020001935</v>
      </c>
      <c r="C22" s="2" t="s">
        <v>493</v>
      </c>
      <c r="D22" s="4" t="s">
        <v>494</v>
      </c>
      <c r="E22" s="4" t="s">
        <v>495</v>
      </c>
      <c r="F22" s="2" t="s">
        <v>18</v>
      </c>
      <c r="G22" s="6">
        <v>0</v>
      </c>
      <c r="H22" s="6">
        <v>0</v>
      </c>
      <c r="I22" s="160">
        <v>21</v>
      </c>
      <c r="J22" s="6">
        <v>3.5</v>
      </c>
      <c r="K22" s="7">
        <f t="shared" si="2"/>
        <v>73.5</v>
      </c>
      <c r="L22" s="7">
        <f t="shared" si="3"/>
        <v>5.1450000000000005</v>
      </c>
      <c r="M22" s="17">
        <f t="shared" si="4"/>
        <v>78.650000000000006</v>
      </c>
      <c r="N22" s="17">
        <f t="shared" si="0"/>
        <v>78.650000000000006</v>
      </c>
      <c r="O22" s="6">
        <v>78.650000000000006</v>
      </c>
      <c r="P22" s="13">
        <f t="shared" si="1"/>
        <v>5.1450000000000005</v>
      </c>
      <c r="Q22" s="11">
        <v>0</v>
      </c>
      <c r="R22" s="13"/>
    </row>
    <row r="23" spans="1:18" ht="24" customHeight="1">
      <c r="A23" s="9">
        <v>19</v>
      </c>
      <c r="B23" s="3">
        <v>6020001936</v>
      </c>
      <c r="C23" s="2" t="s">
        <v>496</v>
      </c>
      <c r="D23" s="4" t="s">
        <v>497</v>
      </c>
      <c r="E23" s="4" t="s">
        <v>498</v>
      </c>
      <c r="F23" s="2" t="s">
        <v>438</v>
      </c>
      <c r="G23" s="6">
        <v>337.06</v>
      </c>
      <c r="H23" s="6">
        <v>22.06</v>
      </c>
      <c r="I23" s="160">
        <v>2</v>
      </c>
      <c r="J23" s="6">
        <v>3.5</v>
      </c>
      <c r="K23" s="7">
        <f t="shared" si="2"/>
        <v>7</v>
      </c>
      <c r="L23" s="7">
        <f t="shared" si="3"/>
        <v>0.49000000000000005</v>
      </c>
      <c r="M23" s="17">
        <f t="shared" si="4"/>
        <v>7.49</v>
      </c>
      <c r="N23" s="17">
        <f t="shared" si="0"/>
        <v>344.55</v>
      </c>
      <c r="O23" s="6">
        <v>344.55</v>
      </c>
      <c r="P23" s="13">
        <f t="shared" si="1"/>
        <v>22.549999999999997</v>
      </c>
      <c r="Q23" s="11">
        <v>1</v>
      </c>
      <c r="R23" s="13"/>
    </row>
    <row r="24" spans="1:18" ht="24" customHeight="1">
      <c r="A24" s="9">
        <v>20</v>
      </c>
      <c r="B24" s="3">
        <v>6020001937</v>
      </c>
      <c r="C24" s="2" t="s">
        <v>499</v>
      </c>
      <c r="D24" s="4" t="s">
        <v>500</v>
      </c>
      <c r="E24" s="4" t="s">
        <v>501</v>
      </c>
      <c r="F24" s="2" t="s">
        <v>476</v>
      </c>
      <c r="G24" s="6">
        <v>33.71</v>
      </c>
      <c r="H24" s="6">
        <v>2.21</v>
      </c>
      <c r="I24" s="160">
        <v>4</v>
      </c>
      <c r="J24" s="6">
        <v>3.5</v>
      </c>
      <c r="K24" s="7">
        <f t="shared" si="2"/>
        <v>14</v>
      </c>
      <c r="L24" s="7">
        <f t="shared" si="3"/>
        <v>0.98000000000000009</v>
      </c>
      <c r="M24" s="17">
        <f t="shared" si="4"/>
        <v>14.98</v>
      </c>
      <c r="N24" s="17">
        <f t="shared" si="0"/>
        <v>48.69</v>
      </c>
      <c r="O24" s="6">
        <v>48.69</v>
      </c>
      <c r="P24" s="13">
        <f t="shared" si="1"/>
        <v>3.19</v>
      </c>
      <c r="Q24" s="11">
        <v>0</v>
      </c>
      <c r="R24" s="13"/>
    </row>
    <row r="25" spans="1:18" ht="24" customHeight="1">
      <c r="A25" s="9">
        <v>21</v>
      </c>
      <c r="B25" s="3">
        <v>6020001938</v>
      </c>
      <c r="C25" s="2" t="s">
        <v>502</v>
      </c>
      <c r="D25" s="4" t="s">
        <v>503</v>
      </c>
      <c r="E25" s="4" t="s">
        <v>504</v>
      </c>
      <c r="F25" s="2" t="s">
        <v>505</v>
      </c>
      <c r="G25" s="6">
        <v>56.19</v>
      </c>
      <c r="H25" s="6">
        <v>3.69</v>
      </c>
      <c r="I25" s="160">
        <v>4</v>
      </c>
      <c r="J25" s="6">
        <v>3.5</v>
      </c>
      <c r="K25" s="7">
        <f t="shared" si="2"/>
        <v>14</v>
      </c>
      <c r="L25" s="7">
        <f t="shared" si="3"/>
        <v>0.98000000000000009</v>
      </c>
      <c r="M25" s="17">
        <f t="shared" si="4"/>
        <v>14.98</v>
      </c>
      <c r="N25" s="17">
        <f t="shared" si="0"/>
        <v>71.17</v>
      </c>
      <c r="O25" s="6">
        <v>71.17</v>
      </c>
      <c r="P25" s="13">
        <f t="shared" si="1"/>
        <v>4.67</v>
      </c>
      <c r="Q25" s="11">
        <v>1</v>
      </c>
      <c r="R25" s="13"/>
    </row>
    <row r="26" spans="1:18" ht="24" customHeight="1">
      <c r="A26" s="9">
        <v>22</v>
      </c>
      <c r="B26" s="3">
        <v>6020001939</v>
      </c>
      <c r="C26" s="2" t="s">
        <v>506</v>
      </c>
      <c r="D26" s="4" t="s">
        <v>507</v>
      </c>
      <c r="E26" s="4" t="s">
        <v>508</v>
      </c>
      <c r="F26" s="2" t="s">
        <v>509</v>
      </c>
      <c r="G26" s="6">
        <v>78.66</v>
      </c>
      <c r="H26" s="6">
        <v>5.16</v>
      </c>
      <c r="I26" s="160">
        <v>2</v>
      </c>
      <c r="J26" s="6">
        <v>3.5</v>
      </c>
      <c r="K26" s="7">
        <f t="shared" si="2"/>
        <v>7</v>
      </c>
      <c r="L26" s="7">
        <f t="shared" si="3"/>
        <v>0.49000000000000005</v>
      </c>
      <c r="M26" s="17">
        <f t="shared" si="4"/>
        <v>7.49</v>
      </c>
      <c r="N26" s="17">
        <f t="shared" si="0"/>
        <v>86.149999999999991</v>
      </c>
      <c r="O26" s="6">
        <v>86.15</v>
      </c>
      <c r="P26" s="13">
        <f t="shared" si="1"/>
        <v>5.65</v>
      </c>
      <c r="Q26" s="11">
        <v>0</v>
      </c>
      <c r="R26" s="13"/>
    </row>
    <row r="27" spans="1:18" ht="24" customHeight="1">
      <c r="A27" s="9">
        <v>23</v>
      </c>
      <c r="B27" s="3">
        <v>6020001940</v>
      </c>
      <c r="C27" s="2" t="s">
        <v>510</v>
      </c>
      <c r="D27" s="4" t="s">
        <v>511</v>
      </c>
      <c r="E27" s="4" t="s">
        <v>512</v>
      </c>
      <c r="F27" s="2" t="s">
        <v>438</v>
      </c>
      <c r="G27" s="6">
        <v>1498.02</v>
      </c>
      <c r="H27" s="6">
        <v>98.02</v>
      </c>
      <c r="I27" s="160">
        <v>63</v>
      </c>
      <c r="J27" s="6">
        <v>3.5</v>
      </c>
      <c r="K27" s="7">
        <f t="shared" si="2"/>
        <v>220.5</v>
      </c>
      <c r="L27" s="7">
        <f t="shared" si="3"/>
        <v>15.435000000000002</v>
      </c>
      <c r="M27" s="17">
        <f t="shared" si="4"/>
        <v>235.94</v>
      </c>
      <c r="N27" s="17">
        <f t="shared" si="0"/>
        <v>1733.96</v>
      </c>
      <c r="O27" s="6">
        <v>1733.96</v>
      </c>
      <c r="P27" s="13">
        <f t="shared" si="1"/>
        <v>113.455</v>
      </c>
      <c r="Q27" s="11">
        <v>1</v>
      </c>
      <c r="R27" s="13"/>
    </row>
    <row r="28" spans="1:18" ht="24" customHeight="1">
      <c r="A28" s="9">
        <v>24</v>
      </c>
      <c r="B28" s="3">
        <v>6020001941</v>
      </c>
      <c r="C28" s="2" t="s">
        <v>513</v>
      </c>
      <c r="D28" s="4" t="s">
        <v>514</v>
      </c>
      <c r="E28" s="4" t="s">
        <v>515</v>
      </c>
      <c r="F28" s="2" t="s">
        <v>472</v>
      </c>
      <c r="G28" s="6">
        <v>116.1</v>
      </c>
      <c r="H28" s="6">
        <v>7.6</v>
      </c>
      <c r="I28" s="160">
        <v>27</v>
      </c>
      <c r="J28" s="6">
        <v>3.5</v>
      </c>
      <c r="K28" s="7">
        <f t="shared" si="2"/>
        <v>94.5</v>
      </c>
      <c r="L28" s="7">
        <f t="shared" si="3"/>
        <v>6.6150000000000002</v>
      </c>
      <c r="M28" s="17">
        <f t="shared" si="4"/>
        <v>101.12</v>
      </c>
      <c r="N28" s="17">
        <f t="shared" si="0"/>
        <v>217.22</v>
      </c>
      <c r="O28" s="6">
        <v>217.22</v>
      </c>
      <c r="P28" s="13">
        <f t="shared" si="1"/>
        <v>14.215</v>
      </c>
      <c r="Q28" s="11">
        <v>0</v>
      </c>
      <c r="R28" s="13"/>
    </row>
    <row r="29" spans="1:18" ht="24" customHeight="1">
      <c r="A29" s="9">
        <v>25</v>
      </c>
      <c r="B29" s="3">
        <v>6020001942</v>
      </c>
      <c r="C29" s="2" t="s">
        <v>516</v>
      </c>
      <c r="D29" s="4" t="s">
        <v>517</v>
      </c>
      <c r="E29" s="4" t="s">
        <v>518</v>
      </c>
      <c r="F29" s="2" t="s">
        <v>476</v>
      </c>
      <c r="G29" s="6">
        <v>74.91</v>
      </c>
      <c r="H29" s="6">
        <v>4.91</v>
      </c>
      <c r="I29" s="160">
        <v>13</v>
      </c>
      <c r="J29" s="6">
        <v>3.5</v>
      </c>
      <c r="K29" s="7">
        <f t="shared" si="2"/>
        <v>45.5</v>
      </c>
      <c r="L29" s="7">
        <f t="shared" si="3"/>
        <v>3.1850000000000005</v>
      </c>
      <c r="M29" s="17">
        <f t="shared" si="4"/>
        <v>48.69</v>
      </c>
      <c r="N29" s="17">
        <f t="shared" si="0"/>
        <v>123.6</v>
      </c>
      <c r="O29" s="6">
        <v>123.6</v>
      </c>
      <c r="P29" s="13">
        <f t="shared" si="1"/>
        <v>8.0950000000000006</v>
      </c>
      <c r="Q29" s="11">
        <v>1</v>
      </c>
      <c r="R29" s="13"/>
    </row>
    <row r="30" spans="1:18" ht="24" customHeight="1">
      <c r="A30" s="9">
        <v>26</v>
      </c>
      <c r="B30" s="3">
        <v>6020001943</v>
      </c>
      <c r="C30" s="2" t="s">
        <v>519</v>
      </c>
      <c r="D30" s="4" t="s">
        <v>520</v>
      </c>
      <c r="E30" s="4" t="s">
        <v>521</v>
      </c>
      <c r="F30" s="2" t="s">
        <v>438</v>
      </c>
      <c r="G30" s="6">
        <v>1565.42</v>
      </c>
      <c r="H30" s="6">
        <v>102.42</v>
      </c>
      <c r="I30" s="160">
        <v>57</v>
      </c>
      <c r="J30" s="6">
        <v>3.5</v>
      </c>
      <c r="K30" s="7">
        <f t="shared" si="2"/>
        <v>199.5</v>
      </c>
      <c r="L30" s="7">
        <f t="shared" si="3"/>
        <v>13.965000000000002</v>
      </c>
      <c r="M30" s="17">
        <f t="shared" si="4"/>
        <v>213.47</v>
      </c>
      <c r="N30" s="17">
        <f t="shared" si="0"/>
        <v>1778.89</v>
      </c>
      <c r="O30" s="6">
        <v>1778.89</v>
      </c>
      <c r="P30" s="13">
        <f t="shared" si="1"/>
        <v>116.38500000000001</v>
      </c>
      <c r="Q30" s="11">
        <v>0</v>
      </c>
      <c r="R30" s="13"/>
    </row>
    <row r="31" spans="1:18" ht="24" customHeight="1">
      <c r="A31" s="9">
        <v>27</v>
      </c>
      <c r="B31" s="3">
        <v>6020001944</v>
      </c>
      <c r="C31" s="2" t="s">
        <v>522</v>
      </c>
      <c r="D31" s="4" t="s">
        <v>523</v>
      </c>
      <c r="E31" s="4" t="s">
        <v>524</v>
      </c>
      <c r="F31" s="2" t="s">
        <v>18</v>
      </c>
      <c r="G31" s="6">
        <v>0</v>
      </c>
      <c r="H31" s="6">
        <v>0</v>
      </c>
      <c r="I31" s="160">
        <v>78</v>
      </c>
      <c r="J31" s="6">
        <v>3.5</v>
      </c>
      <c r="K31" s="7">
        <f t="shared" si="2"/>
        <v>273</v>
      </c>
      <c r="L31" s="7">
        <f t="shared" si="3"/>
        <v>19.110000000000003</v>
      </c>
      <c r="M31" s="17">
        <f t="shared" si="4"/>
        <v>292.11</v>
      </c>
      <c r="N31" s="17">
        <f t="shared" si="0"/>
        <v>292.11</v>
      </c>
      <c r="O31" s="6">
        <v>292.11</v>
      </c>
      <c r="P31" s="13">
        <f t="shared" si="1"/>
        <v>19.110000000000003</v>
      </c>
      <c r="Q31" s="11">
        <v>1</v>
      </c>
      <c r="R31" s="13"/>
    </row>
    <row r="32" spans="1:18" ht="24" customHeight="1">
      <c r="A32" s="9">
        <v>28</v>
      </c>
      <c r="B32" s="3">
        <v>6020001945</v>
      </c>
      <c r="C32" s="2" t="s">
        <v>525</v>
      </c>
      <c r="D32" s="4" t="s">
        <v>526</v>
      </c>
      <c r="E32" s="4" t="s">
        <v>527</v>
      </c>
      <c r="F32" s="2" t="s">
        <v>438</v>
      </c>
      <c r="G32" s="6">
        <v>2243.29</v>
      </c>
      <c r="H32" s="6">
        <v>146.79</v>
      </c>
      <c r="I32" s="160">
        <v>62</v>
      </c>
      <c r="J32" s="6">
        <v>3.5</v>
      </c>
      <c r="K32" s="7">
        <f t="shared" si="2"/>
        <v>217</v>
      </c>
      <c r="L32" s="7">
        <f t="shared" si="3"/>
        <v>15.190000000000001</v>
      </c>
      <c r="M32" s="17">
        <f t="shared" si="4"/>
        <v>232.19</v>
      </c>
      <c r="N32" s="17">
        <f t="shared" si="0"/>
        <v>2475.48</v>
      </c>
      <c r="O32" s="6">
        <v>2475.48</v>
      </c>
      <c r="P32" s="13">
        <f t="shared" si="1"/>
        <v>161.97999999999999</v>
      </c>
      <c r="Q32" s="11">
        <v>0</v>
      </c>
      <c r="R32" s="13"/>
    </row>
    <row r="33" spans="1:18" ht="24" customHeight="1">
      <c r="A33" s="9">
        <v>29</v>
      </c>
      <c r="B33" s="3">
        <v>6020001946</v>
      </c>
      <c r="C33" s="2" t="s">
        <v>528</v>
      </c>
      <c r="D33" s="4" t="s">
        <v>529</v>
      </c>
      <c r="E33" s="4" t="s">
        <v>530</v>
      </c>
      <c r="F33" s="10" t="s">
        <v>438</v>
      </c>
      <c r="G33" s="6">
        <v>692.85</v>
      </c>
      <c r="H33" s="6">
        <v>45.35</v>
      </c>
      <c r="I33" s="160">
        <v>14</v>
      </c>
      <c r="J33" s="6">
        <v>3.5</v>
      </c>
      <c r="K33" s="7">
        <f t="shared" si="2"/>
        <v>49</v>
      </c>
      <c r="L33" s="7">
        <f t="shared" si="3"/>
        <v>3.43</v>
      </c>
      <c r="M33" s="17">
        <f t="shared" si="4"/>
        <v>52.43</v>
      </c>
      <c r="N33" s="17">
        <f t="shared" si="0"/>
        <v>745.28</v>
      </c>
      <c r="O33" s="6">
        <v>745.28</v>
      </c>
      <c r="P33" s="13">
        <f t="shared" si="1"/>
        <v>48.78</v>
      </c>
      <c r="Q33" s="11">
        <v>1</v>
      </c>
      <c r="R33" s="13"/>
    </row>
    <row r="34" spans="1:18" ht="24" customHeight="1">
      <c r="A34" s="9">
        <v>30</v>
      </c>
      <c r="B34" s="3">
        <v>6020001947</v>
      </c>
      <c r="C34" s="2" t="s">
        <v>531</v>
      </c>
      <c r="D34" s="4" t="s">
        <v>532</v>
      </c>
      <c r="E34" s="4" t="s">
        <v>533</v>
      </c>
      <c r="F34" s="2" t="s">
        <v>476</v>
      </c>
      <c r="G34" s="6">
        <v>33.71</v>
      </c>
      <c r="H34" s="6">
        <v>2.21</v>
      </c>
      <c r="I34" s="160">
        <v>8</v>
      </c>
      <c r="J34" s="6">
        <v>3.5</v>
      </c>
      <c r="K34" s="7">
        <f t="shared" si="2"/>
        <v>28</v>
      </c>
      <c r="L34" s="7">
        <f t="shared" si="3"/>
        <v>1.9600000000000002</v>
      </c>
      <c r="M34" s="17">
        <f t="shared" si="4"/>
        <v>29.96</v>
      </c>
      <c r="N34" s="17">
        <f t="shared" si="0"/>
        <v>63.67</v>
      </c>
      <c r="O34" s="6">
        <v>63.67</v>
      </c>
      <c r="P34" s="13">
        <f t="shared" si="1"/>
        <v>4.17</v>
      </c>
      <c r="Q34" s="11">
        <v>0</v>
      </c>
      <c r="R34" s="13"/>
    </row>
    <row r="35" spans="1:18" ht="24" customHeight="1">
      <c r="A35" s="9">
        <v>31</v>
      </c>
      <c r="B35" s="3">
        <v>6020001948</v>
      </c>
      <c r="C35" s="2" t="s">
        <v>534</v>
      </c>
      <c r="D35" s="4" t="s">
        <v>535</v>
      </c>
      <c r="E35" s="4" t="s">
        <v>536</v>
      </c>
      <c r="F35" s="2" t="s">
        <v>438</v>
      </c>
      <c r="G35" s="6">
        <v>906.31</v>
      </c>
      <c r="H35" s="6">
        <v>59.31</v>
      </c>
      <c r="I35" s="160">
        <v>27</v>
      </c>
      <c r="J35" s="6">
        <v>3.5</v>
      </c>
      <c r="K35" s="7">
        <f t="shared" si="2"/>
        <v>94.5</v>
      </c>
      <c r="L35" s="7">
        <f t="shared" si="3"/>
        <v>6.6150000000000002</v>
      </c>
      <c r="M35" s="17">
        <f t="shared" si="4"/>
        <v>101.12</v>
      </c>
      <c r="N35" s="17">
        <f t="shared" si="0"/>
        <v>1007.43</v>
      </c>
      <c r="O35" s="6">
        <v>1007.43</v>
      </c>
      <c r="P35" s="13">
        <f t="shared" si="1"/>
        <v>65.924999999999997</v>
      </c>
      <c r="Q35" s="11">
        <v>1</v>
      </c>
      <c r="R35" s="13"/>
    </row>
    <row r="36" spans="1:18" ht="24" customHeight="1">
      <c r="A36" s="9">
        <v>32</v>
      </c>
      <c r="B36" s="3">
        <v>6020001949</v>
      </c>
      <c r="C36" s="2" t="s">
        <v>537</v>
      </c>
      <c r="D36" s="4" t="s">
        <v>538</v>
      </c>
      <c r="E36" s="4" t="s">
        <v>539</v>
      </c>
      <c r="F36" s="2" t="s">
        <v>18</v>
      </c>
      <c r="G36" s="6">
        <v>0</v>
      </c>
      <c r="H36" s="6">
        <v>0</v>
      </c>
      <c r="I36" s="160">
        <v>9</v>
      </c>
      <c r="J36" s="6">
        <v>3.5</v>
      </c>
      <c r="K36" s="7">
        <f t="shared" si="2"/>
        <v>31.5</v>
      </c>
      <c r="L36" s="7">
        <f t="shared" si="3"/>
        <v>2.2050000000000001</v>
      </c>
      <c r="M36" s="17">
        <f t="shared" si="4"/>
        <v>33.71</v>
      </c>
      <c r="N36" s="17">
        <f t="shared" si="0"/>
        <v>33.71</v>
      </c>
      <c r="O36" s="6">
        <v>33.71</v>
      </c>
      <c r="P36" s="13">
        <f t="shared" si="1"/>
        <v>2.2050000000000001</v>
      </c>
      <c r="Q36" s="11">
        <v>0</v>
      </c>
      <c r="R36" s="13"/>
    </row>
    <row r="37" spans="1:18" ht="24" customHeight="1">
      <c r="A37" s="9">
        <v>33</v>
      </c>
      <c r="B37" s="3">
        <v>6020001950</v>
      </c>
      <c r="C37" s="2" t="s">
        <v>540</v>
      </c>
      <c r="D37" s="4" t="s">
        <v>541</v>
      </c>
      <c r="E37" s="4" t="s">
        <v>542</v>
      </c>
      <c r="F37" s="2" t="s">
        <v>18</v>
      </c>
      <c r="G37" s="6">
        <v>0</v>
      </c>
      <c r="H37" s="6">
        <v>0</v>
      </c>
      <c r="I37" s="160">
        <v>49</v>
      </c>
      <c r="J37" s="6">
        <v>3.5</v>
      </c>
      <c r="K37" s="7">
        <f t="shared" si="2"/>
        <v>171.5</v>
      </c>
      <c r="L37" s="7">
        <f t="shared" si="3"/>
        <v>12.005000000000001</v>
      </c>
      <c r="M37" s="17">
        <f t="shared" si="4"/>
        <v>183.51</v>
      </c>
      <c r="N37" s="17">
        <f t="shared" si="0"/>
        <v>183.51</v>
      </c>
      <c r="O37" s="6">
        <v>183.51</v>
      </c>
      <c r="P37" s="13">
        <f t="shared" si="1"/>
        <v>12.005000000000001</v>
      </c>
      <c r="Q37" s="11">
        <v>1</v>
      </c>
      <c r="R37" s="13"/>
    </row>
    <row r="38" spans="1:18" ht="24" customHeight="1">
      <c r="A38" s="9">
        <v>34</v>
      </c>
      <c r="B38" s="3">
        <v>6020001951</v>
      </c>
      <c r="C38" s="2" t="s">
        <v>543</v>
      </c>
      <c r="D38" s="4" t="s">
        <v>544</v>
      </c>
      <c r="E38" s="4" t="s">
        <v>545</v>
      </c>
      <c r="F38" s="2" t="s">
        <v>438</v>
      </c>
      <c r="G38" s="6">
        <v>1441.85</v>
      </c>
      <c r="H38" s="6">
        <v>94.35</v>
      </c>
      <c r="I38" s="160">
        <v>37</v>
      </c>
      <c r="J38" s="6">
        <v>3.5</v>
      </c>
      <c r="K38" s="7">
        <f>SUM(I38*J38)</f>
        <v>129.5</v>
      </c>
      <c r="L38" s="7">
        <f t="shared" si="3"/>
        <v>9.0650000000000013</v>
      </c>
      <c r="M38" s="17">
        <f t="shared" si="4"/>
        <v>138.57</v>
      </c>
      <c r="N38" s="17">
        <f t="shared" si="0"/>
        <v>1580.4199999999998</v>
      </c>
      <c r="O38" s="6">
        <v>1580.42</v>
      </c>
      <c r="P38" s="13">
        <f t="shared" si="1"/>
        <v>103.41499999999999</v>
      </c>
      <c r="Q38" s="11">
        <v>0</v>
      </c>
      <c r="R38" s="13"/>
    </row>
    <row r="39" spans="1:18" ht="24" customHeight="1">
      <c r="A39" s="9">
        <v>35</v>
      </c>
      <c r="B39" s="3">
        <v>6020001952</v>
      </c>
      <c r="C39" s="2" t="s">
        <v>546</v>
      </c>
      <c r="D39" s="4" t="s">
        <v>547</v>
      </c>
      <c r="E39" s="4" t="s">
        <v>548</v>
      </c>
      <c r="F39" s="2" t="s">
        <v>549</v>
      </c>
      <c r="G39" s="6">
        <v>101.12</v>
      </c>
      <c r="H39" s="6">
        <v>6.62</v>
      </c>
      <c r="I39" s="160">
        <v>9</v>
      </c>
      <c r="J39" s="6">
        <v>3.5</v>
      </c>
      <c r="K39" s="7">
        <f t="shared" si="2"/>
        <v>31.5</v>
      </c>
      <c r="L39" s="7">
        <f t="shared" si="3"/>
        <v>2.2050000000000001</v>
      </c>
      <c r="M39" s="17">
        <f t="shared" si="4"/>
        <v>33.71</v>
      </c>
      <c r="N39" s="17">
        <f t="shared" si="0"/>
        <v>134.83000000000001</v>
      </c>
      <c r="O39" s="6">
        <v>134.83000000000001</v>
      </c>
      <c r="P39" s="13">
        <f t="shared" si="1"/>
        <v>8.8249999999999993</v>
      </c>
      <c r="Q39" s="11">
        <v>1</v>
      </c>
      <c r="R39" s="13"/>
    </row>
    <row r="40" spans="1:18" ht="24" customHeight="1">
      <c r="A40" s="9">
        <v>36</v>
      </c>
      <c r="B40" s="3">
        <v>6020001953</v>
      </c>
      <c r="C40" s="2" t="s">
        <v>550</v>
      </c>
      <c r="D40" s="4" t="s">
        <v>551</v>
      </c>
      <c r="E40" s="4" t="s">
        <v>552</v>
      </c>
      <c r="F40" s="2" t="s">
        <v>438</v>
      </c>
      <c r="G40" s="6">
        <v>1400.65</v>
      </c>
      <c r="H40" s="6">
        <v>91.65</v>
      </c>
      <c r="I40" s="160">
        <v>22</v>
      </c>
      <c r="J40" s="6">
        <v>3.5</v>
      </c>
      <c r="K40" s="7">
        <f t="shared" si="2"/>
        <v>77</v>
      </c>
      <c r="L40" s="7">
        <f t="shared" si="3"/>
        <v>5.3900000000000006</v>
      </c>
      <c r="M40" s="17">
        <f t="shared" si="4"/>
        <v>82.39</v>
      </c>
      <c r="N40" s="17">
        <f t="shared" si="0"/>
        <v>1483.0400000000002</v>
      </c>
      <c r="O40" s="6">
        <v>1483.04</v>
      </c>
      <c r="P40" s="13">
        <f t="shared" si="1"/>
        <v>97.04</v>
      </c>
      <c r="Q40" s="11">
        <v>0</v>
      </c>
      <c r="R40" s="13"/>
    </row>
    <row r="41" spans="1:18" ht="24" customHeight="1">
      <c r="A41" s="9">
        <v>37</v>
      </c>
      <c r="B41" s="3">
        <v>6020001954</v>
      </c>
      <c r="C41" s="2" t="s">
        <v>553</v>
      </c>
      <c r="D41" s="4" t="s">
        <v>554</v>
      </c>
      <c r="E41" s="4" t="s">
        <v>555</v>
      </c>
      <c r="F41" s="2" t="s">
        <v>438</v>
      </c>
      <c r="G41" s="6">
        <v>213.49</v>
      </c>
      <c r="H41" s="6">
        <v>13.99</v>
      </c>
      <c r="I41" s="160">
        <v>8</v>
      </c>
      <c r="J41" s="6">
        <v>3.5</v>
      </c>
      <c r="K41" s="7">
        <f t="shared" si="2"/>
        <v>28</v>
      </c>
      <c r="L41" s="7">
        <f t="shared" si="3"/>
        <v>1.9600000000000002</v>
      </c>
      <c r="M41" s="17">
        <f t="shared" si="4"/>
        <v>29.96</v>
      </c>
      <c r="N41" s="17">
        <f t="shared" si="0"/>
        <v>243.45000000000002</v>
      </c>
      <c r="O41" s="6">
        <v>243.45</v>
      </c>
      <c r="P41" s="13">
        <f t="shared" si="1"/>
        <v>15.950000000000001</v>
      </c>
      <c r="Q41" s="11">
        <v>1</v>
      </c>
      <c r="R41" s="13"/>
    </row>
    <row r="42" spans="1:18" ht="24" customHeight="1">
      <c r="A42" s="9">
        <v>38</v>
      </c>
      <c r="B42" s="3">
        <v>6020001955</v>
      </c>
      <c r="C42" s="2" t="s">
        <v>556</v>
      </c>
      <c r="D42" s="4" t="s">
        <v>557</v>
      </c>
      <c r="E42" s="4" t="s">
        <v>558</v>
      </c>
      <c r="F42" s="2" t="s">
        <v>476</v>
      </c>
      <c r="G42" s="6">
        <v>14.98</v>
      </c>
      <c r="H42" s="6">
        <v>0.98</v>
      </c>
      <c r="I42" s="160">
        <v>3</v>
      </c>
      <c r="J42" s="6">
        <v>3.5</v>
      </c>
      <c r="K42" s="7">
        <f t="shared" si="2"/>
        <v>10.5</v>
      </c>
      <c r="L42" s="7">
        <f t="shared" si="3"/>
        <v>0.7350000000000001</v>
      </c>
      <c r="M42" s="17">
        <f t="shared" si="4"/>
        <v>11.24</v>
      </c>
      <c r="N42" s="17">
        <f t="shared" si="0"/>
        <v>26.22</v>
      </c>
      <c r="O42" s="6">
        <v>26.22</v>
      </c>
      <c r="P42" s="13">
        <f t="shared" si="1"/>
        <v>1.7150000000000001</v>
      </c>
      <c r="Q42" s="11">
        <v>0</v>
      </c>
      <c r="R42" s="13"/>
    </row>
    <row r="43" spans="1:18" ht="24" customHeight="1">
      <c r="A43" s="9">
        <v>39</v>
      </c>
      <c r="B43" s="3">
        <v>6020001956</v>
      </c>
      <c r="C43" s="2" t="s">
        <v>559</v>
      </c>
      <c r="D43" s="4" t="s">
        <v>560</v>
      </c>
      <c r="E43" s="4" t="s">
        <v>561</v>
      </c>
      <c r="F43" s="2" t="s">
        <v>438</v>
      </c>
      <c r="G43" s="6">
        <v>1131.01</v>
      </c>
      <c r="H43" s="6">
        <v>74.010000000000005</v>
      </c>
      <c r="I43" s="160">
        <v>47</v>
      </c>
      <c r="J43" s="6">
        <v>3.5</v>
      </c>
      <c r="K43" s="7">
        <f t="shared" si="2"/>
        <v>164.5</v>
      </c>
      <c r="L43" s="7">
        <f t="shared" si="3"/>
        <v>11.515000000000001</v>
      </c>
      <c r="M43" s="17">
        <f t="shared" si="4"/>
        <v>176.01999999999998</v>
      </c>
      <c r="N43" s="17">
        <f t="shared" si="0"/>
        <v>1307.03</v>
      </c>
      <c r="O43" s="6">
        <v>1307.03</v>
      </c>
      <c r="P43" s="13">
        <f t="shared" si="1"/>
        <v>85.525000000000006</v>
      </c>
      <c r="Q43" s="11">
        <v>1</v>
      </c>
      <c r="R43" s="13"/>
    </row>
    <row r="44" spans="1:18" ht="24" customHeight="1">
      <c r="A44" s="9">
        <v>40</v>
      </c>
      <c r="B44" s="3">
        <v>6020001957</v>
      </c>
      <c r="C44" s="2" t="s">
        <v>562</v>
      </c>
      <c r="D44" s="4" t="s">
        <v>563</v>
      </c>
      <c r="E44" s="4" t="s">
        <v>564</v>
      </c>
      <c r="F44" s="2" t="s">
        <v>438</v>
      </c>
      <c r="G44" s="6">
        <v>1835.08</v>
      </c>
      <c r="H44" s="6">
        <v>120.08</v>
      </c>
      <c r="I44" s="160">
        <v>18</v>
      </c>
      <c r="J44" s="6">
        <v>3.5</v>
      </c>
      <c r="K44" s="7">
        <f t="shared" si="2"/>
        <v>63</v>
      </c>
      <c r="L44" s="7">
        <f t="shared" si="3"/>
        <v>4.41</v>
      </c>
      <c r="M44" s="17">
        <f t="shared" si="4"/>
        <v>67.41</v>
      </c>
      <c r="N44" s="17">
        <f t="shared" si="0"/>
        <v>1902.49</v>
      </c>
      <c r="O44" s="6">
        <v>1902.49</v>
      </c>
      <c r="P44" s="13">
        <f t="shared" si="1"/>
        <v>124.49</v>
      </c>
      <c r="Q44" s="11">
        <v>0</v>
      </c>
      <c r="R44" s="13"/>
    </row>
    <row r="45" spans="1:18" ht="24" customHeight="1">
      <c r="A45" s="9">
        <v>41</v>
      </c>
      <c r="B45" s="3">
        <v>6020001958</v>
      </c>
      <c r="C45" s="2" t="s">
        <v>565</v>
      </c>
      <c r="D45" s="4" t="s">
        <v>566</v>
      </c>
      <c r="E45" s="4" t="s">
        <v>567</v>
      </c>
      <c r="F45" s="2" t="s">
        <v>509</v>
      </c>
      <c r="G45" s="6">
        <v>370.79</v>
      </c>
      <c r="H45" s="6">
        <v>24.29</v>
      </c>
      <c r="I45" s="160">
        <v>26</v>
      </c>
      <c r="J45" s="6">
        <v>3.5</v>
      </c>
      <c r="K45" s="7">
        <f t="shared" si="2"/>
        <v>91</v>
      </c>
      <c r="L45" s="7">
        <f t="shared" si="3"/>
        <v>6.370000000000001</v>
      </c>
      <c r="M45" s="17">
        <f t="shared" si="4"/>
        <v>97.37</v>
      </c>
      <c r="N45" s="17">
        <f t="shared" si="0"/>
        <v>468.16</v>
      </c>
      <c r="O45" s="6">
        <v>468.16</v>
      </c>
      <c r="P45" s="13">
        <f t="shared" si="1"/>
        <v>30.66</v>
      </c>
      <c r="Q45" s="11">
        <v>1</v>
      </c>
      <c r="R45" s="13"/>
    </row>
    <row r="46" spans="1:18" ht="24" customHeight="1">
      <c r="A46" s="9">
        <v>42</v>
      </c>
      <c r="B46" s="3">
        <v>6020001959</v>
      </c>
      <c r="C46" s="2" t="s">
        <v>568</v>
      </c>
      <c r="D46" s="4" t="s">
        <v>569</v>
      </c>
      <c r="E46" s="4" t="s">
        <v>570</v>
      </c>
      <c r="F46" s="2" t="s">
        <v>438</v>
      </c>
      <c r="G46" s="6">
        <v>902.57</v>
      </c>
      <c r="H46" s="6">
        <v>59.07</v>
      </c>
      <c r="I46" s="160">
        <v>36</v>
      </c>
      <c r="J46" s="6">
        <v>3.5</v>
      </c>
      <c r="K46" s="7">
        <f t="shared" si="2"/>
        <v>126</v>
      </c>
      <c r="L46" s="7">
        <f t="shared" si="3"/>
        <v>8.82</v>
      </c>
      <c r="M46" s="17">
        <f t="shared" si="4"/>
        <v>134.82</v>
      </c>
      <c r="N46" s="17">
        <f t="shared" si="0"/>
        <v>1037.3900000000001</v>
      </c>
      <c r="O46" s="6">
        <v>1037.3900000000001</v>
      </c>
      <c r="P46" s="13">
        <f t="shared" si="1"/>
        <v>67.89</v>
      </c>
      <c r="Q46" s="11">
        <v>0</v>
      </c>
      <c r="R46" s="13"/>
    </row>
    <row r="47" spans="1:18" ht="24" customHeight="1">
      <c r="A47" s="9">
        <v>43</v>
      </c>
      <c r="B47" s="3">
        <v>6020001960</v>
      </c>
      <c r="C47" s="2" t="s">
        <v>571</v>
      </c>
      <c r="D47" s="4" t="s">
        <v>572</v>
      </c>
      <c r="E47" s="4" t="s">
        <v>573</v>
      </c>
      <c r="F47" s="2" t="s">
        <v>438</v>
      </c>
      <c r="G47" s="6">
        <v>943.77</v>
      </c>
      <c r="H47" s="6">
        <v>61.77</v>
      </c>
      <c r="I47" s="160">
        <v>41</v>
      </c>
      <c r="J47" s="6">
        <v>3.5</v>
      </c>
      <c r="K47" s="7">
        <f t="shared" si="2"/>
        <v>143.5</v>
      </c>
      <c r="L47" s="7">
        <f t="shared" si="3"/>
        <v>10.045000000000002</v>
      </c>
      <c r="M47" s="17">
        <f t="shared" si="4"/>
        <v>153.54999999999998</v>
      </c>
      <c r="N47" s="17">
        <f t="shared" si="0"/>
        <v>1097.32</v>
      </c>
      <c r="O47" s="6">
        <v>1097.32</v>
      </c>
      <c r="P47" s="13">
        <f t="shared" si="1"/>
        <v>71.814999999999998</v>
      </c>
      <c r="Q47" s="11">
        <v>1</v>
      </c>
      <c r="R47" s="13"/>
    </row>
    <row r="48" spans="1:18" ht="24" customHeight="1">
      <c r="A48" s="9">
        <v>44</v>
      </c>
      <c r="B48" s="3">
        <v>6020001961</v>
      </c>
      <c r="C48" s="2" t="s">
        <v>574</v>
      </c>
      <c r="D48" s="4" t="s">
        <v>572</v>
      </c>
      <c r="E48" s="4" t="s">
        <v>575</v>
      </c>
      <c r="F48" s="2" t="s">
        <v>438</v>
      </c>
      <c r="G48" s="6">
        <v>1958.65</v>
      </c>
      <c r="H48" s="6">
        <v>128.15</v>
      </c>
      <c r="I48" s="160">
        <v>55</v>
      </c>
      <c r="J48" s="6">
        <v>3.5</v>
      </c>
      <c r="K48" s="7">
        <f t="shared" si="2"/>
        <v>192.5</v>
      </c>
      <c r="L48" s="7">
        <f t="shared" si="3"/>
        <v>13.475000000000001</v>
      </c>
      <c r="M48" s="17">
        <f t="shared" si="4"/>
        <v>205.98</v>
      </c>
      <c r="N48" s="17">
        <f t="shared" si="0"/>
        <v>2164.63</v>
      </c>
      <c r="O48" s="6">
        <v>2164.63</v>
      </c>
      <c r="P48" s="13">
        <f t="shared" si="1"/>
        <v>141.625</v>
      </c>
      <c r="Q48" s="11">
        <v>0</v>
      </c>
      <c r="R48" s="13"/>
    </row>
    <row r="49" spans="1:18" ht="24" customHeight="1">
      <c r="A49" s="9">
        <v>45</v>
      </c>
      <c r="B49" s="3">
        <v>6020001962</v>
      </c>
      <c r="C49" s="2" t="s">
        <v>576</v>
      </c>
      <c r="D49" s="4" t="s">
        <v>577</v>
      </c>
      <c r="E49" s="4" t="s">
        <v>578</v>
      </c>
      <c r="F49" s="2" t="s">
        <v>438</v>
      </c>
      <c r="G49" s="6">
        <v>3269.4</v>
      </c>
      <c r="H49" s="6">
        <v>213.9</v>
      </c>
      <c r="I49" s="160">
        <v>96</v>
      </c>
      <c r="J49" s="6">
        <v>3.5</v>
      </c>
      <c r="K49" s="7">
        <f t="shared" si="2"/>
        <v>336</v>
      </c>
      <c r="L49" s="7">
        <f t="shared" si="3"/>
        <v>23.520000000000003</v>
      </c>
      <c r="M49" s="17">
        <f t="shared" si="4"/>
        <v>359.52</v>
      </c>
      <c r="N49" s="17">
        <f t="shared" si="0"/>
        <v>3628.92</v>
      </c>
      <c r="O49" s="6">
        <v>3628.92</v>
      </c>
      <c r="P49" s="13">
        <f t="shared" si="1"/>
        <v>237.42000000000002</v>
      </c>
      <c r="Q49" s="11">
        <v>1</v>
      </c>
      <c r="R49" s="13"/>
    </row>
    <row r="50" spans="1:18" ht="24" customHeight="1">
      <c r="A50" s="9">
        <v>46</v>
      </c>
      <c r="B50" s="3">
        <v>6020001963</v>
      </c>
      <c r="C50" s="2" t="s">
        <v>579</v>
      </c>
      <c r="D50" s="4" t="s">
        <v>580</v>
      </c>
      <c r="E50" s="4" t="s">
        <v>581</v>
      </c>
      <c r="F50" s="2" t="s">
        <v>442</v>
      </c>
      <c r="G50" s="6">
        <v>1378.16</v>
      </c>
      <c r="H50" s="6">
        <v>90.16</v>
      </c>
      <c r="I50" s="160">
        <v>74</v>
      </c>
      <c r="J50" s="6">
        <v>3.5</v>
      </c>
      <c r="K50" s="7">
        <f t="shared" si="2"/>
        <v>259</v>
      </c>
      <c r="L50" s="7">
        <f t="shared" si="3"/>
        <v>18.130000000000003</v>
      </c>
      <c r="M50" s="17">
        <f t="shared" si="4"/>
        <v>277.13</v>
      </c>
      <c r="N50" s="17">
        <f t="shared" si="0"/>
        <v>1655.29</v>
      </c>
      <c r="O50" s="6">
        <v>1655.29</v>
      </c>
      <c r="P50" s="13">
        <f t="shared" si="1"/>
        <v>108.28999999999999</v>
      </c>
      <c r="Q50" s="11">
        <v>0</v>
      </c>
      <c r="R50" s="13"/>
    </row>
    <row r="51" spans="1:18" ht="24" customHeight="1">
      <c r="A51" s="9">
        <v>47</v>
      </c>
      <c r="B51" s="3">
        <v>6020001964</v>
      </c>
      <c r="C51" s="2" t="s">
        <v>582</v>
      </c>
      <c r="D51" s="4" t="s">
        <v>583</v>
      </c>
      <c r="E51" s="4" t="s">
        <v>584</v>
      </c>
      <c r="F51" s="2" t="s">
        <v>585</v>
      </c>
      <c r="G51" s="6">
        <v>179.78</v>
      </c>
      <c r="H51" s="6">
        <v>11.78</v>
      </c>
      <c r="I51" s="160">
        <v>14</v>
      </c>
      <c r="J51" s="6">
        <v>3.5</v>
      </c>
      <c r="K51" s="7">
        <f t="shared" si="2"/>
        <v>49</v>
      </c>
      <c r="L51" s="7">
        <f t="shared" si="3"/>
        <v>3.43</v>
      </c>
      <c r="M51" s="17">
        <f t="shared" si="4"/>
        <v>52.43</v>
      </c>
      <c r="N51" s="17">
        <f t="shared" si="0"/>
        <v>232.21</v>
      </c>
      <c r="O51" s="6">
        <v>232.21</v>
      </c>
      <c r="P51" s="13">
        <f t="shared" si="1"/>
        <v>15.209999999999999</v>
      </c>
      <c r="Q51" s="11">
        <v>1</v>
      </c>
      <c r="R51" s="13"/>
    </row>
    <row r="52" spans="1:18" ht="24" customHeight="1">
      <c r="A52" s="9">
        <v>48</v>
      </c>
      <c r="B52" s="3">
        <v>6020001965</v>
      </c>
      <c r="C52" s="2" t="s">
        <v>586</v>
      </c>
      <c r="D52" s="4" t="s">
        <v>587</v>
      </c>
      <c r="E52" s="4" t="s">
        <v>584</v>
      </c>
      <c r="F52" s="2" t="s">
        <v>438</v>
      </c>
      <c r="G52" s="6">
        <v>2310.69</v>
      </c>
      <c r="H52" s="6">
        <v>151.19</v>
      </c>
      <c r="I52" s="160">
        <v>49</v>
      </c>
      <c r="J52" s="6">
        <v>3.5</v>
      </c>
      <c r="K52" s="7">
        <f t="shared" si="2"/>
        <v>171.5</v>
      </c>
      <c r="L52" s="7">
        <f t="shared" si="3"/>
        <v>12.005000000000001</v>
      </c>
      <c r="M52" s="17">
        <f t="shared" si="4"/>
        <v>183.51</v>
      </c>
      <c r="N52" s="17">
        <f t="shared" si="0"/>
        <v>2494.1999999999998</v>
      </c>
      <c r="O52" s="6">
        <v>2494.1999999999998</v>
      </c>
      <c r="P52" s="13">
        <f t="shared" si="1"/>
        <v>163.19499999999999</v>
      </c>
      <c r="Q52" s="11">
        <v>0</v>
      </c>
      <c r="R52" s="13"/>
    </row>
    <row r="53" spans="1:18" ht="24" customHeight="1">
      <c r="A53" s="9">
        <v>49</v>
      </c>
      <c r="B53" s="3">
        <v>6020001966</v>
      </c>
      <c r="C53" s="2" t="s">
        <v>588</v>
      </c>
      <c r="D53" s="4" t="s">
        <v>514</v>
      </c>
      <c r="E53" s="4" t="s">
        <v>584</v>
      </c>
      <c r="F53" s="2" t="s">
        <v>438</v>
      </c>
      <c r="G53" s="6">
        <v>1674.04</v>
      </c>
      <c r="H53" s="6">
        <v>109.54</v>
      </c>
      <c r="I53" s="160">
        <v>60</v>
      </c>
      <c r="J53" s="6">
        <v>3.5</v>
      </c>
      <c r="K53" s="7">
        <f t="shared" si="2"/>
        <v>210</v>
      </c>
      <c r="L53" s="7">
        <f t="shared" si="3"/>
        <v>14.700000000000001</v>
      </c>
      <c r="M53" s="17">
        <f t="shared" si="4"/>
        <v>224.7</v>
      </c>
      <c r="N53" s="17">
        <f t="shared" si="0"/>
        <v>1898.74</v>
      </c>
      <c r="O53" s="6">
        <v>1898.74</v>
      </c>
      <c r="P53" s="13">
        <f t="shared" si="1"/>
        <v>124.24000000000001</v>
      </c>
      <c r="Q53" s="11">
        <v>1</v>
      </c>
      <c r="R53" s="13"/>
    </row>
    <row r="54" spans="1:18" ht="24" customHeight="1">
      <c r="A54" s="9">
        <v>50</v>
      </c>
      <c r="B54" s="3">
        <v>6020001967</v>
      </c>
      <c r="C54" s="2" t="s">
        <v>589</v>
      </c>
      <c r="D54" s="4" t="s">
        <v>590</v>
      </c>
      <c r="E54" s="4" t="s">
        <v>591</v>
      </c>
      <c r="F54" s="2" t="s">
        <v>438</v>
      </c>
      <c r="G54" s="6">
        <v>475.64</v>
      </c>
      <c r="H54" s="6">
        <v>31.14</v>
      </c>
      <c r="I54" s="160">
        <v>11</v>
      </c>
      <c r="J54" s="6">
        <v>3.5</v>
      </c>
      <c r="K54" s="7">
        <f t="shared" si="2"/>
        <v>38.5</v>
      </c>
      <c r="L54" s="7">
        <f t="shared" si="3"/>
        <v>2.6950000000000003</v>
      </c>
      <c r="M54" s="17">
        <f t="shared" si="4"/>
        <v>41.199999999999996</v>
      </c>
      <c r="N54" s="17">
        <f t="shared" si="0"/>
        <v>516.84</v>
      </c>
      <c r="O54" s="6">
        <v>516.84</v>
      </c>
      <c r="P54" s="13">
        <f t="shared" si="1"/>
        <v>33.835000000000001</v>
      </c>
      <c r="Q54" s="11">
        <v>0</v>
      </c>
      <c r="R54" s="13"/>
    </row>
    <row r="55" spans="1:18" ht="24" customHeight="1">
      <c r="A55" s="9">
        <v>51</v>
      </c>
      <c r="B55" s="3">
        <v>6020001968</v>
      </c>
      <c r="C55" s="2" t="s">
        <v>592</v>
      </c>
      <c r="D55" s="4" t="s">
        <v>593</v>
      </c>
      <c r="E55" s="4" t="s">
        <v>594</v>
      </c>
      <c r="F55" s="2" t="s">
        <v>438</v>
      </c>
      <c r="G55" s="6">
        <v>2572.83</v>
      </c>
      <c r="H55" s="6">
        <v>168.33</v>
      </c>
      <c r="I55" s="160">
        <v>27</v>
      </c>
      <c r="J55" s="6">
        <v>3.5</v>
      </c>
      <c r="K55" s="7">
        <f t="shared" si="2"/>
        <v>94.5</v>
      </c>
      <c r="L55" s="7">
        <f t="shared" si="3"/>
        <v>6.6150000000000002</v>
      </c>
      <c r="M55" s="17">
        <f t="shared" si="4"/>
        <v>101.12</v>
      </c>
      <c r="N55" s="17">
        <f t="shared" si="0"/>
        <v>2673.95</v>
      </c>
      <c r="O55" s="6">
        <v>2673.95</v>
      </c>
      <c r="P55" s="13">
        <f t="shared" si="1"/>
        <v>174.94500000000002</v>
      </c>
      <c r="Q55" s="11">
        <v>1</v>
      </c>
      <c r="R55" s="13"/>
    </row>
    <row r="56" spans="1:18" ht="24" customHeight="1">
      <c r="A56" s="9">
        <v>52</v>
      </c>
      <c r="B56" s="3">
        <v>6020001969</v>
      </c>
      <c r="C56" s="2" t="s">
        <v>595</v>
      </c>
      <c r="D56" s="4" t="s">
        <v>596</v>
      </c>
      <c r="E56" s="4" t="s">
        <v>597</v>
      </c>
      <c r="F56" s="2" t="s">
        <v>442</v>
      </c>
      <c r="G56" s="6">
        <v>131.09</v>
      </c>
      <c r="H56" s="6">
        <v>8.59</v>
      </c>
      <c r="I56" s="160">
        <v>7</v>
      </c>
      <c r="J56" s="6">
        <v>3.5</v>
      </c>
      <c r="K56" s="7">
        <f t="shared" si="2"/>
        <v>24.5</v>
      </c>
      <c r="L56" s="7">
        <f t="shared" si="3"/>
        <v>1.7150000000000001</v>
      </c>
      <c r="M56" s="17">
        <f t="shared" si="4"/>
        <v>26.220000000000002</v>
      </c>
      <c r="N56" s="17">
        <f t="shared" si="0"/>
        <v>157.31</v>
      </c>
      <c r="O56" s="6">
        <v>157.31</v>
      </c>
      <c r="P56" s="13">
        <f t="shared" si="1"/>
        <v>10.305</v>
      </c>
      <c r="Q56" s="11">
        <v>0</v>
      </c>
      <c r="R56" s="13"/>
    </row>
    <row r="57" spans="1:18" ht="24" customHeight="1">
      <c r="A57" s="9">
        <v>53</v>
      </c>
      <c r="B57" s="3">
        <v>6020001970</v>
      </c>
      <c r="C57" s="2" t="s">
        <v>598</v>
      </c>
      <c r="D57" s="4" t="s">
        <v>474</v>
      </c>
      <c r="E57" s="4" t="s">
        <v>599</v>
      </c>
      <c r="F57" s="2" t="s">
        <v>600</v>
      </c>
      <c r="G57" s="6">
        <v>295.87</v>
      </c>
      <c r="H57" s="6">
        <v>19.37</v>
      </c>
      <c r="I57" s="160">
        <v>0</v>
      </c>
      <c r="J57" s="6">
        <v>3.5</v>
      </c>
      <c r="K57" s="7">
        <f t="shared" si="2"/>
        <v>0</v>
      </c>
      <c r="L57" s="7">
        <f t="shared" si="3"/>
        <v>0</v>
      </c>
      <c r="M57" s="17">
        <f t="shared" si="4"/>
        <v>0</v>
      </c>
      <c r="N57" s="17">
        <f t="shared" si="0"/>
        <v>295.87</v>
      </c>
      <c r="O57" s="6">
        <v>295.87</v>
      </c>
      <c r="P57" s="13">
        <f t="shared" si="1"/>
        <v>19.37</v>
      </c>
      <c r="Q57" s="11">
        <v>1</v>
      </c>
      <c r="R57" s="13"/>
    </row>
    <row r="58" spans="1:18" ht="24" customHeight="1">
      <c r="A58" s="9">
        <v>54</v>
      </c>
      <c r="B58" s="3">
        <v>6020001971</v>
      </c>
      <c r="C58" s="2" t="s">
        <v>601</v>
      </c>
      <c r="D58" s="4" t="s">
        <v>602</v>
      </c>
      <c r="E58" s="4" t="s">
        <v>599</v>
      </c>
      <c r="F58" s="2" t="s">
        <v>438</v>
      </c>
      <c r="G58" s="6">
        <v>625.44000000000005</v>
      </c>
      <c r="H58" s="6">
        <v>40.94</v>
      </c>
      <c r="I58" s="160">
        <v>16</v>
      </c>
      <c r="J58" s="6">
        <v>3.5</v>
      </c>
      <c r="K58" s="7">
        <f t="shared" si="2"/>
        <v>56</v>
      </c>
      <c r="L58" s="7">
        <f t="shared" si="3"/>
        <v>3.9200000000000004</v>
      </c>
      <c r="M58" s="17">
        <f t="shared" si="4"/>
        <v>59.92</v>
      </c>
      <c r="N58" s="17">
        <f t="shared" si="0"/>
        <v>685.36</v>
      </c>
      <c r="O58" s="6">
        <v>685.36</v>
      </c>
      <c r="P58" s="13">
        <f t="shared" si="1"/>
        <v>44.86</v>
      </c>
      <c r="Q58" s="11">
        <v>0</v>
      </c>
      <c r="R58" s="13"/>
    </row>
    <row r="59" spans="1:18" ht="24" customHeight="1">
      <c r="A59" s="9">
        <v>55</v>
      </c>
      <c r="B59" s="3">
        <v>6020001972</v>
      </c>
      <c r="C59" s="2" t="s">
        <v>603</v>
      </c>
      <c r="D59" s="4" t="s">
        <v>604</v>
      </c>
      <c r="E59" s="4" t="s">
        <v>605</v>
      </c>
      <c r="F59" s="2" t="s">
        <v>438</v>
      </c>
      <c r="G59" s="6">
        <v>745.28</v>
      </c>
      <c r="H59" s="6">
        <v>48.78</v>
      </c>
      <c r="I59" s="160">
        <v>19</v>
      </c>
      <c r="J59" s="6">
        <v>3.5</v>
      </c>
      <c r="K59" s="7">
        <f t="shared" si="2"/>
        <v>66.5</v>
      </c>
      <c r="L59" s="7">
        <f t="shared" si="3"/>
        <v>4.6550000000000002</v>
      </c>
      <c r="M59" s="17">
        <f t="shared" si="4"/>
        <v>71.160000000000011</v>
      </c>
      <c r="N59" s="17">
        <f t="shared" si="0"/>
        <v>816.43999999999994</v>
      </c>
      <c r="O59" s="6">
        <v>816.44</v>
      </c>
      <c r="P59" s="13">
        <f t="shared" si="1"/>
        <v>53.435000000000002</v>
      </c>
      <c r="Q59" s="11">
        <v>1</v>
      </c>
      <c r="R59" s="13"/>
    </row>
    <row r="60" spans="1:18" ht="24" customHeight="1">
      <c r="A60" s="9">
        <v>56</v>
      </c>
      <c r="B60" s="3">
        <v>6020001973</v>
      </c>
      <c r="C60" s="2" t="s">
        <v>606</v>
      </c>
      <c r="D60" s="4" t="s">
        <v>604</v>
      </c>
      <c r="E60" s="4" t="s">
        <v>607</v>
      </c>
      <c r="F60" s="2" t="s">
        <v>438</v>
      </c>
      <c r="G60" s="6">
        <v>569.27</v>
      </c>
      <c r="H60" s="6">
        <v>37.270000000000003</v>
      </c>
      <c r="I60" s="160">
        <v>18</v>
      </c>
      <c r="J60" s="6">
        <v>3.5</v>
      </c>
      <c r="K60" s="7">
        <f t="shared" si="2"/>
        <v>63</v>
      </c>
      <c r="L60" s="7">
        <f t="shared" si="3"/>
        <v>4.41</v>
      </c>
      <c r="M60" s="17">
        <f t="shared" si="4"/>
        <v>67.41</v>
      </c>
      <c r="N60" s="17">
        <f t="shared" si="0"/>
        <v>636.67999999999995</v>
      </c>
      <c r="O60" s="6">
        <v>636.67999999999995</v>
      </c>
      <c r="P60" s="13">
        <f t="shared" si="1"/>
        <v>41.680000000000007</v>
      </c>
      <c r="Q60" s="11">
        <v>0</v>
      </c>
      <c r="R60" s="13"/>
    </row>
    <row r="61" spans="1:18" ht="24" customHeight="1">
      <c r="A61" s="9">
        <v>57</v>
      </c>
      <c r="B61" s="3">
        <v>6020001974</v>
      </c>
      <c r="C61" s="2" t="s">
        <v>608</v>
      </c>
      <c r="D61" s="4" t="s">
        <v>609</v>
      </c>
      <c r="E61" s="4" t="s">
        <v>610</v>
      </c>
      <c r="F61" s="2" t="s">
        <v>438</v>
      </c>
      <c r="G61" s="6">
        <v>408.24</v>
      </c>
      <c r="H61" s="6">
        <v>26.74</v>
      </c>
      <c r="I61" s="160">
        <v>13</v>
      </c>
      <c r="J61" s="6">
        <v>3.5</v>
      </c>
      <c r="K61" s="7">
        <f t="shared" si="2"/>
        <v>45.5</v>
      </c>
      <c r="L61" s="7">
        <f t="shared" si="3"/>
        <v>3.1850000000000005</v>
      </c>
      <c r="M61" s="17">
        <f t="shared" si="4"/>
        <v>48.69</v>
      </c>
      <c r="N61" s="17">
        <f t="shared" si="0"/>
        <v>456.93</v>
      </c>
      <c r="O61" s="6">
        <v>456.93</v>
      </c>
      <c r="P61" s="13">
        <f t="shared" si="1"/>
        <v>29.924999999999997</v>
      </c>
      <c r="Q61" s="11">
        <v>1</v>
      </c>
      <c r="R61" s="13"/>
    </row>
    <row r="62" spans="1:18" ht="24" customHeight="1">
      <c r="A62" s="9">
        <v>58</v>
      </c>
      <c r="B62" s="3">
        <v>6020001975</v>
      </c>
      <c r="C62" s="2" t="s">
        <v>611</v>
      </c>
      <c r="D62" s="4" t="s">
        <v>612</v>
      </c>
      <c r="E62" s="4" t="s">
        <v>613</v>
      </c>
      <c r="F62" s="2" t="s">
        <v>614</v>
      </c>
      <c r="G62" s="6">
        <v>11.25</v>
      </c>
      <c r="H62" s="6">
        <v>0.75</v>
      </c>
      <c r="I62" s="160">
        <v>2</v>
      </c>
      <c r="J62" s="6">
        <v>3.5</v>
      </c>
      <c r="K62" s="7">
        <f t="shared" si="2"/>
        <v>7</v>
      </c>
      <c r="L62" s="7">
        <f t="shared" si="3"/>
        <v>0.49000000000000005</v>
      </c>
      <c r="M62" s="17">
        <f t="shared" si="4"/>
        <v>7.49</v>
      </c>
      <c r="N62" s="17">
        <f t="shared" si="0"/>
        <v>18.740000000000002</v>
      </c>
      <c r="O62" s="6">
        <v>18.739999999999998</v>
      </c>
      <c r="P62" s="13">
        <f t="shared" si="1"/>
        <v>1.24</v>
      </c>
      <c r="Q62" s="11">
        <v>0</v>
      </c>
      <c r="R62" s="13"/>
    </row>
    <row r="63" spans="1:18" ht="24" customHeight="1">
      <c r="A63" s="9">
        <v>59</v>
      </c>
      <c r="B63" s="3">
        <v>6020001976</v>
      </c>
      <c r="C63" s="2" t="s">
        <v>615</v>
      </c>
      <c r="D63" s="4" t="s">
        <v>557</v>
      </c>
      <c r="E63" s="4" t="s">
        <v>613</v>
      </c>
      <c r="F63" s="2" t="s">
        <v>600</v>
      </c>
      <c r="G63" s="6">
        <v>138.58000000000001</v>
      </c>
      <c r="H63" s="6">
        <v>9.08</v>
      </c>
      <c r="I63" s="160">
        <v>5</v>
      </c>
      <c r="J63" s="6">
        <v>3.5</v>
      </c>
      <c r="K63" s="7">
        <f t="shared" si="2"/>
        <v>17.5</v>
      </c>
      <c r="L63" s="7">
        <f t="shared" si="3"/>
        <v>1.2250000000000001</v>
      </c>
      <c r="M63" s="17">
        <f t="shared" si="4"/>
        <v>18.73</v>
      </c>
      <c r="N63" s="17">
        <f t="shared" si="0"/>
        <v>157.31</v>
      </c>
      <c r="O63" s="6">
        <v>157.31</v>
      </c>
      <c r="P63" s="13">
        <f t="shared" si="1"/>
        <v>10.305</v>
      </c>
      <c r="Q63" s="11">
        <v>1</v>
      </c>
      <c r="R63" s="13"/>
    </row>
    <row r="64" spans="1:18" ht="24" customHeight="1">
      <c r="A64" s="9">
        <v>60</v>
      </c>
      <c r="B64" s="3">
        <v>6020001977</v>
      </c>
      <c r="C64" s="2" t="s">
        <v>616</v>
      </c>
      <c r="D64" s="4" t="s">
        <v>617</v>
      </c>
      <c r="E64" s="4" t="s">
        <v>618</v>
      </c>
      <c r="F64" s="2" t="s">
        <v>472</v>
      </c>
      <c r="G64" s="6">
        <v>340.8</v>
      </c>
      <c r="H64" s="6">
        <v>22.3</v>
      </c>
      <c r="I64" s="160">
        <v>89</v>
      </c>
      <c r="J64" s="6">
        <v>3.5</v>
      </c>
      <c r="K64" s="7">
        <f t="shared" si="2"/>
        <v>311.5</v>
      </c>
      <c r="L64" s="7">
        <f t="shared" si="3"/>
        <v>21.805000000000003</v>
      </c>
      <c r="M64" s="17">
        <f t="shared" si="4"/>
        <v>333.31</v>
      </c>
      <c r="N64" s="17">
        <f t="shared" si="0"/>
        <v>674.11</v>
      </c>
      <c r="O64" s="6">
        <v>674.11</v>
      </c>
      <c r="P64" s="13">
        <f t="shared" si="1"/>
        <v>44.105000000000004</v>
      </c>
      <c r="Q64" s="11">
        <v>0</v>
      </c>
      <c r="R64" s="13"/>
    </row>
    <row r="65" spans="1:18" ht="24" customHeight="1">
      <c r="A65" s="9">
        <v>61</v>
      </c>
      <c r="B65" s="3">
        <v>6020001978</v>
      </c>
      <c r="C65" s="2" t="s">
        <v>619</v>
      </c>
      <c r="D65" s="4" t="s">
        <v>620</v>
      </c>
      <c r="E65" s="4" t="s">
        <v>621</v>
      </c>
      <c r="F65" s="2" t="s">
        <v>461</v>
      </c>
      <c r="G65" s="6">
        <v>426.95</v>
      </c>
      <c r="H65" s="6">
        <v>27.95</v>
      </c>
      <c r="I65" s="160">
        <v>9</v>
      </c>
      <c r="J65" s="6">
        <v>3.5</v>
      </c>
      <c r="K65" s="7">
        <f t="shared" si="2"/>
        <v>31.5</v>
      </c>
      <c r="L65" s="7">
        <f t="shared" si="3"/>
        <v>2.2050000000000001</v>
      </c>
      <c r="M65" s="17">
        <f t="shared" si="4"/>
        <v>33.71</v>
      </c>
      <c r="N65" s="17">
        <f t="shared" si="0"/>
        <v>460.65999999999997</v>
      </c>
      <c r="O65" s="6">
        <v>460.66</v>
      </c>
      <c r="P65" s="13">
        <f t="shared" si="1"/>
        <v>30.155000000000001</v>
      </c>
      <c r="Q65" s="11">
        <v>1</v>
      </c>
      <c r="R65" s="13"/>
    </row>
    <row r="66" spans="1:18" ht="24" customHeight="1">
      <c r="A66" s="9">
        <v>62</v>
      </c>
      <c r="B66" s="3">
        <v>6020001979</v>
      </c>
      <c r="C66" s="2" t="s">
        <v>622</v>
      </c>
      <c r="D66" s="4" t="s">
        <v>623</v>
      </c>
      <c r="E66" s="4" t="s">
        <v>624</v>
      </c>
      <c r="F66" s="2" t="s">
        <v>438</v>
      </c>
      <c r="G66" s="6">
        <v>1086.07</v>
      </c>
      <c r="H66" s="6">
        <v>71.069999999999993</v>
      </c>
      <c r="I66" s="160">
        <v>19</v>
      </c>
      <c r="J66" s="6">
        <v>3.5</v>
      </c>
      <c r="K66" s="7">
        <f t="shared" si="2"/>
        <v>66.5</v>
      </c>
      <c r="L66" s="7">
        <f t="shared" si="3"/>
        <v>4.6550000000000002</v>
      </c>
      <c r="M66" s="17">
        <f t="shared" si="4"/>
        <v>71.160000000000011</v>
      </c>
      <c r="N66" s="17">
        <f t="shared" si="0"/>
        <v>1157.23</v>
      </c>
      <c r="O66" s="6">
        <v>1157.23</v>
      </c>
      <c r="P66" s="13">
        <f t="shared" si="1"/>
        <v>75.724999999999994</v>
      </c>
      <c r="Q66" s="11">
        <v>0</v>
      </c>
      <c r="R66" s="13"/>
    </row>
    <row r="67" spans="1:18" ht="24" customHeight="1">
      <c r="A67" s="9">
        <v>63</v>
      </c>
      <c r="B67" s="3">
        <v>6020001980</v>
      </c>
      <c r="C67" s="2" t="s">
        <v>625</v>
      </c>
      <c r="D67" s="4" t="s">
        <v>626</v>
      </c>
      <c r="E67" s="4" t="s">
        <v>627</v>
      </c>
      <c r="F67" s="2" t="s">
        <v>18</v>
      </c>
      <c r="G67" s="6">
        <v>0</v>
      </c>
      <c r="H67" s="6">
        <v>0</v>
      </c>
      <c r="I67" s="160">
        <v>17</v>
      </c>
      <c r="J67" s="6">
        <v>3.5</v>
      </c>
      <c r="K67" s="7">
        <f t="shared" si="2"/>
        <v>59.5</v>
      </c>
      <c r="L67" s="7">
        <f t="shared" si="3"/>
        <v>4.165</v>
      </c>
      <c r="M67" s="17">
        <f t="shared" si="4"/>
        <v>63.669999999999995</v>
      </c>
      <c r="N67" s="17">
        <f t="shared" si="0"/>
        <v>63.669999999999995</v>
      </c>
      <c r="O67" s="6">
        <v>63.67</v>
      </c>
      <c r="P67" s="13">
        <f t="shared" si="1"/>
        <v>4.165</v>
      </c>
      <c r="Q67" s="11">
        <v>1</v>
      </c>
      <c r="R67" s="13"/>
    </row>
    <row r="68" spans="1:18" ht="24" customHeight="1">
      <c r="A68" s="9">
        <v>64</v>
      </c>
      <c r="B68" s="3">
        <v>6020001981</v>
      </c>
      <c r="C68" s="2" t="s">
        <v>628</v>
      </c>
      <c r="D68" s="4" t="s">
        <v>629</v>
      </c>
      <c r="E68" s="4" t="s">
        <v>630</v>
      </c>
      <c r="F68" s="2" t="s">
        <v>438</v>
      </c>
      <c r="G68" s="6">
        <v>1378.18</v>
      </c>
      <c r="H68" s="6">
        <v>90.18</v>
      </c>
      <c r="I68" s="160">
        <v>35</v>
      </c>
      <c r="J68" s="6">
        <v>3.5</v>
      </c>
      <c r="K68" s="7">
        <f t="shared" si="2"/>
        <v>122.5</v>
      </c>
      <c r="L68" s="7">
        <f t="shared" si="3"/>
        <v>8.5750000000000011</v>
      </c>
      <c r="M68" s="17">
        <f t="shared" si="4"/>
        <v>131.07999999999998</v>
      </c>
      <c r="N68" s="17">
        <f t="shared" si="0"/>
        <v>1509.26</v>
      </c>
      <c r="O68" s="6">
        <v>1509.26</v>
      </c>
      <c r="P68" s="13">
        <f t="shared" si="1"/>
        <v>98.75500000000001</v>
      </c>
      <c r="Q68" s="11">
        <v>0</v>
      </c>
      <c r="R68" s="13"/>
    </row>
    <row r="69" spans="1:18" ht="24" customHeight="1">
      <c r="A69" s="9">
        <v>65</v>
      </c>
      <c r="B69" s="3">
        <v>6020001982</v>
      </c>
      <c r="C69" s="2" t="s">
        <v>631</v>
      </c>
      <c r="D69" s="4" t="s">
        <v>632</v>
      </c>
      <c r="E69" s="4" t="s">
        <v>633</v>
      </c>
      <c r="F69" s="2" t="s">
        <v>438</v>
      </c>
      <c r="G69" s="6">
        <v>805.19</v>
      </c>
      <c r="H69" s="6">
        <v>52.69</v>
      </c>
      <c r="I69" s="160">
        <v>20</v>
      </c>
      <c r="J69" s="6">
        <v>3.5</v>
      </c>
      <c r="K69" s="7">
        <f t="shared" si="2"/>
        <v>70</v>
      </c>
      <c r="L69" s="7">
        <f t="shared" si="3"/>
        <v>4.9000000000000004</v>
      </c>
      <c r="M69" s="17">
        <f t="shared" si="4"/>
        <v>74.900000000000006</v>
      </c>
      <c r="N69" s="17">
        <f t="shared" ref="N69:N132" si="5">SUM(G69+M69)</f>
        <v>880.09</v>
      </c>
      <c r="O69" s="6">
        <v>880.09</v>
      </c>
      <c r="P69" s="13">
        <f t="shared" ref="P69:P132" si="6">SUM(H69+L69)</f>
        <v>57.589999999999996</v>
      </c>
      <c r="Q69" s="11">
        <v>1</v>
      </c>
      <c r="R69" s="13"/>
    </row>
    <row r="70" spans="1:18" ht="24" customHeight="1">
      <c r="A70" s="9">
        <v>66</v>
      </c>
      <c r="B70" s="3">
        <v>6020001983</v>
      </c>
      <c r="C70" s="2" t="s">
        <v>634</v>
      </c>
      <c r="D70" s="4" t="s">
        <v>635</v>
      </c>
      <c r="E70" s="4" t="s">
        <v>636</v>
      </c>
      <c r="F70" s="2" t="s">
        <v>461</v>
      </c>
      <c r="G70" s="6">
        <v>1516.75</v>
      </c>
      <c r="H70" s="6">
        <v>99.25</v>
      </c>
      <c r="I70" s="160">
        <v>15</v>
      </c>
      <c r="J70" s="6">
        <v>3.5</v>
      </c>
      <c r="K70" s="7">
        <f t="shared" ref="K70:K133" si="7">SUM(I70*J70)</f>
        <v>52.5</v>
      </c>
      <c r="L70" s="7">
        <f t="shared" ref="L70:L133" si="8">SUM(K70*7%)</f>
        <v>3.6750000000000003</v>
      </c>
      <c r="M70" s="17">
        <f t="shared" si="4"/>
        <v>56.18</v>
      </c>
      <c r="N70" s="17">
        <f t="shared" si="5"/>
        <v>1572.93</v>
      </c>
      <c r="O70" s="6">
        <v>1572.93</v>
      </c>
      <c r="P70" s="13">
        <f t="shared" si="6"/>
        <v>102.925</v>
      </c>
      <c r="Q70" s="11">
        <v>0</v>
      </c>
      <c r="R70" s="13"/>
    </row>
    <row r="71" spans="1:18" ht="24" customHeight="1">
      <c r="A71" s="9">
        <v>67</v>
      </c>
      <c r="B71" s="3">
        <v>6020001984</v>
      </c>
      <c r="C71" s="2" t="s">
        <v>637</v>
      </c>
      <c r="D71" s="4" t="s">
        <v>635</v>
      </c>
      <c r="E71" s="4" t="s">
        <v>638</v>
      </c>
      <c r="F71" s="2" t="s">
        <v>438</v>
      </c>
      <c r="G71" s="6">
        <v>1198.4100000000001</v>
      </c>
      <c r="H71" s="6">
        <v>78.41</v>
      </c>
      <c r="I71" s="160">
        <v>34</v>
      </c>
      <c r="J71" s="6">
        <v>3.5</v>
      </c>
      <c r="K71" s="7">
        <f t="shared" si="7"/>
        <v>119</v>
      </c>
      <c r="L71" s="7">
        <f t="shared" si="8"/>
        <v>8.33</v>
      </c>
      <c r="M71" s="17">
        <f t="shared" ref="M71:M134" si="9">ROUNDUP(K71+L71,2)</f>
        <v>127.33</v>
      </c>
      <c r="N71" s="17">
        <f t="shared" si="5"/>
        <v>1325.74</v>
      </c>
      <c r="O71" s="6">
        <v>1325.74</v>
      </c>
      <c r="P71" s="13">
        <f t="shared" si="6"/>
        <v>86.74</v>
      </c>
      <c r="Q71" s="11">
        <v>1</v>
      </c>
      <c r="R71" s="13"/>
    </row>
    <row r="72" spans="1:18" ht="24" customHeight="1">
      <c r="A72" s="9">
        <v>68</v>
      </c>
      <c r="B72" s="3">
        <v>6020001985</v>
      </c>
      <c r="C72" s="2" t="s">
        <v>639</v>
      </c>
      <c r="D72" s="4" t="s">
        <v>640</v>
      </c>
      <c r="E72" s="4" t="s">
        <v>641</v>
      </c>
      <c r="F72" s="2" t="s">
        <v>438</v>
      </c>
      <c r="G72" s="6">
        <v>1340.73</v>
      </c>
      <c r="H72" s="6">
        <v>87.73</v>
      </c>
      <c r="I72" s="160">
        <v>42</v>
      </c>
      <c r="J72" s="6">
        <v>3.5</v>
      </c>
      <c r="K72" s="7">
        <f t="shared" si="7"/>
        <v>147</v>
      </c>
      <c r="L72" s="7">
        <f t="shared" si="8"/>
        <v>10.290000000000001</v>
      </c>
      <c r="M72" s="17">
        <f t="shared" si="9"/>
        <v>157.29</v>
      </c>
      <c r="N72" s="17">
        <f t="shared" si="5"/>
        <v>1498.02</v>
      </c>
      <c r="O72" s="6">
        <v>1498.02</v>
      </c>
      <c r="P72" s="13">
        <f t="shared" si="6"/>
        <v>98.02000000000001</v>
      </c>
      <c r="Q72" s="11">
        <v>0</v>
      </c>
      <c r="R72" s="13"/>
    </row>
    <row r="73" spans="1:18" ht="24" customHeight="1">
      <c r="A73" s="9">
        <v>69</v>
      </c>
      <c r="B73" s="3">
        <v>6020001986</v>
      </c>
      <c r="C73" s="2" t="s">
        <v>642</v>
      </c>
      <c r="D73" s="4" t="s">
        <v>643</v>
      </c>
      <c r="E73" s="4" t="s">
        <v>644</v>
      </c>
      <c r="F73" s="2" t="s">
        <v>438</v>
      </c>
      <c r="G73" s="6">
        <v>1374.44</v>
      </c>
      <c r="H73" s="6">
        <v>89.94</v>
      </c>
      <c r="I73" s="160">
        <v>30</v>
      </c>
      <c r="J73" s="6">
        <v>3.5</v>
      </c>
      <c r="K73" s="7">
        <f t="shared" si="7"/>
        <v>105</v>
      </c>
      <c r="L73" s="7">
        <f t="shared" si="8"/>
        <v>7.3500000000000005</v>
      </c>
      <c r="M73" s="17">
        <f t="shared" si="9"/>
        <v>112.35</v>
      </c>
      <c r="N73" s="17">
        <f t="shared" si="5"/>
        <v>1486.79</v>
      </c>
      <c r="O73" s="6">
        <v>1486.79</v>
      </c>
      <c r="P73" s="13">
        <f t="shared" si="6"/>
        <v>97.289999999999992</v>
      </c>
      <c r="Q73" s="11">
        <v>1</v>
      </c>
      <c r="R73" s="13"/>
    </row>
    <row r="74" spans="1:18" ht="24" customHeight="1">
      <c r="A74" s="9">
        <v>70</v>
      </c>
      <c r="B74" s="3">
        <v>6020001987</v>
      </c>
      <c r="C74" s="2" t="s">
        <v>645</v>
      </c>
      <c r="D74" s="4" t="s">
        <v>486</v>
      </c>
      <c r="E74" s="4" t="s">
        <v>644</v>
      </c>
      <c r="F74" s="2" t="s">
        <v>646</v>
      </c>
      <c r="G74" s="6">
        <v>7.5</v>
      </c>
      <c r="H74" s="6">
        <v>0.5</v>
      </c>
      <c r="I74" s="160">
        <v>1</v>
      </c>
      <c r="J74" s="6">
        <v>3.5</v>
      </c>
      <c r="K74" s="7">
        <f t="shared" si="7"/>
        <v>3.5</v>
      </c>
      <c r="L74" s="7">
        <f t="shared" si="8"/>
        <v>0.24500000000000002</v>
      </c>
      <c r="M74" s="17">
        <f t="shared" si="9"/>
        <v>3.75</v>
      </c>
      <c r="N74" s="17">
        <f t="shared" si="5"/>
        <v>11.25</v>
      </c>
      <c r="O74" s="6">
        <v>11.25</v>
      </c>
      <c r="P74" s="13">
        <f t="shared" si="6"/>
        <v>0.745</v>
      </c>
      <c r="Q74" s="11">
        <v>0</v>
      </c>
      <c r="R74" s="13"/>
    </row>
    <row r="75" spans="1:18" ht="24" customHeight="1">
      <c r="A75" s="9">
        <v>71</v>
      </c>
      <c r="B75" s="3">
        <v>6020001988</v>
      </c>
      <c r="C75" s="2" t="s">
        <v>647</v>
      </c>
      <c r="D75" s="4" t="s">
        <v>648</v>
      </c>
      <c r="E75" s="4" t="s">
        <v>649</v>
      </c>
      <c r="F75" s="2" t="s">
        <v>472</v>
      </c>
      <c r="G75" s="6">
        <v>172.27</v>
      </c>
      <c r="H75" s="6">
        <v>11.27</v>
      </c>
      <c r="I75" s="160">
        <v>37</v>
      </c>
      <c r="J75" s="6">
        <v>3.5</v>
      </c>
      <c r="K75" s="7">
        <f t="shared" si="7"/>
        <v>129.5</v>
      </c>
      <c r="L75" s="7">
        <f t="shared" si="8"/>
        <v>9.0650000000000013</v>
      </c>
      <c r="M75" s="17">
        <f t="shared" si="9"/>
        <v>138.57</v>
      </c>
      <c r="N75" s="17">
        <f t="shared" si="5"/>
        <v>310.84000000000003</v>
      </c>
      <c r="O75" s="6">
        <v>310.83999999999997</v>
      </c>
      <c r="P75" s="13">
        <f t="shared" si="6"/>
        <v>20.335000000000001</v>
      </c>
      <c r="Q75" s="11">
        <v>1</v>
      </c>
      <c r="R75" s="13"/>
    </row>
    <row r="76" spans="1:18" ht="24" customHeight="1">
      <c r="A76" s="9">
        <v>72</v>
      </c>
      <c r="B76" s="3">
        <v>6020001989</v>
      </c>
      <c r="C76" s="2" t="s">
        <v>650</v>
      </c>
      <c r="D76" s="4" t="s">
        <v>651</v>
      </c>
      <c r="E76" s="4" t="s">
        <v>652</v>
      </c>
      <c r="F76" s="2" t="s">
        <v>438</v>
      </c>
      <c r="G76" s="6">
        <v>1370.69</v>
      </c>
      <c r="H76" s="6">
        <v>89.69</v>
      </c>
      <c r="I76" s="160">
        <v>45</v>
      </c>
      <c r="J76" s="6">
        <v>3.5</v>
      </c>
      <c r="K76" s="7">
        <f t="shared" si="7"/>
        <v>157.5</v>
      </c>
      <c r="L76" s="7">
        <f t="shared" si="8"/>
        <v>11.025</v>
      </c>
      <c r="M76" s="17">
        <f t="shared" si="9"/>
        <v>168.53</v>
      </c>
      <c r="N76" s="17">
        <f t="shared" si="5"/>
        <v>1539.22</v>
      </c>
      <c r="O76" s="6">
        <v>1539.22</v>
      </c>
      <c r="P76" s="13">
        <f t="shared" si="6"/>
        <v>100.715</v>
      </c>
      <c r="Q76" s="11">
        <v>0</v>
      </c>
      <c r="R76" s="13"/>
    </row>
    <row r="77" spans="1:18" ht="24" customHeight="1">
      <c r="A77" s="9">
        <v>73</v>
      </c>
      <c r="B77" s="3">
        <v>6020001990</v>
      </c>
      <c r="C77" s="2" t="s">
        <v>653</v>
      </c>
      <c r="D77" s="4" t="s">
        <v>654</v>
      </c>
      <c r="E77" s="4" t="s">
        <v>3933</v>
      </c>
      <c r="F77" s="2" t="s">
        <v>472</v>
      </c>
      <c r="G77" s="6">
        <v>213.47</v>
      </c>
      <c r="H77" s="6">
        <v>13.97</v>
      </c>
      <c r="I77" s="160">
        <v>57</v>
      </c>
      <c r="J77" s="6">
        <v>3.5</v>
      </c>
      <c r="K77" s="7">
        <f t="shared" si="7"/>
        <v>199.5</v>
      </c>
      <c r="L77" s="7">
        <f t="shared" si="8"/>
        <v>13.965000000000002</v>
      </c>
      <c r="M77" s="17">
        <f t="shared" si="9"/>
        <v>213.47</v>
      </c>
      <c r="N77" s="17">
        <f t="shared" si="5"/>
        <v>426.94</v>
      </c>
      <c r="O77" s="6">
        <v>426.94</v>
      </c>
      <c r="P77" s="13">
        <f t="shared" si="6"/>
        <v>27.935000000000002</v>
      </c>
      <c r="Q77" s="11">
        <v>1</v>
      </c>
      <c r="R77" s="13"/>
    </row>
    <row r="78" spans="1:18" ht="24" customHeight="1">
      <c r="A78" s="9">
        <v>74</v>
      </c>
      <c r="B78" s="3">
        <v>6020001991</v>
      </c>
      <c r="C78" s="2" t="s">
        <v>655</v>
      </c>
      <c r="D78" s="4" t="s">
        <v>656</v>
      </c>
      <c r="E78" s="4" t="s">
        <v>657</v>
      </c>
      <c r="F78" s="2" t="s">
        <v>472</v>
      </c>
      <c r="G78" s="6">
        <v>11.24</v>
      </c>
      <c r="H78" s="6">
        <v>0.74</v>
      </c>
      <c r="I78" s="160">
        <v>2</v>
      </c>
      <c r="J78" s="6">
        <v>3.5</v>
      </c>
      <c r="K78" s="7">
        <f t="shared" si="7"/>
        <v>7</v>
      </c>
      <c r="L78" s="7">
        <f t="shared" si="8"/>
        <v>0.49000000000000005</v>
      </c>
      <c r="M78" s="17">
        <f t="shared" si="9"/>
        <v>7.49</v>
      </c>
      <c r="N78" s="17">
        <f t="shared" si="5"/>
        <v>18.73</v>
      </c>
      <c r="O78" s="6">
        <v>18.73</v>
      </c>
      <c r="P78" s="13">
        <f t="shared" si="6"/>
        <v>1.23</v>
      </c>
      <c r="Q78" s="11">
        <v>0</v>
      </c>
      <c r="R78" s="13"/>
    </row>
    <row r="79" spans="1:18" ht="24" customHeight="1">
      <c r="A79" s="9">
        <v>75</v>
      </c>
      <c r="B79" s="3">
        <v>6020001992</v>
      </c>
      <c r="C79" s="2" t="s">
        <v>658</v>
      </c>
      <c r="D79" s="4" t="s">
        <v>659</v>
      </c>
      <c r="E79" s="4" t="s">
        <v>660</v>
      </c>
      <c r="F79" s="2" t="s">
        <v>438</v>
      </c>
      <c r="G79" s="6">
        <v>1999.85</v>
      </c>
      <c r="H79" s="6">
        <v>130.85</v>
      </c>
      <c r="I79" s="160">
        <v>59</v>
      </c>
      <c r="J79" s="6">
        <v>3.5</v>
      </c>
      <c r="K79" s="7">
        <f t="shared" si="7"/>
        <v>206.5</v>
      </c>
      <c r="L79" s="7">
        <f t="shared" si="8"/>
        <v>14.455000000000002</v>
      </c>
      <c r="M79" s="17">
        <f t="shared" si="9"/>
        <v>220.95999999999998</v>
      </c>
      <c r="N79" s="17">
        <f t="shared" si="5"/>
        <v>2220.81</v>
      </c>
      <c r="O79" s="6">
        <v>2220.81</v>
      </c>
      <c r="P79" s="13">
        <f t="shared" si="6"/>
        <v>145.30500000000001</v>
      </c>
      <c r="Q79" s="11">
        <v>1</v>
      </c>
      <c r="R79" s="13"/>
    </row>
    <row r="80" spans="1:18" ht="24" customHeight="1">
      <c r="A80" s="9">
        <v>76</v>
      </c>
      <c r="B80" s="3">
        <v>6020001993</v>
      </c>
      <c r="C80" s="2" t="s">
        <v>661</v>
      </c>
      <c r="D80" s="4" t="s">
        <v>662</v>
      </c>
      <c r="E80" s="4" t="s">
        <v>663</v>
      </c>
      <c r="F80" s="2" t="s">
        <v>438</v>
      </c>
      <c r="G80" s="6">
        <v>453.16</v>
      </c>
      <c r="H80" s="6">
        <v>29.66</v>
      </c>
      <c r="I80" s="160">
        <v>10</v>
      </c>
      <c r="J80" s="6">
        <v>3.5</v>
      </c>
      <c r="K80" s="7">
        <f t="shared" si="7"/>
        <v>35</v>
      </c>
      <c r="L80" s="7">
        <f t="shared" si="8"/>
        <v>2.4500000000000002</v>
      </c>
      <c r="M80" s="17">
        <f t="shared" si="9"/>
        <v>37.450000000000003</v>
      </c>
      <c r="N80" s="17">
        <f t="shared" si="5"/>
        <v>490.61</v>
      </c>
      <c r="O80" s="6">
        <v>490.61</v>
      </c>
      <c r="P80" s="13">
        <f t="shared" si="6"/>
        <v>32.11</v>
      </c>
      <c r="Q80" s="11">
        <v>0</v>
      </c>
      <c r="R80" s="13"/>
    </row>
    <row r="81" spans="1:18" ht="24" customHeight="1">
      <c r="A81" s="9">
        <v>77</v>
      </c>
      <c r="B81" s="3">
        <v>6020001994</v>
      </c>
      <c r="C81" s="2" t="s">
        <v>664</v>
      </c>
      <c r="D81" s="4" t="s">
        <v>665</v>
      </c>
      <c r="E81" s="4" t="s">
        <v>666</v>
      </c>
      <c r="F81" s="2" t="s">
        <v>438</v>
      </c>
      <c r="G81" s="6">
        <v>4733.6899999999996</v>
      </c>
      <c r="H81" s="6">
        <v>309.69</v>
      </c>
      <c r="I81" s="160">
        <v>239</v>
      </c>
      <c r="J81" s="6">
        <v>3.5</v>
      </c>
      <c r="K81" s="7">
        <f t="shared" si="7"/>
        <v>836.5</v>
      </c>
      <c r="L81" s="7">
        <f t="shared" si="8"/>
        <v>58.555000000000007</v>
      </c>
      <c r="M81" s="17">
        <f t="shared" si="9"/>
        <v>895.06</v>
      </c>
      <c r="N81" s="17">
        <f t="shared" si="5"/>
        <v>5628.75</v>
      </c>
      <c r="O81" s="6">
        <v>5628.75</v>
      </c>
      <c r="P81" s="13">
        <f t="shared" si="6"/>
        <v>368.245</v>
      </c>
      <c r="Q81" s="11">
        <v>1</v>
      </c>
      <c r="R81" s="13"/>
    </row>
    <row r="82" spans="1:18" ht="24" customHeight="1">
      <c r="A82" s="9">
        <v>78</v>
      </c>
      <c r="B82" s="3">
        <v>6020001995</v>
      </c>
      <c r="C82" s="2" t="s">
        <v>667</v>
      </c>
      <c r="D82" s="4" t="s">
        <v>668</v>
      </c>
      <c r="E82" s="4" t="s">
        <v>666</v>
      </c>
      <c r="F82" s="2" t="s">
        <v>438</v>
      </c>
      <c r="G82" s="6">
        <v>1797.63</v>
      </c>
      <c r="H82" s="6">
        <v>117.63</v>
      </c>
      <c r="I82" s="160">
        <v>57</v>
      </c>
      <c r="J82" s="6">
        <v>3.5</v>
      </c>
      <c r="K82" s="7">
        <f t="shared" si="7"/>
        <v>199.5</v>
      </c>
      <c r="L82" s="7">
        <f t="shared" si="8"/>
        <v>13.965000000000002</v>
      </c>
      <c r="M82" s="17">
        <f t="shared" si="9"/>
        <v>213.47</v>
      </c>
      <c r="N82" s="17">
        <f t="shared" si="5"/>
        <v>2011.1000000000001</v>
      </c>
      <c r="O82" s="6">
        <v>2011.1</v>
      </c>
      <c r="P82" s="13">
        <f t="shared" si="6"/>
        <v>131.595</v>
      </c>
      <c r="Q82" s="11">
        <v>0</v>
      </c>
      <c r="R82" s="13"/>
    </row>
    <row r="83" spans="1:18" ht="24" customHeight="1">
      <c r="A83" s="9">
        <v>79</v>
      </c>
      <c r="B83" s="3">
        <v>6020001996</v>
      </c>
      <c r="C83" s="2" t="s">
        <v>669</v>
      </c>
      <c r="D83" s="4" t="s">
        <v>670</v>
      </c>
      <c r="E83" s="4" t="s">
        <v>666</v>
      </c>
      <c r="F83" s="2" t="s">
        <v>18</v>
      </c>
      <c r="G83" s="6">
        <v>0</v>
      </c>
      <c r="H83" s="6">
        <v>0</v>
      </c>
      <c r="I83" s="160">
        <v>38</v>
      </c>
      <c r="J83" s="6">
        <v>3.5</v>
      </c>
      <c r="K83" s="7">
        <f t="shared" si="7"/>
        <v>133</v>
      </c>
      <c r="L83" s="7">
        <f t="shared" si="8"/>
        <v>9.31</v>
      </c>
      <c r="M83" s="17">
        <f t="shared" si="9"/>
        <v>142.31</v>
      </c>
      <c r="N83" s="17">
        <f t="shared" si="5"/>
        <v>142.31</v>
      </c>
      <c r="O83" s="6">
        <v>142.31</v>
      </c>
      <c r="P83" s="13">
        <f t="shared" si="6"/>
        <v>9.31</v>
      </c>
      <c r="Q83" s="11">
        <v>1</v>
      </c>
      <c r="R83" s="13"/>
    </row>
    <row r="84" spans="1:18" ht="24" customHeight="1">
      <c r="A84" s="9">
        <v>80</v>
      </c>
      <c r="B84" s="3">
        <v>6020001997</v>
      </c>
      <c r="C84" s="2" t="s">
        <v>671</v>
      </c>
      <c r="D84" s="4" t="s">
        <v>670</v>
      </c>
      <c r="E84" s="4" t="s">
        <v>672</v>
      </c>
      <c r="F84" s="2" t="s">
        <v>18</v>
      </c>
      <c r="G84" s="6">
        <v>0</v>
      </c>
      <c r="H84" s="6">
        <v>0</v>
      </c>
      <c r="I84" s="160">
        <v>71</v>
      </c>
      <c r="J84" s="6">
        <v>3.5</v>
      </c>
      <c r="K84" s="7">
        <f t="shared" si="7"/>
        <v>248.5</v>
      </c>
      <c r="L84" s="7">
        <f t="shared" si="8"/>
        <v>17.395000000000003</v>
      </c>
      <c r="M84" s="17">
        <f t="shared" si="9"/>
        <v>265.89999999999998</v>
      </c>
      <c r="N84" s="17">
        <f t="shared" si="5"/>
        <v>265.89999999999998</v>
      </c>
      <c r="O84" s="6">
        <v>265.89999999999998</v>
      </c>
      <c r="P84" s="13">
        <f t="shared" si="6"/>
        <v>17.395000000000003</v>
      </c>
      <c r="Q84" s="11">
        <v>0</v>
      </c>
      <c r="R84" s="13"/>
    </row>
    <row r="85" spans="1:18" ht="24" customHeight="1">
      <c r="A85" s="9">
        <v>81</v>
      </c>
      <c r="B85" s="3">
        <v>6020001998</v>
      </c>
      <c r="C85" s="2" t="s">
        <v>673</v>
      </c>
      <c r="D85" s="4" t="s">
        <v>674</v>
      </c>
      <c r="E85" s="4" t="s">
        <v>675</v>
      </c>
      <c r="F85" s="2" t="s">
        <v>438</v>
      </c>
      <c r="G85" s="6">
        <v>2303.19</v>
      </c>
      <c r="H85" s="6">
        <v>150.69</v>
      </c>
      <c r="I85" s="160">
        <v>79</v>
      </c>
      <c r="J85" s="6">
        <v>3.5</v>
      </c>
      <c r="K85" s="7">
        <f t="shared" si="7"/>
        <v>276.5</v>
      </c>
      <c r="L85" s="7">
        <f t="shared" si="8"/>
        <v>19.355</v>
      </c>
      <c r="M85" s="17">
        <f t="shared" si="9"/>
        <v>295.86</v>
      </c>
      <c r="N85" s="17">
        <f t="shared" si="5"/>
        <v>2599.0500000000002</v>
      </c>
      <c r="O85" s="6">
        <v>2599.0500000000002</v>
      </c>
      <c r="P85" s="13">
        <f t="shared" si="6"/>
        <v>170.04499999999999</v>
      </c>
      <c r="Q85" s="11">
        <v>1</v>
      </c>
      <c r="R85" s="13"/>
    </row>
    <row r="86" spans="1:18" ht="24" customHeight="1">
      <c r="A86" s="9">
        <v>82</v>
      </c>
      <c r="B86" s="3">
        <v>6020001999</v>
      </c>
      <c r="C86" s="2" t="s">
        <v>676</v>
      </c>
      <c r="D86" s="4" t="s">
        <v>677</v>
      </c>
      <c r="E86" s="4" t="s">
        <v>675</v>
      </c>
      <c r="F86" s="2" t="s">
        <v>438</v>
      </c>
      <c r="G86" s="6">
        <v>453.16</v>
      </c>
      <c r="H86" s="6">
        <v>29.66</v>
      </c>
      <c r="I86" s="160">
        <v>11</v>
      </c>
      <c r="J86" s="6">
        <v>3.5</v>
      </c>
      <c r="K86" s="7">
        <f t="shared" si="7"/>
        <v>38.5</v>
      </c>
      <c r="L86" s="7">
        <f t="shared" si="8"/>
        <v>2.6950000000000003</v>
      </c>
      <c r="M86" s="17">
        <f t="shared" si="9"/>
        <v>41.199999999999996</v>
      </c>
      <c r="N86" s="17">
        <f t="shared" si="5"/>
        <v>494.36</v>
      </c>
      <c r="O86" s="6">
        <v>494.36</v>
      </c>
      <c r="P86" s="13">
        <f t="shared" si="6"/>
        <v>32.355000000000004</v>
      </c>
      <c r="Q86" s="11">
        <v>0</v>
      </c>
      <c r="R86" s="13"/>
    </row>
    <row r="87" spans="1:18" ht="24" customHeight="1">
      <c r="A87" s="9">
        <v>83</v>
      </c>
      <c r="B87" s="3">
        <v>6020002000</v>
      </c>
      <c r="C87" s="2" t="s">
        <v>678</v>
      </c>
      <c r="D87" s="4" t="s">
        <v>679</v>
      </c>
      <c r="E87" s="4" t="s">
        <v>680</v>
      </c>
      <c r="F87" s="2" t="s">
        <v>438</v>
      </c>
      <c r="G87" s="6">
        <v>1576.66</v>
      </c>
      <c r="H87" s="6">
        <v>103.16</v>
      </c>
      <c r="I87" s="160">
        <v>45</v>
      </c>
      <c r="J87" s="6">
        <v>3.5</v>
      </c>
      <c r="K87" s="7">
        <f t="shared" si="7"/>
        <v>157.5</v>
      </c>
      <c r="L87" s="7">
        <f t="shared" si="8"/>
        <v>11.025</v>
      </c>
      <c r="M87" s="17">
        <f t="shared" si="9"/>
        <v>168.53</v>
      </c>
      <c r="N87" s="17">
        <f t="shared" si="5"/>
        <v>1745.19</v>
      </c>
      <c r="O87" s="6">
        <v>1745.19</v>
      </c>
      <c r="P87" s="13">
        <f t="shared" si="6"/>
        <v>114.185</v>
      </c>
      <c r="Q87" s="11">
        <v>1</v>
      </c>
      <c r="R87" s="13"/>
    </row>
    <row r="88" spans="1:18" ht="24" customHeight="1">
      <c r="A88" s="9">
        <v>84</v>
      </c>
      <c r="B88" s="3">
        <v>6020002001</v>
      </c>
      <c r="C88" s="2" t="s">
        <v>681</v>
      </c>
      <c r="D88" s="4" t="s">
        <v>682</v>
      </c>
      <c r="E88" s="4" t="s">
        <v>683</v>
      </c>
      <c r="F88" s="2" t="s">
        <v>438</v>
      </c>
      <c r="G88" s="6">
        <v>602.98</v>
      </c>
      <c r="H88" s="6">
        <v>39.479999999999997</v>
      </c>
      <c r="I88" s="160">
        <v>15</v>
      </c>
      <c r="J88" s="6">
        <v>3.5</v>
      </c>
      <c r="K88" s="7">
        <f t="shared" si="7"/>
        <v>52.5</v>
      </c>
      <c r="L88" s="7">
        <f t="shared" si="8"/>
        <v>3.6750000000000003</v>
      </c>
      <c r="M88" s="17">
        <f t="shared" si="9"/>
        <v>56.18</v>
      </c>
      <c r="N88" s="17">
        <f t="shared" si="5"/>
        <v>659.16</v>
      </c>
      <c r="O88" s="6">
        <v>659.16</v>
      </c>
      <c r="P88" s="13">
        <f t="shared" si="6"/>
        <v>43.154999999999994</v>
      </c>
      <c r="Q88" s="11">
        <v>0</v>
      </c>
      <c r="R88" s="13"/>
    </row>
    <row r="89" spans="1:18" ht="24" customHeight="1">
      <c r="A89" s="9">
        <v>85</v>
      </c>
      <c r="B89" s="3">
        <v>6020002002</v>
      </c>
      <c r="C89" s="2" t="s">
        <v>684</v>
      </c>
      <c r="D89" s="4" t="s">
        <v>685</v>
      </c>
      <c r="E89" s="4" t="s">
        <v>686</v>
      </c>
      <c r="F89" s="2" t="s">
        <v>18</v>
      </c>
      <c r="G89" s="6">
        <v>0</v>
      </c>
      <c r="H89" s="6">
        <v>0</v>
      </c>
      <c r="I89" s="160">
        <v>128</v>
      </c>
      <c r="J89" s="6">
        <v>3.5</v>
      </c>
      <c r="K89" s="7">
        <f t="shared" si="7"/>
        <v>448</v>
      </c>
      <c r="L89" s="7">
        <f t="shared" si="8"/>
        <v>31.360000000000003</v>
      </c>
      <c r="M89" s="17">
        <f t="shared" si="9"/>
        <v>479.36</v>
      </c>
      <c r="N89" s="17">
        <f t="shared" si="5"/>
        <v>479.36</v>
      </c>
      <c r="O89" s="6">
        <v>479.36</v>
      </c>
      <c r="P89" s="13">
        <f t="shared" si="6"/>
        <v>31.360000000000003</v>
      </c>
      <c r="Q89" s="11">
        <v>1</v>
      </c>
      <c r="R89" s="13"/>
    </row>
    <row r="90" spans="1:18" ht="24" customHeight="1">
      <c r="A90" s="9">
        <v>86</v>
      </c>
      <c r="B90" s="3">
        <v>6020002003</v>
      </c>
      <c r="C90" s="2" t="s">
        <v>687</v>
      </c>
      <c r="D90" s="4" t="s">
        <v>688</v>
      </c>
      <c r="E90" s="4" t="s">
        <v>686</v>
      </c>
      <c r="F90" s="2" t="s">
        <v>438</v>
      </c>
      <c r="G90" s="6">
        <v>2647.73</v>
      </c>
      <c r="H90" s="6">
        <v>173.23</v>
      </c>
      <c r="I90" s="160">
        <v>86</v>
      </c>
      <c r="J90" s="6">
        <v>3.5</v>
      </c>
      <c r="K90" s="7">
        <f t="shared" si="7"/>
        <v>301</v>
      </c>
      <c r="L90" s="7">
        <f t="shared" si="8"/>
        <v>21.07</v>
      </c>
      <c r="M90" s="17">
        <f t="shared" si="9"/>
        <v>322.07</v>
      </c>
      <c r="N90" s="17">
        <f t="shared" si="5"/>
        <v>2969.8</v>
      </c>
      <c r="O90" s="6">
        <v>2969.8</v>
      </c>
      <c r="P90" s="13">
        <f t="shared" si="6"/>
        <v>194.29999999999998</v>
      </c>
      <c r="Q90" s="11">
        <v>0</v>
      </c>
      <c r="R90" s="13"/>
    </row>
    <row r="91" spans="1:18" ht="24" customHeight="1">
      <c r="A91" s="9">
        <v>87</v>
      </c>
      <c r="B91" s="3">
        <v>6020002004</v>
      </c>
      <c r="C91" s="2" t="s">
        <v>689</v>
      </c>
      <c r="D91" s="4" t="s">
        <v>690</v>
      </c>
      <c r="E91" s="4" t="s">
        <v>691</v>
      </c>
      <c r="F91" s="2" t="s">
        <v>18</v>
      </c>
      <c r="G91" s="6">
        <v>0</v>
      </c>
      <c r="H91" s="6">
        <v>0</v>
      </c>
      <c r="I91" s="160">
        <v>3</v>
      </c>
      <c r="J91" s="6">
        <v>3.5</v>
      </c>
      <c r="K91" s="7">
        <f t="shared" si="7"/>
        <v>10.5</v>
      </c>
      <c r="L91" s="7">
        <f t="shared" si="8"/>
        <v>0.7350000000000001</v>
      </c>
      <c r="M91" s="17">
        <f t="shared" si="9"/>
        <v>11.24</v>
      </c>
      <c r="N91" s="17">
        <f t="shared" si="5"/>
        <v>11.24</v>
      </c>
      <c r="O91" s="6">
        <v>11.24</v>
      </c>
      <c r="P91" s="13">
        <f t="shared" si="6"/>
        <v>0.7350000000000001</v>
      </c>
      <c r="Q91" s="11">
        <v>1</v>
      </c>
      <c r="R91" s="13"/>
    </row>
    <row r="92" spans="1:18" ht="24" customHeight="1">
      <c r="A92" s="9">
        <v>88</v>
      </c>
      <c r="B92" s="3">
        <v>6020002005</v>
      </c>
      <c r="C92" s="2" t="s">
        <v>692</v>
      </c>
      <c r="D92" s="4" t="s">
        <v>693</v>
      </c>
      <c r="E92" s="4" t="s">
        <v>694</v>
      </c>
      <c r="F92" s="2" t="s">
        <v>18</v>
      </c>
      <c r="G92" s="6">
        <v>0</v>
      </c>
      <c r="H92" s="6">
        <v>0</v>
      </c>
      <c r="I92" s="160">
        <v>47</v>
      </c>
      <c r="J92" s="6">
        <v>3.5</v>
      </c>
      <c r="K92" s="7">
        <f t="shared" si="7"/>
        <v>164.5</v>
      </c>
      <c r="L92" s="7">
        <f t="shared" si="8"/>
        <v>11.515000000000001</v>
      </c>
      <c r="M92" s="17">
        <f t="shared" si="9"/>
        <v>176.01999999999998</v>
      </c>
      <c r="N92" s="17">
        <f t="shared" si="5"/>
        <v>176.01999999999998</v>
      </c>
      <c r="O92" s="6">
        <v>176.02</v>
      </c>
      <c r="P92" s="13">
        <f t="shared" si="6"/>
        <v>11.515000000000001</v>
      </c>
      <c r="Q92" s="11">
        <v>0</v>
      </c>
      <c r="R92" s="13"/>
    </row>
    <row r="93" spans="1:18" ht="24" customHeight="1">
      <c r="A93" s="9">
        <v>89</v>
      </c>
      <c r="B93" s="3">
        <v>6020002006</v>
      </c>
      <c r="C93" s="2" t="s">
        <v>695</v>
      </c>
      <c r="D93" s="4" t="s">
        <v>696</v>
      </c>
      <c r="E93" s="4" t="s">
        <v>697</v>
      </c>
      <c r="F93" s="2" t="s">
        <v>18</v>
      </c>
      <c r="G93" s="6">
        <v>0</v>
      </c>
      <c r="H93" s="6">
        <v>0</v>
      </c>
      <c r="I93" s="160">
        <v>3</v>
      </c>
      <c r="J93" s="6">
        <v>3.5</v>
      </c>
      <c r="K93" s="7">
        <f t="shared" si="7"/>
        <v>10.5</v>
      </c>
      <c r="L93" s="7">
        <f t="shared" si="8"/>
        <v>0.7350000000000001</v>
      </c>
      <c r="M93" s="17">
        <f t="shared" si="9"/>
        <v>11.24</v>
      </c>
      <c r="N93" s="17">
        <f t="shared" si="5"/>
        <v>11.24</v>
      </c>
      <c r="O93" s="6">
        <v>11.24</v>
      </c>
      <c r="P93" s="13">
        <f t="shared" si="6"/>
        <v>0.7350000000000001</v>
      </c>
      <c r="Q93" s="11">
        <v>1</v>
      </c>
      <c r="R93" s="13"/>
    </row>
    <row r="94" spans="1:18" ht="24" customHeight="1">
      <c r="A94" s="9">
        <v>90</v>
      </c>
      <c r="B94" s="3">
        <v>6020002007</v>
      </c>
      <c r="C94" s="2" t="s">
        <v>698</v>
      </c>
      <c r="D94" s="4" t="s">
        <v>699</v>
      </c>
      <c r="E94" s="4" t="s">
        <v>700</v>
      </c>
      <c r="F94" s="2" t="s">
        <v>438</v>
      </c>
      <c r="G94" s="6">
        <v>3378.01</v>
      </c>
      <c r="H94" s="6">
        <v>221.01</v>
      </c>
      <c r="I94" s="160">
        <v>153</v>
      </c>
      <c r="J94" s="6">
        <v>3.5</v>
      </c>
      <c r="K94" s="7">
        <f t="shared" si="7"/>
        <v>535.5</v>
      </c>
      <c r="L94" s="7">
        <f t="shared" si="8"/>
        <v>37.485000000000007</v>
      </c>
      <c r="M94" s="17">
        <f t="shared" si="9"/>
        <v>572.99</v>
      </c>
      <c r="N94" s="17">
        <f t="shared" si="5"/>
        <v>3951</v>
      </c>
      <c r="O94" s="6">
        <v>3951</v>
      </c>
      <c r="P94" s="13">
        <f t="shared" si="6"/>
        <v>258.495</v>
      </c>
      <c r="Q94" s="11">
        <v>0</v>
      </c>
      <c r="R94" s="13"/>
    </row>
    <row r="95" spans="1:18" ht="24" customHeight="1">
      <c r="A95" s="9">
        <v>91</v>
      </c>
      <c r="B95" s="3">
        <v>6020002008</v>
      </c>
      <c r="C95" s="2" t="s">
        <v>701</v>
      </c>
      <c r="D95" s="4" t="s">
        <v>702</v>
      </c>
      <c r="E95" s="4" t="s">
        <v>703</v>
      </c>
      <c r="F95" s="2" t="s">
        <v>18</v>
      </c>
      <c r="G95" s="6">
        <v>0</v>
      </c>
      <c r="H95" s="6">
        <v>0</v>
      </c>
      <c r="I95" s="160">
        <v>19</v>
      </c>
      <c r="J95" s="6">
        <v>3.5</v>
      </c>
      <c r="K95" s="7">
        <f t="shared" si="7"/>
        <v>66.5</v>
      </c>
      <c r="L95" s="7">
        <f t="shared" si="8"/>
        <v>4.6550000000000002</v>
      </c>
      <c r="M95" s="17">
        <f t="shared" si="9"/>
        <v>71.160000000000011</v>
      </c>
      <c r="N95" s="17">
        <f t="shared" si="5"/>
        <v>71.160000000000011</v>
      </c>
      <c r="O95" s="6">
        <v>71.16</v>
      </c>
      <c r="P95" s="13">
        <f t="shared" si="6"/>
        <v>4.6550000000000002</v>
      </c>
      <c r="Q95" s="11">
        <v>1</v>
      </c>
      <c r="R95" s="13"/>
    </row>
    <row r="96" spans="1:18" ht="24" customHeight="1">
      <c r="A96" s="9">
        <v>92</v>
      </c>
      <c r="B96" s="3">
        <v>6020002009</v>
      </c>
      <c r="C96" s="2" t="s">
        <v>704</v>
      </c>
      <c r="D96" s="4" t="s">
        <v>705</v>
      </c>
      <c r="E96" s="4" t="s">
        <v>706</v>
      </c>
      <c r="F96" s="2" t="s">
        <v>472</v>
      </c>
      <c r="G96" s="6">
        <v>348.29</v>
      </c>
      <c r="H96" s="6">
        <v>22.79</v>
      </c>
      <c r="I96" s="160">
        <v>90</v>
      </c>
      <c r="J96" s="6">
        <v>3.5</v>
      </c>
      <c r="K96" s="7">
        <f t="shared" si="7"/>
        <v>315</v>
      </c>
      <c r="L96" s="7">
        <f>SUM(K96*7%)</f>
        <v>22.05</v>
      </c>
      <c r="M96" s="17">
        <f t="shared" si="9"/>
        <v>337.05</v>
      </c>
      <c r="N96" s="17">
        <f t="shared" si="5"/>
        <v>685.34</v>
      </c>
      <c r="O96" s="6">
        <v>685.34</v>
      </c>
      <c r="P96" s="13">
        <f t="shared" si="6"/>
        <v>44.84</v>
      </c>
      <c r="Q96" s="11">
        <v>0</v>
      </c>
      <c r="R96" s="13"/>
    </row>
    <row r="97" spans="1:18" ht="24" customHeight="1">
      <c r="A97" s="9">
        <v>93</v>
      </c>
      <c r="B97" s="3">
        <v>6020002010</v>
      </c>
      <c r="C97" s="2" t="s">
        <v>707</v>
      </c>
      <c r="D97" s="4" t="s">
        <v>705</v>
      </c>
      <c r="E97" s="4" t="s">
        <v>706</v>
      </c>
      <c r="F97" s="2" t="s">
        <v>472</v>
      </c>
      <c r="G97" s="6">
        <v>7.49</v>
      </c>
      <c r="H97" s="6">
        <v>0.49</v>
      </c>
      <c r="I97" s="160">
        <v>1</v>
      </c>
      <c r="J97" s="6">
        <v>3.5</v>
      </c>
      <c r="K97" s="7">
        <f t="shared" si="7"/>
        <v>3.5</v>
      </c>
      <c r="L97" s="7">
        <f t="shared" si="8"/>
        <v>0.24500000000000002</v>
      </c>
      <c r="M97" s="17">
        <f t="shared" si="9"/>
        <v>3.75</v>
      </c>
      <c r="N97" s="17">
        <f t="shared" si="5"/>
        <v>11.24</v>
      </c>
      <c r="O97" s="6">
        <v>11.24</v>
      </c>
      <c r="P97" s="13">
        <f t="shared" si="6"/>
        <v>0.73499999999999999</v>
      </c>
      <c r="Q97" s="11">
        <v>1</v>
      </c>
      <c r="R97" s="13"/>
    </row>
    <row r="98" spans="1:18" ht="24" customHeight="1">
      <c r="A98" s="9">
        <v>94</v>
      </c>
      <c r="B98" s="3">
        <v>6020002011</v>
      </c>
      <c r="C98" s="2" t="s">
        <v>708</v>
      </c>
      <c r="D98" s="4" t="s">
        <v>709</v>
      </c>
      <c r="E98" s="4" t="s">
        <v>710</v>
      </c>
      <c r="F98" s="2" t="s">
        <v>438</v>
      </c>
      <c r="G98" s="6">
        <v>1179.7</v>
      </c>
      <c r="H98" s="6">
        <v>77.2</v>
      </c>
      <c r="I98" s="160">
        <v>38</v>
      </c>
      <c r="J98" s="6">
        <v>3.5</v>
      </c>
      <c r="K98" s="7">
        <f t="shared" si="7"/>
        <v>133</v>
      </c>
      <c r="L98" s="7">
        <f t="shared" si="8"/>
        <v>9.31</v>
      </c>
      <c r="M98" s="17">
        <f t="shared" si="9"/>
        <v>142.31</v>
      </c>
      <c r="N98" s="17">
        <f t="shared" si="5"/>
        <v>1322.01</v>
      </c>
      <c r="O98" s="6">
        <v>1322.01</v>
      </c>
      <c r="P98" s="13">
        <f t="shared" si="6"/>
        <v>86.51</v>
      </c>
      <c r="Q98" s="11">
        <v>0</v>
      </c>
      <c r="R98" s="13"/>
    </row>
    <row r="99" spans="1:18" ht="24" customHeight="1">
      <c r="A99" s="9">
        <v>95</v>
      </c>
      <c r="B99" s="3">
        <v>6020002012</v>
      </c>
      <c r="C99" s="2" t="s">
        <v>711</v>
      </c>
      <c r="D99" s="4" t="s">
        <v>712</v>
      </c>
      <c r="E99" s="4" t="s">
        <v>710</v>
      </c>
      <c r="F99" s="2" t="s">
        <v>18</v>
      </c>
      <c r="G99" s="6">
        <v>0</v>
      </c>
      <c r="H99" s="6">
        <v>0</v>
      </c>
      <c r="I99" s="160">
        <v>5</v>
      </c>
      <c r="J99" s="6">
        <v>3.5</v>
      </c>
      <c r="K99" s="7">
        <f t="shared" si="7"/>
        <v>17.5</v>
      </c>
      <c r="L99" s="7">
        <f t="shared" si="8"/>
        <v>1.2250000000000001</v>
      </c>
      <c r="M99" s="17">
        <f t="shared" si="9"/>
        <v>18.73</v>
      </c>
      <c r="N99" s="17">
        <f t="shared" si="5"/>
        <v>18.73</v>
      </c>
      <c r="O99" s="6">
        <v>18.73</v>
      </c>
      <c r="P99" s="13">
        <f t="shared" si="6"/>
        <v>1.2250000000000001</v>
      </c>
      <c r="Q99" s="11">
        <v>1</v>
      </c>
      <c r="R99" s="13"/>
    </row>
    <row r="100" spans="1:18" ht="24" customHeight="1">
      <c r="A100" s="9">
        <v>96</v>
      </c>
      <c r="B100" s="3">
        <v>6020002013</v>
      </c>
      <c r="C100" s="2" t="s">
        <v>713</v>
      </c>
      <c r="D100" s="4" t="s">
        <v>714</v>
      </c>
      <c r="E100" s="4" t="s">
        <v>710</v>
      </c>
      <c r="F100" s="2" t="s">
        <v>438</v>
      </c>
      <c r="G100" s="6">
        <v>516.83000000000004</v>
      </c>
      <c r="H100" s="6">
        <v>33.83</v>
      </c>
      <c r="I100" s="160">
        <v>7</v>
      </c>
      <c r="J100" s="6">
        <v>3.5</v>
      </c>
      <c r="K100" s="7">
        <f t="shared" si="7"/>
        <v>24.5</v>
      </c>
      <c r="L100" s="7">
        <f t="shared" si="8"/>
        <v>1.7150000000000001</v>
      </c>
      <c r="M100" s="17">
        <f t="shared" si="9"/>
        <v>26.220000000000002</v>
      </c>
      <c r="N100" s="17">
        <f t="shared" si="5"/>
        <v>543.05000000000007</v>
      </c>
      <c r="O100" s="6">
        <v>543.04999999999995</v>
      </c>
      <c r="P100" s="13">
        <f t="shared" si="6"/>
        <v>35.545000000000002</v>
      </c>
      <c r="Q100" s="11">
        <v>0</v>
      </c>
      <c r="R100" s="13"/>
    </row>
    <row r="101" spans="1:18" ht="24" customHeight="1">
      <c r="A101" s="9">
        <v>97</v>
      </c>
      <c r="B101" s="3">
        <v>6020002014</v>
      </c>
      <c r="C101" s="2" t="s">
        <v>715</v>
      </c>
      <c r="D101" s="4" t="s">
        <v>716</v>
      </c>
      <c r="E101" s="4" t="s">
        <v>717</v>
      </c>
      <c r="F101" s="10" t="s">
        <v>718</v>
      </c>
      <c r="G101" s="6">
        <v>89.9</v>
      </c>
      <c r="H101" s="6">
        <v>5.9</v>
      </c>
      <c r="I101" s="160">
        <v>26</v>
      </c>
      <c r="J101" s="6">
        <v>3.5</v>
      </c>
      <c r="K101" s="7">
        <f t="shared" si="7"/>
        <v>91</v>
      </c>
      <c r="L101" s="7">
        <f t="shared" si="8"/>
        <v>6.370000000000001</v>
      </c>
      <c r="M101" s="17">
        <f t="shared" si="9"/>
        <v>97.37</v>
      </c>
      <c r="N101" s="17">
        <f t="shared" si="5"/>
        <v>187.27</v>
      </c>
      <c r="O101" s="6">
        <v>187.27</v>
      </c>
      <c r="P101" s="13">
        <f t="shared" si="6"/>
        <v>12.270000000000001</v>
      </c>
      <c r="Q101" s="11">
        <v>1</v>
      </c>
      <c r="R101" s="13"/>
    </row>
    <row r="102" spans="1:18" ht="24" customHeight="1">
      <c r="A102" s="9">
        <v>98</v>
      </c>
      <c r="B102" s="3">
        <v>6020002015</v>
      </c>
      <c r="C102" s="2" t="s">
        <v>719</v>
      </c>
      <c r="D102" s="4" t="s">
        <v>720</v>
      </c>
      <c r="E102" s="4" t="s">
        <v>721</v>
      </c>
      <c r="F102" s="2" t="s">
        <v>600</v>
      </c>
      <c r="G102" s="6">
        <v>501.85</v>
      </c>
      <c r="H102" s="6">
        <v>32.85</v>
      </c>
      <c r="I102" s="160">
        <v>27</v>
      </c>
      <c r="J102" s="6">
        <v>3.5</v>
      </c>
      <c r="K102" s="7">
        <f t="shared" si="7"/>
        <v>94.5</v>
      </c>
      <c r="L102" s="7">
        <f t="shared" si="8"/>
        <v>6.6150000000000002</v>
      </c>
      <c r="M102" s="17">
        <f t="shared" si="9"/>
        <v>101.12</v>
      </c>
      <c r="N102" s="17">
        <f t="shared" si="5"/>
        <v>602.97</v>
      </c>
      <c r="O102" s="6">
        <v>602.97</v>
      </c>
      <c r="P102" s="13">
        <f t="shared" si="6"/>
        <v>39.465000000000003</v>
      </c>
      <c r="Q102" s="11">
        <v>0</v>
      </c>
      <c r="R102" s="13"/>
    </row>
    <row r="103" spans="1:18" ht="24" customHeight="1">
      <c r="A103" s="9">
        <v>99</v>
      </c>
      <c r="B103" s="3">
        <v>6020002016</v>
      </c>
      <c r="C103" s="2" t="s">
        <v>722</v>
      </c>
      <c r="D103" s="4" t="s">
        <v>723</v>
      </c>
      <c r="E103" s="4" t="s">
        <v>724</v>
      </c>
      <c r="F103" s="2" t="s">
        <v>725</v>
      </c>
      <c r="G103" s="6">
        <v>539.29</v>
      </c>
      <c r="H103" s="6">
        <v>35.29</v>
      </c>
      <c r="I103" s="160">
        <v>194</v>
      </c>
      <c r="J103" s="6">
        <v>3.5</v>
      </c>
      <c r="K103" s="7">
        <f t="shared" si="7"/>
        <v>679</v>
      </c>
      <c r="L103" s="7">
        <f t="shared" si="8"/>
        <v>47.53</v>
      </c>
      <c r="M103" s="17">
        <f t="shared" si="9"/>
        <v>726.53</v>
      </c>
      <c r="N103" s="17">
        <f t="shared" si="5"/>
        <v>1265.82</v>
      </c>
      <c r="O103" s="6">
        <v>1265.82</v>
      </c>
      <c r="P103" s="13">
        <f t="shared" si="6"/>
        <v>82.82</v>
      </c>
      <c r="Q103" s="11">
        <v>1</v>
      </c>
      <c r="R103" s="13"/>
    </row>
    <row r="104" spans="1:18" ht="24" customHeight="1">
      <c r="A104" s="9">
        <v>100</v>
      </c>
      <c r="B104" s="3">
        <v>6020002017</v>
      </c>
      <c r="C104" s="2" t="s">
        <v>726</v>
      </c>
      <c r="D104" s="4" t="s">
        <v>727</v>
      </c>
      <c r="E104" s="4" t="s">
        <v>724</v>
      </c>
      <c r="F104" s="2" t="s">
        <v>18</v>
      </c>
      <c r="G104" s="6">
        <v>0</v>
      </c>
      <c r="H104" s="6">
        <v>0</v>
      </c>
      <c r="I104" s="160">
        <v>10</v>
      </c>
      <c r="J104" s="6">
        <v>3.5</v>
      </c>
      <c r="K104" s="7">
        <f t="shared" si="7"/>
        <v>35</v>
      </c>
      <c r="L104" s="7">
        <f t="shared" si="8"/>
        <v>2.4500000000000002</v>
      </c>
      <c r="M104" s="17">
        <f t="shared" si="9"/>
        <v>37.450000000000003</v>
      </c>
      <c r="N104" s="17">
        <f t="shared" si="5"/>
        <v>37.450000000000003</v>
      </c>
      <c r="O104" s="6">
        <v>37.450000000000003</v>
      </c>
      <c r="P104" s="13">
        <f t="shared" si="6"/>
        <v>2.4500000000000002</v>
      </c>
      <c r="Q104" s="11">
        <v>0</v>
      </c>
      <c r="R104" s="13"/>
    </row>
    <row r="105" spans="1:18" ht="24" customHeight="1">
      <c r="A105" s="9">
        <v>101</v>
      </c>
      <c r="B105" s="3">
        <v>6020002018</v>
      </c>
      <c r="C105" s="2" t="s">
        <v>728</v>
      </c>
      <c r="D105" s="4" t="s">
        <v>729</v>
      </c>
      <c r="E105" s="4" t="s">
        <v>730</v>
      </c>
      <c r="F105" s="2" t="s">
        <v>18</v>
      </c>
      <c r="G105" s="6">
        <v>0</v>
      </c>
      <c r="H105" s="6">
        <v>0</v>
      </c>
      <c r="I105" s="160">
        <v>22</v>
      </c>
      <c r="J105" s="6">
        <v>3.5</v>
      </c>
      <c r="K105" s="7">
        <f t="shared" si="7"/>
        <v>77</v>
      </c>
      <c r="L105" s="7">
        <f t="shared" si="8"/>
        <v>5.3900000000000006</v>
      </c>
      <c r="M105" s="17">
        <f t="shared" si="9"/>
        <v>82.39</v>
      </c>
      <c r="N105" s="17">
        <f t="shared" si="5"/>
        <v>82.39</v>
      </c>
      <c r="O105" s="6">
        <v>82.39</v>
      </c>
      <c r="P105" s="13">
        <f t="shared" si="6"/>
        <v>5.3900000000000006</v>
      </c>
      <c r="Q105" s="11">
        <v>1</v>
      </c>
      <c r="R105" s="13"/>
    </row>
    <row r="106" spans="1:18" ht="24" customHeight="1">
      <c r="A106" s="9">
        <v>102</v>
      </c>
      <c r="B106" s="3">
        <v>6020002019</v>
      </c>
      <c r="C106" s="2" t="s">
        <v>731</v>
      </c>
      <c r="D106" s="4" t="s">
        <v>732</v>
      </c>
      <c r="E106" s="4" t="s">
        <v>733</v>
      </c>
      <c r="F106" s="2" t="s">
        <v>438</v>
      </c>
      <c r="G106" s="6">
        <v>2868.69</v>
      </c>
      <c r="H106" s="6">
        <v>187.69</v>
      </c>
      <c r="I106" s="160">
        <v>62</v>
      </c>
      <c r="J106" s="6">
        <v>3.5</v>
      </c>
      <c r="K106" s="7">
        <f t="shared" si="7"/>
        <v>217</v>
      </c>
      <c r="L106" s="7">
        <f t="shared" si="8"/>
        <v>15.190000000000001</v>
      </c>
      <c r="M106" s="17">
        <f t="shared" si="9"/>
        <v>232.19</v>
      </c>
      <c r="N106" s="17">
        <f t="shared" si="5"/>
        <v>3100.88</v>
      </c>
      <c r="O106" s="6">
        <v>3100.88</v>
      </c>
      <c r="P106" s="13">
        <f t="shared" si="6"/>
        <v>202.88</v>
      </c>
      <c r="Q106" s="11">
        <v>0</v>
      </c>
      <c r="R106" s="13"/>
    </row>
    <row r="107" spans="1:18" ht="24" customHeight="1">
      <c r="A107" s="9">
        <v>103</v>
      </c>
      <c r="B107" s="3">
        <v>6020002020</v>
      </c>
      <c r="C107" s="2" t="s">
        <v>734</v>
      </c>
      <c r="D107" s="4" t="s">
        <v>735</v>
      </c>
      <c r="E107" s="4" t="s">
        <v>736</v>
      </c>
      <c r="F107" s="10" t="s">
        <v>18</v>
      </c>
      <c r="G107" s="6">
        <v>0</v>
      </c>
      <c r="H107" s="6">
        <v>0</v>
      </c>
      <c r="I107" s="160">
        <v>14</v>
      </c>
      <c r="J107" s="6">
        <v>3.5</v>
      </c>
      <c r="K107" s="7">
        <f t="shared" si="7"/>
        <v>49</v>
      </c>
      <c r="L107" s="7">
        <f t="shared" si="8"/>
        <v>3.43</v>
      </c>
      <c r="M107" s="17">
        <f t="shared" si="9"/>
        <v>52.43</v>
      </c>
      <c r="N107" s="17">
        <f t="shared" si="5"/>
        <v>52.43</v>
      </c>
      <c r="O107" s="6">
        <v>52.43</v>
      </c>
      <c r="P107" s="13">
        <f t="shared" si="6"/>
        <v>3.43</v>
      </c>
      <c r="Q107" s="11">
        <v>1</v>
      </c>
      <c r="R107" s="13"/>
    </row>
    <row r="108" spans="1:18" ht="24" customHeight="1">
      <c r="A108" s="9">
        <v>104</v>
      </c>
      <c r="B108" s="3">
        <v>6020002021</v>
      </c>
      <c r="C108" s="2" t="s">
        <v>737</v>
      </c>
      <c r="D108" s="4" t="s">
        <v>738</v>
      </c>
      <c r="E108" s="4" t="s">
        <v>739</v>
      </c>
      <c r="F108" s="2" t="s">
        <v>740</v>
      </c>
      <c r="G108" s="6">
        <v>198.5</v>
      </c>
      <c r="H108" s="6">
        <v>13</v>
      </c>
      <c r="I108" s="160">
        <v>2</v>
      </c>
      <c r="J108" s="6">
        <v>3.5</v>
      </c>
      <c r="K108" s="7">
        <f t="shared" si="7"/>
        <v>7</v>
      </c>
      <c r="L108" s="7">
        <f t="shared" si="8"/>
        <v>0.49000000000000005</v>
      </c>
      <c r="M108" s="17">
        <f t="shared" si="9"/>
        <v>7.49</v>
      </c>
      <c r="N108" s="17">
        <f t="shared" si="5"/>
        <v>205.99</v>
      </c>
      <c r="O108" s="6">
        <v>205.99</v>
      </c>
      <c r="P108" s="13">
        <f t="shared" si="6"/>
        <v>13.49</v>
      </c>
      <c r="Q108" s="11">
        <v>0</v>
      </c>
      <c r="R108" s="13"/>
    </row>
    <row r="109" spans="1:18" ht="24" customHeight="1">
      <c r="A109" s="9">
        <v>105</v>
      </c>
      <c r="B109" s="3">
        <v>6020002022</v>
      </c>
      <c r="C109" s="2" t="s">
        <v>741</v>
      </c>
      <c r="D109" s="4" t="s">
        <v>723</v>
      </c>
      <c r="E109" s="4" t="s">
        <v>742</v>
      </c>
      <c r="F109" s="2" t="s">
        <v>438</v>
      </c>
      <c r="G109" s="6">
        <v>988.69</v>
      </c>
      <c r="H109" s="6">
        <v>64.69</v>
      </c>
      <c r="I109" s="160">
        <v>25</v>
      </c>
      <c r="J109" s="6">
        <v>3.5</v>
      </c>
      <c r="K109" s="7">
        <f t="shared" si="7"/>
        <v>87.5</v>
      </c>
      <c r="L109" s="7">
        <f t="shared" si="8"/>
        <v>6.1250000000000009</v>
      </c>
      <c r="M109" s="17">
        <f t="shared" si="9"/>
        <v>93.63000000000001</v>
      </c>
      <c r="N109" s="17">
        <f t="shared" si="5"/>
        <v>1082.3200000000002</v>
      </c>
      <c r="O109" s="6">
        <v>1082.32</v>
      </c>
      <c r="P109" s="13">
        <f t="shared" si="6"/>
        <v>70.814999999999998</v>
      </c>
      <c r="Q109" s="11">
        <v>1</v>
      </c>
      <c r="R109" s="13"/>
    </row>
    <row r="110" spans="1:18" ht="24" customHeight="1">
      <c r="A110" s="9">
        <v>106</v>
      </c>
      <c r="B110" s="3">
        <v>6020002023</v>
      </c>
      <c r="C110" s="2" t="s">
        <v>743</v>
      </c>
      <c r="D110" s="4" t="s">
        <v>744</v>
      </c>
      <c r="E110" s="4" t="s">
        <v>745</v>
      </c>
      <c r="F110" s="10" t="s">
        <v>438</v>
      </c>
      <c r="G110" s="6">
        <v>2812.51</v>
      </c>
      <c r="H110" s="6">
        <v>184.01</v>
      </c>
      <c r="I110" s="160">
        <v>90</v>
      </c>
      <c r="J110" s="6">
        <v>3.5</v>
      </c>
      <c r="K110" s="7">
        <f t="shared" si="7"/>
        <v>315</v>
      </c>
      <c r="L110" s="7">
        <f t="shared" si="8"/>
        <v>22.05</v>
      </c>
      <c r="M110" s="17">
        <f t="shared" si="9"/>
        <v>337.05</v>
      </c>
      <c r="N110" s="17">
        <f t="shared" si="5"/>
        <v>3149.5600000000004</v>
      </c>
      <c r="O110" s="6">
        <v>3149.56</v>
      </c>
      <c r="P110" s="13">
        <f t="shared" si="6"/>
        <v>206.06</v>
      </c>
      <c r="Q110" s="11">
        <v>0</v>
      </c>
      <c r="R110" s="13"/>
    </row>
    <row r="111" spans="1:18" ht="24" customHeight="1">
      <c r="A111" s="9">
        <v>107</v>
      </c>
      <c r="B111" s="3">
        <v>6020002024</v>
      </c>
      <c r="C111" s="2" t="s">
        <v>746</v>
      </c>
      <c r="D111" s="4" t="s">
        <v>747</v>
      </c>
      <c r="E111" s="4" t="s">
        <v>748</v>
      </c>
      <c r="F111" s="2" t="s">
        <v>438</v>
      </c>
      <c r="G111" s="6">
        <v>621.70000000000005</v>
      </c>
      <c r="H111" s="6">
        <v>40.700000000000003</v>
      </c>
      <c r="I111" s="160">
        <v>17</v>
      </c>
      <c r="J111" s="6">
        <v>3.5</v>
      </c>
      <c r="K111" s="7">
        <f t="shared" si="7"/>
        <v>59.5</v>
      </c>
      <c r="L111" s="7">
        <f t="shared" si="8"/>
        <v>4.165</v>
      </c>
      <c r="M111" s="17">
        <f t="shared" si="9"/>
        <v>63.669999999999995</v>
      </c>
      <c r="N111" s="17">
        <f t="shared" si="5"/>
        <v>685.37</v>
      </c>
      <c r="O111" s="6">
        <v>685.37</v>
      </c>
      <c r="P111" s="13">
        <f t="shared" si="6"/>
        <v>44.865000000000002</v>
      </c>
      <c r="Q111" s="11">
        <v>1</v>
      </c>
      <c r="R111" s="13"/>
    </row>
    <row r="112" spans="1:18" ht="24" customHeight="1">
      <c r="A112" s="9">
        <v>108</v>
      </c>
      <c r="B112" s="3">
        <v>6020002025</v>
      </c>
      <c r="C112" s="2" t="s">
        <v>749</v>
      </c>
      <c r="D112" s="4" t="s">
        <v>750</v>
      </c>
      <c r="E112" s="4" t="s">
        <v>751</v>
      </c>
      <c r="F112" s="10" t="s">
        <v>585</v>
      </c>
      <c r="G112" s="6">
        <v>872.61</v>
      </c>
      <c r="H112" s="6">
        <v>57.11</v>
      </c>
      <c r="I112" s="160">
        <v>73</v>
      </c>
      <c r="J112" s="6">
        <v>3.5</v>
      </c>
      <c r="K112" s="7">
        <f t="shared" si="7"/>
        <v>255.5</v>
      </c>
      <c r="L112" s="7">
        <f t="shared" si="8"/>
        <v>17.885000000000002</v>
      </c>
      <c r="M112" s="17">
        <f t="shared" si="9"/>
        <v>273.39</v>
      </c>
      <c r="N112" s="17">
        <f t="shared" si="5"/>
        <v>1146</v>
      </c>
      <c r="O112" s="6">
        <v>1146</v>
      </c>
      <c r="P112" s="13">
        <f t="shared" si="6"/>
        <v>74.995000000000005</v>
      </c>
      <c r="Q112" s="11">
        <v>0</v>
      </c>
      <c r="R112" s="13"/>
    </row>
    <row r="113" spans="1:18" ht="24" customHeight="1">
      <c r="A113" s="9">
        <v>109</v>
      </c>
      <c r="B113" s="3">
        <v>6020002026</v>
      </c>
      <c r="C113" s="2" t="s">
        <v>752</v>
      </c>
      <c r="D113" s="4" t="s">
        <v>753</v>
      </c>
      <c r="E113" s="4" t="s">
        <v>754</v>
      </c>
      <c r="F113" s="2" t="s">
        <v>438</v>
      </c>
      <c r="G113" s="6">
        <v>348.31</v>
      </c>
      <c r="H113" s="6">
        <v>22.81</v>
      </c>
      <c r="I113" s="160">
        <v>11</v>
      </c>
      <c r="J113" s="6">
        <v>3.5</v>
      </c>
      <c r="K113" s="7">
        <f t="shared" si="7"/>
        <v>38.5</v>
      </c>
      <c r="L113" s="7">
        <f t="shared" si="8"/>
        <v>2.6950000000000003</v>
      </c>
      <c r="M113" s="17">
        <f t="shared" si="9"/>
        <v>41.199999999999996</v>
      </c>
      <c r="N113" s="17">
        <f t="shared" si="5"/>
        <v>389.51</v>
      </c>
      <c r="O113" s="6">
        <v>389.51</v>
      </c>
      <c r="P113" s="13">
        <f t="shared" si="6"/>
        <v>25.504999999999999</v>
      </c>
      <c r="Q113" s="11">
        <v>1</v>
      </c>
      <c r="R113" s="13"/>
    </row>
    <row r="114" spans="1:18" ht="24" customHeight="1">
      <c r="A114" s="9">
        <v>110</v>
      </c>
      <c r="B114" s="3">
        <v>6020002027</v>
      </c>
      <c r="C114" s="2" t="s">
        <v>755</v>
      </c>
      <c r="D114" s="4" t="s">
        <v>756</v>
      </c>
      <c r="E114" s="4" t="s">
        <v>757</v>
      </c>
      <c r="F114" s="10" t="s">
        <v>476</v>
      </c>
      <c r="G114" s="6">
        <v>172.27</v>
      </c>
      <c r="H114" s="6">
        <v>11.27</v>
      </c>
      <c r="I114" s="160">
        <v>28</v>
      </c>
      <c r="J114" s="6">
        <v>3.5</v>
      </c>
      <c r="K114" s="7">
        <f t="shared" si="7"/>
        <v>98</v>
      </c>
      <c r="L114" s="7">
        <f t="shared" si="8"/>
        <v>6.86</v>
      </c>
      <c r="M114" s="17">
        <f t="shared" si="9"/>
        <v>104.86</v>
      </c>
      <c r="N114" s="17">
        <f t="shared" si="5"/>
        <v>277.13</v>
      </c>
      <c r="O114" s="6">
        <v>277.13</v>
      </c>
      <c r="P114" s="13">
        <f t="shared" si="6"/>
        <v>18.13</v>
      </c>
      <c r="Q114" s="11">
        <v>0</v>
      </c>
      <c r="R114" s="13"/>
    </row>
    <row r="115" spans="1:18" ht="24" customHeight="1">
      <c r="A115" s="9">
        <v>111</v>
      </c>
      <c r="B115" s="3">
        <v>6020002028</v>
      </c>
      <c r="C115" s="2" t="s">
        <v>758</v>
      </c>
      <c r="D115" s="4" t="s">
        <v>759</v>
      </c>
      <c r="E115" s="4" t="s">
        <v>760</v>
      </c>
      <c r="F115" s="2" t="s">
        <v>472</v>
      </c>
      <c r="G115" s="6">
        <v>63.67</v>
      </c>
      <c r="H115" s="6">
        <v>4.17</v>
      </c>
      <c r="I115" s="160">
        <v>16</v>
      </c>
      <c r="J115" s="6">
        <v>3.5</v>
      </c>
      <c r="K115" s="7">
        <f t="shared" si="7"/>
        <v>56</v>
      </c>
      <c r="L115" s="7">
        <f t="shared" si="8"/>
        <v>3.9200000000000004</v>
      </c>
      <c r="M115" s="17">
        <f t="shared" si="9"/>
        <v>59.92</v>
      </c>
      <c r="N115" s="17">
        <f t="shared" si="5"/>
        <v>123.59</v>
      </c>
      <c r="O115" s="6">
        <v>123.59</v>
      </c>
      <c r="P115" s="13">
        <f t="shared" si="6"/>
        <v>8.09</v>
      </c>
      <c r="Q115" s="11">
        <v>1</v>
      </c>
      <c r="R115" s="13"/>
    </row>
    <row r="116" spans="1:18" ht="24" customHeight="1">
      <c r="A116" s="9">
        <v>112</v>
      </c>
      <c r="B116" s="3">
        <v>6020002029</v>
      </c>
      <c r="C116" s="2" t="s">
        <v>761</v>
      </c>
      <c r="D116" s="4" t="s">
        <v>762</v>
      </c>
      <c r="E116" s="4" t="s">
        <v>760</v>
      </c>
      <c r="F116" s="2" t="s">
        <v>438</v>
      </c>
      <c r="G116" s="6">
        <v>2396.83</v>
      </c>
      <c r="H116" s="6">
        <v>156.83000000000001</v>
      </c>
      <c r="I116" s="160">
        <v>81</v>
      </c>
      <c r="J116" s="6">
        <v>3.5</v>
      </c>
      <c r="K116" s="7">
        <f t="shared" si="7"/>
        <v>283.5</v>
      </c>
      <c r="L116" s="7">
        <f t="shared" si="8"/>
        <v>19.845000000000002</v>
      </c>
      <c r="M116" s="17">
        <f t="shared" si="9"/>
        <v>303.34999999999997</v>
      </c>
      <c r="N116" s="17">
        <f t="shared" si="5"/>
        <v>2700.18</v>
      </c>
      <c r="O116" s="6">
        <v>2700.18</v>
      </c>
      <c r="P116" s="13">
        <f t="shared" si="6"/>
        <v>176.67500000000001</v>
      </c>
      <c r="Q116" s="11">
        <v>0</v>
      </c>
      <c r="R116" s="13"/>
    </row>
    <row r="117" spans="1:18" ht="24" customHeight="1">
      <c r="A117" s="9">
        <v>113</v>
      </c>
      <c r="B117" s="3">
        <v>6020002030</v>
      </c>
      <c r="C117" s="2" t="s">
        <v>763</v>
      </c>
      <c r="D117" s="4" t="s">
        <v>764</v>
      </c>
      <c r="E117" s="4" t="s">
        <v>765</v>
      </c>
      <c r="F117" s="2" t="s">
        <v>18</v>
      </c>
      <c r="G117" s="6">
        <v>0</v>
      </c>
      <c r="H117" s="6">
        <v>0</v>
      </c>
      <c r="I117" s="160">
        <v>4</v>
      </c>
      <c r="J117" s="6">
        <v>3.5</v>
      </c>
      <c r="K117" s="7">
        <f t="shared" si="7"/>
        <v>14</v>
      </c>
      <c r="L117" s="7">
        <f t="shared" si="8"/>
        <v>0.98000000000000009</v>
      </c>
      <c r="M117" s="17">
        <f t="shared" si="9"/>
        <v>14.98</v>
      </c>
      <c r="N117" s="17">
        <f t="shared" si="5"/>
        <v>14.98</v>
      </c>
      <c r="O117" s="6">
        <v>14.98</v>
      </c>
      <c r="P117" s="13">
        <f t="shared" si="6"/>
        <v>0.98000000000000009</v>
      </c>
      <c r="Q117" s="11">
        <v>1</v>
      </c>
      <c r="R117" s="13"/>
    </row>
    <row r="118" spans="1:18" ht="24" customHeight="1">
      <c r="A118" s="9">
        <v>114</v>
      </c>
      <c r="B118" s="3">
        <v>6020002031</v>
      </c>
      <c r="C118" s="2" t="s">
        <v>766</v>
      </c>
      <c r="D118" s="4" t="s">
        <v>767</v>
      </c>
      <c r="E118" s="4" t="s">
        <v>768</v>
      </c>
      <c r="F118" s="2" t="s">
        <v>472</v>
      </c>
      <c r="G118" s="6">
        <v>441.91</v>
      </c>
      <c r="H118" s="6">
        <v>28.91</v>
      </c>
      <c r="I118" s="160">
        <v>100</v>
      </c>
      <c r="J118" s="6">
        <v>3.5</v>
      </c>
      <c r="K118" s="7">
        <f t="shared" si="7"/>
        <v>350</v>
      </c>
      <c r="L118" s="7">
        <f t="shared" si="8"/>
        <v>24.500000000000004</v>
      </c>
      <c r="M118" s="17">
        <f t="shared" si="9"/>
        <v>374.5</v>
      </c>
      <c r="N118" s="17">
        <f t="shared" si="5"/>
        <v>816.41000000000008</v>
      </c>
      <c r="O118" s="6">
        <v>816.41</v>
      </c>
      <c r="P118" s="13">
        <f t="shared" si="6"/>
        <v>53.410000000000004</v>
      </c>
      <c r="Q118" s="11">
        <v>0</v>
      </c>
      <c r="R118" s="13"/>
    </row>
    <row r="119" spans="1:18" ht="24" customHeight="1">
      <c r="A119" s="9">
        <v>115</v>
      </c>
      <c r="B119" s="3">
        <v>6020002032</v>
      </c>
      <c r="C119" s="2" t="s">
        <v>769</v>
      </c>
      <c r="D119" s="4" t="s">
        <v>770</v>
      </c>
      <c r="E119" s="4" t="s">
        <v>771</v>
      </c>
      <c r="F119" s="2" t="s">
        <v>438</v>
      </c>
      <c r="G119" s="6">
        <v>1587.91</v>
      </c>
      <c r="H119" s="6">
        <v>103.91</v>
      </c>
      <c r="I119" s="160">
        <v>57</v>
      </c>
      <c r="J119" s="6">
        <v>3.5</v>
      </c>
      <c r="K119" s="7">
        <f t="shared" si="7"/>
        <v>199.5</v>
      </c>
      <c r="L119" s="7">
        <f t="shared" si="8"/>
        <v>13.965000000000002</v>
      </c>
      <c r="M119" s="17">
        <f t="shared" si="9"/>
        <v>213.47</v>
      </c>
      <c r="N119" s="17">
        <f t="shared" si="5"/>
        <v>1801.38</v>
      </c>
      <c r="O119" s="6">
        <v>1801.38</v>
      </c>
      <c r="P119" s="13">
        <f t="shared" si="6"/>
        <v>117.875</v>
      </c>
      <c r="Q119" s="11">
        <v>1</v>
      </c>
      <c r="R119" s="13"/>
    </row>
    <row r="120" spans="1:18" ht="24" customHeight="1">
      <c r="A120" s="9">
        <v>116</v>
      </c>
      <c r="B120" s="3">
        <v>6020002033</v>
      </c>
      <c r="C120" s="2" t="s">
        <v>772</v>
      </c>
      <c r="D120" s="4" t="s">
        <v>773</v>
      </c>
      <c r="E120" s="4" t="s">
        <v>774</v>
      </c>
      <c r="F120" s="2" t="s">
        <v>18</v>
      </c>
      <c r="G120" s="6">
        <v>0</v>
      </c>
      <c r="H120" s="6">
        <v>0</v>
      </c>
      <c r="I120" s="160">
        <v>10</v>
      </c>
      <c r="J120" s="6">
        <v>3.5</v>
      </c>
      <c r="K120" s="7">
        <f t="shared" si="7"/>
        <v>35</v>
      </c>
      <c r="L120" s="7">
        <f t="shared" si="8"/>
        <v>2.4500000000000002</v>
      </c>
      <c r="M120" s="17">
        <f t="shared" si="9"/>
        <v>37.450000000000003</v>
      </c>
      <c r="N120" s="17">
        <f t="shared" si="5"/>
        <v>37.450000000000003</v>
      </c>
      <c r="O120" s="6">
        <v>37.450000000000003</v>
      </c>
      <c r="P120" s="13">
        <f t="shared" si="6"/>
        <v>2.4500000000000002</v>
      </c>
      <c r="Q120" s="11">
        <v>0</v>
      </c>
      <c r="R120" s="13"/>
    </row>
    <row r="121" spans="1:18" ht="24" customHeight="1">
      <c r="A121" s="9">
        <v>117</v>
      </c>
      <c r="B121" s="3">
        <v>6020002034</v>
      </c>
      <c r="C121" s="2" t="s">
        <v>775</v>
      </c>
      <c r="D121" s="4" t="s">
        <v>776</v>
      </c>
      <c r="E121" s="4" t="s">
        <v>777</v>
      </c>
      <c r="F121" s="2" t="s">
        <v>438</v>
      </c>
      <c r="G121" s="6">
        <v>1108.53</v>
      </c>
      <c r="H121" s="6">
        <v>72.53</v>
      </c>
      <c r="I121" s="160">
        <v>32</v>
      </c>
      <c r="J121" s="6">
        <v>3.5</v>
      </c>
      <c r="K121" s="7">
        <f t="shared" si="7"/>
        <v>112</v>
      </c>
      <c r="L121" s="7">
        <f t="shared" si="8"/>
        <v>7.8400000000000007</v>
      </c>
      <c r="M121" s="17">
        <f t="shared" si="9"/>
        <v>119.84</v>
      </c>
      <c r="N121" s="17">
        <f t="shared" si="5"/>
        <v>1228.3699999999999</v>
      </c>
      <c r="O121" s="6">
        <v>1228.3699999999999</v>
      </c>
      <c r="P121" s="13">
        <f t="shared" si="6"/>
        <v>80.37</v>
      </c>
      <c r="Q121" s="11">
        <v>1</v>
      </c>
      <c r="R121" s="13"/>
    </row>
    <row r="122" spans="1:18" ht="24" customHeight="1">
      <c r="A122" s="9">
        <v>118</v>
      </c>
      <c r="B122" s="3">
        <v>6020002035</v>
      </c>
      <c r="C122" s="2" t="s">
        <v>778</v>
      </c>
      <c r="D122" s="4" t="s">
        <v>773</v>
      </c>
      <c r="E122" s="4" t="s">
        <v>779</v>
      </c>
      <c r="F122" s="2" t="s">
        <v>18</v>
      </c>
      <c r="G122" s="6">
        <v>0</v>
      </c>
      <c r="H122" s="6">
        <v>0</v>
      </c>
      <c r="I122" s="160">
        <v>22</v>
      </c>
      <c r="J122" s="6">
        <v>3.5</v>
      </c>
      <c r="K122" s="7">
        <f t="shared" si="7"/>
        <v>77</v>
      </c>
      <c r="L122" s="7">
        <f t="shared" si="8"/>
        <v>5.3900000000000006</v>
      </c>
      <c r="M122" s="17">
        <f t="shared" si="9"/>
        <v>82.39</v>
      </c>
      <c r="N122" s="17">
        <f t="shared" si="5"/>
        <v>82.39</v>
      </c>
      <c r="O122" s="6">
        <v>82.39</v>
      </c>
      <c r="P122" s="13">
        <f t="shared" si="6"/>
        <v>5.3900000000000006</v>
      </c>
      <c r="Q122" s="11">
        <v>0</v>
      </c>
      <c r="R122" s="13"/>
    </row>
    <row r="123" spans="1:18" ht="24" customHeight="1">
      <c r="A123" s="9">
        <v>119</v>
      </c>
      <c r="B123" s="3">
        <v>6020002036</v>
      </c>
      <c r="C123" s="2" t="s">
        <v>780</v>
      </c>
      <c r="D123" s="4" t="s">
        <v>773</v>
      </c>
      <c r="E123" s="4" t="s">
        <v>781</v>
      </c>
      <c r="F123" s="2" t="s">
        <v>18</v>
      </c>
      <c r="G123" s="6">
        <v>0</v>
      </c>
      <c r="H123" s="6">
        <v>0</v>
      </c>
      <c r="I123" s="160">
        <v>6</v>
      </c>
      <c r="J123" s="6">
        <v>3.5</v>
      </c>
      <c r="K123" s="7">
        <f t="shared" si="7"/>
        <v>21</v>
      </c>
      <c r="L123" s="7">
        <f t="shared" si="8"/>
        <v>1.4700000000000002</v>
      </c>
      <c r="M123" s="17">
        <f t="shared" si="9"/>
        <v>22.47</v>
      </c>
      <c r="N123" s="17">
        <f t="shared" si="5"/>
        <v>22.47</v>
      </c>
      <c r="O123" s="6">
        <v>22.47</v>
      </c>
      <c r="P123" s="13">
        <f t="shared" si="6"/>
        <v>1.4700000000000002</v>
      </c>
      <c r="Q123" s="11">
        <v>1</v>
      </c>
      <c r="R123" s="13"/>
    </row>
    <row r="124" spans="1:18" ht="24" customHeight="1">
      <c r="A124" s="9">
        <v>120</v>
      </c>
      <c r="B124" s="3">
        <v>6020002037</v>
      </c>
      <c r="C124" s="2" t="s">
        <v>782</v>
      </c>
      <c r="D124" s="4" t="s">
        <v>783</v>
      </c>
      <c r="E124" s="4" t="s">
        <v>784</v>
      </c>
      <c r="F124" s="2" t="s">
        <v>438</v>
      </c>
      <c r="G124" s="6">
        <v>2400.5700000000002</v>
      </c>
      <c r="H124" s="6">
        <v>157.07</v>
      </c>
      <c r="I124" s="160">
        <v>66</v>
      </c>
      <c r="J124" s="6">
        <v>3.5</v>
      </c>
      <c r="K124" s="7">
        <f t="shared" si="7"/>
        <v>231</v>
      </c>
      <c r="L124" s="7">
        <f t="shared" si="8"/>
        <v>16.170000000000002</v>
      </c>
      <c r="M124" s="17">
        <f t="shared" si="9"/>
        <v>247.17</v>
      </c>
      <c r="N124" s="17">
        <f t="shared" si="5"/>
        <v>2647.7400000000002</v>
      </c>
      <c r="O124" s="6">
        <v>2647.74</v>
      </c>
      <c r="P124" s="13">
        <f t="shared" si="6"/>
        <v>173.24</v>
      </c>
      <c r="Q124" s="11">
        <v>0</v>
      </c>
      <c r="R124" s="13"/>
    </row>
    <row r="125" spans="1:18" ht="24" customHeight="1">
      <c r="A125" s="9">
        <v>121</v>
      </c>
      <c r="B125" s="3">
        <v>6020002038</v>
      </c>
      <c r="C125" s="2" t="s">
        <v>785</v>
      </c>
      <c r="D125" s="4" t="s">
        <v>786</v>
      </c>
      <c r="E125" s="4" t="s">
        <v>787</v>
      </c>
      <c r="F125" s="2" t="s">
        <v>438</v>
      </c>
      <c r="G125" s="6">
        <v>1812.6</v>
      </c>
      <c r="H125" s="6">
        <v>118.6</v>
      </c>
      <c r="I125" s="160">
        <v>41</v>
      </c>
      <c r="J125" s="6">
        <v>3.5</v>
      </c>
      <c r="K125" s="7">
        <f t="shared" si="7"/>
        <v>143.5</v>
      </c>
      <c r="L125" s="7">
        <f t="shared" si="8"/>
        <v>10.045000000000002</v>
      </c>
      <c r="M125" s="17">
        <f t="shared" si="9"/>
        <v>153.54999999999998</v>
      </c>
      <c r="N125" s="17">
        <f t="shared" si="5"/>
        <v>1966.1499999999999</v>
      </c>
      <c r="O125" s="6">
        <v>1966.15</v>
      </c>
      <c r="P125" s="13">
        <f t="shared" si="6"/>
        <v>128.64499999999998</v>
      </c>
      <c r="Q125" s="11">
        <v>1</v>
      </c>
      <c r="R125" s="13"/>
    </row>
    <row r="126" spans="1:18" ht="24" customHeight="1">
      <c r="A126" s="9">
        <v>122</v>
      </c>
      <c r="B126" s="3">
        <v>6020002039</v>
      </c>
      <c r="C126" s="2" t="s">
        <v>788</v>
      </c>
      <c r="D126" s="4" t="s">
        <v>789</v>
      </c>
      <c r="E126" s="4" t="s">
        <v>790</v>
      </c>
      <c r="F126" s="2" t="s">
        <v>18</v>
      </c>
      <c r="G126" s="6">
        <v>0</v>
      </c>
      <c r="H126" s="6">
        <v>0</v>
      </c>
      <c r="I126" s="160">
        <v>27</v>
      </c>
      <c r="J126" s="6">
        <v>3.5</v>
      </c>
      <c r="K126" s="7">
        <f t="shared" si="7"/>
        <v>94.5</v>
      </c>
      <c r="L126" s="7">
        <f t="shared" si="8"/>
        <v>6.6150000000000002</v>
      </c>
      <c r="M126" s="17">
        <f t="shared" si="9"/>
        <v>101.12</v>
      </c>
      <c r="N126" s="17">
        <f t="shared" si="5"/>
        <v>101.12</v>
      </c>
      <c r="O126" s="6">
        <v>101.12</v>
      </c>
      <c r="P126" s="13">
        <f t="shared" si="6"/>
        <v>6.6150000000000002</v>
      </c>
      <c r="Q126" s="11">
        <v>0</v>
      </c>
      <c r="R126" s="13"/>
    </row>
    <row r="127" spans="1:18" ht="24" customHeight="1">
      <c r="A127" s="9">
        <v>123</v>
      </c>
      <c r="B127" s="3">
        <v>6020002040</v>
      </c>
      <c r="C127" s="2" t="s">
        <v>791</v>
      </c>
      <c r="D127" s="4" t="s">
        <v>792</v>
      </c>
      <c r="E127" s="4" t="s">
        <v>793</v>
      </c>
      <c r="F127" s="2" t="s">
        <v>472</v>
      </c>
      <c r="G127" s="6">
        <v>228.45</v>
      </c>
      <c r="H127" s="6">
        <v>14.95</v>
      </c>
      <c r="I127" s="160">
        <v>59</v>
      </c>
      <c r="J127" s="6">
        <v>3.5</v>
      </c>
      <c r="K127" s="7">
        <f t="shared" si="7"/>
        <v>206.5</v>
      </c>
      <c r="L127" s="7">
        <f t="shared" si="8"/>
        <v>14.455000000000002</v>
      </c>
      <c r="M127" s="17">
        <f t="shared" si="9"/>
        <v>220.95999999999998</v>
      </c>
      <c r="N127" s="17">
        <f t="shared" si="5"/>
        <v>449.40999999999997</v>
      </c>
      <c r="O127" s="6">
        <v>449.41</v>
      </c>
      <c r="P127" s="13">
        <f t="shared" si="6"/>
        <v>29.405000000000001</v>
      </c>
      <c r="Q127" s="11">
        <v>1</v>
      </c>
      <c r="R127" s="13"/>
    </row>
    <row r="128" spans="1:18" ht="24" customHeight="1">
      <c r="A128" s="9">
        <v>124</v>
      </c>
      <c r="B128" s="3">
        <v>6020002041</v>
      </c>
      <c r="C128" s="2" t="s">
        <v>794</v>
      </c>
      <c r="D128" s="4" t="s">
        <v>795</v>
      </c>
      <c r="E128" s="4" t="s">
        <v>796</v>
      </c>
      <c r="F128" s="2" t="s">
        <v>18</v>
      </c>
      <c r="G128" s="6">
        <v>0</v>
      </c>
      <c r="H128" s="6">
        <v>0</v>
      </c>
      <c r="I128" s="160">
        <v>49</v>
      </c>
      <c r="J128" s="6">
        <v>3.5</v>
      </c>
      <c r="K128" s="7">
        <f t="shared" si="7"/>
        <v>171.5</v>
      </c>
      <c r="L128" s="7">
        <f t="shared" si="8"/>
        <v>12.005000000000001</v>
      </c>
      <c r="M128" s="17">
        <f t="shared" si="9"/>
        <v>183.51</v>
      </c>
      <c r="N128" s="17">
        <f t="shared" si="5"/>
        <v>183.51</v>
      </c>
      <c r="O128" s="6">
        <v>183.51</v>
      </c>
      <c r="P128" s="13">
        <f t="shared" si="6"/>
        <v>12.005000000000001</v>
      </c>
      <c r="Q128" s="11">
        <v>0</v>
      </c>
      <c r="R128" s="13"/>
    </row>
    <row r="129" spans="1:18" ht="24" customHeight="1">
      <c r="A129" s="9">
        <v>125</v>
      </c>
      <c r="B129" s="3">
        <v>6020002042</v>
      </c>
      <c r="C129" s="2" t="s">
        <v>797</v>
      </c>
      <c r="D129" s="4" t="s">
        <v>798</v>
      </c>
      <c r="E129" s="4" t="s">
        <v>799</v>
      </c>
      <c r="F129" s="2" t="s">
        <v>472</v>
      </c>
      <c r="G129" s="6">
        <v>108.61</v>
      </c>
      <c r="H129" s="6">
        <v>7.11</v>
      </c>
      <c r="I129" s="160">
        <v>31</v>
      </c>
      <c r="J129" s="6">
        <v>3.5</v>
      </c>
      <c r="K129" s="7">
        <f t="shared" si="7"/>
        <v>108.5</v>
      </c>
      <c r="L129" s="7">
        <f t="shared" si="8"/>
        <v>7.5950000000000006</v>
      </c>
      <c r="M129" s="17">
        <f t="shared" si="9"/>
        <v>116.10000000000001</v>
      </c>
      <c r="N129" s="17">
        <f t="shared" si="5"/>
        <v>224.71</v>
      </c>
      <c r="O129" s="6">
        <v>224.71</v>
      </c>
      <c r="P129" s="13">
        <f t="shared" si="6"/>
        <v>14.705000000000002</v>
      </c>
      <c r="Q129" s="11">
        <v>1</v>
      </c>
      <c r="R129" s="13"/>
    </row>
    <row r="130" spans="1:18" ht="24" customHeight="1">
      <c r="A130" s="9">
        <v>126</v>
      </c>
      <c r="B130" s="3">
        <v>6020002043</v>
      </c>
      <c r="C130" s="2" t="s">
        <v>800</v>
      </c>
      <c r="D130" s="4" t="s">
        <v>801</v>
      </c>
      <c r="E130" s="4" t="s">
        <v>802</v>
      </c>
      <c r="F130" s="2" t="s">
        <v>505</v>
      </c>
      <c r="G130" s="6">
        <v>146.06</v>
      </c>
      <c r="H130" s="6">
        <v>9.56</v>
      </c>
      <c r="I130" s="160">
        <v>9</v>
      </c>
      <c r="J130" s="6">
        <v>3.5</v>
      </c>
      <c r="K130" s="7">
        <f t="shared" si="7"/>
        <v>31.5</v>
      </c>
      <c r="L130" s="7">
        <f t="shared" si="8"/>
        <v>2.2050000000000001</v>
      </c>
      <c r="M130" s="17">
        <f t="shared" si="9"/>
        <v>33.71</v>
      </c>
      <c r="N130" s="17">
        <f t="shared" si="5"/>
        <v>179.77</v>
      </c>
      <c r="O130" s="6">
        <v>179.77</v>
      </c>
      <c r="P130" s="13">
        <f t="shared" si="6"/>
        <v>11.765000000000001</v>
      </c>
      <c r="Q130" s="11">
        <v>0</v>
      </c>
      <c r="R130" s="13"/>
    </row>
    <row r="131" spans="1:18" ht="24" customHeight="1">
      <c r="A131" s="9">
        <v>127</v>
      </c>
      <c r="B131" s="3">
        <v>6020002044</v>
      </c>
      <c r="C131" s="2" t="s">
        <v>803</v>
      </c>
      <c r="D131" s="4" t="s">
        <v>804</v>
      </c>
      <c r="E131" s="4" t="s">
        <v>805</v>
      </c>
      <c r="F131" s="2" t="s">
        <v>438</v>
      </c>
      <c r="G131" s="6">
        <v>992.44</v>
      </c>
      <c r="H131" s="6">
        <v>64.94</v>
      </c>
      <c r="I131" s="160">
        <v>30</v>
      </c>
      <c r="J131" s="6">
        <v>3.5</v>
      </c>
      <c r="K131" s="7">
        <f t="shared" si="7"/>
        <v>105</v>
      </c>
      <c r="L131" s="7">
        <f t="shared" si="8"/>
        <v>7.3500000000000005</v>
      </c>
      <c r="M131" s="17">
        <f t="shared" si="9"/>
        <v>112.35</v>
      </c>
      <c r="N131" s="17">
        <f t="shared" si="5"/>
        <v>1104.79</v>
      </c>
      <c r="O131" s="6">
        <v>1104.79</v>
      </c>
      <c r="P131" s="13">
        <f t="shared" si="6"/>
        <v>72.289999999999992</v>
      </c>
      <c r="Q131" s="11">
        <v>1</v>
      </c>
      <c r="R131" s="13"/>
    </row>
    <row r="132" spans="1:18" ht="24" customHeight="1">
      <c r="A132" s="9">
        <v>128</v>
      </c>
      <c r="B132" s="3">
        <v>6020002045</v>
      </c>
      <c r="C132" s="2" t="s">
        <v>806</v>
      </c>
      <c r="D132" s="4" t="s">
        <v>807</v>
      </c>
      <c r="E132" s="4" t="s">
        <v>808</v>
      </c>
      <c r="F132" s="2" t="s">
        <v>18</v>
      </c>
      <c r="G132" s="6">
        <v>0</v>
      </c>
      <c r="H132" s="6">
        <v>0</v>
      </c>
      <c r="I132" s="160">
        <v>24</v>
      </c>
      <c r="J132" s="6">
        <v>3.5</v>
      </c>
      <c r="K132" s="7">
        <f t="shared" si="7"/>
        <v>84</v>
      </c>
      <c r="L132" s="7">
        <f t="shared" si="8"/>
        <v>5.8800000000000008</v>
      </c>
      <c r="M132" s="17">
        <f t="shared" si="9"/>
        <v>89.88</v>
      </c>
      <c r="N132" s="17">
        <f t="shared" si="5"/>
        <v>89.88</v>
      </c>
      <c r="O132" s="6">
        <v>89.88</v>
      </c>
      <c r="P132" s="13">
        <f t="shared" si="6"/>
        <v>5.8800000000000008</v>
      </c>
      <c r="Q132" s="11">
        <v>0</v>
      </c>
      <c r="R132" s="13"/>
    </row>
    <row r="133" spans="1:18" ht="24" customHeight="1">
      <c r="A133" s="9">
        <v>129</v>
      </c>
      <c r="B133" s="3">
        <v>6020002046</v>
      </c>
      <c r="C133" s="2" t="s">
        <v>809</v>
      </c>
      <c r="D133" s="4" t="s">
        <v>810</v>
      </c>
      <c r="E133" s="4" t="s">
        <v>811</v>
      </c>
      <c r="F133" s="2" t="s">
        <v>585</v>
      </c>
      <c r="G133" s="6">
        <v>4250.59</v>
      </c>
      <c r="H133" s="6">
        <v>278.08999999999997</v>
      </c>
      <c r="I133" s="160">
        <v>156</v>
      </c>
      <c r="J133" s="6">
        <v>3.5</v>
      </c>
      <c r="K133" s="7">
        <f t="shared" si="7"/>
        <v>546</v>
      </c>
      <c r="L133" s="7">
        <f t="shared" si="8"/>
        <v>38.220000000000006</v>
      </c>
      <c r="M133" s="17">
        <f t="shared" si="9"/>
        <v>584.22</v>
      </c>
      <c r="N133" s="17">
        <f t="shared" ref="N133:N196" si="10">SUM(G133+M133)</f>
        <v>4834.8100000000004</v>
      </c>
      <c r="O133" s="6">
        <v>4834.8100000000004</v>
      </c>
      <c r="P133" s="13">
        <f t="shared" ref="P133:P196" si="11">SUM(H133+L133)</f>
        <v>316.31</v>
      </c>
      <c r="Q133" s="11">
        <v>1</v>
      </c>
      <c r="R133" s="13"/>
    </row>
    <row r="134" spans="1:18" ht="24" customHeight="1">
      <c r="A134" s="9">
        <v>130</v>
      </c>
      <c r="B134" s="3">
        <v>6020002047</v>
      </c>
      <c r="C134" s="2" t="s">
        <v>812</v>
      </c>
      <c r="D134" s="4" t="s">
        <v>813</v>
      </c>
      <c r="E134" s="4" t="s">
        <v>814</v>
      </c>
      <c r="F134" s="2" t="s">
        <v>585</v>
      </c>
      <c r="G134" s="6">
        <v>513.07000000000005</v>
      </c>
      <c r="H134" s="6">
        <v>33.57</v>
      </c>
      <c r="I134" s="160">
        <v>30</v>
      </c>
      <c r="J134" s="6">
        <v>3.5</v>
      </c>
      <c r="K134" s="7">
        <f t="shared" ref="K134:K197" si="12">SUM(I134*J134)</f>
        <v>105</v>
      </c>
      <c r="L134" s="7">
        <f t="shared" ref="L134:L197" si="13">SUM(K134*7%)</f>
        <v>7.3500000000000005</v>
      </c>
      <c r="M134" s="17">
        <f t="shared" si="9"/>
        <v>112.35</v>
      </c>
      <c r="N134" s="17">
        <f t="shared" si="10"/>
        <v>625.42000000000007</v>
      </c>
      <c r="O134" s="6">
        <v>625.41999999999996</v>
      </c>
      <c r="P134" s="13">
        <f t="shared" si="11"/>
        <v>40.92</v>
      </c>
      <c r="Q134" s="11">
        <v>0</v>
      </c>
      <c r="R134" s="13"/>
    </row>
    <row r="135" spans="1:18" ht="24" customHeight="1">
      <c r="A135" s="9">
        <v>131</v>
      </c>
      <c r="B135" s="3">
        <v>6020002048</v>
      </c>
      <c r="C135" s="2" t="s">
        <v>815</v>
      </c>
      <c r="D135" s="4" t="s">
        <v>816</v>
      </c>
      <c r="E135" s="4" t="s">
        <v>814</v>
      </c>
      <c r="F135" s="2" t="s">
        <v>585</v>
      </c>
      <c r="G135" s="6">
        <v>1213.4000000000001</v>
      </c>
      <c r="H135" s="6">
        <v>79.400000000000006</v>
      </c>
      <c r="I135" s="160">
        <v>101</v>
      </c>
      <c r="J135" s="6">
        <v>3.5</v>
      </c>
      <c r="K135" s="7">
        <f t="shared" si="12"/>
        <v>353.5</v>
      </c>
      <c r="L135" s="7">
        <f t="shared" si="13"/>
        <v>24.745000000000001</v>
      </c>
      <c r="M135" s="17">
        <f t="shared" ref="M135:M198" si="14">ROUNDUP(K135+L135,2)</f>
        <v>378.25</v>
      </c>
      <c r="N135" s="17">
        <f t="shared" si="10"/>
        <v>1591.65</v>
      </c>
      <c r="O135" s="6">
        <v>1591.65</v>
      </c>
      <c r="P135" s="13">
        <f t="shared" si="11"/>
        <v>104.14500000000001</v>
      </c>
      <c r="Q135" s="11">
        <v>1</v>
      </c>
      <c r="R135" s="13"/>
    </row>
    <row r="136" spans="1:18" ht="24" customHeight="1">
      <c r="A136" s="9">
        <v>132</v>
      </c>
      <c r="B136" s="3">
        <v>6020002049</v>
      </c>
      <c r="C136" s="2" t="s">
        <v>817</v>
      </c>
      <c r="D136" s="4" t="s">
        <v>818</v>
      </c>
      <c r="E136" s="4" t="s">
        <v>819</v>
      </c>
      <c r="F136" s="2" t="s">
        <v>820</v>
      </c>
      <c r="G136" s="6">
        <v>138.58000000000001</v>
      </c>
      <c r="H136" s="6">
        <v>9.08</v>
      </c>
      <c r="I136" s="160">
        <v>3</v>
      </c>
      <c r="J136" s="6">
        <v>3.5</v>
      </c>
      <c r="K136" s="7">
        <f t="shared" si="12"/>
        <v>10.5</v>
      </c>
      <c r="L136" s="7">
        <f t="shared" si="13"/>
        <v>0.7350000000000001</v>
      </c>
      <c r="M136" s="17">
        <f t="shared" si="14"/>
        <v>11.24</v>
      </c>
      <c r="N136" s="17">
        <f t="shared" si="10"/>
        <v>149.82000000000002</v>
      </c>
      <c r="O136" s="6">
        <v>149.82</v>
      </c>
      <c r="P136" s="13">
        <f t="shared" si="11"/>
        <v>9.8149999999999995</v>
      </c>
      <c r="Q136" s="11">
        <v>0</v>
      </c>
      <c r="R136" s="13"/>
    </row>
    <row r="137" spans="1:18" ht="24" customHeight="1">
      <c r="A137" s="9">
        <v>133</v>
      </c>
      <c r="B137" s="3">
        <v>6020002050</v>
      </c>
      <c r="C137" s="2" t="s">
        <v>821</v>
      </c>
      <c r="D137" s="4" t="s">
        <v>822</v>
      </c>
      <c r="E137" s="4" t="s">
        <v>819</v>
      </c>
      <c r="F137" s="2" t="s">
        <v>585</v>
      </c>
      <c r="G137" s="6">
        <v>164.8</v>
      </c>
      <c r="H137" s="6">
        <v>10.8</v>
      </c>
      <c r="I137" s="160">
        <v>3</v>
      </c>
      <c r="J137" s="6">
        <v>3.5</v>
      </c>
      <c r="K137" s="7">
        <f t="shared" si="12"/>
        <v>10.5</v>
      </c>
      <c r="L137" s="7">
        <f t="shared" si="13"/>
        <v>0.7350000000000001</v>
      </c>
      <c r="M137" s="17">
        <f t="shared" si="14"/>
        <v>11.24</v>
      </c>
      <c r="N137" s="17">
        <f t="shared" si="10"/>
        <v>176.04000000000002</v>
      </c>
      <c r="O137" s="6">
        <v>176.04</v>
      </c>
      <c r="P137" s="13">
        <f t="shared" si="11"/>
        <v>11.535</v>
      </c>
      <c r="Q137" s="11">
        <v>1</v>
      </c>
      <c r="R137" s="13"/>
    </row>
    <row r="138" spans="1:18" ht="24" customHeight="1">
      <c r="A138" s="9">
        <v>134</v>
      </c>
      <c r="B138" s="3">
        <v>6020002051</v>
      </c>
      <c r="C138" s="2" t="s">
        <v>823</v>
      </c>
      <c r="D138" s="4" t="s">
        <v>824</v>
      </c>
      <c r="E138" s="4" t="s">
        <v>825</v>
      </c>
      <c r="F138" s="2" t="s">
        <v>438</v>
      </c>
      <c r="G138" s="6">
        <v>1213.3900000000001</v>
      </c>
      <c r="H138" s="6">
        <v>79.39</v>
      </c>
      <c r="I138" s="160">
        <v>39</v>
      </c>
      <c r="J138" s="6">
        <v>3.5</v>
      </c>
      <c r="K138" s="7">
        <f t="shared" si="12"/>
        <v>136.5</v>
      </c>
      <c r="L138" s="7">
        <f t="shared" si="13"/>
        <v>9.5550000000000015</v>
      </c>
      <c r="M138" s="17">
        <f t="shared" si="14"/>
        <v>146.06</v>
      </c>
      <c r="N138" s="17">
        <f t="shared" si="10"/>
        <v>1359.45</v>
      </c>
      <c r="O138" s="6">
        <v>1359.45</v>
      </c>
      <c r="P138" s="13">
        <f t="shared" si="11"/>
        <v>88.945000000000007</v>
      </c>
      <c r="Q138" s="11">
        <v>0</v>
      </c>
      <c r="R138" s="13"/>
    </row>
    <row r="139" spans="1:18" ht="24" customHeight="1">
      <c r="A139" s="9">
        <v>135</v>
      </c>
      <c r="B139" s="3">
        <v>6020002052</v>
      </c>
      <c r="C139" s="2" t="s">
        <v>826</v>
      </c>
      <c r="D139" s="4" t="s">
        <v>827</v>
      </c>
      <c r="E139" s="4" t="s">
        <v>825</v>
      </c>
      <c r="F139" s="2" t="s">
        <v>438</v>
      </c>
      <c r="G139" s="6">
        <v>471.88</v>
      </c>
      <c r="H139" s="6">
        <v>30.88</v>
      </c>
      <c r="I139" s="160">
        <v>15</v>
      </c>
      <c r="J139" s="6">
        <v>3.5</v>
      </c>
      <c r="K139" s="7">
        <f t="shared" si="12"/>
        <v>52.5</v>
      </c>
      <c r="L139" s="7">
        <f t="shared" si="13"/>
        <v>3.6750000000000003</v>
      </c>
      <c r="M139" s="17">
        <f t="shared" si="14"/>
        <v>56.18</v>
      </c>
      <c r="N139" s="17">
        <f t="shared" si="10"/>
        <v>528.05999999999995</v>
      </c>
      <c r="O139" s="6">
        <v>528.05999999999995</v>
      </c>
      <c r="P139" s="13">
        <f t="shared" si="11"/>
        <v>34.555</v>
      </c>
      <c r="Q139" s="11">
        <v>1</v>
      </c>
      <c r="R139" s="13"/>
    </row>
    <row r="140" spans="1:18" ht="24" customHeight="1">
      <c r="A140" s="9">
        <v>136</v>
      </c>
      <c r="B140" s="3">
        <v>6020002053</v>
      </c>
      <c r="C140" s="2" t="s">
        <v>828</v>
      </c>
      <c r="D140" s="4" t="s">
        <v>829</v>
      </c>
      <c r="E140" s="4" t="s">
        <v>830</v>
      </c>
      <c r="F140" s="2" t="s">
        <v>18</v>
      </c>
      <c r="G140" s="6">
        <v>0</v>
      </c>
      <c r="H140" s="6">
        <v>0</v>
      </c>
      <c r="I140" s="160">
        <v>25</v>
      </c>
      <c r="J140" s="6">
        <v>3.5</v>
      </c>
      <c r="K140" s="7">
        <f t="shared" si="12"/>
        <v>87.5</v>
      </c>
      <c r="L140" s="7">
        <f t="shared" si="13"/>
        <v>6.1250000000000009</v>
      </c>
      <c r="M140" s="17">
        <f t="shared" si="14"/>
        <v>93.63000000000001</v>
      </c>
      <c r="N140" s="17">
        <f t="shared" si="10"/>
        <v>93.63000000000001</v>
      </c>
      <c r="O140" s="6">
        <v>93.63</v>
      </c>
      <c r="P140" s="13">
        <f t="shared" si="11"/>
        <v>6.1250000000000009</v>
      </c>
      <c r="Q140" s="11">
        <v>0</v>
      </c>
      <c r="R140" s="13"/>
    </row>
    <row r="141" spans="1:18" ht="24" customHeight="1">
      <c r="A141" s="9">
        <v>137</v>
      </c>
      <c r="B141" s="3">
        <v>6020002054</v>
      </c>
      <c r="C141" s="2" t="s">
        <v>831</v>
      </c>
      <c r="D141" s="4" t="s">
        <v>832</v>
      </c>
      <c r="E141" s="4" t="s">
        <v>833</v>
      </c>
      <c r="F141" s="2" t="s">
        <v>476</v>
      </c>
      <c r="G141" s="6">
        <v>63.67</v>
      </c>
      <c r="H141" s="6">
        <v>4.17</v>
      </c>
      <c r="I141" s="160">
        <v>9</v>
      </c>
      <c r="J141" s="6">
        <v>3.5</v>
      </c>
      <c r="K141" s="7">
        <f t="shared" si="12"/>
        <v>31.5</v>
      </c>
      <c r="L141" s="7">
        <f t="shared" si="13"/>
        <v>2.2050000000000001</v>
      </c>
      <c r="M141" s="17">
        <f t="shared" si="14"/>
        <v>33.71</v>
      </c>
      <c r="N141" s="17">
        <f t="shared" si="10"/>
        <v>97.38</v>
      </c>
      <c r="O141" s="6">
        <v>97.38</v>
      </c>
      <c r="P141" s="13">
        <f t="shared" si="11"/>
        <v>6.375</v>
      </c>
      <c r="Q141" s="11">
        <v>1</v>
      </c>
      <c r="R141" s="13"/>
    </row>
    <row r="142" spans="1:18" ht="24" customHeight="1">
      <c r="A142" s="9">
        <v>138</v>
      </c>
      <c r="B142" s="3">
        <v>6020002055</v>
      </c>
      <c r="C142" s="2" t="s">
        <v>834</v>
      </c>
      <c r="D142" s="4" t="s">
        <v>835</v>
      </c>
      <c r="E142" s="4" t="s">
        <v>836</v>
      </c>
      <c r="F142" s="2" t="s">
        <v>438</v>
      </c>
      <c r="G142" s="6">
        <v>640.41999999999996</v>
      </c>
      <c r="H142" s="6">
        <v>41.92</v>
      </c>
      <c r="I142" s="160">
        <v>22</v>
      </c>
      <c r="J142" s="6">
        <v>3.5</v>
      </c>
      <c r="K142" s="7">
        <f t="shared" si="12"/>
        <v>77</v>
      </c>
      <c r="L142" s="7">
        <f t="shared" si="13"/>
        <v>5.3900000000000006</v>
      </c>
      <c r="M142" s="17">
        <f t="shared" si="14"/>
        <v>82.39</v>
      </c>
      <c r="N142" s="17">
        <f t="shared" si="10"/>
        <v>722.81</v>
      </c>
      <c r="O142" s="6">
        <v>722.81</v>
      </c>
      <c r="P142" s="13">
        <f t="shared" si="11"/>
        <v>47.31</v>
      </c>
      <c r="Q142" s="11">
        <v>0</v>
      </c>
      <c r="R142" s="13"/>
    </row>
    <row r="143" spans="1:18" ht="24" customHeight="1">
      <c r="A143" s="9">
        <v>139</v>
      </c>
      <c r="B143" s="3">
        <v>6020002056</v>
      </c>
      <c r="C143" s="2" t="s">
        <v>837</v>
      </c>
      <c r="D143" s="4" t="s">
        <v>838</v>
      </c>
      <c r="E143" s="4" t="s">
        <v>839</v>
      </c>
      <c r="F143" s="2" t="s">
        <v>472</v>
      </c>
      <c r="G143" s="6">
        <v>78.650000000000006</v>
      </c>
      <c r="H143" s="6">
        <v>5.15</v>
      </c>
      <c r="I143" s="160">
        <v>22</v>
      </c>
      <c r="J143" s="6">
        <v>3.5</v>
      </c>
      <c r="K143" s="7">
        <f t="shared" si="12"/>
        <v>77</v>
      </c>
      <c r="L143" s="7">
        <f t="shared" si="13"/>
        <v>5.3900000000000006</v>
      </c>
      <c r="M143" s="17">
        <f t="shared" si="14"/>
        <v>82.39</v>
      </c>
      <c r="N143" s="17">
        <f t="shared" si="10"/>
        <v>161.04000000000002</v>
      </c>
      <c r="O143" s="6">
        <v>161.04</v>
      </c>
      <c r="P143" s="13">
        <f t="shared" si="11"/>
        <v>10.540000000000001</v>
      </c>
      <c r="Q143" s="11">
        <v>1</v>
      </c>
      <c r="R143" s="13"/>
    </row>
    <row r="144" spans="1:18" ht="24" customHeight="1">
      <c r="A144" s="9">
        <v>140</v>
      </c>
      <c r="B144" s="3">
        <v>6020002057</v>
      </c>
      <c r="C144" s="2" t="s">
        <v>840</v>
      </c>
      <c r="D144" s="4" t="s">
        <v>841</v>
      </c>
      <c r="E144" s="4" t="s">
        <v>842</v>
      </c>
      <c r="F144" s="2" t="s">
        <v>18</v>
      </c>
      <c r="G144" s="6">
        <v>0</v>
      </c>
      <c r="H144" s="6">
        <v>0</v>
      </c>
      <c r="I144" s="160">
        <v>93</v>
      </c>
      <c r="J144" s="6">
        <v>3.5</v>
      </c>
      <c r="K144" s="7">
        <f t="shared" si="12"/>
        <v>325.5</v>
      </c>
      <c r="L144" s="7">
        <f t="shared" si="13"/>
        <v>22.785000000000004</v>
      </c>
      <c r="M144" s="17">
        <f t="shared" si="14"/>
        <v>348.28999999999996</v>
      </c>
      <c r="N144" s="17">
        <f t="shared" si="10"/>
        <v>348.28999999999996</v>
      </c>
      <c r="O144" s="6">
        <v>348.29</v>
      </c>
      <c r="P144" s="13">
        <f t="shared" si="11"/>
        <v>22.785000000000004</v>
      </c>
      <c r="Q144" s="11">
        <v>0</v>
      </c>
      <c r="R144" s="13"/>
    </row>
    <row r="145" spans="1:18" ht="24" customHeight="1">
      <c r="A145" s="9">
        <v>141</v>
      </c>
      <c r="B145" s="3">
        <v>6020002058</v>
      </c>
      <c r="C145" s="2" t="s">
        <v>843</v>
      </c>
      <c r="D145" s="4" t="s">
        <v>844</v>
      </c>
      <c r="E145" s="4" t="s">
        <v>845</v>
      </c>
      <c r="F145" s="2" t="s">
        <v>18</v>
      </c>
      <c r="G145" s="6">
        <v>0</v>
      </c>
      <c r="H145" s="6">
        <v>0</v>
      </c>
      <c r="I145" s="160">
        <v>7</v>
      </c>
      <c r="J145" s="6">
        <v>3.5</v>
      </c>
      <c r="K145" s="7">
        <f t="shared" si="12"/>
        <v>24.5</v>
      </c>
      <c r="L145" s="7">
        <f t="shared" si="13"/>
        <v>1.7150000000000001</v>
      </c>
      <c r="M145" s="17">
        <f t="shared" si="14"/>
        <v>26.220000000000002</v>
      </c>
      <c r="N145" s="17">
        <f t="shared" si="10"/>
        <v>26.220000000000002</v>
      </c>
      <c r="O145" s="6">
        <v>26.22</v>
      </c>
      <c r="P145" s="13">
        <f t="shared" si="11"/>
        <v>1.7150000000000001</v>
      </c>
      <c r="Q145" s="11">
        <v>1</v>
      </c>
      <c r="R145" s="13"/>
    </row>
    <row r="146" spans="1:18" ht="24" customHeight="1">
      <c r="A146" s="9">
        <v>142</v>
      </c>
      <c r="B146" s="3">
        <v>6020002059</v>
      </c>
      <c r="C146" s="2" t="s">
        <v>846</v>
      </c>
      <c r="D146" s="4" t="s">
        <v>847</v>
      </c>
      <c r="E146" s="4" t="s">
        <v>848</v>
      </c>
      <c r="F146" s="2" t="s">
        <v>849</v>
      </c>
      <c r="G146" s="6">
        <v>116.11</v>
      </c>
      <c r="H146" s="6">
        <v>7.61</v>
      </c>
      <c r="I146" s="160">
        <v>0</v>
      </c>
      <c r="J146" s="6">
        <v>3.5</v>
      </c>
      <c r="K146" s="7">
        <f t="shared" si="12"/>
        <v>0</v>
      </c>
      <c r="L146" s="7">
        <f t="shared" si="13"/>
        <v>0</v>
      </c>
      <c r="M146" s="17">
        <f t="shared" si="14"/>
        <v>0</v>
      </c>
      <c r="N146" s="17">
        <f t="shared" si="10"/>
        <v>116.11</v>
      </c>
      <c r="O146" s="6">
        <v>116.11</v>
      </c>
      <c r="P146" s="13">
        <f t="shared" si="11"/>
        <v>7.61</v>
      </c>
      <c r="Q146" s="11">
        <v>0</v>
      </c>
      <c r="R146" s="13"/>
    </row>
    <row r="147" spans="1:18" ht="24" customHeight="1">
      <c r="A147" s="9">
        <v>143</v>
      </c>
      <c r="B147" s="3">
        <v>6020002060</v>
      </c>
      <c r="C147" s="2" t="s">
        <v>850</v>
      </c>
      <c r="D147" s="4" t="s">
        <v>851</v>
      </c>
      <c r="E147" s="4" t="s">
        <v>852</v>
      </c>
      <c r="F147" s="2" t="s">
        <v>438</v>
      </c>
      <c r="G147" s="6">
        <v>543.04</v>
      </c>
      <c r="H147" s="6">
        <v>35.54</v>
      </c>
      <c r="I147" s="160">
        <v>14</v>
      </c>
      <c r="J147" s="6">
        <v>3.5</v>
      </c>
      <c r="K147" s="7">
        <f t="shared" si="12"/>
        <v>49</v>
      </c>
      <c r="L147" s="7">
        <f t="shared" si="13"/>
        <v>3.43</v>
      </c>
      <c r="M147" s="17">
        <f t="shared" si="14"/>
        <v>52.43</v>
      </c>
      <c r="N147" s="17">
        <f t="shared" si="10"/>
        <v>595.46999999999991</v>
      </c>
      <c r="O147" s="6">
        <v>595.47</v>
      </c>
      <c r="P147" s="13">
        <f t="shared" si="11"/>
        <v>38.97</v>
      </c>
      <c r="Q147" s="11">
        <v>1</v>
      </c>
      <c r="R147" s="13"/>
    </row>
    <row r="148" spans="1:18" ht="24" customHeight="1">
      <c r="A148" s="9">
        <v>144</v>
      </c>
      <c r="B148" s="3">
        <v>6020002061</v>
      </c>
      <c r="C148" s="2" t="s">
        <v>853</v>
      </c>
      <c r="D148" s="4" t="s">
        <v>854</v>
      </c>
      <c r="E148" s="4" t="s">
        <v>855</v>
      </c>
      <c r="F148" s="2" t="s">
        <v>18</v>
      </c>
      <c r="G148" s="6">
        <v>0</v>
      </c>
      <c r="H148" s="6">
        <v>0</v>
      </c>
      <c r="I148" s="160">
        <v>13</v>
      </c>
      <c r="J148" s="6">
        <v>3.5</v>
      </c>
      <c r="K148" s="7">
        <f t="shared" si="12"/>
        <v>45.5</v>
      </c>
      <c r="L148" s="7">
        <f t="shared" si="13"/>
        <v>3.1850000000000005</v>
      </c>
      <c r="M148" s="17">
        <f t="shared" si="14"/>
        <v>48.69</v>
      </c>
      <c r="N148" s="17">
        <f t="shared" si="10"/>
        <v>48.69</v>
      </c>
      <c r="O148" s="6">
        <v>48.69</v>
      </c>
      <c r="P148" s="13">
        <f t="shared" si="11"/>
        <v>3.1850000000000005</v>
      </c>
      <c r="Q148" s="11">
        <v>0</v>
      </c>
      <c r="R148" s="13"/>
    </row>
    <row r="149" spans="1:18" ht="24" customHeight="1">
      <c r="A149" s="9">
        <v>145</v>
      </c>
      <c r="B149" s="3">
        <v>6020002062</v>
      </c>
      <c r="C149" s="2" t="s">
        <v>856</v>
      </c>
      <c r="D149" s="4" t="s">
        <v>854</v>
      </c>
      <c r="E149" s="4" t="s">
        <v>857</v>
      </c>
      <c r="F149" s="2" t="s">
        <v>18</v>
      </c>
      <c r="G149" s="6">
        <v>0</v>
      </c>
      <c r="H149" s="6">
        <v>0</v>
      </c>
      <c r="I149" s="160">
        <v>18</v>
      </c>
      <c r="J149" s="6">
        <v>3.5</v>
      </c>
      <c r="K149" s="7">
        <f t="shared" si="12"/>
        <v>63</v>
      </c>
      <c r="L149" s="7">
        <f t="shared" si="13"/>
        <v>4.41</v>
      </c>
      <c r="M149" s="17">
        <f t="shared" si="14"/>
        <v>67.41</v>
      </c>
      <c r="N149" s="17">
        <f t="shared" si="10"/>
        <v>67.41</v>
      </c>
      <c r="O149" s="6">
        <v>67.41</v>
      </c>
      <c r="P149" s="13">
        <f t="shared" si="11"/>
        <v>4.41</v>
      </c>
      <c r="Q149" s="11">
        <v>1</v>
      </c>
      <c r="R149" s="13"/>
    </row>
    <row r="150" spans="1:18" ht="24" customHeight="1">
      <c r="A150" s="9">
        <v>146</v>
      </c>
      <c r="B150" s="3">
        <v>6020002063</v>
      </c>
      <c r="C150" s="2" t="s">
        <v>858</v>
      </c>
      <c r="D150" s="4" t="s">
        <v>854</v>
      </c>
      <c r="E150" s="4" t="s">
        <v>859</v>
      </c>
      <c r="F150" s="2" t="s">
        <v>18</v>
      </c>
      <c r="G150" s="6">
        <v>0</v>
      </c>
      <c r="H150" s="6">
        <v>0</v>
      </c>
      <c r="I150" s="160">
        <v>46</v>
      </c>
      <c r="J150" s="6">
        <v>3.5</v>
      </c>
      <c r="K150" s="7">
        <f t="shared" si="12"/>
        <v>161</v>
      </c>
      <c r="L150" s="7">
        <f t="shared" si="13"/>
        <v>11.270000000000001</v>
      </c>
      <c r="M150" s="17">
        <f t="shared" si="14"/>
        <v>172.27</v>
      </c>
      <c r="N150" s="17">
        <f t="shared" si="10"/>
        <v>172.27</v>
      </c>
      <c r="O150" s="6">
        <v>172.27</v>
      </c>
      <c r="P150" s="13">
        <f t="shared" si="11"/>
        <v>11.270000000000001</v>
      </c>
      <c r="Q150" s="11">
        <v>0</v>
      </c>
      <c r="R150" s="13"/>
    </row>
    <row r="151" spans="1:18" ht="24" customHeight="1">
      <c r="A151" s="9">
        <v>147</v>
      </c>
      <c r="B151" s="3">
        <v>6020002064</v>
      </c>
      <c r="C151" s="2" t="s">
        <v>860</v>
      </c>
      <c r="D151" s="4" t="s">
        <v>861</v>
      </c>
      <c r="E151" s="4" t="s">
        <v>862</v>
      </c>
      <c r="F151" s="2" t="s">
        <v>18</v>
      </c>
      <c r="G151" s="6">
        <v>0</v>
      </c>
      <c r="H151" s="6">
        <v>0</v>
      </c>
      <c r="I151" s="160">
        <v>8</v>
      </c>
      <c r="J151" s="6">
        <v>3.5</v>
      </c>
      <c r="K151" s="7">
        <f t="shared" si="12"/>
        <v>28</v>
      </c>
      <c r="L151" s="7">
        <f t="shared" si="13"/>
        <v>1.9600000000000002</v>
      </c>
      <c r="M151" s="17">
        <f t="shared" si="14"/>
        <v>29.96</v>
      </c>
      <c r="N151" s="17">
        <f t="shared" si="10"/>
        <v>29.96</v>
      </c>
      <c r="O151" s="6">
        <v>29.96</v>
      </c>
      <c r="P151" s="13">
        <f t="shared" si="11"/>
        <v>1.9600000000000002</v>
      </c>
      <c r="Q151" s="11">
        <v>1</v>
      </c>
      <c r="R151" s="13"/>
    </row>
    <row r="152" spans="1:18" ht="24" customHeight="1">
      <c r="A152" s="9">
        <v>148</v>
      </c>
      <c r="B152" s="3">
        <v>6020002065</v>
      </c>
      <c r="C152" s="2" t="s">
        <v>863</v>
      </c>
      <c r="D152" s="4" t="s">
        <v>864</v>
      </c>
      <c r="E152" s="4" t="s">
        <v>865</v>
      </c>
      <c r="F152" s="2" t="s">
        <v>438</v>
      </c>
      <c r="G152" s="6">
        <v>659.14</v>
      </c>
      <c r="H152" s="6">
        <v>43.14</v>
      </c>
      <c r="I152" s="160">
        <v>23</v>
      </c>
      <c r="J152" s="6">
        <v>3.5</v>
      </c>
      <c r="K152" s="7">
        <f t="shared" si="12"/>
        <v>80.5</v>
      </c>
      <c r="L152" s="7">
        <f t="shared" si="13"/>
        <v>5.6350000000000007</v>
      </c>
      <c r="M152" s="17">
        <f t="shared" si="14"/>
        <v>86.14</v>
      </c>
      <c r="N152" s="17">
        <f t="shared" si="10"/>
        <v>745.28</v>
      </c>
      <c r="O152" s="6">
        <v>745.28</v>
      </c>
      <c r="P152" s="13">
        <f t="shared" si="11"/>
        <v>48.774999999999999</v>
      </c>
      <c r="Q152" s="11">
        <v>0</v>
      </c>
      <c r="R152" s="13"/>
    </row>
    <row r="153" spans="1:18" ht="24" customHeight="1">
      <c r="A153" s="9">
        <v>149</v>
      </c>
      <c r="B153" s="3">
        <v>6020002066</v>
      </c>
      <c r="C153" s="2" t="s">
        <v>866</v>
      </c>
      <c r="D153" s="4" t="s">
        <v>867</v>
      </c>
      <c r="E153" s="4" t="s">
        <v>868</v>
      </c>
      <c r="F153" s="2" t="s">
        <v>18</v>
      </c>
      <c r="G153" s="6">
        <v>0</v>
      </c>
      <c r="H153" s="6">
        <v>0</v>
      </c>
      <c r="I153" s="160">
        <v>8</v>
      </c>
      <c r="J153" s="6">
        <v>3.5</v>
      </c>
      <c r="K153" s="7">
        <f t="shared" si="12"/>
        <v>28</v>
      </c>
      <c r="L153" s="7">
        <f t="shared" si="13"/>
        <v>1.9600000000000002</v>
      </c>
      <c r="M153" s="17">
        <f t="shared" si="14"/>
        <v>29.96</v>
      </c>
      <c r="N153" s="17">
        <f t="shared" si="10"/>
        <v>29.96</v>
      </c>
      <c r="O153" s="6">
        <v>29.96</v>
      </c>
      <c r="P153" s="13">
        <f t="shared" si="11"/>
        <v>1.9600000000000002</v>
      </c>
      <c r="Q153" s="11">
        <v>1</v>
      </c>
      <c r="R153" s="13"/>
    </row>
    <row r="154" spans="1:18" ht="24" customHeight="1">
      <c r="A154" s="9">
        <v>150</v>
      </c>
      <c r="B154" s="3">
        <v>6020002067</v>
      </c>
      <c r="C154" s="2" t="s">
        <v>415</v>
      </c>
      <c r="D154" s="4" t="s">
        <v>869</v>
      </c>
      <c r="E154" s="4" t="s">
        <v>870</v>
      </c>
      <c r="F154" s="2" t="s">
        <v>442</v>
      </c>
      <c r="G154" s="6">
        <v>1913.7</v>
      </c>
      <c r="H154" s="6">
        <v>125.2</v>
      </c>
      <c r="I154" s="160">
        <v>127</v>
      </c>
      <c r="J154" s="6">
        <v>3.5</v>
      </c>
      <c r="K154" s="7">
        <f t="shared" si="12"/>
        <v>444.5</v>
      </c>
      <c r="L154" s="7">
        <f t="shared" si="13"/>
        <v>31.115000000000002</v>
      </c>
      <c r="M154" s="17">
        <f t="shared" si="14"/>
        <v>475.62</v>
      </c>
      <c r="N154" s="17">
        <f t="shared" si="10"/>
        <v>2389.3200000000002</v>
      </c>
      <c r="O154" s="6">
        <v>2389.3200000000002</v>
      </c>
      <c r="P154" s="13">
        <f t="shared" si="11"/>
        <v>156.315</v>
      </c>
      <c r="Q154" s="11">
        <v>0</v>
      </c>
      <c r="R154" s="13"/>
    </row>
    <row r="155" spans="1:18" ht="24" customHeight="1">
      <c r="A155" s="9">
        <v>151</v>
      </c>
      <c r="B155" s="3">
        <v>6020002068</v>
      </c>
      <c r="C155" s="2" t="s">
        <v>871</v>
      </c>
      <c r="D155" s="4" t="s">
        <v>872</v>
      </c>
      <c r="E155" s="4" t="s">
        <v>873</v>
      </c>
      <c r="F155" s="2" t="s">
        <v>18</v>
      </c>
      <c r="G155" s="6">
        <v>0</v>
      </c>
      <c r="H155" s="6">
        <v>0</v>
      </c>
      <c r="I155" s="160">
        <v>11</v>
      </c>
      <c r="J155" s="6">
        <v>3.5</v>
      </c>
      <c r="K155" s="7">
        <f t="shared" si="12"/>
        <v>38.5</v>
      </c>
      <c r="L155" s="7">
        <f t="shared" si="13"/>
        <v>2.6950000000000003</v>
      </c>
      <c r="M155" s="17">
        <f t="shared" si="14"/>
        <v>41.199999999999996</v>
      </c>
      <c r="N155" s="17">
        <f t="shared" si="10"/>
        <v>41.199999999999996</v>
      </c>
      <c r="O155" s="6">
        <v>41.2</v>
      </c>
      <c r="P155" s="13">
        <f t="shared" si="11"/>
        <v>2.6950000000000003</v>
      </c>
      <c r="Q155" s="11">
        <v>1</v>
      </c>
      <c r="R155" s="13"/>
    </row>
    <row r="156" spans="1:18" ht="24" customHeight="1">
      <c r="A156" s="9">
        <v>152</v>
      </c>
      <c r="B156" s="3">
        <v>6020002069</v>
      </c>
      <c r="C156" s="2" t="s">
        <v>874</v>
      </c>
      <c r="D156" s="4" t="s">
        <v>875</v>
      </c>
      <c r="E156" s="4" t="s">
        <v>876</v>
      </c>
      <c r="F156" s="2" t="s">
        <v>18</v>
      </c>
      <c r="G156" s="6">
        <v>0</v>
      </c>
      <c r="H156" s="6">
        <v>0</v>
      </c>
      <c r="I156" s="160">
        <v>21</v>
      </c>
      <c r="J156" s="6">
        <v>3.5</v>
      </c>
      <c r="K156" s="7">
        <f t="shared" si="12"/>
        <v>73.5</v>
      </c>
      <c r="L156" s="7">
        <f t="shared" si="13"/>
        <v>5.1450000000000005</v>
      </c>
      <c r="M156" s="17">
        <f t="shared" si="14"/>
        <v>78.650000000000006</v>
      </c>
      <c r="N156" s="17">
        <f t="shared" si="10"/>
        <v>78.650000000000006</v>
      </c>
      <c r="O156" s="6">
        <v>78.650000000000006</v>
      </c>
      <c r="P156" s="13">
        <f t="shared" si="11"/>
        <v>5.1450000000000005</v>
      </c>
      <c r="Q156" s="11">
        <v>0</v>
      </c>
      <c r="R156" s="13"/>
    </row>
    <row r="157" spans="1:18" ht="24" customHeight="1">
      <c r="A157" s="9">
        <v>153</v>
      </c>
      <c r="B157" s="3">
        <v>6020002070</v>
      </c>
      <c r="C157" s="2" t="s">
        <v>877</v>
      </c>
      <c r="D157" s="4" t="s">
        <v>801</v>
      </c>
      <c r="E157" s="4" t="s">
        <v>878</v>
      </c>
      <c r="F157" s="2" t="s">
        <v>505</v>
      </c>
      <c r="G157" s="6">
        <v>205.99</v>
      </c>
      <c r="H157" s="6">
        <v>13.49</v>
      </c>
      <c r="I157" s="160">
        <v>20</v>
      </c>
      <c r="J157" s="6">
        <v>3.5</v>
      </c>
      <c r="K157" s="7">
        <f t="shared" si="12"/>
        <v>70</v>
      </c>
      <c r="L157" s="7">
        <f t="shared" si="13"/>
        <v>4.9000000000000004</v>
      </c>
      <c r="M157" s="17">
        <f t="shared" si="14"/>
        <v>74.900000000000006</v>
      </c>
      <c r="N157" s="17">
        <f t="shared" si="10"/>
        <v>280.89</v>
      </c>
      <c r="O157" s="6">
        <v>280.89</v>
      </c>
      <c r="P157" s="13">
        <f t="shared" si="11"/>
        <v>18.39</v>
      </c>
      <c r="Q157" s="11">
        <v>1</v>
      </c>
      <c r="R157" s="13"/>
    </row>
    <row r="158" spans="1:18" ht="24" customHeight="1">
      <c r="A158" s="9">
        <v>154</v>
      </c>
      <c r="B158" s="3">
        <v>6020002071</v>
      </c>
      <c r="C158" s="2" t="s">
        <v>879</v>
      </c>
      <c r="D158" s="4" t="s">
        <v>880</v>
      </c>
      <c r="E158" s="4" t="s">
        <v>881</v>
      </c>
      <c r="F158" s="2" t="s">
        <v>472</v>
      </c>
      <c r="G158" s="6">
        <v>93.63</v>
      </c>
      <c r="H158" s="6">
        <v>6.13</v>
      </c>
      <c r="I158" s="160">
        <v>32</v>
      </c>
      <c r="J158" s="6">
        <v>3.5</v>
      </c>
      <c r="K158" s="7">
        <f t="shared" si="12"/>
        <v>112</v>
      </c>
      <c r="L158" s="7">
        <f t="shared" si="13"/>
        <v>7.8400000000000007</v>
      </c>
      <c r="M158" s="17">
        <f t="shared" si="14"/>
        <v>119.84</v>
      </c>
      <c r="N158" s="17">
        <f t="shared" si="10"/>
        <v>213.47</v>
      </c>
      <c r="O158" s="6">
        <v>213.47</v>
      </c>
      <c r="P158" s="13">
        <f t="shared" si="11"/>
        <v>13.97</v>
      </c>
      <c r="Q158" s="11">
        <v>0</v>
      </c>
      <c r="R158" s="13"/>
    </row>
    <row r="159" spans="1:18" ht="24" customHeight="1">
      <c r="A159" s="9">
        <v>155</v>
      </c>
      <c r="B159" s="3">
        <v>6020002072</v>
      </c>
      <c r="C159" s="2" t="s">
        <v>882</v>
      </c>
      <c r="D159" s="4" t="s">
        <v>883</v>
      </c>
      <c r="E159" s="4" t="s">
        <v>884</v>
      </c>
      <c r="F159" s="2" t="s">
        <v>885</v>
      </c>
      <c r="G159" s="6">
        <v>205.99</v>
      </c>
      <c r="H159" s="6">
        <v>13.49</v>
      </c>
      <c r="I159" s="160">
        <v>4</v>
      </c>
      <c r="J159" s="6">
        <v>3.5</v>
      </c>
      <c r="K159" s="7">
        <f t="shared" si="12"/>
        <v>14</v>
      </c>
      <c r="L159" s="7">
        <f t="shared" si="13"/>
        <v>0.98000000000000009</v>
      </c>
      <c r="M159" s="17">
        <f t="shared" si="14"/>
        <v>14.98</v>
      </c>
      <c r="N159" s="17">
        <f t="shared" si="10"/>
        <v>220.97</v>
      </c>
      <c r="O159" s="6">
        <v>220.97</v>
      </c>
      <c r="P159" s="13">
        <f t="shared" si="11"/>
        <v>14.47</v>
      </c>
      <c r="Q159" s="11">
        <v>1</v>
      </c>
      <c r="R159" s="13"/>
    </row>
    <row r="160" spans="1:18" ht="24" customHeight="1">
      <c r="A160" s="9">
        <v>156</v>
      </c>
      <c r="B160" s="3">
        <v>6020002073</v>
      </c>
      <c r="C160" s="2" t="s">
        <v>886</v>
      </c>
      <c r="D160" s="4" t="s">
        <v>883</v>
      </c>
      <c r="E160" s="4" t="s">
        <v>887</v>
      </c>
      <c r="F160" s="2" t="s">
        <v>18</v>
      </c>
      <c r="G160" s="6">
        <v>0</v>
      </c>
      <c r="H160" s="6">
        <v>0</v>
      </c>
      <c r="I160" s="160">
        <v>5</v>
      </c>
      <c r="J160" s="6">
        <v>3.5</v>
      </c>
      <c r="K160" s="7">
        <f t="shared" si="12"/>
        <v>17.5</v>
      </c>
      <c r="L160" s="7">
        <f t="shared" si="13"/>
        <v>1.2250000000000001</v>
      </c>
      <c r="M160" s="17">
        <f t="shared" si="14"/>
        <v>18.73</v>
      </c>
      <c r="N160" s="17">
        <f t="shared" si="10"/>
        <v>18.73</v>
      </c>
      <c r="O160" s="6">
        <v>18.73</v>
      </c>
      <c r="P160" s="13">
        <f t="shared" si="11"/>
        <v>1.2250000000000001</v>
      </c>
      <c r="Q160" s="11">
        <v>0</v>
      </c>
      <c r="R160" s="13"/>
    </row>
    <row r="161" spans="1:18" ht="24" customHeight="1">
      <c r="A161" s="9">
        <v>157</v>
      </c>
      <c r="B161" s="3">
        <v>6020002074</v>
      </c>
      <c r="C161" s="2" t="s">
        <v>888</v>
      </c>
      <c r="D161" s="4" t="s">
        <v>889</v>
      </c>
      <c r="E161" s="4" t="s">
        <v>890</v>
      </c>
      <c r="F161" s="2" t="s">
        <v>18</v>
      </c>
      <c r="G161" s="6">
        <v>0</v>
      </c>
      <c r="H161" s="6">
        <v>0</v>
      </c>
      <c r="I161" s="160">
        <v>11</v>
      </c>
      <c r="J161" s="6">
        <v>3.5</v>
      </c>
      <c r="K161" s="7">
        <f t="shared" si="12"/>
        <v>38.5</v>
      </c>
      <c r="L161" s="7">
        <f t="shared" si="13"/>
        <v>2.6950000000000003</v>
      </c>
      <c r="M161" s="17">
        <f t="shared" si="14"/>
        <v>41.199999999999996</v>
      </c>
      <c r="N161" s="17">
        <f t="shared" si="10"/>
        <v>41.199999999999996</v>
      </c>
      <c r="O161" s="6">
        <v>41.2</v>
      </c>
      <c r="P161" s="13">
        <f t="shared" si="11"/>
        <v>2.6950000000000003</v>
      </c>
      <c r="Q161" s="11">
        <v>1</v>
      </c>
      <c r="R161" s="13"/>
    </row>
    <row r="162" spans="1:18" ht="24" customHeight="1">
      <c r="A162" s="9">
        <v>158</v>
      </c>
      <c r="B162" s="3">
        <v>6020002075</v>
      </c>
      <c r="C162" s="2" t="s">
        <v>891</v>
      </c>
      <c r="D162" s="4" t="s">
        <v>892</v>
      </c>
      <c r="E162" s="4" t="s">
        <v>893</v>
      </c>
      <c r="F162" s="2" t="s">
        <v>18</v>
      </c>
      <c r="G162" s="6">
        <v>0</v>
      </c>
      <c r="H162" s="6">
        <v>0</v>
      </c>
      <c r="I162" s="160">
        <v>23</v>
      </c>
      <c r="J162" s="6">
        <v>3.5</v>
      </c>
      <c r="K162" s="7">
        <f t="shared" si="12"/>
        <v>80.5</v>
      </c>
      <c r="L162" s="7">
        <f t="shared" si="13"/>
        <v>5.6350000000000007</v>
      </c>
      <c r="M162" s="17">
        <f t="shared" si="14"/>
        <v>86.14</v>
      </c>
      <c r="N162" s="17">
        <f t="shared" si="10"/>
        <v>86.14</v>
      </c>
      <c r="O162" s="6">
        <v>86.14</v>
      </c>
      <c r="P162" s="13">
        <f t="shared" si="11"/>
        <v>5.6350000000000007</v>
      </c>
      <c r="Q162" s="11">
        <v>0</v>
      </c>
      <c r="R162" s="13"/>
    </row>
    <row r="163" spans="1:18" ht="24" customHeight="1">
      <c r="A163" s="9">
        <v>159</v>
      </c>
      <c r="B163" s="3">
        <v>6020002076</v>
      </c>
      <c r="C163" s="2" t="s">
        <v>894</v>
      </c>
      <c r="D163" s="4" t="s">
        <v>895</v>
      </c>
      <c r="E163" s="4" t="s">
        <v>896</v>
      </c>
      <c r="F163" s="2" t="s">
        <v>18</v>
      </c>
      <c r="G163" s="6">
        <v>0</v>
      </c>
      <c r="H163" s="6">
        <v>0</v>
      </c>
      <c r="I163" s="160">
        <v>16</v>
      </c>
      <c r="J163" s="6">
        <v>3.5</v>
      </c>
      <c r="K163" s="7">
        <f t="shared" si="12"/>
        <v>56</v>
      </c>
      <c r="L163" s="7">
        <f t="shared" si="13"/>
        <v>3.9200000000000004</v>
      </c>
      <c r="M163" s="17">
        <f t="shared" si="14"/>
        <v>59.92</v>
      </c>
      <c r="N163" s="17">
        <f t="shared" si="10"/>
        <v>59.92</v>
      </c>
      <c r="O163" s="6">
        <v>59.92</v>
      </c>
      <c r="P163" s="13">
        <f t="shared" si="11"/>
        <v>3.9200000000000004</v>
      </c>
      <c r="Q163" s="11">
        <v>1</v>
      </c>
      <c r="R163" s="13"/>
    </row>
    <row r="164" spans="1:18" ht="24" customHeight="1">
      <c r="A164" s="9">
        <v>160</v>
      </c>
      <c r="B164" s="3">
        <v>6020002077</v>
      </c>
      <c r="C164" s="2" t="s">
        <v>897</v>
      </c>
      <c r="D164" s="4" t="s">
        <v>898</v>
      </c>
      <c r="E164" s="4" t="s">
        <v>899</v>
      </c>
      <c r="F164" s="2" t="s">
        <v>18</v>
      </c>
      <c r="G164" s="6">
        <v>0</v>
      </c>
      <c r="H164" s="6">
        <v>0</v>
      </c>
      <c r="I164" s="160">
        <v>10</v>
      </c>
      <c r="J164" s="6">
        <v>3.5</v>
      </c>
      <c r="K164" s="7">
        <f t="shared" si="12"/>
        <v>35</v>
      </c>
      <c r="L164" s="7">
        <f t="shared" si="13"/>
        <v>2.4500000000000002</v>
      </c>
      <c r="M164" s="17">
        <f t="shared" si="14"/>
        <v>37.450000000000003</v>
      </c>
      <c r="N164" s="17">
        <f t="shared" si="10"/>
        <v>37.450000000000003</v>
      </c>
      <c r="O164" s="6">
        <v>37.450000000000003</v>
      </c>
      <c r="P164" s="13">
        <f t="shared" si="11"/>
        <v>2.4500000000000002</v>
      </c>
      <c r="Q164" s="11">
        <v>0</v>
      </c>
      <c r="R164" s="13"/>
    </row>
    <row r="165" spans="1:18" ht="24" customHeight="1">
      <c r="A165" s="9">
        <v>161</v>
      </c>
      <c r="B165" s="3">
        <v>6020002078</v>
      </c>
      <c r="C165" s="2" t="s">
        <v>419</v>
      </c>
      <c r="D165" s="4" t="s">
        <v>900</v>
      </c>
      <c r="E165" s="4" t="s">
        <v>901</v>
      </c>
      <c r="F165" s="2" t="s">
        <v>438</v>
      </c>
      <c r="G165" s="6">
        <v>1842.57</v>
      </c>
      <c r="H165" s="6">
        <v>120.57</v>
      </c>
      <c r="I165" s="160">
        <v>60</v>
      </c>
      <c r="J165" s="6">
        <v>3.5</v>
      </c>
      <c r="K165" s="7">
        <f t="shared" si="12"/>
        <v>210</v>
      </c>
      <c r="L165" s="7">
        <f t="shared" si="13"/>
        <v>14.700000000000001</v>
      </c>
      <c r="M165" s="17">
        <f t="shared" si="14"/>
        <v>224.7</v>
      </c>
      <c r="N165" s="17">
        <f t="shared" si="10"/>
        <v>2067.27</v>
      </c>
      <c r="O165" s="6">
        <v>2067.27</v>
      </c>
      <c r="P165" s="13">
        <f t="shared" si="11"/>
        <v>135.26999999999998</v>
      </c>
      <c r="Q165" s="11">
        <v>1</v>
      </c>
      <c r="R165" s="13"/>
    </row>
    <row r="166" spans="1:18" ht="24" customHeight="1">
      <c r="A166" s="9">
        <v>162</v>
      </c>
      <c r="B166" s="3">
        <v>6020002079</v>
      </c>
      <c r="C166" s="2" t="s">
        <v>902</v>
      </c>
      <c r="D166" s="4" t="s">
        <v>903</v>
      </c>
      <c r="E166" s="4" t="s">
        <v>904</v>
      </c>
      <c r="F166" s="2" t="s">
        <v>18</v>
      </c>
      <c r="G166" s="6">
        <v>0</v>
      </c>
      <c r="H166" s="6">
        <v>0</v>
      </c>
      <c r="I166" s="160">
        <v>11</v>
      </c>
      <c r="J166" s="6">
        <v>3.5</v>
      </c>
      <c r="K166" s="7">
        <f t="shared" si="12"/>
        <v>38.5</v>
      </c>
      <c r="L166" s="7">
        <f t="shared" si="13"/>
        <v>2.6950000000000003</v>
      </c>
      <c r="M166" s="17">
        <f t="shared" si="14"/>
        <v>41.199999999999996</v>
      </c>
      <c r="N166" s="17">
        <f t="shared" si="10"/>
        <v>41.199999999999996</v>
      </c>
      <c r="O166" s="6">
        <v>41.2</v>
      </c>
      <c r="P166" s="13">
        <f t="shared" si="11"/>
        <v>2.6950000000000003</v>
      </c>
      <c r="Q166" s="11">
        <v>0</v>
      </c>
      <c r="R166" s="13"/>
    </row>
    <row r="167" spans="1:18" ht="24" customHeight="1">
      <c r="A167" s="9">
        <v>163</v>
      </c>
      <c r="B167" s="3">
        <v>6020002080</v>
      </c>
      <c r="C167" s="2" t="s">
        <v>905</v>
      </c>
      <c r="D167" s="4" t="s">
        <v>906</v>
      </c>
      <c r="E167" s="4" t="s">
        <v>907</v>
      </c>
      <c r="F167" s="2" t="s">
        <v>18</v>
      </c>
      <c r="G167" s="6">
        <v>0</v>
      </c>
      <c r="H167" s="6">
        <v>0</v>
      </c>
      <c r="I167" s="160">
        <v>14</v>
      </c>
      <c r="J167" s="6">
        <v>3.5</v>
      </c>
      <c r="K167" s="7">
        <f t="shared" si="12"/>
        <v>49</v>
      </c>
      <c r="L167" s="7">
        <f t="shared" si="13"/>
        <v>3.43</v>
      </c>
      <c r="M167" s="17">
        <f t="shared" si="14"/>
        <v>52.43</v>
      </c>
      <c r="N167" s="17">
        <f t="shared" si="10"/>
        <v>52.43</v>
      </c>
      <c r="O167" s="6">
        <v>52.43</v>
      </c>
      <c r="P167" s="13">
        <f t="shared" si="11"/>
        <v>3.43</v>
      </c>
      <c r="Q167" s="11">
        <v>1</v>
      </c>
      <c r="R167" s="13"/>
    </row>
    <row r="168" spans="1:18" ht="24" customHeight="1">
      <c r="A168" s="9">
        <v>164</v>
      </c>
      <c r="B168" s="3">
        <v>6020002081</v>
      </c>
      <c r="C168" s="2" t="s">
        <v>908</v>
      </c>
      <c r="D168" s="4" t="s">
        <v>909</v>
      </c>
      <c r="E168" s="4" t="s">
        <v>910</v>
      </c>
      <c r="F168" s="2" t="s">
        <v>18</v>
      </c>
      <c r="G168" s="6">
        <v>0</v>
      </c>
      <c r="H168" s="6">
        <v>0</v>
      </c>
      <c r="I168" s="160">
        <v>14</v>
      </c>
      <c r="J168" s="6">
        <v>3.5</v>
      </c>
      <c r="K168" s="7">
        <f t="shared" si="12"/>
        <v>49</v>
      </c>
      <c r="L168" s="7">
        <f t="shared" si="13"/>
        <v>3.43</v>
      </c>
      <c r="M168" s="17">
        <f t="shared" si="14"/>
        <v>52.43</v>
      </c>
      <c r="N168" s="17">
        <f t="shared" si="10"/>
        <v>52.43</v>
      </c>
      <c r="O168" s="6">
        <v>52.43</v>
      </c>
      <c r="P168" s="13">
        <f t="shared" si="11"/>
        <v>3.43</v>
      </c>
      <c r="Q168" s="11">
        <v>0</v>
      </c>
      <c r="R168" s="13"/>
    </row>
    <row r="169" spans="1:18" ht="24" customHeight="1">
      <c r="A169" s="9">
        <v>165</v>
      </c>
      <c r="B169" s="3">
        <v>6020002082</v>
      </c>
      <c r="C169" s="2" t="s">
        <v>911</v>
      </c>
      <c r="D169" s="4" t="s">
        <v>912</v>
      </c>
      <c r="E169" s="4" t="s">
        <v>913</v>
      </c>
      <c r="F169" s="2" t="s">
        <v>505</v>
      </c>
      <c r="G169" s="6">
        <v>86.14</v>
      </c>
      <c r="H169" s="6">
        <v>5.64</v>
      </c>
      <c r="I169" s="160">
        <v>6</v>
      </c>
      <c r="J169" s="6">
        <v>3.5</v>
      </c>
      <c r="K169" s="7">
        <f t="shared" si="12"/>
        <v>21</v>
      </c>
      <c r="L169" s="7">
        <f t="shared" si="13"/>
        <v>1.4700000000000002</v>
      </c>
      <c r="M169" s="17">
        <f t="shared" si="14"/>
        <v>22.47</v>
      </c>
      <c r="N169" s="17">
        <f t="shared" si="10"/>
        <v>108.61</v>
      </c>
      <c r="O169" s="6">
        <v>108.61</v>
      </c>
      <c r="P169" s="13">
        <f t="shared" si="11"/>
        <v>7.1099999999999994</v>
      </c>
      <c r="Q169" s="11">
        <v>1</v>
      </c>
      <c r="R169" s="13"/>
    </row>
    <row r="170" spans="1:18" ht="24" customHeight="1">
      <c r="A170" s="9">
        <v>166</v>
      </c>
      <c r="B170" s="3">
        <v>6020002083</v>
      </c>
      <c r="C170" s="2" t="s">
        <v>914</v>
      </c>
      <c r="D170" s="4" t="s">
        <v>915</v>
      </c>
      <c r="E170" s="4" t="s">
        <v>916</v>
      </c>
      <c r="F170" s="2" t="s">
        <v>18</v>
      </c>
      <c r="G170" s="6">
        <v>0</v>
      </c>
      <c r="H170" s="6">
        <v>0</v>
      </c>
      <c r="I170" s="160">
        <v>79</v>
      </c>
      <c r="J170" s="6">
        <v>3.5</v>
      </c>
      <c r="K170" s="7">
        <f t="shared" si="12"/>
        <v>276.5</v>
      </c>
      <c r="L170" s="7">
        <f t="shared" si="13"/>
        <v>19.355</v>
      </c>
      <c r="M170" s="17">
        <f t="shared" si="14"/>
        <v>295.86</v>
      </c>
      <c r="N170" s="17">
        <f t="shared" si="10"/>
        <v>295.86</v>
      </c>
      <c r="O170" s="6">
        <v>295.86</v>
      </c>
      <c r="P170" s="13">
        <f t="shared" si="11"/>
        <v>19.355</v>
      </c>
      <c r="Q170" s="11">
        <v>0</v>
      </c>
      <c r="R170" s="13"/>
    </row>
    <row r="171" spans="1:18" ht="24" customHeight="1">
      <c r="A171" s="9">
        <v>167</v>
      </c>
      <c r="B171" s="3">
        <v>6020002084</v>
      </c>
      <c r="C171" s="2" t="s">
        <v>917</v>
      </c>
      <c r="D171" s="4" t="s">
        <v>918</v>
      </c>
      <c r="E171" s="4" t="s">
        <v>919</v>
      </c>
      <c r="F171" s="2" t="s">
        <v>438</v>
      </c>
      <c r="G171" s="6">
        <v>123.59</v>
      </c>
      <c r="H171" s="6">
        <v>8.09</v>
      </c>
      <c r="I171" s="160">
        <v>5</v>
      </c>
      <c r="J171" s="6">
        <v>3.5</v>
      </c>
      <c r="K171" s="7">
        <f t="shared" si="12"/>
        <v>17.5</v>
      </c>
      <c r="L171" s="7">
        <f t="shared" si="13"/>
        <v>1.2250000000000001</v>
      </c>
      <c r="M171" s="17">
        <f t="shared" si="14"/>
        <v>18.73</v>
      </c>
      <c r="N171" s="17">
        <f t="shared" si="10"/>
        <v>142.32</v>
      </c>
      <c r="O171" s="6">
        <v>142.32</v>
      </c>
      <c r="P171" s="13">
        <f t="shared" si="11"/>
        <v>9.3149999999999995</v>
      </c>
      <c r="Q171" s="11">
        <v>1</v>
      </c>
      <c r="R171" s="13"/>
    </row>
    <row r="172" spans="1:18" ht="24" customHeight="1">
      <c r="A172" s="9">
        <v>168</v>
      </c>
      <c r="B172" s="3">
        <v>6020002085</v>
      </c>
      <c r="C172" s="2" t="s">
        <v>920</v>
      </c>
      <c r="D172" s="4" t="s">
        <v>921</v>
      </c>
      <c r="E172" s="4" t="s">
        <v>922</v>
      </c>
      <c r="F172" s="2" t="s">
        <v>18</v>
      </c>
      <c r="G172" s="6">
        <v>0</v>
      </c>
      <c r="H172" s="6">
        <v>0</v>
      </c>
      <c r="I172" s="160">
        <v>104</v>
      </c>
      <c r="J172" s="6">
        <v>3.5</v>
      </c>
      <c r="K172" s="7">
        <f t="shared" si="12"/>
        <v>364</v>
      </c>
      <c r="L172" s="7">
        <f t="shared" si="13"/>
        <v>25.480000000000004</v>
      </c>
      <c r="M172" s="17">
        <f t="shared" si="14"/>
        <v>389.48</v>
      </c>
      <c r="N172" s="17">
        <f t="shared" si="10"/>
        <v>389.48</v>
      </c>
      <c r="O172" s="6">
        <v>389.48</v>
      </c>
      <c r="P172" s="13">
        <f t="shared" si="11"/>
        <v>25.480000000000004</v>
      </c>
      <c r="Q172" s="11">
        <v>0</v>
      </c>
      <c r="R172" s="13"/>
    </row>
    <row r="173" spans="1:18" ht="24" customHeight="1">
      <c r="A173" s="9">
        <v>169</v>
      </c>
      <c r="B173" s="3">
        <v>6020002086</v>
      </c>
      <c r="C173" s="2" t="s">
        <v>923</v>
      </c>
      <c r="D173" s="4" t="s">
        <v>924</v>
      </c>
      <c r="E173" s="4" t="s">
        <v>925</v>
      </c>
      <c r="F173" s="2" t="s">
        <v>18</v>
      </c>
      <c r="G173" s="6">
        <v>0</v>
      </c>
      <c r="H173" s="6">
        <v>0</v>
      </c>
      <c r="I173" s="160">
        <v>17</v>
      </c>
      <c r="J173" s="6">
        <v>3.5</v>
      </c>
      <c r="K173" s="7">
        <f t="shared" si="12"/>
        <v>59.5</v>
      </c>
      <c r="L173" s="7">
        <f t="shared" si="13"/>
        <v>4.165</v>
      </c>
      <c r="M173" s="17">
        <f t="shared" si="14"/>
        <v>63.669999999999995</v>
      </c>
      <c r="N173" s="17">
        <f t="shared" si="10"/>
        <v>63.669999999999995</v>
      </c>
      <c r="O173" s="6">
        <v>63.67</v>
      </c>
      <c r="P173" s="13">
        <f t="shared" si="11"/>
        <v>4.165</v>
      </c>
      <c r="Q173" s="11">
        <v>1</v>
      </c>
      <c r="R173" s="13"/>
    </row>
    <row r="174" spans="1:18" ht="24" customHeight="1">
      <c r="A174" s="9">
        <v>170</v>
      </c>
      <c r="B174" s="3">
        <v>6020002087</v>
      </c>
      <c r="C174" s="2" t="s">
        <v>926</v>
      </c>
      <c r="D174" s="4" t="s">
        <v>927</v>
      </c>
      <c r="E174" s="4" t="s">
        <v>928</v>
      </c>
      <c r="F174" s="2" t="s">
        <v>438</v>
      </c>
      <c r="G174" s="6">
        <v>1520.5</v>
      </c>
      <c r="H174" s="6">
        <v>99.5</v>
      </c>
      <c r="I174" s="160">
        <v>61</v>
      </c>
      <c r="J174" s="6">
        <v>3.5</v>
      </c>
      <c r="K174" s="7">
        <f t="shared" si="12"/>
        <v>213.5</v>
      </c>
      <c r="L174" s="7">
        <f t="shared" si="13"/>
        <v>14.945000000000002</v>
      </c>
      <c r="M174" s="17">
        <f t="shared" si="14"/>
        <v>228.45</v>
      </c>
      <c r="N174" s="17">
        <f t="shared" si="10"/>
        <v>1748.95</v>
      </c>
      <c r="O174" s="6">
        <v>1748.95</v>
      </c>
      <c r="P174" s="13">
        <f t="shared" si="11"/>
        <v>114.44500000000001</v>
      </c>
      <c r="Q174" s="11">
        <v>0</v>
      </c>
      <c r="R174" s="13"/>
    </row>
    <row r="175" spans="1:18" ht="24" customHeight="1">
      <c r="A175" s="9">
        <v>171</v>
      </c>
      <c r="B175" s="3">
        <v>6020002088</v>
      </c>
      <c r="C175" s="2" t="s">
        <v>929</v>
      </c>
      <c r="D175" s="4" t="s">
        <v>930</v>
      </c>
      <c r="E175" s="4" t="s">
        <v>931</v>
      </c>
      <c r="F175" s="2" t="s">
        <v>472</v>
      </c>
      <c r="G175" s="6">
        <v>74.900000000000006</v>
      </c>
      <c r="H175" s="6">
        <v>4.9000000000000004</v>
      </c>
      <c r="I175" s="160">
        <v>20</v>
      </c>
      <c r="J175" s="6">
        <v>3.5</v>
      </c>
      <c r="K175" s="7">
        <f t="shared" si="12"/>
        <v>70</v>
      </c>
      <c r="L175" s="7">
        <f t="shared" si="13"/>
        <v>4.9000000000000004</v>
      </c>
      <c r="M175" s="17">
        <f t="shared" si="14"/>
        <v>74.900000000000006</v>
      </c>
      <c r="N175" s="17">
        <f t="shared" si="10"/>
        <v>149.80000000000001</v>
      </c>
      <c r="O175" s="6">
        <v>149.80000000000001</v>
      </c>
      <c r="P175" s="13">
        <f t="shared" si="11"/>
        <v>9.8000000000000007</v>
      </c>
      <c r="Q175" s="11">
        <v>1</v>
      </c>
      <c r="R175" s="13"/>
    </row>
    <row r="176" spans="1:18" ht="24" customHeight="1">
      <c r="A176" s="9">
        <v>172</v>
      </c>
      <c r="B176" s="3">
        <v>6020002089</v>
      </c>
      <c r="C176" s="2" t="s">
        <v>932</v>
      </c>
      <c r="D176" s="4" t="s">
        <v>933</v>
      </c>
      <c r="E176" s="4" t="s">
        <v>934</v>
      </c>
      <c r="F176" s="2" t="s">
        <v>438</v>
      </c>
      <c r="G176" s="6">
        <v>423.21</v>
      </c>
      <c r="H176" s="6">
        <v>27.71</v>
      </c>
      <c r="I176" s="160">
        <v>38</v>
      </c>
      <c r="J176" s="6">
        <v>3.5</v>
      </c>
      <c r="K176" s="7">
        <f t="shared" si="12"/>
        <v>133</v>
      </c>
      <c r="L176" s="7">
        <f t="shared" si="13"/>
        <v>9.31</v>
      </c>
      <c r="M176" s="17">
        <f t="shared" si="14"/>
        <v>142.31</v>
      </c>
      <c r="N176" s="17">
        <f t="shared" si="10"/>
        <v>565.52</v>
      </c>
      <c r="O176" s="6">
        <v>565.52</v>
      </c>
      <c r="P176" s="13">
        <f t="shared" si="11"/>
        <v>37.020000000000003</v>
      </c>
      <c r="Q176" s="11">
        <v>0</v>
      </c>
      <c r="R176" s="13"/>
    </row>
    <row r="177" spans="1:18" ht="24" customHeight="1">
      <c r="A177" s="9">
        <v>173</v>
      </c>
      <c r="B177" s="3">
        <v>6020002090</v>
      </c>
      <c r="C177" s="2" t="s">
        <v>935</v>
      </c>
      <c r="D177" s="4" t="s">
        <v>936</v>
      </c>
      <c r="E177" s="4" t="s">
        <v>937</v>
      </c>
      <c r="F177" s="2" t="s">
        <v>438</v>
      </c>
      <c r="G177" s="6">
        <v>284.64</v>
      </c>
      <c r="H177" s="6">
        <v>18.64</v>
      </c>
      <c r="I177" s="160">
        <v>9</v>
      </c>
      <c r="J177" s="6">
        <v>3.5</v>
      </c>
      <c r="K177" s="7">
        <f t="shared" si="12"/>
        <v>31.5</v>
      </c>
      <c r="L177" s="7">
        <f t="shared" si="13"/>
        <v>2.2050000000000001</v>
      </c>
      <c r="M177" s="17">
        <f t="shared" si="14"/>
        <v>33.71</v>
      </c>
      <c r="N177" s="17">
        <f t="shared" si="10"/>
        <v>318.34999999999997</v>
      </c>
      <c r="O177" s="6">
        <v>318.35000000000002</v>
      </c>
      <c r="P177" s="13">
        <f t="shared" si="11"/>
        <v>20.844999999999999</v>
      </c>
      <c r="Q177" s="11">
        <v>1</v>
      </c>
      <c r="R177" s="13"/>
    </row>
    <row r="178" spans="1:18" ht="24" customHeight="1">
      <c r="A178" s="9">
        <v>174</v>
      </c>
      <c r="B178" s="3">
        <v>6020002091</v>
      </c>
      <c r="C178" s="2" t="s">
        <v>938</v>
      </c>
      <c r="D178" s="4" t="s">
        <v>936</v>
      </c>
      <c r="E178" s="4" t="s">
        <v>939</v>
      </c>
      <c r="F178" s="2" t="s">
        <v>940</v>
      </c>
      <c r="G178" s="6">
        <v>273.41000000000003</v>
      </c>
      <c r="H178" s="6">
        <v>17.91</v>
      </c>
      <c r="I178" s="160">
        <v>0</v>
      </c>
      <c r="J178" s="6">
        <v>3.5</v>
      </c>
      <c r="K178" s="7">
        <f t="shared" si="12"/>
        <v>0</v>
      </c>
      <c r="L178" s="7">
        <f t="shared" si="13"/>
        <v>0</v>
      </c>
      <c r="M178" s="17">
        <f t="shared" si="14"/>
        <v>0</v>
      </c>
      <c r="N178" s="17">
        <f t="shared" si="10"/>
        <v>273.41000000000003</v>
      </c>
      <c r="O178" s="6">
        <v>273.41000000000003</v>
      </c>
      <c r="P178" s="13">
        <f t="shared" si="11"/>
        <v>17.91</v>
      </c>
      <c r="Q178" s="11">
        <v>0</v>
      </c>
      <c r="R178" s="13"/>
    </row>
    <row r="179" spans="1:18" ht="24" customHeight="1">
      <c r="A179" s="9">
        <v>175</v>
      </c>
      <c r="B179" s="3">
        <v>6020002092</v>
      </c>
      <c r="C179" s="2" t="s">
        <v>941</v>
      </c>
      <c r="D179" s="4" t="s">
        <v>930</v>
      </c>
      <c r="E179" s="4" t="s">
        <v>942</v>
      </c>
      <c r="F179" s="2" t="s">
        <v>438</v>
      </c>
      <c r="G179" s="6">
        <v>891.33</v>
      </c>
      <c r="H179" s="6">
        <v>58.33</v>
      </c>
      <c r="I179" s="160">
        <v>60</v>
      </c>
      <c r="J179" s="6">
        <v>3.5</v>
      </c>
      <c r="K179" s="7">
        <f t="shared" si="12"/>
        <v>210</v>
      </c>
      <c r="L179" s="7">
        <f t="shared" si="13"/>
        <v>14.700000000000001</v>
      </c>
      <c r="M179" s="17">
        <f t="shared" si="14"/>
        <v>224.7</v>
      </c>
      <c r="N179" s="17">
        <f t="shared" si="10"/>
        <v>1116.03</v>
      </c>
      <c r="O179" s="6">
        <v>1116.03</v>
      </c>
      <c r="P179" s="13">
        <f t="shared" si="11"/>
        <v>73.03</v>
      </c>
      <c r="Q179" s="11">
        <v>1</v>
      </c>
      <c r="R179" s="13"/>
    </row>
    <row r="180" spans="1:18" ht="24" customHeight="1">
      <c r="A180" s="9">
        <v>176</v>
      </c>
      <c r="B180" s="3">
        <v>6020002093</v>
      </c>
      <c r="C180" s="2" t="s">
        <v>943</v>
      </c>
      <c r="D180" s="4" t="s">
        <v>930</v>
      </c>
      <c r="E180" s="4" t="s">
        <v>944</v>
      </c>
      <c r="F180" s="2" t="s">
        <v>472</v>
      </c>
      <c r="G180" s="6">
        <v>41.2</v>
      </c>
      <c r="H180" s="6">
        <v>2.7</v>
      </c>
      <c r="I180" s="160">
        <v>14</v>
      </c>
      <c r="J180" s="6">
        <v>3.5</v>
      </c>
      <c r="K180" s="7">
        <f t="shared" si="12"/>
        <v>49</v>
      </c>
      <c r="L180" s="7">
        <f t="shared" si="13"/>
        <v>3.43</v>
      </c>
      <c r="M180" s="17">
        <f t="shared" si="14"/>
        <v>52.43</v>
      </c>
      <c r="N180" s="17">
        <f t="shared" si="10"/>
        <v>93.63</v>
      </c>
      <c r="O180" s="6">
        <v>93.63</v>
      </c>
      <c r="P180" s="13">
        <f t="shared" si="11"/>
        <v>6.1300000000000008</v>
      </c>
      <c r="Q180" s="11">
        <v>0</v>
      </c>
      <c r="R180" s="13"/>
    </row>
    <row r="181" spans="1:18" ht="24" customHeight="1">
      <c r="A181" s="9">
        <v>177</v>
      </c>
      <c r="B181" s="3">
        <v>6020002094</v>
      </c>
      <c r="C181" s="2" t="s">
        <v>945</v>
      </c>
      <c r="D181" s="4" t="s">
        <v>930</v>
      </c>
      <c r="E181" s="4" t="s">
        <v>946</v>
      </c>
      <c r="F181" s="2" t="s">
        <v>438</v>
      </c>
      <c r="G181" s="6">
        <v>528.07000000000005</v>
      </c>
      <c r="H181" s="6">
        <v>34.57</v>
      </c>
      <c r="I181" s="160">
        <v>121</v>
      </c>
      <c r="J181" s="6">
        <v>3.5</v>
      </c>
      <c r="K181" s="7">
        <f t="shared" si="12"/>
        <v>423.5</v>
      </c>
      <c r="L181" s="7">
        <f t="shared" si="13"/>
        <v>29.645000000000003</v>
      </c>
      <c r="M181" s="17">
        <f t="shared" si="14"/>
        <v>453.15</v>
      </c>
      <c r="N181" s="17">
        <f t="shared" si="10"/>
        <v>981.22</v>
      </c>
      <c r="O181" s="6">
        <v>981.22</v>
      </c>
      <c r="P181" s="13">
        <f t="shared" si="11"/>
        <v>64.215000000000003</v>
      </c>
      <c r="Q181" s="11">
        <v>1</v>
      </c>
      <c r="R181" s="13"/>
    </row>
    <row r="182" spans="1:18" ht="24" customHeight="1">
      <c r="A182" s="9">
        <v>178</v>
      </c>
      <c r="B182" s="3">
        <v>6020002095</v>
      </c>
      <c r="C182" s="2" t="s">
        <v>947</v>
      </c>
      <c r="D182" s="4" t="s">
        <v>930</v>
      </c>
      <c r="E182" s="4" t="s">
        <v>948</v>
      </c>
      <c r="F182" s="2" t="s">
        <v>438</v>
      </c>
      <c r="G182" s="6">
        <v>2351.88</v>
      </c>
      <c r="H182" s="6">
        <v>153.88</v>
      </c>
      <c r="I182" s="160">
        <v>51</v>
      </c>
      <c r="J182" s="6">
        <v>3.5</v>
      </c>
      <c r="K182" s="7">
        <f t="shared" si="12"/>
        <v>178.5</v>
      </c>
      <c r="L182" s="7">
        <f t="shared" si="13"/>
        <v>12.495000000000001</v>
      </c>
      <c r="M182" s="17">
        <f t="shared" si="14"/>
        <v>191</v>
      </c>
      <c r="N182" s="17">
        <f t="shared" si="10"/>
        <v>2542.88</v>
      </c>
      <c r="O182" s="6">
        <v>2542.88</v>
      </c>
      <c r="P182" s="13">
        <f t="shared" si="11"/>
        <v>166.375</v>
      </c>
      <c r="Q182" s="11">
        <v>0</v>
      </c>
      <c r="R182" s="13"/>
    </row>
    <row r="183" spans="1:18" ht="24" customHeight="1">
      <c r="A183" s="9">
        <v>179</v>
      </c>
      <c r="B183" s="3">
        <v>6020002096</v>
      </c>
      <c r="C183" s="2" t="s">
        <v>949</v>
      </c>
      <c r="D183" s="4" t="s">
        <v>930</v>
      </c>
      <c r="E183" s="4" t="s">
        <v>950</v>
      </c>
      <c r="F183" s="2" t="s">
        <v>438</v>
      </c>
      <c r="G183" s="6">
        <v>853.88</v>
      </c>
      <c r="H183" s="6">
        <v>55.88</v>
      </c>
      <c r="I183" s="160">
        <v>27</v>
      </c>
      <c r="J183" s="6">
        <v>3.5</v>
      </c>
      <c r="K183" s="7">
        <f t="shared" si="12"/>
        <v>94.5</v>
      </c>
      <c r="L183" s="7">
        <f t="shared" si="13"/>
        <v>6.6150000000000002</v>
      </c>
      <c r="M183" s="17">
        <f t="shared" si="14"/>
        <v>101.12</v>
      </c>
      <c r="N183" s="17">
        <f t="shared" si="10"/>
        <v>955</v>
      </c>
      <c r="O183" s="6">
        <v>955</v>
      </c>
      <c r="P183" s="13">
        <f t="shared" si="11"/>
        <v>62.495000000000005</v>
      </c>
      <c r="Q183" s="11">
        <v>1</v>
      </c>
      <c r="R183" s="13"/>
    </row>
    <row r="184" spans="1:18" ht="24" customHeight="1">
      <c r="A184" s="9">
        <v>180</v>
      </c>
      <c r="B184" s="3">
        <v>6020002097</v>
      </c>
      <c r="C184" s="2" t="s">
        <v>951</v>
      </c>
      <c r="D184" s="4" t="s">
        <v>930</v>
      </c>
      <c r="E184" s="4" t="s">
        <v>952</v>
      </c>
      <c r="F184" s="2" t="s">
        <v>438</v>
      </c>
      <c r="G184" s="6">
        <v>322.10000000000002</v>
      </c>
      <c r="H184" s="6">
        <v>21.1</v>
      </c>
      <c r="I184" s="160">
        <v>8</v>
      </c>
      <c r="J184" s="6">
        <v>3.5</v>
      </c>
      <c r="K184" s="7">
        <f t="shared" si="12"/>
        <v>28</v>
      </c>
      <c r="L184" s="7">
        <f t="shared" si="13"/>
        <v>1.9600000000000002</v>
      </c>
      <c r="M184" s="17">
        <f t="shared" si="14"/>
        <v>29.96</v>
      </c>
      <c r="N184" s="17">
        <f t="shared" si="10"/>
        <v>352.06</v>
      </c>
      <c r="O184" s="6">
        <v>352.06</v>
      </c>
      <c r="P184" s="13">
        <f t="shared" si="11"/>
        <v>23.060000000000002</v>
      </c>
      <c r="Q184" s="11">
        <v>0</v>
      </c>
      <c r="R184" s="13"/>
    </row>
    <row r="185" spans="1:18" ht="24" customHeight="1">
      <c r="A185" s="9">
        <v>181</v>
      </c>
      <c r="B185" s="3">
        <v>6020002098</v>
      </c>
      <c r="C185" s="2" t="s">
        <v>953</v>
      </c>
      <c r="D185" s="4" t="s">
        <v>936</v>
      </c>
      <c r="E185" s="4" t="s">
        <v>952</v>
      </c>
      <c r="F185" s="2" t="s">
        <v>438</v>
      </c>
      <c r="G185" s="6">
        <v>265.91000000000003</v>
      </c>
      <c r="H185" s="6">
        <v>17.41</v>
      </c>
      <c r="I185" s="160">
        <v>6</v>
      </c>
      <c r="J185" s="6">
        <v>3.5</v>
      </c>
      <c r="K185" s="7">
        <f t="shared" si="12"/>
        <v>21</v>
      </c>
      <c r="L185" s="7">
        <f t="shared" si="13"/>
        <v>1.4700000000000002</v>
      </c>
      <c r="M185" s="17">
        <f t="shared" si="14"/>
        <v>22.47</v>
      </c>
      <c r="N185" s="17">
        <f t="shared" si="10"/>
        <v>288.38</v>
      </c>
      <c r="O185" s="6">
        <v>288.38</v>
      </c>
      <c r="P185" s="13">
        <f t="shared" si="11"/>
        <v>18.88</v>
      </c>
      <c r="Q185" s="11">
        <v>1</v>
      </c>
      <c r="R185" s="13"/>
    </row>
    <row r="186" spans="1:18" ht="24" customHeight="1">
      <c r="A186" s="9">
        <v>182</v>
      </c>
      <c r="B186" s="3">
        <v>6020002099</v>
      </c>
      <c r="C186" s="2" t="s">
        <v>954</v>
      </c>
      <c r="D186" s="4" t="s">
        <v>930</v>
      </c>
      <c r="E186" s="4" t="s">
        <v>955</v>
      </c>
      <c r="F186" s="2" t="s">
        <v>505</v>
      </c>
      <c r="G186" s="6">
        <v>374.52</v>
      </c>
      <c r="H186" s="6">
        <v>24.52</v>
      </c>
      <c r="I186" s="160">
        <v>19</v>
      </c>
      <c r="J186" s="6">
        <v>3.5</v>
      </c>
      <c r="K186" s="7">
        <f t="shared" si="12"/>
        <v>66.5</v>
      </c>
      <c r="L186" s="7">
        <f t="shared" si="13"/>
        <v>4.6550000000000002</v>
      </c>
      <c r="M186" s="17">
        <f t="shared" si="14"/>
        <v>71.160000000000011</v>
      </c>
      <c r="N186" s="17">
        <f t="shared" si="10"/>
        <v>445.68</v>
      </c>
      <c r="O186" s="6">
        <v>445.68</v>
      </c>
      <c r="P186" s="13">
        <f t="shared" si="11"/>
        <v>29.175000000000001</v>
      </c>
      <c r="Q186" s="11">
        <v>0</v>
      </c>
      <c r="R186" s="13"/>
    </row>
    <row r="187" spans="1:18" ht="24" customHeight="1">
      <c r="A187" s="9">
        <v>183</v>
      </c>
      <c r="B187" s="3">
        <v>6020002100</v>
      </c>
      <c r="C187" s="2" t="s">
        <v>956</v>
      </c>
      <c r="D187" s="4" t="s">
        <v>930</v>
      </c>
      <c r="E187" s="4" t="s">
        <v>957</v>
      </c>
      <c r="F187" s="2" t="s">
        <v>438</v>
      </c>
      <c r="G187" s="6">
        <v>1022.4</v>
      </c>
      <c r="H187" s="6">
        <v>66.900000000000006</v>
      </c>
      <c r="I187" s="160">
        <v>29</v>
      </c>
      <c r="J187" s="6">
        <v>3.5</v>
      </c>
      <c r="K187" s="7">
        <f t="shared" si="12"/>
        <v>101.5</v>
      </c>
      <c r="L187" s="7">
        <f t="shared" si="13"/>
        <v>7.1050000000000004</v>
      </c>
      <c r="M187" s="17">
        <f t="shared" si="14"/>
        <v>108.61</v>
      </c>
      <c r="N187" s="17">
        <f t="shared" si="10"/>
        <v>1131.01</v>
      </c>
      <c r="O187" s="6">
        <v>1131.01</v>
      </c>
      <c r="P187" s="13">
        <f t="shared" si="11"/>
        <v>74.00500000000001</v>
      </c>
      <c r="Q187" s="11">
        <v>1</v>
      </c>
      <c r="R187" s="13"/>
    </row>
    <row r="188" spans="1:18" ht="24" customHeight="1">
      <c r="A188" s="9">
        <v>184</v>
      </c>
      <c r="B188" s="3">
        <v>6020002101</v>
      </c>
      <c r="C188" s="2" t="s">
        <v>958</v>
      </c>
      <c r="D188" s="4" t="s">
        <v>679</v>
      </c>
      <c r="E188" s="4" t="s">
        <v>959</v>
      </c>
      <c r="F188" s="2" t="s">
        <v>438</v>
      </c>
      <c r="G188" s="6">
        <v>700.33</v>
      </c>
      <c r="H188" s="6">
        <v>45.83</v>
      </c>
      <c r="I188" s="160">
        <v>16</v>
      </c>
      <c r="J188" s="6">
        <v>3.5</v>
      </c>
      <c r="K188" s="7">
        <f t="shared" si="12"/>
        <v>56</v>
      </c>
      <c r="L188" s="7">
        <f t="shared" si="13"/>
        <v>3.9200000000000004</v>
      </c>
      <c r="M188" s="17">
        <f t="shared" si="14"/>
        <v>59.92</v>
      </c>
      <c r="N188" s="17">
        <f t="shared" si="10"/>
        <v>760.25</v>
      </c>
      <c r="O188" s="6">
        <v>760.25</v>
      </c>
      <c r="P188" s="13">
        <f t="shared" si="11"/>
        <v>49.75</v>
      </c>
      <c r="Q188" s="11">
        <v>0</v>
      </c>
      <c r="R188" s="13"/>
    </row>
    <row r="189" spans="1:18" ht="24" customHeight="1">
      <c r="A189" s="9">
        <v>185</v>
      </c>
      <c r="B189" s="3">
        <v>6020002102</v>
      </c>
      <c r="C189" s="2" t="s">
        <v>960</v>
      </c>
      <c r="D189" s="4" t="s">
        <v>961</v>
      </c>
      <c r="E189" s="4" t="s">
        <v>962</v>
      </c>
      <c r="F189" s="2" t="s">
        <v>18</v>
      </c>
      <c r="G189" s="6">
        <v>0</v>
      </c>
      <c r="H189" s="6">
        <v>0</v>
      </c>
      <c r="I189" s="160">
        <v>13</v>
      </c>
      <c r="J189" s="6">
        <v>3.5</v>
      </c>
      <c r="K189" s="7">
        <f t="shared" si="12"/>
        <v>45.5</v>
      </c>
      <c r="L189" s="7">
        <f t="shared" si="13"/>
        <v>3.1850000000000005</v>
      </c>
      <c r="M189" s="17">
        <f t="shared" si="14"/>
        <v>48.69</v>
      </c>
      <c r="N189" s="17">
        <f t="shared" si="10"/>
        <v>48.69</v>
      </c>
      <c r="O189" s="6">
        <v>48.69</v>
      </c>
      <c r="P189" s="13">
        <f t="shared" si="11"/>
        <v>3.1850000000000005</v>
      </c>
      <c r="Q189" s="11">
        <v>1</v>
      </c>
      <c r="R189" s="13"/>
    </row>
    <row r="190" spans="1:18" ht="24" customHeight="1">
      <c r="A190" s="9">
        <v>186</v>
      </c>
      <c r="B190" s="3">
        <v>6020002103</v>
      </c>
      <c r="C190" s="2" t="s">
        <v>963</v>
      </c>
      <c r="D190" s="4" t="s">
        <v>964</v>
      </c>
      <c r="E190" s="4" t="s">
        <v>965</v>
      </c>
      <c r="F190" s="2" t="s">
        <v>472</v>
      </c>
      <c r="G190" s="6">
        <v>14.98</v>
      </c>
      <c r="H190" s="6">
        <v>0.98</v>
      </c>
      <c r="I190" s="160">
        <v>5</v>
      </c>
      <c r="J190" s="6">
        <v>3.5</v>
      </c>
      <c r="K190" s="7">
        <f t="shared" si="12"/>
        <v>17.5</v>
      </c>
      <c r="L190" s="7">
        <f t="shared" si="13"/>
        <v>1.2250000000000001</v>
      </c>
      <c r="M190" s="17">
        <f t="shared" si="14"/>
        <v>18.73</v>
      </c>
      <c r="N190" s="17">
        <f t="shared" si="10"/>
        <v>33.71</v>
      </c>
      <c r="O190" s="6">
        <v>33.71</v>
      </c>
      <c r="P190" s="13">
        <f t="shared" si="11"/>
        <v>2.2050000000000001</v>
      </c>
      <c r="Q190" s="11">
        <v>0</v>
      </c>
      <c r="R190" s="13"/>
    </row>
    <row r="191" spans="1:18" ht="24" customHeight="1">
      <c r="A191" s="9">
        <v>187</v>
      </c>
      <c r="B191" s="3">
        <v>6020002104</v>
      </c>
      <c r="C191" s="2" t="s">
        <v>966</v>
      </c>
      <c r="D191" s="4" t="s">
        <v>967</v>
      </c>
      <c r="E191" s="4" t="s">
        <v>968</v>
      </c>
      <c r="F191" s="2" t="s">
        <v>18</v>
      </c>
      <c r="G191" s="6">
        <v>0</v>
      </c>
      <c r="H191" s="6">
        <v>0</v>
      </c>
      <c r="I191" s="160">
        <v>128</v>
      </c>
      <c r="J191" s="6">
        <v>3.5</v>
      </c>
      <c r="K191" s="7">
        <f t="shared" si="12"/>
        <v>448</v>
      </c>
      <c r="L191" s="7">
        <f t="shared" si="13"/>
        <v>31.360000000000003</v>
      </c>
      <c r="M191" s="17">
        <f t="shared" si="14"/>
        <v>479.36</v>
      </c>
      <c r="N191" s="17">
        <f t="shared" si="10"/>
        <v>479.36</v>
      </c>
      <c r="O191" s="6">
        <v>479.36</v>
      </c>
      <c r="P191" s="13">
        <f t="shared" si="11"/>
        <v>31.360000000000003</v>
      </c>
      <c r="Q191" s="11">
        <v>1</v>
      </c>
      <c r="R191" s="13"/>
    </row>
    <row r="192" spans="1:18" ht="24" customHeight="1">
      <c r="A192" s="9">
        <v>188</v>
      </c>
      <c r="B192" s="3">
        <v>6020002105</v>
      </c>
      <c r="C192" s="2" t="s">
        <v>969</v>
      </c>
      <c r="D192" s="4" t="s">
        <v>970</v>
      </c>
      <c r="E192" s="4" t="s">
        <v>971</v>
      </c>
      <c r="F192" s="2" t="s">
        <v>472</v>
      </c>
      <c r="G192" s="6">
        <v>52.43</v>
      </c>
      <c r="H192" s="6">
        <v>3.43</v>
      </c>
      <c r="I192" s="160">
        <v>14</v>
      </c>
      <c r="J192" s="6">
        <v>3.5</v>
      </c>
      <c r="K192" s="7">
        <f t="shared" si="12"/>
        <v>49</v>
      </c>
      <c r="L192" s="7">
        <f t="shared" si="13"/>
        <v>3.43</v>
      </c>
      <c r="M192" s="17">
        <f t="shared" si="14"/>
        <v>52.43</v>
      </c>
      <c r="N192" s="17">
        <f t="shared" si="10"/>
        <v>104.86</v>
      </c>
      <c r="O192" s="6">
        <v>104.86</v>
      </c>
      <c r="P192" s="13">
        <f t="shared" si="11"/>
        <v>6.86</v>
      </c>
      <c r="Q192" s="11">
        <v>0</v>
      </c>
      <c r="R192" s="13"/>
    </row>
    <row r="193" spans="1:18" ht="24" customHeight="1">
      <c r="A193" s="9">
        <v>189</v>
      </c>
      <c r="B193" s="3">
        <v>6020002106</v>
      </c>
      <c r="C193" s="2" t="s">
        <v>972</v>
      </c>
      <c r="D193" s="4" t="s">
        <v>973</v>
      </c>
      <c r="E193" s="4" t="s">
        <v>974</v>
      </c>
      <c r="F193" s="2" t="s">
        <v>476</v>
      </c>
      <c r="G193" s="6">
        <v>209.72</v>
      </c>
      <c r="H193" s="6">
        <v>13.72</v>
      </c>
      <c r="I193" s="160">
        <v>26</v>
      </c>
      <c r="J193" s="6">
        <v>3.5</v>
      </c>
      <c r="K193" s="7">
        <f t="shared" si="12"/>
        <v>91</v>
      </c>
      <c r="L193" s="7">
        <f t="shared" si="13"/>
        <v>6.370000000000001</v>
      </c>
      <c r="M193" s="17">
        <f t="shared" si="14"/>
        <v>97.37</v>
      </c>
      <c r="N193" s="17">
        <f t="shared" si="10"/>
        <v>307.09000000000003</v>
      </c>
      <c r="O193" s="6">
        <v>307.08999999999997</v>
      </c>
      <c r="P193" s="13">
        <f t="shared" si="11"/>
        <v>20.090000000000003</v>
      </c>
      <c r="Q193" s="11">
        <v>1</v>
      </c>
      <c r="R193" s="13"/>
    </row>
    <row r="194" spans="1:18" ht="24" customHeight="1">
      <c r="A194" s="9">
        <v>190</v>
      </c>
      <c r="B194" s="3">
        <v>6020002107</v>
      </c>
      <c r="C194" s="2" t="s">
        <v>975</v>
      </c>
      <c r="D194" s="4" t="s">
        <v>976</v>
      </c>
      <c r="E194" s="4" t="s">
        <v>977</v>
      </c>
      <c r="F194" s="2" t="s">
        <v>18</v>
      </c>
      <c r="G194" s="6">
        <v>0</v>
      </c>
      <c r="H194" s="6">
        <v>0</v>
      </c>
      <c r="I194" s="160">
        <v>50</v>
      </c>
      <c r="J194" s="6">
        <v>3.5</v>
      </c>
      <c r="K194" s="7">
        <f t="shared" si="12"/>
        <v>175</v>
      </c>
      <c r="L194" s="7">
        <f t="shared" si="13"/>
        <v>12.250000000000002</v>
      </c>
      <c r="M194" s="17">
        <f t="shared" si="14"/>
        <v>187.25</v>
      </c>
      <c r="N194" s="17">
        <f t="shared" si="10"/>
        <v>187.25</v>
      </c>
      <c r="O194" s="6">
        <v>187.25</v>
      </c>
      <c r="P194" s="13">
        <f t="shared" si="11"/>
        <v>12.250000000000002</v>
      </c>
      <c r="Q194" s="11">
        <v>0</v>
      </c>
      <c r="R194" s="13"/>
    </row>
    <row r="195" spans="1:18" ht="24" customHeight="1">
      <c r="A195" s="9">
        <v>191</v>
      </c>
      <c r="B195" s="3">
        <v>6020002108</v>
      </c>
      <c r="C195" s="2" t="s">
        <v>978</v>
      </c>
      <c r="D195" s="4" t="s">
        <v>679</v>
      </c>
      <c r="E195" s="4" t="s">
        <v>979</v>
      </c>
      <c r="F195" s="2" t="s">
        <v>438</v>
      </c>
      <c r="G195" s="6">
        <v>1823.84</v>
      </c>
      <c r="H195" s="6">
        <v>119.34</v>
      </c>
      <c r="I195" s="160">
        <v>52</v>
      </c>
      <c r="J195" s="6">
        <v>3.5</v>
      </c>
      <c r="K195" s="7">
        <f t="shared" si="12"/>
        <v>182</v>
      </c>
      <c r="L195" s="7">
        <f t="shared" si="13"/>
        <v>12.740000000000002</v>
      </c>
      <c r="M195" s="17">
        <f t="shared" si="14"/>
        <v>194.74</v>
      </c>
      <c r="N195" s="17">
        <f t="shared" si="10"/>
        <v>2018.58</v>
      </c>
      <c r="O195" s="6">
        <v>2018.58</v>
      </c>
      <c r="P195" s="13">
        <f t="shared" si="11"/>
        <v>132.08000000000001</v>
      </c>
      <c r="Q195" s="11">
        <v>1</v>
      </c>
      <c r="R195" s="13"/>
    </row>
    <row r="196" spans="1:18" ht="24" customHeight="1">
      <c r="A196" s="9">
        <v>192</v>
      </c>
      <c r="B196" s="3">
        <v>6020002109</v>
      </c>
      <c r="C196" s="2" t="s">
        <v>980</v>
      </c>
      <c r="D196" s="4" t="s">
        <v>679</v>
      </c>
      <c r="E196" s="4" t="s">
        <v>981</v>
      </c>
      <c r="F196" s="2" t="s">
        <v>438</v>
      </c>
      <c r="G196" s="6">
        <v>674.11</v>
      </c>
      <c r="H196" s="6">
        <v>44.11</v>
      </c>
      <c r="I196" s="160">
        <v>11</v>
      </c>
      <c r="J196" s="6">
        <v>3.5</v>
      </c>
      <c r="K196" s="7">
        <f t="shared" si="12"/>
        <v>38.5</v>
      </c>
      <c r="L196" s="7">
        <f t="shared" si="13"/>
        <v>2.6950000000000003</v>
      </c>
      <c r="M196" s="17">
        <f t="shared" si="14"/>
        <v>41.199999999999996</v>
      </c>
      <c r="N196" s="17">
        <f t="shared" si="10"/>
        <v>715.31000000000006</v>
      </c>
      <c r="O196" s="6">
        <v>715.31</v>
      </c>
      <c r="P196" s="13">
        <f t="shared" si="11"/>
        <v>46.805</v>
      </c>
      <c r="Q196" s="11">
        <v>0</v>
      </c>
      <c r="R196" s="13"/>
    </row>
    <row r="197" spans="1:18" ht="24" customHeight="1">
      <c r="A197" s="9">
        <v>193</v>
      </c>
      <c r="B197" s="3">
        <v>6020002110</v>
      </c>
      <c r="C197" s="2" t="s">
        <v>982</v>
      </c>
      <c r="D197" s="4" t="s">
        <v>679</v>
      </c>
      <c r="E197" s="4" t="s">
        <v>983</v>
      </c>
      <c r="F197" s="2" t="s">
        <v>438</v>
      </c>
      <c r="G197" s="6">
        <v>1131.02</v>
      </c>
      <c r="H197" s="6">
        <v>74.02</v>
      </c>
      <c r="I197" s="160">
        <v>32</v>
      </c>
      <c r="J197" s="6">
        <v>3.5</v>
      </c>
      <c r="K197" s="7">
        <f t="shared" si="12"/>
        <v>112</v>
      </c>
      <c r="L197" s="7">
        <f t="shared" si="13"/>
        <v>7.8400000000000007</v>
      </c>
      <c r="M197" s="17">
        <f t="shared" si="14"/>
        <v>119.84</v>
      </c>
      <c r="N197" s="17">
        <f t="shared" ref="N197:N260" si="15">SUM(G197+M197)</f>
        <v>1250.8599999999999</v>
      </c>
      <c r="O197" s="6">
        <v>1250.8599999999999</v>
      </c>
      <c r="P197" s="13">
        <f t="shared" ref="P197:P260" si="16">SUM(H197+L197)</f>
        <v>81.86</v>
      </c>
      <c r="Q197" s="11">
        <v>1</v>
      </c>
      <c r="R197" s="13"/>
    </row>
    <row r="198" spans="1:18" ht="24" customHeight="1">
      <c r="A198" s="9">
        <v>194</v>
      </c>
      <c r="B198" s="3">
        <v>6020002111</v>
      </c>
      <c r="C198" s="2" t="s">
        <v>984</v>
      </c>
      <c r="D198" s="4" t="s">
        <v>985</v>
      </c>
      <c r="E198" s="4" t="s">
        <v>986</v>
      </c>
      <c r="F198" s="2" t="s">
        <v>940</v>
      </c>
      <c r="G198" s="6">
        <v>913.79</v>
      </c>
      <c r="H198" s="6">
        <v>59.79</v>
      </c>
      <c r="I198" s="160">
        <v>0</v>
      </c>
      <c r="J198" s="6">
        <v>3.5</v>
      </c>
      <c r="K198" s="7">
        <f t="shared" ref="K198:K261" si="17">SUM(I198*J198)</f>
        <v>0</v>
      </c>
      <c r="L198" s="7">
        <f t="shared" ref="L198:L264" si="18">SUM(K198*7%)</f>
        <v>0</v>
      </c>
      <c r="M198" s="17">
        <f t="shared" si="14"/>
        <v>0</v>
      </c>
      <c r="N198" s="17">
        <f t="shared" si="15"/>
        <v>913.79</v>
      </c>
      <c r="O198" s="6">
        <v>913.79</v>
      </c>
      <c r="P198" s="13">
        <f t="shared" si="16"/>
        <v>59.79</v>
      </c>
      <c r="Q198" s="11">
        <v>0</v>
      </c>
      <c r="R198" s="13"/>
    </row>
    <row r="199" spans="1:18" ht="24" customHeight="1">
      <c r="A199" s="9">
        <v>195</v>
      </c>
      <c r="B199" s="3">
        <v>6020002112</v>
      </c>
      <c r="C199" s="2" t="s">
        <v>987</v>
      </c>
      <c r="D199" s="4" t="s">
        <v>988</v>
      </c>
      <c r="E199" s="4" t="s">
        <v>989</v>
      </c>
      <c r="F199" s="2" t="s">
        <v>438</v>
      </c>
      <c r="G199" s="6">
        <v>591.73</v>
      </c>
      <c r="H199" s="6">
        <v>38.729999999999997</v>
      </c>
      <c r="I199" s="160">
        <v>12</v>
      </c>
      <c r="J199" s="6">
        <v>3.5</v>
      </c>
      <c r="K199" s="7">
        <f t="shared" si="17"/>
        <v>42</v>
      </c>
      <c r="L199" s="7">
        <f t="shared" si="18"/>
        <v>2.9400000000000004</v>
      </c>
      <c r="M199" s="17">
        <f t="shared" ref="M199:M262" si="19">ROUNDUP(K199+L199,2)</f>
        <v>44.94</v>
      </c>
      <c r="N199" s="17">
        <f t="shared" si="15"/>
        <v>636.67000000000007</v>
      </c>
      <c r="O199" s="6">
        <v>636.66999999999996</v>
      </c>
      <c r="P199" s="13">
        <f t="shared" si="16"/>
        <v>41.669999999999995</v>
      </c>
      <c r="Q199" s="11">
        <v>1</v>
      </c>
      <c r="R199" s="13"/>
    </row>
    <row r="200" spans="1:18" ht="24" customHeight="1">
      <c r="A200" s="9">
        <v>196</v>
      </c>
      <c r="B200" s="3">
        <v>6020002113</v>
      </c>
      <c r="C200" s="2" t="s">
        <v>990</v>
      </c>
      <c r="D200" s="4" t="s">
        <v>991</v>
      </c>
      <c r="E200" s="4" t="s">
        <v>992</v>
      </c>
      <c r="F200" s="2" t="s">
        <v>442</v>
      </c>
      <c r="G200" s="6">
        <v>217.23</v>
      </c>
      <c r="H200" s="6">
        <v>14.23</v>
      </c>
      <c r="I200" s="160">
        <v>8</v>
      </c>
      <c r="J200" s="6">
        <v>3.5</v>
      </c>
      <c r="K200" s="7">
        <f t="shared" si="17"/>
        <v>28</v>
      </c>
      <c r="L200" s="7">
        <f t="shared" si="18"/>
        <v>1.9600000000000002</v>
      </c>
      <c r="M200" s="17">
        <f t="shared" si="19"/>
        <v>29.96</v>
      </c>
      <c r="N200" s="17">
        <f t="shared" si="15"/>
        <v>247.19</v>
      </c>
      <c r="O200" s="6">
        <v>247.19</v>
      </c>
      <c r="P200" s="13">
        <f t="shared" si="16"/>
        <v>16.190000000000001</v>
      </c>
      <c r="Q200" s="11">
        <v>0</v>
      </c>
      <c r="R200" s="13"/>
    </row>
    <row r="201" spans="1:18" ht="24" customHeight="1">
      <c r="A201" s="9">
        <v>197</v>
      </c>
      <c r="B201" s="3">
        <v>6020002114</v>
      </c>
      <c r="C201" s="2" t="s">
        <v>993</v>
      </c>
      <c r="D201" s="4" t="s">
        <v>994</v>
      </c>
      <c r="E201" s="4" t="s">
        <v>995</v>
      </c>
      <c r="F201" s="2" t="s">
        <v>438</v>
      </c>
      <c r="G201" s="6">
        <v>1160.97</v>
      </c>
      <c r="H201" s="6">
        <v>75.97</v>
      </c>
      <c r="I201" s="160">
        <v>32</v>
      </c>
      <c r="J201" s="6">
        <v>3.5</v>
      </c>
      <c r="K201" s="7">
        <f t="shared" si="17"/>
        <v>112</v>
      </c>
      <c r="L201" s="7">
        <f t="shared" si="18"/>
        <v>7.8400000000000007</v>
      </c>
      <c r="M201" s="17">
        <f t="shared" si="19"/>
        <v>119.84</v>
      </c>
      <c r="N201" s="17">
        <f t="shared" si="15"/>
        <v>1280.81</v>
      </c>
      <c r="O201" s="6">
        <v>1280.81</v>
      </c>
      <c r="P201" s="13">
        <f t="shared" si="16"/>
        <v>83.81</v>
      </c>
      <c r="Q201" s="11">
        <v>1</v>
      </c>
      <c r="R201" s="13"/>
    </row>
    <row r="202" spans="1:18" ht="24" customHeight="1">
      <c r="A202" s="9">
        <v>198</v>
      </c>
      <c r="B202" s="3">
        <v>6020002115</v>
      </c>
      <c r="C202" s="2" t="s">
        <v>996</v>
      </c>
      <c r="D202" s="4" t="s">
        <v>997</v>
      </c>
      <c r="E202" s="4" t="s">
        <v>998</v>
      </c>
      <c r="F202" s="2" t="s">
        <v>18</v>
      </c>
      <c r="G202" s="6">
        <v>0</v>
      </c>
      <c r="H202" s="6">
        <v>0</v>
      </c>
      <c r="I202" s="160">
        <v>11</v>
      </c>
      <c r="J202" s="6">
        <v>3.5</v>
      </c>
      <c r="K202" s="7">
        <f t="shared" si="17"/>
        <v>38.5</v>
      </c>
      <c r="L202" s="7">
        <f t="shared" si="18"/>
        <v>2.6950000000000003</v>
      </c>
      <c r="M202" s="17">
        <f t="shared" si="19"/>
        <v>41.199999999999996</v>
      </c>
      <c r="N202" s="17">
        <f t="shared" si="15"/>
        <v>41.199999999999996</v>
      </c>
      <c r="O202" s="6">
        <v>41.2</v>
      </c>
      <c r="P202" s="13">
        <f t="shared" si="16"/>
        <v>2.6950000000000003</v>
      </c>
      <c r="Q202" s="11">
        <v>0</v>
      </c>
      <c r="R202" s="13"/>
    </row>
    <row r="203" spans="1:18" ht="24" customHeight="1">
      <c r="A203" s="9">
        <v>199</v>
      </c>
      <c r="B203" s="3">
        <v>6020002116</v>
      </c>
      <c r="C203" s="2" t="s">
        <v>999</v>
      </c>
      <c r="D203" s="4" t="s">
        <v>997</v>
      </c>
      <c r="E203" s="4" t="s">
        <v>1000</v>
      </c>
      <c r="F203" s="2" t="s">
        <v>18</v>
      </c>
      <c r="G203" s="6">
        <v>0</v>
      </c>
      <c r="H203" s="6">
        <v>0</v>
      </c>
      <c r="I203" s="160">
        <v>2</v>
      </c>
      <c r="J203" s="6">
        <v>3.5</v>
      </c>
      <c r="K203" s="7">
        <f t="shared" si="17"/>
        <v>7</v>
      </c>
      <c r="L203" s="7">
        <f t="shared" si="18"/>
        <v>0.49000000000000005</v>
      </c>
      <c r="M203" s="17">
        <f t="shared" si="19"/>
        <v>7.49</v>
      </c>
      <c r="N203" s="17">
        <f t="shared" si="15"/>
        <v>7.49</v>
      </c>
      <c r="O203" s="6">
        <v>7.49</v>
      </c>
      <c r="P203" s="13">
        <f t="shared" si="16"/>
        <v>0.49000000000000005</v>
      </c>
      <c r="Q203" s="11">
        <v>1</v>
      </c>
      <c r="R203" s="13"/>
    </row>
    <row r="204" spans="1:18" ht="24" customHeight="1">
      <c r="A204" s="9">
        <v>200</v>
      </c>
      <c r="B204" s="3">
        <v>6020002117</v>
      </c>
      <c r="C204" s="2" t="s">
        <v>1001</v>
      </c>
      <c r="D204" s="4" t="s">
        <v>1002</v>
      </c>
      <c r="E204" s="4" t="s">
        <v>1003</v>
      </c>
      <c r="F204" s="2" t="s">
        <v>438</v>
      </c>
      <c r="G204" s="6">
        <v>610.46</v>
      </c>
      <c r="H204" s="6">
        <v>39.96</v>
      </c>
      <c r="I204" s="160">
        <v>18</v>
      </c>
      <c r="J204" s="6">
        <v>3.5</v>
      </c>
      <c r="K204" s="7">
        <f t="shared" si="17"/>
        <v>63</v>
      </c>
      <c r="L204" s="7">
        <f t="shared" si="18"/>
        <v>4.41</v>
      </c>
      <c r="M204" s="17">
        <f t="shared" si="19"/>
        <v>67.41</v>
      </c>
      <c r="N204" s="17">
        <f t="shared" si="15"/>
        <v>677.87</v>
      </c>
      <c r="O204" s="6">
        <v>677.87</v>
      </c>
      <c r="P204" s="13">
        <f t="shared" si="16"/>
        <v>44.370000000000005</v>
      </c>
      <c r="Q204" s="11">
        <v>0</v>
      </c>
      <c r="R204" s="13"/>
    </row>
    <row r="205" spans="1:18" ht="24" customHeight="1">
      <c r="A205" s="9">
        <v>201</v>
      </c>
      <c r="B205" s="3">
        <v>6020002118</v>
      </c>
      <c r="C205" s="2" t="s">
        <v>1004</v>
      </c>
      <c r="D205" s="4" t="s">
        <v>1005</v>
      </c>
      <c r="E205" s="4" t="s">
        <v>1006</v>
      </c>
      <c r="F205" s="2" t="s">
        <v>438</v>
      </c>
      <c r="G205" s="6">
        <v>891.32</v>
      </c>
      <c r="H205" s="6">
        <v>58.32</v>
      </c>
      <c r="I205" s="160">
        <v>27</v>
      </c>
      <c r="J205" s="6">
        <v>3.5</v>
      </c>
      <c r="K205" s="7">
        <f t="shared" si="17"/>
        <v>94.5</v>
      </c>
      <c r="L205" s="7">
        <f t="shared" si="18"/>
        <v>6.6150000000000002</v>
      </c>
      <c r="M205" s="17">
        <f t="shared" si="19"/>
        <v>101.12</v>
      </c>
      <c r="N205" s="17">
        <f t="shared" si="15"/>
        <v>992.44</v>
      </c>
      <c r="O205" s="6">
        <v>992.44</v>
      </c>
      <c r="P205" s="13">
        <f t="shared" si="16"/>
        <v>64.935000000000002</v>
      </c>
      <c r="Q205" s="11">
        <v>1</v>
      </c>
      <c r="R205" s="13"/>
    </row>
    <row r="206" spans="1:18" ht="24" customHeight="1">
      <c r="A206" s="9">
        <v>202</v>
      </c>
      <c r="B206" s="3">
        <v>6020002119</v>
      </c>
      <c r="C206" s="2" t="s">
        <v>1007</v>
      </c>
      <c r="D206" s="4" t="s">
        <v>1008</v>
      </c>
      <c r="E206" s="4" t="s">
        <v>1009</v>
      </c>
      <c r="F206" s="2" t="s">
        <v>438</v>
      </c>
      <c r="G206" s="6">
        <v>352.05</v>
      </c>
      <c r="H206" s="6">
        <v>23.05</v>
      </c>
      <c r="I206" s="160">
        <v>11</v>
      </c>
      <c r="J206" s="6">
        <v>3.5</v>
      </c>
      <c r="K206" s="7">
        <f t="shared" si="17"/>
        <v>38.5</v>
      </c>
      <c r="L206" s="7">
        <f t="shared" si="18"/>
        <v>2.6950000000000003</v>
      </c>
      <c r="M206" s="17">
        <f t="shared" si="19"/>
        <v>41.199999999999996</v>
      </c>
      <c r="N206" s="17">
        <f t="shared" si="15"/>
        <v>393.25</v>
      </c>
      <c r="O206" s="6">
        <v>393.25</v>
      </c>
      <c r="P206" s="13">
        <f t="shared" si="16"/>
        <v>25.745000000000001</v>
      </c>
      <c r="Q206" s="11">
        <v>0</v>
      </c>
      <c r="R206" s="13"/>
    </row>
    <row r="207" spans="1:18" ht="24" customHeight="1">
      <c r="A207" s="9">
        <v>203</v>
      </c>
      <c r="B207" s="3">
        <v>6020002120</v>
      </c>
      <c r="C207" s="2" t="s">
        <v>1010</v>
      </c>
      <c r="D207" s="4" t="s">
        <v>1011</v>
      </c>
      <c r="E207" s="4" t="s">
        <v>1012</v>
      </c>
      <c r="F207" s="2" t="s">
        <v>438</v>
      </c>
      <c r="G207" s="6">
        <v>3389.25</v>
      </c>
      <c r="H207" s="6">
        <v>221.75</v>
      </c>
      <c r="I207" s="160">
        <v>76</v>
      </c>
      <c r="J207" s="6">
        <v>3.5</v>
      </c>
      <c r="K207" s="7">
        <f t="shared" si="17"/>
        <v>266</v>
      </c>
      <c r="L207" s="7">
        <f t="shared" si="18"/>
        <v>18.62</v>
      </c>
      <c r="M207" s="17">
        <f t="shared" si="19"/>
        <v>284.62</v>
      </c>
      <c r="N207" s="17">
        <f t="shared" si="15"/>
        <v>3673.87</v>
      </c>
      <c r="O207" s="6">
        <v>3673.87</v>
      </c>
      <c r="P207" s="13">
        <f t="shared" si="16"/>
        <v>240.37</v>
      </c>
      <c r="Q207" s="11">
        <v>1</v>
      </c>
      <c r="R207" s="13"/>
    </row>
    <row r="208" spans="1:18" ht="24" customHeight="1">
      <c r="A208" s="9">
        <v>204</v>
      </c>
      <c r="B208" s="3">
        <v>6020002121</v>
      </c>
      <c r="C208" s="2" t="s">
        <v>1013</v>
      </c>
      <c r="D208" s="4" t="s">
        <v>1014</v>
      </c>
      <c r="E208" s="4" t="s">
        <v>1015</v>
      </c>
      <c r="F208" s="2" t="s">
        <v>438</v>
      </c>
      <c r="G208" s="6">
        <v>101.15</v>
      </c>
      <c r="H208" s="6">
        <v>6.65</v>
      </c>
      <c r="I208" s="160">
        <v>2</v>
      </c>
      <c r="J208" s="6">
        <v>3.5</v>
      </c>
      <c r="K208" s="7">
        <f t="shared" si="17"/>
        <v>7</v>
      </c>
      <c r="L208" s="7">
        <f t="shared" si="18"/>
        <v>0.49000000000000005</v>
      </c>
      <c r="M208" s="17">
        <f t="shared" si="19"/>
        <v>7.49</v>
      </c>
      <c r="N208" s="17">
        <f t="shared" si="15"/>
        <v>108.64</v>
      </c>
      <c r="O208" s="6">
        <v>108.64</v>
      </c>
      <c r="P208" s="13">
        <f t="shared" si="16"/>
        <v>7.1400000000000006</v>
      </c>
      <c r="Q208" s="11">
        <v>0</v>
      </c>
      <c r="R208" s="13"/>
    </row>
    <row r="209" spans="1:18" ht="24" customHeight="1">
      <c r="A209" s="9">
        <v>205</v>
      </c>
      <c r="B209" s="3">
        <v>6020002122</v>
      </c>
      <c r="C209" s="2" t="s">
        <v>1016</v>
      </c>
      <c r="D209" s="4" t="s">
        <v>1017</v>
      </c>
      <c r="E209" s="4" t="s">
        <v>1018</v>
      </c>
      <c r="F209" s="2" t="s">
        <v>438</v>
      </c>
      <c r="G209" s="6">
        <v>352.06</v>
      </c>
      <c r="H209" s="6">
        <v>23.06</v>
      </c>
      <c r="I209" s="160">
        <v>11</v>
      </c>
      <c r="J209" s="6">
        <v>3.5</v>
      </c>
      <c r="K209" s="7">
        <f t="shared" si="17"/>
        <v>38.5</v>
      </c>
      <c r="L209" s="7">
        <f t="shared" si="18"/>
        <v>2.6950000000000003</v>
      </c>
      <c r="M209" s="17">
        <f t="shared" si="19"/>
        <v>41.199999999999996</v>
      </c>
      <c r="N209" s="17">
        <f t="shared" si="15"/>
        <v>393.26</v>
      </c>
      <c r="O209" s="6">
        <v>393.26</v>
      </c>
      <c r="P209" s="13">
        <f t="shared" si="16"/>
        <v>25.754999999999999</v>
      </c>
      <c r="Q209" s="11">
        <v>1</v>
      </c>
      <c r="R209" s="13"/>
    </row>
    <row r="210" spans="1:18" ht="24" customHeight="1">
      <c r="A210" s="9">
        <v>206</v>
      </c>
      <c r="B210" s="3">
        <v>6020002123</v>
      </c>
      <c r="C210" s="2" t="s">
        <v>1019</v>
      </c>
      <c r="D210" s="4" t="s">
        <v>1020</v>
      </c>
      <c r="E210" s="4" t="s">
        <v>1021</v>
      </c>
      <c r="F210" s="2" t="s">
        <v>438</v>
      </c>
      <c r="G210" s="6">
        <v>1835.07</v>
      </c>
      <c r="H210" s="6">
        <v>120.07</v>
      </c>
      <c r="I210" s="160">
        <v>32</v>
      </c>
      <c r="J210" s="6">
        <v>3.5</v>
      </c>
      <c r="K210" s="7">
        <f t="shared" si="17"/>
        <v>112</v>
      </c>
      <c r="L210" s="7">
        <f t="shared" si="18"/>
        <v>7.8400000000000007</v>
      </c>
      <c r="M210" s="17">
        <f t="shared" si="19"/>
        <v>119.84</v>
      </c>
      <c r="N210" s="17">
        <f t="shared" si="15"/>
        <v>1954.9099999999999</v>
      </c>
      <c r="O210" s="6">
        <v>1954.91</v>
      </c>
      <c r="P210" s="13">
        <f t="shared" si="16"/>
        <v>127.91</v>
      </c>
      <c r="Q210" s="11">
        <v>0</v>
      </c>
      <c r="R210" s="13"/>
    </row>
    <row r="211" spans="1:18" ht="24" customHeight="1">
      <c r="A211" s="9">
        <v>207</v>
      </c>
      <c r="B211" s="3">
        <v>6020002124</v>
      </c>
      <c r="C211" s="2" t="s">
        <v>1022</v>
      </c>
      <c r="D211" s="4" t="s">
        <v>1023</v>
      </c>
      <c r="E211" s="4" t="s">
        <v>1024</v>
      </c>
      <c r="F211" s="2" t="s">
        <v>18</v>
      </c>
      <c r="G211" s="6">
        <v>0</v>
      </c>
      <c r="H211" s="6">
        <v>0</v>
      </c>
      <c r="I211" s="160">
        <v>5</v>
      </c>
      <c r="J211" s="6">
        <v>3.5</v>
      </c>
      <c r="K211" s="7">
        <f t="shared" si="17"/>
        <v>17.5</v>
      </c>
      <c r="L211" s="7">
        <f t="shared" si="18"/>
        <v>1.2250000000000001</v>
      </c>
      <c r="M211" s="17">
        <f t="shared" si="19"/>
        <v>18.73</v>
      </c>
      <c r="N211" s="17">
        <f t="shared" si="15"/>
        <v>18.73</v>
      </c>
      <c r="O211" s="6">
        <v>18.73</v>
      </c>
      <c r="P211" s="13">
        <f t="shared" si="16"/>
        <v>1.2250000000000001</v>
      </c>
      <c r="Q211" s="11">
        <v>1</v>
      </c>
      <c r="R211" s="13"/>
    </row>
    <row r="212" spans="1:18" ht="24" customHeight="1">
      <c r="A212" s="9">
        <v>208</v>
      </c>
      <c r="B212" s="3">
        <v>6020002125</v>
      </c>
      <c r="C212" s="2" t="s">
        <v>1025</v>
      </c>
      <c r="D212" s="4" t="s">
        <v>1026</v>
      </c>
      <c r="E212" s="4" t="s">
        <v>1027</v>
      </c>
      <c r="F212" s="2" t="s">
        <v>725</v>
      </c>
      <c r="G212" s="6">
        <v>29.97</v>
      </c>
      <c r="H212" s="6">
        <v>1.97</v>
      </c>
      <c r="I212" s="160">
        <v>0</v>
      </c>
      <c r="J212" s="6">
        <v>3.5</v>
      </c>
      <c r="K212" s="7">
        <f t="shared" si="17"/>
        <v>0</v>
      </c>
      <c r="L212" s="7">
        <f t="shared" si="18"/>
        <v>0</v>
      </c>
      <c r="M212" s="17">
        <f t="shared" si="19"/>
        <v>0</v>
      </c>
      <c r="N212" s="17">
        <f t="shared" si="15"/>
        <v>29.97</v>
      </c>
      <c r="O212" s="6">
        <v>29.97</v>
      </c>
      <c r="P212" s="13">
        <f t="shared" si="16"/>
        <v>1.97</v>
      </c>
      <c r="Q212" s="11">
        <v>0</v>
      </c>
      <c r="R212" s="13"/>
    </row>
    <row r="213" spans="1:18" ht="24" customHeight="1">
      <c r="A213" s="9">
        <v>209</v>
      </c>
      <c r="B213" s="3">
        <v>6020002126</v>
      </c>
      <c r="C213" s="2" t="s">
        <v>1028</v>
      </c>
      <c r="D213" s="4" t="s">
        <v>1029</v>
      </c>
      <c r="E213" s="4" t="s">
        <v>1030</v>
      </c>
      <c r="F213" s="2" t="s">
        <v>18</v>
      </c>
      <c r="G213" s="6">
        <v>0</v>
      </c>
      <c r="H213" s="6">
        <v>0</v>
      </c>
      <c r="I213" s="160">
        <v>115</v>
      </c>
      <c r="J213" s="6">
        <v>3.5</v>
      </c>
      <c r="K213" s="7">
        <f t="shared" si="17"/>
        <v>402.5</v>
      </c>
      <c r="L213" s="7">
        <f t="shared" si="18"/>
        <v>28.175000000000004</v>
      </c>
      <c r="M213" s="17">
        <f t="shared" si="19"/>
        <v>430.68</v>
      </c>
      <c r="N213" s="17">
        <f t="shared" si="15"/>
        <v>430.68</v>
      </c>
      <c r="O213" s="6">
        <v>430.68</v>
      </c>
      <c r="P213" s="13">
        <f t="shared" si="16"/>
        <v>28.175000000000004</v>
      </c>
      <c r="Q213" s="11">
        <v>1</v>
      </c>
      <c r="R213" s="13"/>
    </row>
    <row r="214" spans="1:18" ht="24" customHeight="1">
      <c r="A214" s="9">
        <v>210</v>
      </c>
      <c r="B214" s="3">
        <v>6020002127</v>
      </c>
      <c r="C214" s="2" t="s">
        <v>1031</v>
      </c>
      <c r="D214" s="4" t="s">
        <v>1032</v>
      </c>
      <c r="E214" s="4" t="s">
        <v>1033</v>
      </c>
      <c r="F214" s="2" t="s">
        <v>18</v>
      </c>
      <c r="G214" s="6">
        <v>0</v>
      </c>
      <c r="H214" s="6">
        <v>0</v>
      </c>
      <c r="I214" s="160">
        <v>66</v>
      </c>
      <c r="J214" s="6">
        <v>3.5</v>
      </c>
      <c r="K214" s="7">
        <f t="shared" si="17"/>
        <v>231</v>
      </c>
      <c r="L214" s="7">
        <f t="shared" si="18"/>
        <v>16.170000000000002</v>
      </c>
      <c r="M214" s="17">
        <f t="shared" si="19"/>
        <v>247.17</v>
      </c>
      <c r="N214" s="17">
        <f t="shared" si="15"/>
        <v>247.17</v>
      </c>
      <c r="O214" s="6">
        <v>247.17</v>
      </c>
      <c r="P214" s="13">
        <f t="shared" si="16"/>
        <v>16.170000000000002</v>
      </c>
      <c r="Q214" s="11">
        <v>0</v>
      </c>
      <c r="R214" s="13"/>
    </row>
    <row r="215" spans="1:18" ht="24" customHeight="1">
      <c r="A215" s="9">
        <v>211</v>
      </c>
      <c r="B215" s="3">
        <v>6020002128</v>
      </c>
      <c r="C215" s="2" t="s">
        <v>1034</v>
      </c>
      <c r="D215" s="4" t="s">
        <v>1035</v>
      </c>
      <c r="E215" s="4" t="s">
        <v>1036</v>
      </c>
      <c r="F215" s="2" t="s">
        <v>472</v>
      </c>
      <c r="G215" s="6">
        <v>44.94</v>
      </c>
      <c r="H215" s="6">
        <v>2.94</v>
      </c>
      <c r="I215" s="160">
        <v>12</v>
      </c>
      <c r="J215" s="6">
        <v>3.5</v>
      </c>
      <c r="K215" s="7">
        <f t="shared" si="17"/>
        <v>42</v>
      </c>
      <c r="L215" s="7">
        <f t="shared" si="18"/>
        <v>2.9400000000000004</v>
      </c>
      <c r="M215" s="17">
        <f t="shared" si="19"/>
        <v>44.94</v>
      </c>
      <c r="N215" s="17">
        <f t="shared" si="15"/>
        <v>89.88</v>
      </c>
      <c r="O215" s="6">
        <v>89.88</v>
      </c>
      <c r="P215" s="13">
        <f t="shared" si="16"/>
        <v>5.8800000000000008</v>
      </c>
      <c r="Q215" s="11">
        <v>1</v>
      </c>
      <c r="R215" s="13"/>
    </row>
    <row r="216" spans="1:18" ht="24" customHeight="1">
      <c r="A216" s="9">
        <v>212</v>
      </c>
      <c r="B216" s="3">
        <v>6020002129</v>
      </c>
      <c r="C216" s="2" t="s">
        <v>1037</v>
      </c>
      <c r="D216" s="4" t="s">
        <v>1038</v>
      </c>
      <c r="E216" s="4" t="s">
        <v>1039</v>
      </c>
      <c r="F216" s="2" t="s">
        <v>472</v>
      </c>
      <c r="G216" s="6">
        <v>48.69</v>
      </c>
      <c r="H216" s="6">
        <v>3.19</v>
      </c>
      <c r="I216" s="160">
        <v>13</v>
      </c>
      <c r="J216" s="6">
        <v>3.5</v>
      </c>
      <c r="K216" s="7">
        <f t="shared" si="17"/>
        <v>45.5</v>
      </c>
      <c r="L216" s="7">
        <f t="shared" si="18"/>
        <v>3.1850000000000005</v>
      </c>
      <c r="M216" s="17">
        <f t="shared" si="19"/>
        <v>48.69</v>
      </c>
      <c r="N216" s="17">
        <f t="shared" si="15"/>
        <v>97.38</v>
      </c>
      <c r="O216" s="6">
        <v>97.38</v>
      </c>
      <c r="P216" s="13">
        <f t="shared" si="16"/>
        <v>6.375</v>
      </c>
      <c r="Q216" s="11">
        <v>0</v>
      </c>
      <c r="R216" s="13"/>
    </row>
    <row r="217" spans="1:18" ht="24" customHeight="1">
      <c r="A217" s="9">
        <v>213</v>
      </c>
      <c r="B217" s="3">
        <v>6020002130</v>
      </c>
      <c r="C217" s="2" t="s">
        <v>1040</v>
      </c>
      <c r="D217" s="4" t="s">
        <v>1041</v>
      </c>
      <c r="E217" s="4" t="s">
        <v>1042</v>
      </c>
      <c r="F217" s="2" t="s">
        <v>1043</v>
      </c>
      <c r="G217" s="6">
        <v>880.08</v>
      </c>
      <c r="H217" s="6">
        <v>57.58</v>
      </c>
      <c r="I217" s="160">
        <v>0</v>
      </c>
      <c r="J217" s="6">
        <v>3.5</v>
      </c>
      <c r="K217" s="7">
        <f t="shared" si="17"/>
        <v>0</v>
      </c>
      <c r="L217" s="7">
        <f t="shared" si="18"/>
        <v>0</v>
      </c>
      <c r="M217" s="17">
        <f t="shared" si="19"/>
        <v>0</v>
      </c>
      <c r="N217" s="17">
        <f t="shared" si="15"/>
        <v>880.08</v>
      </c>
      <c r="O217" s="6">
        <v>880.08</v>
      </c>
      <c r="P217" s="13">
        <f t="shared" si="16"/>
        <v>57.58</v>
      </c>
      <c r="Q217" s="11">
        <v>1</v>
      </c>
      <c r="R217" s="13"/>
    </row>
    <row r="218" spans="1:18" ht="24" customHeight="1">
      <c r="A218" s="9">
        <v>214</v>
      </c>
      <c r="B218" s="3">
        <v>6020002131</v>
      </c>
      <c r="C218" s="2" t="s">
        <v>1044</v>
      </c>
      <c r="D218" s="4" t="s">
        <v>1045</v>
      </c>
      <c r="E218" s="4" t="s">
        <v>1046</v>
      </c>
      <c r="F218" s="2" t="s">
        <v>438</v>
      </c>
      <c r="G218" s="6">
        <v>1423.12</v>
      </c>
      <c r="H218" s="6">
        <v>93.12</v>
      </c>
      <c r="I218" s="160">
        <v>28</v>
      </c>
      <c r="J218" s="6">
        <v>3.5</v>
      </c>
      <c r="K218" s="7">
        <f t="shared" si="17"/>
        <v>98</v>
      </c>
      <c r="L218" s="7">
        <f t="shared" si="18"/>
        <v>6.86</v>
      </c>
      <c r="M218" s="17">
        <f t="shared" si="19"/>
        <v>104.86</v>
      </c>
      <c r="N218" s="17">
        <f t="shared" si="15"/>
        <v>1527.9799999999998</v>
      </c>
      <c r="O218" s="6">
        <v>1527.98</v>
      </c>
      <c r="P218" s="13">
        <f t="shared" si="16"/>
        <v>99.98</v>
      </c>
      <c r="Q218" s="11">
        <v>0</v>
      </c>
      <c r="R218" s="13"/>
    </row>
    <row r="219" spans="1:18" ht="24" customHeight="1">
      <c r="A219" s="9">
        <v>215</v>
      </c>
      <c r="B219" s="3">
        <v>6020002132</v>
      </c>
      <c r="C219" s="2" t="s">
        <v>1047</v>
      </c>
      <c r="D219" s="4" t="s">
        <v>1048</v>
      </c>
      <c r="E219" s="4" t="s">
        <v>1049</v>
      </c>
      <c r="F219" s="2" t="s">
        <v>18</v>
      </c>
      <c r="G219" s="6">
        <v>0</v>
      </c>
      <c r="H219" s="6">
        <v>0</v>
      </c>
      <c r="I219" s="160">
        <v>16</v>
      </c>
      <c r="J219" s="6">
        <v>3.5</v>
      </c>
      <c r="K219" s="7">
        <f t="shared" si="17"/>
        <v>56</v>
      </c>
      <c r="L219" s="7">
        <f t="shared" si="18"/>
        <v>3.9200000000000004</v>
      </c>
      <c r="M219" s="17">
        <f t="shared" si="19"/>
        <v>59.92</v>
      </c>
      <c r="N219" s="17">
        <f t="shared" si="15"/>
        <v>59.92</v>
      </c>
      <c r="O219" s="6">
        <v>59.92</v>
      </c>
      <c r="P219" s="13">
        <f t="shared" si="16"/>
        <v>3.9200000000000004</v>
      </c>
      <c r="Q219" s="11">
        <v>1</v>
      </c>
      <c r="R219" s="13"/>
    </row>
    <row r="220" spans="1:18" ht="24" customHeight="1">
      <c r="A220" s="9">
        <v>216</v>
      </c>
      <c r="B220" s="3">
        <v>6020002133</v>
      </c>
      <c r="C220" s="2" t="s">
        <v>1050</v>
      </c>
      <c r="D220" s="4" t="s">
        <v>1051</v>
      </c>
      <c r="E220" s="4" t="s">
        <v>1052</v>
      </c>
      <c r="F220" s="2" t="s">
        <v>476</v>
      </c>
      <c r="G220" s="6">
        <v>378.25</v>
      </c>
      <c r="H220" s="6">
        <v>24.75</v>
      </c>
      <c r="I220" s="160">
        <v>39</v>
      </c>
      <c r="J220" s="6">
        <v>3.5</v>
      </c>
      <c r="K220" s="7">
        <f t="shared" si="17"/>
        <v>136.5</v>
      </c>
      <c r="L220" s="7">
        <f t="shared" si="18"/>
        <v>9.5550000000000015</v>
      </c>
      <c r="M220" s="17">
        <f t="shared" si="19"/>
        <v>146.06</v>
      </c>
      <c r="N220" s="17">
        <f t="shared" si="15"/>
        <v>524.30999999999995</v>
      </c>
      <c r="O220" s="6">
        <v>524.30999999999995</v>
      </c>
      <c r="P220" s="13">
        <f t="shared" si="16"/>
        <v>34.305</v>
      </c>
      <c r="Q220" s="11">
        <v>0</v>
      </c>
      <c r="R220" s="13"/>
    </row>
    <row r="221" spans="1:18" ht="24" customHeight="1">
      <c r="A221" s="9">
        <v>217</v>
      </c>
      <c r="B221" s="3">
        <v>6020002134</v>
      </c>
      <c r="C221" s="2" t="s">
        <v>1053</v>
      </c>
      <c r="D221" s="4" t="s">
        <v>1054</v>
      </c>
      <c r="E221" s="4" t="s">
        <v>1055</v>
      </c>
      <c r="F221" s="2" t="s">
        <v>438</v>
      </c>
      <c r="G221" s="6">
        <v>1468.08</v>
      </c>
      <c r="H221" s="6">
        <v>96.08</v>
      </c>
      <c r="I221" s="160">
        <v>23</v>
      </c>
      <c r="J221" s="6">
        <v>3.5</v>
      </c>
      <c r="K221" s="7">
        <f t="shared" si="17"/>
        <v>80.5</v>
      </c>
      <c r="L221" s="7">
        <f t="shared" si="18"/>
        <v>5.6350000000000007</v>
      </c>
      <c r="M221" s="17">
        <f t="shared" si="19"/>
        <v>86.14</v>
      </c>
      <c r="N221" s="17">
        <f t="shared" si="15"/>
        <v>1554.22</v>
      </c>
      <c r="O221" s="6">
        <v>1554.22</v>
      </c>
      <c r="P221" s="13">
        <f t="shared" si="16"/>
        <v>101.715</v>
      </c>
      <c r="Q221" s="11">
        <v>1</v>
      </c>
      <c r="R221" s="13"/>
    </row>
    <row r="222" spans="1:18" ht="24" customHeight="1">
      <c r="A222" s="9">
        <v>218</v>
      </c>
      <c r="B222" s="3">
        <v>6020002135</v>
      </c>
      <c r="C222" s="2" t="s">
        <v>1056</v>
      </c>
      <c r="D222" s="4" t="s">
        <v>1057</v>
      </c>
      <c r="E222" s="4" t="s">
        <v>1058</v>
      </c>
      <c r="F222" s="2" t="s">
        <v>438</v>
      </c>
      <c r="G222" s="6">
        <v>2198.33</v>
      </c>
      <c r="H222" s="6">
        <v>143.83000000000001</v>
      </c>
      <c r="I222" s="160">
        <v>52</v>
      </c>
      <c r="J222" s="6">
        <v>3.5</v>
      </c>
      <c r="K222" s="7">
        <f t="shared" si="17"/>
        <v>182</v>
      </c>
      <c r="L222" s="7">
        <f t="shared" si="18"/>
        <v>12.740000000000002</v>
      </c>
      <c r="M222" s="17">
        <f t="shared" si="19"/>
        <v>194.74</v>
      </c>
      <c r="N222" s="17">
        <f t="shared" si="15"/>
        <v>2393.0699999999997</v>
      </c>
      <c r="O222" s="6">
        <v>2393.0700000000002</v>
      </c>
      <c r="P222" s="13">
        <f t="shared" si="16"/>
        <v>156.57000000000002</v>
      </c>
      <c r="Q222" s="11">
        <v>0</v>
      </c>
      <c r="R222" s="13"/>
    </row>
    <row r="223" spans="1:18" ht="24" customHeight="1">
      <c r="A223" s="9">
        <v>219</v>
      </c>
      <c r="B223" s="3">
        <v>6020002136</v>
      </c>
      <c r="C223" s="2" t="s">
        <v>1059</v>
      </c>
      <c r="D223" s="8" t="s">
        <v>1060</v>
      </c>
      <c r="E223" s="8" t="s">
        <v>1061</v>
      </c>
      <c r="F223" s="135" t="s">
        <v>18</v>
      </c>
      <c r="G223" s="6">
        <v>0</v>
      </c>
      <c r="H223" s="6">
        <v>0</v>
      </c>
      <c r="I223" s="160">
        <v>11</v>
      </c>
      <c r="J223" s="6">
        <v>3.5</v>
      </c>
      <c r="K223" s="7">
        <f t="shared" si="17"/>
        <v>38.5</v>
      </c>
      <c r="L223" s="7">
        <f>SUM(K223*7%)</f>
        <v>2.6950000000000003</v>
      </c>
      <c r="M223" s="17">
        <f t="shared" si="19"/>
        <v>41.199999999999996</v>
      </c>
      <c r="N223" s="17">
        <f t="shared" si="15"/>
        <v>41.199999999999996</v>
      </c>
      <c r="O223" s="6">
        <v>41.2</v>
      </c>
      <c r="P223" s="13">
        <f t="shared" si="16"/>
        <v>2.6950000000000003</v>
      </c>
      <c r="Q223" s="11">
        <v>1</v>
      </c>
      <c r="R223" s="13"/>
    </row>
    <row r="224" spans="1:18" ht="24" customHeight="1">
      <c r="A224" s="9">
        <v>220</v>
      </c>
      <c r="B224" s="3">
        <v>6020002137</v>
      </c>
      <c r="C224" s="2" t="s">
        <v>1062</v>
      </c>
      <c r="D224" s="4" t="s">
        <v>1063</v>
      </c>
      <c r="E224" s="4" t="s">
        <v>1064</v>
      </c>
      <c r="F224" s="2" t="s">
        <v>438</v>
      </c>
      <c r="G224" s="6">
        <v>1599.14</v>
      </c>
      <c r="H224" s="6">
        <v>104.64</v>
      </c>
      <c r="I224" s="160">
        <v>35</v>
      </c>
      <c r="J224" s="6">
        <v>3.5</v>
      </c>
      <c r="K224" s="7">
        <f t="shared" si="17"/>
        <v>122.5</v>
      </c>
      <c r="L224" s="7">
        <f t="shared" si="18"/>
        <v>8.5750000000000011</v>
      </c>
      <c r="M224" s="17">
        <f t="shared" si="19"/>
        <v>131.07999999999998</v>
      </c>
      <c r="N224" s="17">
        <f t="shared" si="15"/>
        <v>1730.22</v>
      </c>
      <c r="O224" s="6">
        <v>1730.22</v>
      </c>
      <c r="P224" s="13">
        <f t="shared" si="16"/>
        <v>113.215</v>
      </c>
      <c r="Q224" s="11">
        <v>0</v>
      </c>
      <c r="R224" s="13"/>
    </row>
    <row r="225" spans="1:18" ht="24" customHeight="1">
      <c r="A225" s="9">
        <v>221</v>
      </c>
      <c r="B225" s="3">
        <v>6020002138</v>
      </c>
      <c r="C225" s="2" t="s">
        <v>1065</v>
      </c>
      <c r="D225" s="4" t="s">
        <v>1066</v>
      </c>
      <c r="E225" s="4" t="s">
        <v>1067</v>
      </c>
      <c r="F225" s="2" t="s">
        <v>476</v>
      </c>
      <c r="G225" s="6">
        <v>153.55000000000001</v>
      </c>
      <c r="H225" s="6">
        <v>10.050000000000001</v>
      </c>
      <c r="I225" s="160">
        <v>19</v>
      </c>
      <c r="J225" s="6">
        <v>3.5</v>
      </c>
      <c r="K225" s="7">
        <f t="shared" si="17"/>
        <v>66.5</v>
      </c>
      <c r="L225" s="7">
        <f t="shared" si="18"/>
        <v>4.6550000000000002</v>
      </c>
      <c r="M225" s="17">
        <f t="shared" si="19"/>
        <v>71.160000000000011</v>
      </c>
      <c r="N225" s="17">
        <f t="shared" si="15"/>
        <v>224.71000000000004</v>
      </c>
      <c r="O225" s="6">
        <v>224.71</v>
      </c>
      <c r="P225" s="13">
        <f t="shared" si="16"/>
        <v>14.705000000000002</v>
      </c>
      <c r="Q225" s="11">
        <v>1</v>
      </c>
      <c r="R225" s="13"/>
    </row>
    <row r="226" spans="1:18" ht="24" customHeight="1">
      <c r="A226" s="9">
        <v>222</v>
      </c>
      <c r="B226" s="3">
        <v>6020002139</v>
      </c>
      <c r="C226" s="2" t="s">
        <v>1068</v>
      </c>
      <c r="D226" s="4" t="s">
        <v>1069</v>
      </c>
      <c r="E226" s="4" t="s">
        <v>1070</v>
      </c>
      <c r="F226" s="2" t="s">
        <v>18</v>
      </c>
      <c r="G226" s="6">
        <v>0</v>
      </c>
      <c r="H226" s="6">
        <v>0</v>
      </c>
      <c r="I226" s="160">
        <v>37</v>
      </c>
      <c r="J226" s="6">
        <v>3.5</v>
      </c>
      <c r="K226" s="7">
        <f t="shared" si="17"/>
        <v>129.5</v>
      </c>
      <c r="L226" s="7">
        <f t="shared" si="18"/>
        <v>9.0650000000000013</v>
      </c>
      <c r="M226" s="17">
        <f t="shared" si="19"/>
        <v>138.57</v>
      </c>
      <c r="N226" s="17">
        <f t="shared" si="15"/>
        <v>138.57</v>
      </c>
      <c r="O226" s="6">
        <v>138.57</v>
      </c>
      <c r="P226" s="13">
        <f t="shared" si="16"/>
        <v>9.0650000000000013</v>
      </c>
      <c r="Q226" s="11">
        <v>0</v>
      </c>
      <c r="R226" s="13"/>
    </row>
    <row r="227" spans="1:18" ht="24" customHeight="1">
      <c r="A227" s="9">
        <v>223</v>
      </c>
      <c r="B227" s="3">
        <v>6020002140</v>
      </c>
      <c r="C227" s="2" t="s">
        <v>1071</v>
      </c>
      <c r="D227" s="4" t="s">
        <v>1072</v>
      </c>
      <c r="E227" s="4" t="s">
        <v>1073</v>
      </c>
      <c r="F227" s="2" t="s">
        <v>438</v>
      </c>
      <c r="G227" s="6">
        <v>1636.59</v>
      </c>
      <c r="H227" s="6">
        <v>107.09</v>
      </c>
      <c r="I227" s="160">
        <v>30</v>
      </c>
      <c r="J227" s="6">
        <v>3.5</v>
      </c>
      <c r="K227" s="7">
        <f t="shared" si="17"/>
        <v>105</v>
      </c>
      <c r="L227" s="7">
        <f t="shared" si="18"/>
        <v>7.3500000000000005</v>
      </c>
      <c r="M227" s="17">
        <f t="shared" si="19"/>
        <v>112.35</v>
      </c>
      <c r="N227" s="17">
        <f t="shared" si="15"/>
        <v>1748.9399999999998</v>
      </c>
      <c r="O227" s="6">
        <v>1748.94</v>
      </c>
      <c r="P227" s="13">
        <f t="shared" si="16"/>
        <v>114.44</v>
      </c>
      <c r="Q227" s="11">
        <v>1</v>
      </c>
      <c r="R227" s="13"/>
    </row>
    <row r="228" spans="1:18" ht="24" customHeight="1">
      <c r="A228" s="9">
        <v>224</v>
      </c>
      <c r="B228" s="3">
        <v>6020002141</v>
      </c>
      <c r="C228" s="2" t="s">
        <v>1074</v>
      </c>
      <c r="D228" s="4" t="s">
        <v>1075</v>
      </c>
      <c r="E228" s="4" t="s">
        <v>1076</v>
      </c>
      <c r="F228" s="2" t="s">
        <v>438</v>
      </c>
      <c r="G228" s="6">
        <v>1127.27</v>
      </c>
      <c r="H228" s="6">
        <v>73.77</v>
      </c>
      <c r="I228" s="160">
        <v>32</v>
      </c>
      <c r="J228" s="6">
        <v>3.5</v>
      </c>
      <c r="K228" s="7">
        <f t="shared" si="17"/>
        <v>112</v>
      </c>
      <c r="L228" s="7">
        <f t="shared" si="18"/>
        <v>7.8400000000000007</v>
      </c>
      <c r="M228" s="17">
        <f t="shared" si="19"/>
        <v>119.84</v>
      </c>
      <c r="N228" s="17">
        <f t="shared" si="15"/>
        <v>1247.1099999999999</v>
      </c>
      <c r="O228" s="6">
        <v>1247.1099999999999</v>
      </c>
      <c r="P228" s="13">
        <f t="shared" si="16"/>
        <v>81.61</v>
      </c>
      <c r="Q228" s="11">
        <v>0</v>
      </c>
      <c r="R228" s="13"/>
    </row>
    <row r="229" spans="1:18" ht="24" customHeight="1">
      <c r="A229" s="9">
        <v>225</v>
      </c>
      <c r="B229" s="3">
        <v>6020002142</v>
      </c>
      <c r="C229" s="2" t="s">
        <v>1077</v>
      </c>
      <c r="D229" s="4" t="s">
        <v>1078</v>
      </c>
      <c r="E229" s="4" t="s">
        <v>1079</v>
      </c>
      <c r="F229" s="2" t="s">
        <v>438</v>
      </c>
      <c r="G229" s="6">
        <v>1400.65</v>
      </c>
      <c r="H229" s="6">
        <v>91.65</v>
      </c>
      <c r="I229" s="160">
        <v>41</v>
      </c>
      <c r="J229" s="6">
        <v>3.5</v>
      </c>
      <c r="K229" s="7">
        <f t="shared" si="17"/>
        <v>143.5</v>
      </c>
      <c r="L229" s="7">
        <f t="shared" si="18"/>
        <v>10.045000000000002</v>
      </c>
      <c r="M229" s="17">
        <f t="shared" si="19"/>
        <v>153.54999999999998</v>
      </c>
      <c r="N229" s="17">
        <f t="shared" si="15"/>
        <v>1554.2</v>
      </c>
      <c r="O229" s="6">
        <v>1554.2</v>
      </c>
      <c r="P229" s="13">
        <f t="shared" si="16"/>
        <v>101.69500000000001</v>
      </c>
      <c r="Q229" s="11">
        <v>1</v>
      </c>
      <c r="R229" s="13"/>
    </row>
    <row r="230" spans="1:18" ht="24" customHeight="1">
      <c r="A230" s="9">
        <v>226</v>
      </c>
      <c r="B230" s="3">
        <v>6020002143</v>
      </c>
      <c r="C230" s="2" t="s">
        <v>1080</v>
      </c>
      <c r="D230" s="8" t="s">
        <v>1081</v>
      </c>
      <c r="E230" s="8" t="s">
        <v>1082</v>
      </c>
      <c r="F230" s="135" t="s">
        <v>472</v>
      </c>
      <c r="G230" s="6">
        <v>101.12</v>
      </c>
      <c r="H230" s="6">
        <v>6.62</v>
      </c>
      <c r="I230" s="160">
        <v>29</v>
      </c>
      <c r="J230" s="6">
        <v>3.5</v>
      </c>
      <c r="K230" s="7">
        <f t="shared" si="17"/>
        <v>101.5</v>
      </c>
      <c r="L230" s="7">
        <f>SUM(K230*7%)</f>
        <v>7.1050000000000004</v>
      </c>
      <c r="M230" s="17">
        <f t="shared" si="19"/>
        <v>108.61</v>
      </c>
      <c r="N230" s="17">
        <f t="shared" si="15"/>
        <v>209.73000000000002</v>
      </c>
      <c r="O230" s="6">
        <v>209.73</v>
      </c>
      <c r="P230" s="13">
        <f t="shared" si="16"/>
        <v>13.725000000000001</v>
      </c>
      <c r="Q230" s="11">
        <v>0</v>
      </c>
      <c r="R230" s="13"/>
    </row>
    <row r="231" spans="1:18" ht="24" customHeight="1">
      <c r="A231" s="9">
        <v>227</v>
      </c>
      <c r="B231" s="3">
        <v>6020002144</v>
      </c>
      <c r="C231" s="2" t="s">
        <v>1083</v>
      </c>
      <c r="D231" s="8" t="s">
        <v>1084</v>
      </c>
      <c r="E231" s="8" t="s">
        <v>1085</v>
      </c>
      <c r="F231" s="135" t="s">
        <v>476</v>
      </c>
      <c r="G231" s="6">
        <v>340.8</v>
      </c>
      <c r="H231" s="6">
        <v>22.3</v>
      </c>
      <c r="I231" s="160">
        <v>44</v>
      </c>
      <c r="J231" s="6">
        <v>3.5</v>
      </c>
      <c r="K231" s="7">
        <f t="shared" si="17"/>
        <v>154</v>
      </c>
      <c r="L231" s="7">
        <f>SUM(K231*7%)</f>
        <v>10.780000000000001</v>
      </c>
      <c r="M231" s="17">
        <f t="shared" si="19"/>
        <v>164.78</v>
      </c>
      <c r="N231" s="17">
        <f t="shared" si="15"/>
        <v>505.58000000000004</v>
      </c>
      <c r="O231" s="6">
        <v>505.58</v>
      </c>
      <c r="P231" s="13">
        <f t="shared" si="16"/>
        <v>33.08</v>
      </c>
      <c r="Q231" s="11">
        <v>1</v>
      </c>
      <c r="R231" s="13"/>
    </row>
    <row r="232" spans="1:18" ht="24" customHeight="1">
      <c r="A232" s="9">
        <v>228</v>
      </c>
      <c r="B232" s="3">
        <v>6020002145</v>
      </c>
      <c r="C232" s="2" t="s">
        <v>1086</v>
      </c>
      <c r="D232" s="8" t="s">
        <v>1087</v>
      </c>
      <c r="E232" s="8" t="s">
        <v>1088</v>
      </c>
      <c r="F232" s="135" t="s">
        <v>476</v>
      </c>
      <c r="G232" s="6">
        <v>48.69</v>
      </c>
      <c r="H232" s="6">
        <v>3.19</v>
      </c>
      <c r="I232" s="160">
        <v>7</v>
      </c>
      <c r="J232" s="6">
        <v>3.5</v>
      </c>
      <c r="K232" s="7">
        <f t="shared" si="17"/>
        <v>24.5</v>
      </c>
      <c r="L232" s="7">
        <f>SUM(K232*7%)</f>
        <v>1.7150000000000001</v>
      </c>
      <c r="M232" s="17">
        <f t="shared" si="19"/>
        <v>26.220000000000002</v>
      </c>
      <c r="N232" s="17">
        <f t="shared" si="15"/>
        <v>74.91</v>
      </c>
      <c r="O232" s="6">
        <v>74.91</v>
      </c>
      <c r="P232" s="13">
        <f t="shared" si="16"/>
        <v>4.9050000000000002</v>
      </c>
      <c r="Q232" s="11">
        <v>0</v>
      </c>
      <c r="R232" s="13"/>
    </row>
    <row r="233" spans="1:18" ht="24" customHeight="1">
      <c r="A233" s="9">
        <v>229</v>
      </c>
      <c r="B233" s="3">
        <v>6020002146</v>
      </c>
      <c r="C233" s="2" t="s">
        <v>1089</v>
      </c>
      <c r="D233" s="4" t="s">
        <v>1090</v>
      </c>
      <c r="E233" s="4" t="s">
        <v>1091</v>
      </c>
      <c r="F233" s="2" t="s">
        <v>438</v>
      </c>
      <c r="G233" s="6">
        <v>1587.9</v>
      </c>
      <c r="H233" s="6">
        <v>103.9</v>
      </c>
      <c r="I233" s="160">
        <v>38</v>
      </c>
      <c r="J233" s="6">
        <v>3.5</v>
      </c>
      <c r="K233" s="7">
        <f t="shared" si="17"/>
        <v>133</v>
      </c>
      <c r="L233" s="7">
        <f t="shared" si="18"/>
        <v>9.31</v>
      </c>
      <c r="M233" s="17">
        <f t="shared" si="19"/>
        <v>142.31</v>
      </c>
      <c r="N233" s="17">
        <f t="shared" si="15"/>
        <v>1730.21</v>
      </c>
      <c r="O233" s="6">
        <v>1730.21</v>
      </c>
      <c r="P233" s="13">
        <f t="shared" si="16"/>
        <v>113.21000000000001</v>
      </c>
      <c r="Q233" s="11">
        <v>1</v>
      </c>
      <c r="R233" s="13"/>
    </row>
    <row r="234" spans="1:18" ht="24" customHeight="1">
      <c r="A234" s="9">
        <v>230</v>
      </c>
      <c r="B234" s="3">
        <v>6020002147</v>
      </c>
      <c r="C234" s="2" t="s">
        <v>1092</v>
      </c>
      <c r="D234" s="4" t="s">
        <v>1093</v>
      </c>
      <c r="E234" s="4" t="s">
        <v>1094</v>
      </c>
      <c r="F234" s="2" t="s">
        <v>472</v>
      </c>
      <c r="G234" s="6">
        <v>41.2</v>
      </c>
      <c r="H234" s="6">
        <v>2.7</v>
      </c>
      <c r="I234" s="160">
        <v>9</v>
      </c>
      <c r="J234" s="6">
        <v>3.5</v>
      </c>
      <c r="K234" s="7">
        <f t="shared" si="17"/>
        <v>31.5</v>
      </c>
      <c r="L234" s="7">
        <f t="shared" si="18"/>
        <v>2.2050000000000001</v>
      </c>
      <c r="M234" s="17">
        <f t="shared" si="19"/>
        <v>33.71</v>
      </c>
      <c r="N234" s="17">
        <f t="shared" si="15"/>
        <v>74.91</v>
      </c>
      <c r="O234" s="6">
        <v>74.91</v>
      </c>
      <c r="P234" s="13">
        <f t="shared" si="16"/>
        <v>4.9050000000000002</v>
      </c>
      <c r="Q234" s="11">
        <v>0</v>
      </c>
      <c r="R234" s="13"/>
    </row>
    <row r="235" spans="1:18" ht="24" customHeight="1">
      <c r="A235" s="9">
        <v>231</v>
      </c>
      <c r="B235" s="3">
        <v>6020002148</v>
      </c>
      <c r="C235" s="2" t="s">
        <v>1095</v>
      </c>
      <c r="D235" s="4" t="s">
        <v>1096</v>
      </c>
      <c r="E235" s="4" t="s">
        <v>1097</v>
      </c>
      <c r="F235" s="2" t="s">
        <v>438</v>
      </c>
      <c r="G235" s="6">
        <v>1104.8</v>
      </c>
      <c r="H235" s="6">
        <v>72.3</v>
      </c>
      <c r="I235" s="160">
        <v>30</v>
      </c>
      <c r="J235" s="6">
        <v>3.5</v>
      </c>
      <c r="K235" s="7">
        <f t="shared" si="17"/>
        <v>105</v>
      </c>
      <c r="L235" s="7">
        <f t="shared" si="18"/>
        <v>7.3500000000000005</v>
      </c>
      <c r="M235" s="17">
        <f t="shared" si="19"/>
        <v>112.35</v>
      </c>
      <c r="N235" s="17">
        <f t="shared" si="15"/>
        <v>1217.1499999999999</v>
      </c>
      <c r="O235" s="6">
        <v>1217.1500000000001</v>
      </c>
      <c r="P235" s="13">
        <f t="shared" si="16"/>
        <v>79.649999999999991</v>
      </c>
      <c r="Q235" s="11">
        <v>1</v>
      </c>
      <c r="R235" s="13"/>
    </row>
    <row r="236" spans="1:18" ht="24" customHeight="1">
      <c r="A236" s="9">
        <v>232</v>
      </c>
      <c r="B236" s="3">
        <v>6020002149</v>
      </c>
      <c r="C236" s="2" t="s">
        <v>1098</v>
      </c>
      <c r="D236" s="8" t="s">
        <v>1099</v>
      </c>
      <c r="E236" s="8" t="s">
        <v>1100</v>
      </c>
      <c r="F236" s="135" t="s">
        <v>472</v>
      </c>
      <c r="G236" s="6">
        <v>112.35</v>
      </c>
      <c r="H236" s="6">
        <v>7.35</v>
      </c>
      <c r="I236" s="160">
        <v>37</v>
      </c>
      <c r="J236" s="6">
        <v>3.5</v>
      </c>
      <c r="K236" s="7">
        <f t="shared" si="17"/>
        <v>129.5</v>
      </c>
      <c r="L236" s="7">
        <f>SUM(K236*7%)</f>
        <v>9.0650000000000013</v>
      </c>
      <c r="M236" s="17">
        <f t="shared" si="19"/>
        <v>138.57</v>
      </c>
      <c r="N236" s="17">
        <f t="shared" si="15"/>
        <v>250.92</v>
      </c>
      <c r="O236" s="6">
        <v>250.92</v>
      </c>
      <c r="P236" s="13">
        <f t="shared" si="16"/>
        <v>16.414999999999999</v>
      </c>
      <c r="Q236" s="11">
        <v>0</v>
      </c>
      <c r="R236" s="13"/>
    </row>
    <row r="237" spans="1:18" ht="24" customHeight="1">
      <c r="A237" s="9">
        <v>233</v>
      </c>
      <c r="B237" s="3">
        <v>6020002150</v>
      </c>
      <c r="C237" s="2" t="s">
        <v>1101</v>
      </c>
      <c r="D237" s="4" t="s">
        <v>1102</v>
      </c>
      <c r="E237" s="4" t="s">
        <v>1103</v>
      </c>
      <c r="F237" s="2" t="s">
        <v>438</v>
      </c>
      <c r="G237" s="6">
        <v>1894.99</v>
      </c>
      <c r="H237" s="6">
        <v>123.99</v>
      </c>
      <c r="I237" s="160">
        <v>62</v>
      </c>
      <c r="J237" s="6">
        <v>3.5</v>
      </c>
      <c r="K237" s="7">
        <f t="shared" si="17"/>
        <v>217</v>
      </c>
      <c r="L237" s="7">
        <f t="shared" si="18"/>
        <v>15.190000000000001</v>
      </c>
      <c r="M237" s="17">
        <f t="shared" si="19"/>
        <v>232.19</v>
      </c>
      <c r="N237" s="17">
        <f t="shared" si="15"/>
        <v>2127.1799999999998</v>
      </c>
      <c r="O237" s="6">
        <v>2127.1799999999998</v>
      </c>
      <c r="P237" s="13">
        <f t="shared" si="16"/>
        <v>139.18</v>
      </c>
      <c r="Q237" s="11">
        <v>1</v>
      </c>
      <c r="R237" s="13"/>
    </row>
    <row r="238" spans="1:18" ht="24" customHeight="1">
      <c r="A238" s="9">
        <v>234</v>
      </c>
      <c r="B238" s="3">
        <v>6020002151</v>
      </c>
      <c r="C238" s="2" t="s">
        <v>1104</v>
      </c>
      <c r="D238" s="4" t="s">
        <v>1105</v>
      </c>
      <c r="E238" s="4" t="s">
        <v>1106</v>
      </c>
      <c r="F238" s="2" t="s">
        <v>1107</v>
      </c>
      <c r="G238" s="6">
        <v>146.07</v>
      </c>
      <c r="H238" s="6">
        <v>9.57</v>
      </c>
      <c r="I238" s="160">
        <v>19</v>
      </c>
      <c r="J238" s="6">
        <v>3.5</v>
      </c>
      <c r="K238" s="7">
        <f t="shared" si="17"/>
        <v>66.5</v>
      </c>
      <c r="L238" s="7">
        <f t="shared" si="18"/>
        <v>4.6550000000000002</v>
      </c>
      <c r="M238" s="17">
        <f t="shared" si="19"/>
        <v>71.160000000000011</v>
      </c>
      <c r="N238" s="17">
        <f t="shared" si="15"/>
        <v>217.23000000000002</v>
      </c>
      <c r="O238" s="6">
        <v>217.23</v>
      </c>
      <c r="P238" s="13">
        <f t="shared" si="16"/>
        <v>14.225000000000001</v>
      </c>
      <c r="Q238" s="11">
        <v>0</v>
      </c>
      <c r="R238" s="13"/>
    </row>
    <row r="239" spans="1:18" ht="24" customHeight="1">
      <c r="A239" s="9">
        <v>235</v>
      </c>
      <c r="B239" s="3">
        <v>6020002152</v>
      </c>
      <c r="C239" s="2" t="s">
        <v>1108</v>
      </c>
      <c r="D239" s="4" t="s">
        <v>1109</v>
      </c>
      <c r="E239" s="4" t="s">
        <v>1110</v>
      </c>
      <c r="F239" s="2" t="s">
        <v>438</v>
      </c>
      <c r="G239" s="6">
        <v>239.7</v>
      </c>
      <c r="H239" s="6">
        <v>15.7</v>
      </c>
      <c r="I239" s="160">
        <v>19</v>
      </c>
      <c r="J239" s="6">
        <v>3.5</v>
      </c>
      <c r="K239" s="7">
        <f t="shared" si="17"/>
        <v>66.5</v>
      </c>
      <c r="L239" s="7">
        <f t="shared" si="18"/>
        <v>4.6550000000000002</v>
      </c>
      <c r="M239" s="17">
        <f t="shared" si="19"/>
        <v>71.160000000000011</v>
      </c>
      <c r="N239" s="17">
        <f t="shared" si="15"/>
        <v>310.86</v>
      </c>
      <c r="O239" s="6">
        <v>310.86</v>
      </c>
      <c r="P239" s="13">
        <f t="shared" si="16"/>
        <v>20.355</v>
      </c>
      <c r="Q239" s="11">
        <v>1</v>
      </c>
      <c r="R239" s="13"/>
    </row>
    <row r="240" spans="1:18" ht="24" customHeight="1">
      <c r="A240" s="9">
        <v>236</v>
      </c>
      <c r="B240" s="3">
        <v>6020002153</v>
      </c>
      <c r="C240" s="2" t="s">
        <v>1111</v>
      </c>
      <c r="D240" s="4" t="s">
        <v>1112</v>
      </c>
      <c r="E240" s="4" t="s">
        <v>1113</v>
      </c>
      <c r="F240" s="2" t="s">
        <v>472</v>
      </c>
      <c r="G240" s="6">
        <v>33.71</v>
      </c>
      <c r="H240" s="6">
        <v>2.21</v>
      </c>
      <c r="I240" s="160">
        <v>11</v>
      </c>
      <c r="J240" s="6">
        <v>3.5</v>
      </c>
      <c r="K240" s="7">
        <f t="shared" si="17"/>
        <v>38.5</v>
      </c>
      <c r="L240" s="7">
        <f t="shared" si="18"/>
        <v>2.6950000000000003</v>
      </c>
      <c r="M240" s="17">
        <f t="shared" si="19"/>
        <v>41.199999999999996</v>
      </c>
      <c r="N240" s="17">
        <f t="shared" si="15"/>
        <v>74.91</v>
      </c>
      <c r="O240" s="6">
        <v>74.91</v>
      </c>
      <c r="P240" s="13">
        <f t="shared" si="16"/>
        <v>4.9050000000000002</v>
      </c>
      <c r="Q240" s="11">
        <v>0</v>
      </c>
      <c r="R240" s="13"/>
    </row>
    <row r="241" spans="1:18" ht="24" customHeight="1">
      <c r="A241" s="9">
        <v>237</v>
      </c>
      <c r="B241" s="3">
        <v>6020002154</v>
      </c>
      <c r="C241" s="2" t="s">
        <v>1114</v>
      </c>
      <c r="D241" s="4" t="s">
        <v>551</v>
      </c>
      <c r="E241" s="4" t="s">
        <v>1115</v>
      </c>
      <c r="F241" s="2" t="s">
        <v>505</v>
      </c>
      <c r="G241" s="6">
        <v>498.09</v>
      </c>
      <c r="H241" s="6">
        <v>32.590000000000003</v>
      </c>
      <c r="I241" s="160">
        <v>47</v>
      </c>
      <c r="J241" s="6">
        <v>3.5</v>
      </c>
      <c r="K241" s="7">
        <f t="shared" si="17"/>
        <v>164.5</v>
      </c>
      <c r="L241" s="7">
        <f t="shared" si="18"/>
        <v>11.515000000000001</v>
      </c>
      <c r="M241" s="17">
        <f t="shared" si="19"/>
        <v>176.01999999999998</v>
      </c>
      <c r="N241" s="17">
        <f t="shared" si="15"/>
        <v>674.1099999999999</v>
      </c>
      <c r="O241" s="6">
        <v>674.11</v>
      </c>
      <c r="P241" s="13">
        <f t="shared" si="16"/>
        <v>44.105000000000004</v>
      </c>
      <c r="Q241" s="11">
        <v>1</v>
      </c>
      <c r="R241" s="13"/>
    </row>
    <row r="242" spans="1:18" ht="24" customHeight="1">
      <c r="A242" s="9">
        <v>238</v>
      </c>
      <c r="B242" s="3">
        <v>6020002155</v>
      </c>
      <c r="C242" s="2" t="s">
        <v>1116</v>
      </c>
      <c r="D242" s="4" t="s">
        <v>1117</v>
      </c>
      <c r="E242" s="4" t="s">
        <v>1118</v>
      </c>
      <c r="F242" s="2" t="s">
        <v>438</v>
      </c>
      <c r="G242" s="6">
        <v>415.71</v>
      </c>
      <c r="H242" s="6">
        <v>27.21</v>
      </c>
      <c r="I242" s="160">
        <v>11</v>
      </c>
      <c r="J242" s="6">
        <v>3.5</v>
      </c>
      <c r="K242" s="7">
        <f t="shared" si="17"/>
        <v>38.5</v>
      </c>
      <c r="L242" s="7">
        <f t="shared" si="18"/>
        <v>2.6950000000000003</v>
      </c>
      <c r="M242" s="17">
        <f t="shared" si="19"/>
        <v>41.199999999999996</v>
      </c>
      <c r="N242" s="17">
        <f t="shared" si="15"/>
        <v>456.90999999999997</v>
      </c>
      <c r="O242" s="6">
        <v>456.91</v>
      </c>
      <c r="P242" s="13">
        <f t="shared" si="16"/>
        <v>29.905000000000001</v>
      </c>
      <c r="Q242" s="11">
        <v>0</v>
      </c>
      <c r="R242" s="13"/>
    </row>
    <row r="243" spans="1:18" ht="24" customHeight="1">
      <c r="A243" s="9">
        <v>239</v>
      </c>
      <c r="B243" s="3">
        <v>6020002156</v>
      </c>
      <c r="C243" s="2" t="s">
        <v>1119</v>
      </c>
      <c r="D243" s="4" t="s">
        <v>440</v>
      </c>
      <c r="E243" s="4" t="s">
        <v>1120</v>
      </c>
      <c r="F243" s="2" t="s">
        <v>438</v>
      </c>
      <c r="G243" s="6">
        <v>187.28</v>
      </c>
      <c r="H243" s="6">
        <v>12.28</v>
      </c>
      <c r="I243" s="160">
        <v>4</v>
      </c>
      <c r="J243" s="6">
        <v>3.5</v>
      </c>
      <c r="K243" s="7">
        <f t="shared" si="17"/>
        <v>14</v>
      </c>
      <c r="L243" s="7">
        <f t="shared" si="18"/>
        <v>0.98000000000000009</v>
      </c>
      <c r="M243" s="17">
        <f t="shared" si="19"/>
        <v>14.98</v>
      </c>
      <c r="N243" s="17">
        <f t="shared" si="15"/>
        <v>202.26</v>
      </c>
      <c r="O243" s="6">
        <v>202.26</v>
      </c>
      <c r="P243" s="13">
        <f t="shared" si="16"/>
        <v>13.26</v>
      </c>
      <c r="Q243" s="11">
        <v>1</v>
      </c>
      <c r="R243" s="13"/>
    </row>
    <row r="244" spans="1:18" ht="24" customHeight="1">
      <c r="A244" s="9">
        <v>240</v>
      </c>
      <c r="B244" s="3">
        <v>6020002157</v>
      </c>
      <c r="C244" s="2" t="s">
        <v>1121</v>
      </c>
      <c r="D244" s="4" t="s">
        <v>1122</v>
      </c>
      <c r="E244" s="4" t="s">
        <v>1123</v>
      </c>
      <c r="F244" s="2" t="s">
        <v>18</v>
      </c>
      <c r="G244" s="6">
        <v>0</v>
      </c>
      <c r="H244" s="6">
        <v>0</v>
      </c>
      <c r="I244" s="160">
        <v>351</v>
      </c>
      <c r="J244" s="6">
        <v>3.5</v>
      </c>
      <c r="K244" s="7">
        <f t="shared" si="17"/>
        <v>1228.5</v>
      </c>
      <c r="L244" s="7">
        <f t="shared" si="18"/>
        <v>85.995000000000005</v>
      </c>
      <c r="M244" s="17">
        <f t="shared" si="19"/>
        <v>1314.5</v>
      </c>
      <c r="N244" s="17">
        <f t="shared" si="15"/>
        <v>1314.5</v>
      </c>
      <c r="O244" s="6">
        <v>1314.5</v>
      </c>
      <c r="P244" s="13">
        <f t="shared" si="16"/>
        <v>85.995000000000005</v>
      </c>
      <c r="Q244" s="11">
        <v>0</v>
      </c>
      <c r="R244" s="13"/>
    </row>
    <row r="245" spans="1:18" ht="24" customHeight="1">
      <c r="A245" s="9">
        <v>241</v>
      </c>
      <c r="B245" s="3">
        <v>6020002158</v>
      </c>
      <c r="C245" s="2" t="s">
        <v>1124</v>
      </c>
      <c r="D245" s="4" t="s">
        <v>1125</v>
      </c>
      <c r="E245" s="4" t="s">
        <v>1126</v>
      </c>
      <c r="F245" s="2" t="s">
        <v>18</v>
      </c>
      <c r="G245" s="6">
        <v>0</v>
      </c>
      <c r="H245" s="6">
        <v>0</v>
      </c>
      <c r="I245" s="160">
        <v>20</v>
      </c>
      <c r="J245" s="6">
        <v>3.5</v>
      </c>
      <c r="K245" s="7">
        <f t="shared" si="17"/>
        <v>70</v>
      </c>
      <c r="L245" s="7">
        <f t="shared" si="18"/>
        <v>4.9000000000000004</v>
      </c>
      <c r="M245" s="17">
        <f t="shared" si="19"/>
        <v>74.900000000000006</v>
      </c>
      <c r="N245" s="17">
        <f t="shared" si="15"/>
        <v>74.900000000000006</v>
      </c>
      <c r="O245" s="6">
        <v>74.900000000000006</v>
      </c>
      <c r="P245" s="13">
        <f t="shared" si="16"/>
        <v>4.9000000000000004</v>
      </c>
      <c r="Q245" s="11">
        <v>1</v>
      </c>
      <c r="R245" s="13"/>
    </row>
    <row r="246" spans="1:18" ht="24" customHeight="1">
      <c r="A246" s="9">
        <v>242</v>
      </c>
      <c r="B246" s="3">
        <v>6020002159</v>
      </c>
      <c r="C246" s="2" t="s">
        <v>1127</v>
      </c>
      <c r="D246" s="4" t="s">
        <v>1128</v>
      </c>
      <c r="E246" s="4" t="s">
        <v>1129</v>
      </c>
      <c r="F246" s="2" t="s">
        <v>476</v>
      </c>
      <c r="G246" s="6">
        <v>172.27</v>
      </c>
      <c r="H246" s="6">
        <v>11.27</v>
      </c>
      <c r="I246" s="160">
        <v>26</v>
      </c>
      <c r="J246" s="6">
        <v>3.5</v>
      </c>
      <c r="K246" s="7">
        <f t="shared" si="17"/>
        <v>91</v>
      </c>
      <c r="L246" s="7">
        <f t="shared" si="18"/>
        <v>6.370000000000001</v>
      </c>
      <c r="M246" s="17">
        <f t="shared" si="19"/>
        <v>97.37</v>
      </c>
      <c r="N246" s="17">
        <f t="shared" si="15"/>
        <v>269.64</v>
      </c>
      <c r="O246" s="6">
        <v>269.64</v>
      </c>
      <c r="P246" s="13">
        <f t="shared" si="16"/>
        <v>17.64</v>
      </c>
      <c r="Q246" s="11">
        <v>0</v>
      </c>
      <c r="R246" s="13"/>
    </row>
    <row r="247" spans="1:18" ht="24" customHeight="1">
      <c r="A247" s="9">
        <v>243</v>
      </c>
      <c r="B247" s="3">
        <v>6020002160</v>
      </c>
      <c r="C247" s="2" t="s">
        <v>1130</v>
      </c>
      <c r="D247" s="4" t="s">
        <v>1131</v>
      </c>
      <c r="E247" s="4" t="s">
        <v>1132</v>
      </c>
      <c r="F247" s="2" t="s">
        <v>18</v>
      </c>
      <c r="G247" s="6">
        <v>0</v>
      </c>
      <c r="H247" s="6">
        <v>0</v>
      </c>
      <c r="I247" s="160">
        <v>64</v>
      </c>
      <c r="J247" s="6">
        <v>3.5</v>
      </c>
      <c r="K247" s="7">
        <f t="shared" si="17"/>
        <v>224</v>
      </c>
      <c r="L247" s="7">
        <f t="shared" si="18"/>
        <v>15.680000000000001</v>
      </c>
      <c r="M247" s="17">
        <f t="shared" si="19"/>
        <v>239.68</v>
      </c>
      <c r="N247" s="17">
        <f t="shared" si="15"/>
        <v>239.68</v>
      </c>
      <c r="O247" s="6">
        <v>239.68</v>
      </c>
      <c r="P247" s="13">
        <f t="shared" si="16"/>
        <v>15.680000000000001</v>
      </c>
      <c r="Q247" s="11">
        <v>1</v>
      </c>
      <c r="R247" s="13"/>
    </row>
    <row r="248" spans="1:18" ht="24" customHeight="1">
      <c r="A248" s="9">
        <v>244</v>
      </c>
      <c r="B248" s="3">
        <v>6020002161</v>
      </c>
      <c r="C248" s="2" t="s">
        <v>1133</v>
      </c>
      <c r="D248" s="4" t="s">
        <v>1134</v>
      </c>
      <c r="E248" s="4" t="s">
        <v>1135</v>
      </c>
      <c r="F248" s="2" t="s">
        <v>438</v>
      </c>
      <c r="G248" s="6">
        <v>6321.59</v>
      </c>
      <c r="H248" s="6">
        <v>413.59</v>
      </c>
      <c r="I248" s="160">
        <v>171</v>
      </c>
      <c r="J248" s="6">
        <v>3.5</v>
      </c>
      <c r="K248" s="7">
        <f t="shared" si="17"/>
        <v>598.5</v>
      </c>
      <c r="L248" s="7">
        <f t="shared" si="18"/>
        <v>41.895000000000003</v>
      </c>
      <c r="M248" s="17">
        <f t="shared" si="19"/>
        <v>640.4</v>
      </c>
      <c r="N248" s="17">
        <f t="shared" si="15"/>
        <v>6961.99</v>
      </c>
      <c r="O248" s="6">
        <v>6961.99</v>
      </c>
      <c r="P248" s="13">
        <f t="shared" si="16"/>
        <v>455.48499999999996</v>
      </c>
      <c r="Q248" s="11">
        <v>0</v>
      </c>
      <c r="R248" s="13"/>
    </row>
    <row r="249" spans="1:18" ht="24" customHeight="1">
      <c r="A249" s="9">
        <v>245</v>
      </c>
      <c r="B249" s="3">
        <v>6020002162</v>
      </c>
      <c r="C249" s="2" t="s">
        <v>1136</v>
      </c>
      <c r="D249" s="4" t="s">
        <v>1137</v>
      </c>
      <c r="E249" s="4" t="s">
        <v>1138</v>
      </c>
      <c r="F249" s="2" t="s">
        <v>438</v>
      </c>
      <c r="G249" s="6">
        <v>4741.2</v>
      </c>
      <c r="H249" s="6">
        <v>310.2</v>
      </c>
      <c r="I249" s="160">
        <v>209</v>
      </c>
      <c r="J249" s="6">
        <v>3.5</v>
      </c>
      <c r="K249" s="7">
        <f t="shared" si="17"/>
        <v>731.5</v>
      </c>
      <c r="L249" s="7">
        <f t="shared" si="18"/>
        <v>51.205000000000005</v>
      </c>
      <c r="M249" s="17">
        <f t="shared" si="19"/>
        <v>782.71</v>
      </c>
      <c r="N249" s="17">
        <f t="shared" si="15"/>
        <v>5523.91</v>
      </c>
      <c r="O249" s="6">
        <v>5523.91</v>
      </c>
      <c r="P249" s="13">
        <f t="shared" si="16"/>
        <v>361.40499999999997</v>
      </c>
      <c r="Q249" s="11">
        <v>1</v>
      </c>
      <c r="R249" s="13"/>
    </row>
    <row r="250" spans="1:18" ht="24" customHeight="1">
      <c r="A250" s="9">
        <v>246</v>
      </c>
      <c r="B250" s="3">
        <v>6020002163</v>
      </c>
      <c r="C250" s="2" t="s">
        <v>1139</v>
      </c>
      <c r="D250" s="4" t="s">
        <v>1140</v>
      </c>
      <c r="E250" s="4" t="s">
        <v>1141</v>
      </c>
      <c r="F250" s="2" t="s">
        <v>438</v>
      </c>
      <c r="G250" s="6">
        <v>1404.4</v>
      </c>
      <c r="H250" s="6">
        <v>91.9</v>
      </c>
      <c r="I250" s="160">
        <v>37</v>
      </c>
      <c r="J250" s="6">
        <v>3.5</v>
      </c>
      <c r="K250" s="7">
        <f t="shared" si="17"/>
        <v>129.5</v>
      </c>
      <c r="L250" s="7">
        <f t="shared" si="18"/>
        <v>9.0650000000000013</v>
      </c>
      <c r="M250" s="17">
        <f t="shared" si="19"/>
        <v>138.57</v>
      </c>
      <c r="N250" s="17">
        <f t="shared" si="15"/>
        <v>1542.97</v>
      </c>
      <c r="O250" s="6">
        <v>1542.97</v>
      </c>
      <c r="P250" s="13">
        <f t="shared" si="16"/>
        <v>100.965</v>
      </c>
      <c r="Q250" s="11">
        <v>0</v>
      </c>
      <c r="R250" s="13"/>
    </row>
    <row r="251" spans="1:18" ht="24" customHeight="1">
      <c r="A251" s="9">
        <v>247</v>
      </c>
      <c r="B251" s="3">
        <v>6020002164</v>
      </c>
      <c r="C251" s="2" t="s">
        <v>1142</v>
      </c>
      <c r="D251" s="4" t="s">
        <v>1143</v>
      </c>
      <c r="E251" s="4" t="s">
        <v>1144</v>
      </c>
      <c r="F251" s="2" t="s">
        <v>1145</v>
      </c>
      <c r="G251" s="6">
        <v>1037.3800000000001</v>
      </c>
      <c r="H251" s="6">
        <v>67.88</v>
      </c>
      <c r="I251" s="160">
        <v>26</v>
      </c>
      <c r="J251" s="6">
        <v>3.5</v>
      </c>
      <c r="K251" s="7">
        <f t="shared" si="17"/>
        <v>91</v>
      </c>
      <c r="L251" s="7">
        <f t="shared" si="18"/>
        <v>6.370000000000001</v>
      </c>
      <c r="M251" s="17">
        <f t="shared" si="19"/>
        <v>97.37</v>
      </c>
      <c r="N251" s="17">
        <f t="shared" si="15"/>
        <v>1134.75</v>
      </c>
      <c r="O251" s="6">
        <v>1134.75</v>
      </c>
      <c r="P251" s="13">
        <f t="shared" si="16"/>
        <v>74.25</v>
      </c>
      <c r="Q251" s="11">
        <v>1</v>
      </c>
      <c r="R251" s="13"/>
    </row>
    <row r="252" spans="1:18" ht="24" customHeight="1">
      <c r="A252" s="9">
        <v>248</v>
      </c>
      <c r="B252" s="3">
        <v>6020002165</v>
      </c>
      <c r="C252" s="2" t="s">
        <v>1146</v>
      </c>
      <c r="D252" s="4" t="s">
        <v>1147</v>
      </c>
      <c r="E252" s="4" t="s">
        <v>1148</v>
      </c>
      <c r="F252" s="2" t="s">
        <v>438</v>
      </c>
      <c r="G252" s="6">
        <v>359.54</v>
      </c>
      <c r="H252" s="6">
        <v>23.54</v>
      </c>
      <c r="I252" s="160">
        <v>10</v>
      </c>
      <c r="J252" s="6">
        <v>3.5</v>
      </c>
      <c r="K252" s="7">
        <f t="shared" si="17"/>
        <v>35</v>
      </c>
      <c r="L252" s="7">
        <f t="shared" si="18"/>
        <v>2.4500000000000002</v>
      </c>
      <c r="M252" s="17">
        <f t="shared" si="19"/>
        <v>37.450000000000003</v>
      </c>
      <c r="N252" s="17">
        <f t="shared" si="15"/>
        <v>396.99</v>
      </c>
      <c r="O252" s="6">
        <v>396.99</v>
      </c>
      <c r="P252" s="13">
        <f t="shared" si="16"/>
        <v>25.99</v>
      </c>
      <c r="Q252" s="11">
        <v>0</v>
      </c>
      <c r="R252" s="13"/>
    </row>
    <row r="253" spans="1:18" ht="24" customHeight="1">
      <c r="A253" s="9">
        <v>249</v>
      </c>
      <c r="B253" s="3">
        <v>6020002166</v>
      </c>
      <c r="C253" s="2" t="s">
        <v>1149</v>
      </c>
      <c r="D253" s="4" t="s">
        <v>1150</v>
      </c>
      <c r="E253" s="4" t="s">
        <v>1151</v>
      </c>
      <c r="F253" s="2" t="s">
        <v>438</v>
      </c>
      <c r="G253" s="6">
        <v>741.54</v>
      </c>
      <c r="H253" s="6">
        <v>48.54</v>
      </c>
      <c r="I253" s="160">
        <v>20</v>
      </c>
      <c r="J253" s="6">
        <v>3.5</v>
      </c>
      <c r="K253" s="7">
        <f t="shared" si="17"/>
        <v>70</v>
      </c>
      <c r="L253" s="7">
        <f t="shared" si="18"/>
        <v>4.9000000000000004</v>
      </c>
      <c r="M253" s="17">
        <f t="shared" si="19"/>
        <v>74.900000000000006</v>
      </c>
      <c r="N253" s="17">
        <f t="shared" si="15"/>
        <v>816.43999999999994</v>
      </c>
      <c r="O253" s="6">
        <v>816.44</v>
      </c>
      <c r="P253" s="13">
        <f t="shared" si="16"/>
        <v>53.44</v>
      </c>
      <c r="Q253" s="11">
        <v>1</v>
      </c>
      <c r="R253" s="13"/>
    </row>
    <row r="254" spans="1:18" ht="24" customHeight="1">
      <c r="A254" s="9">
        <v>250</v>
      </c>
      <c r="B254" s="3">
        <v>6020002167</v>
      </c>
      <c r="C254" s="2" t="s">
        <v>1152</v>
      </c>
      <c r="D254" s="4" t="s">
        <v>1153</v>
      </c>
      <c r="E254" s="4" t="s">
        <v>1154</v>
      </c>
      <c r="F254" s="2" t="s">
        <v>476</v>
      </c>
      <c r="G254" s="6">
        <v>59.93</v>
      </c>
      <c r="H254" s="6">
        <v>3.93</v>
      </c>
      <c r="I254" s="160">
        <v>16</v>
      </c>
      <c r="J254" s="6">
        <v>3.5</v>
      </c>
      <c r="K254" s="7">
        <f t="shared" si="17"/>
        <v>56</v>
      </c>
      <c r="L254" s="7">
        <f t="shared" si="18"/>
        <v>3.9200000000000004</v>
      </c>
      <c r="M254" s="17">
        <f t="shared" si="19"/>
        <v>59.92</v>
      </c>
      <c r="N254" s="17">
        <f t="shared" si="15"/>
        <v>119.85</v>
      </c>
      <c r="O254" s="6">
        <v>119.85</v>
      </c>
      <c r="P254" s="13">
        <f t="shared" si="16"/>
        <v>7.8500000000000005</v>
      </c>
      <c r="Q254" s="11">
        <v>0</v>
      </c>
      <c r="R254" s="13"/>
    </row>
    <row r="255" spans="1:18" ht="24" customHeight="1">
      <c r="A255" s="9">
        <v>251</v>
      </c>
      <c r="B255" s="3">
        <v>6020002168</v>
      </c>
      <c r="C255" s="2" t="s">
        <v>1155</v>
      </c>
      <c r="D255" s="4" t="s">
        <v>1156</v>
      </c>
      <c r="E255" s="4" t="s">
        <v>1157</v>
      </c>
      <c r="F255" s="2" t="s">
        <v>476</v>
      </c>
      <c r="G255" s="6">
        <v>513.07000000000005</v>
      </c>
      <c r="H255" s="6">
        <v>33.57</v>
      </c>
      <c r="I255" s="160">
        <v>60</v>
      </c>
      <c r="J255" s="6">
        <v>3.5</v>
      </c>
      <c r="K255" s="7">
        <f t="shared" si="17"/>
        <v>210</v>
      </c>
      <c r="L255" s="7">
        <f t="shared" si="18"/>
        <v>14.700000000000001</v>
      </c>
      <c r="M255" s="17">
        <f t="shared" si="19"/>
        <v>224.7</v>
      </c>
      <c r="N255" s="17">
        <f t="shared" si="15"/>
        <v>737.77</v>
      </c>
      <c r="O255" s="6">
        <v>737.77</v>
      </c>
      <c r="P255" s="13">
        <f t="shared" si="16"/>
        <v>48.27</v>
      </c>
      <c r="Q255" s="11">
        <v>1</v>
      </c>
      <c r="R255" s="13"/>
    </row>
    <row r="256" spans="1:18" ht="24" customHeight="1">
      <c r="A256" s="9">
        <v>252</v>
      </c>
      <c r="B256" s="3">
        <v>6020002169</v>
      </c>
      <c r="C256" s="2" t="s">
        <v>1158</v>
      </c>
      <c r="D256" s="4" t="s">
        <v>1159</v>
      </c>
      <c r="E256" s="4" t="s">
        <v>1160</v>
      </c>
      <c r="F256" s="2" t="s">
        <v>18</v>
      </c>
      <c r="G256" s="6">
        <v>0</v>
      </c>
      <c r="H256" s="6">
        <v>0</v>
      </c>
      <c r="I256" s="160">
        <v>34</v>
      </c>
      <c r="J256" s="6">
        <v>3.5</v>
      </c>
      <c r="K256" s="7">
        <f t="shared" si="17"/>
        <v>119</v>
      </c>
      <c r="L256" s="7">
        <f t="shared" si="18"/>
        <v>8.33</v>
      </c>
      <c r="M256" s="17">
        <f t="shared" si="19"/>
        <v>127.33</v>
      </c>
      <c r="N256" s="17">
        <f t="shared" si="15"/>
        <v>127.33</v>
      </c>
      <c r="O256" s="6">
        <v>127.33</v>
      </c>
      <c r="P256" s="13">
        <f t="shared" si="16"/>
        <v>8.33</v>
      </c>
      <c r="Q256" s="11">
        <v>0</v>
      </c>
      <c r="R256" s="13"/>
    </row>
    <row r="257" spans="1:18" ht="24" customHeight="1">
      <c r="A257" s="9">
        <v>253</v>
      </c>
      <c r="B257" s="3">
        <v>6020002170</v>
      </c>
      <c r="C257" s="2" t="s">
        <v>1161</v>
      </c>
      <c r="D257" s="4" t="s">
        <v>1162</v>
      </c>
      <c r="E257" s="4" t="s">
        <v>1163</v>
      </c>
      <c r="F257" s="2" t="s">
        <v>18</v>
      </c>
      <c r="G257" s="6">
        <v>0</v>
      </c>
      <c r="H257" s="6">
        <v>0</v>
      </c>
      <c r="I257" s="160">
        <v>12</v>
      </c>
      <c r="J257" s="6">
        <v>3.5</v>
      </c>
      <c r="K257" s="7">
        <f t="shared" si="17"/>
        <v>42</v>
      </c>
      <c r="L257" s="7">
        <f t="shared" si="18"/>
        <v>2.9400000000000004</v>
      </c>
      <c r="M257" s="17">
        <f t="shared" si="19"/>
        <v>44.94</v>
      </c>
      <c r="N257" s="17">
        <f t="shared" si="15"/>
        <v>44.94</v>
      </c>
      <c r="O257" s="6">
        <v>44.94</v>
      </c>
      <c r="P257" s="13">
        <f t="shared" si="16"/>
        <v>2.9400000000000004</v>
      </c>
      <c r="Q257" s="11">
        <v>1</v>
      </c>
      <c r="R257" s="13"/>
    </row>
    <row r="258" spans="1:18" ht="24" customHeight="1">
      <c r="A258" s="9">
        <v>254</v>
      </c>
      <c r="B258" s="3">
        <v>6020002171</v>
      </c>
      <c r="C258" s="2" t="s">
        <v>420</v>
      </c>
      <c r="D258" s="4" t="s">
        <v>1164</v>
      </c>
      <c r="E258" s="4" t="s">
        <v>1165</v>
      </c>
      <c r="F258" s="2" t="s">
        <v>472</v>
      </c>
      <c r="G258" s="6">
        <v>389.48</v>
      </c>
      <c r="H258" s="6">
        <v>25.48</v>
      </c>
      <c r="I258" s="160">
        <v>84</v>
      </c>
      <c r="J258" s="6">
        <v>3.5</v>
      </c>
      <c r="K258" s="7">
        <f t="shared" si="17"/>
        <v>294</v>
      </c>
      <c r="L258" s="7">
        <f t="shared" si="18"/>
        <v>20.580000000000002</v>
      </c>
      <c r="M258" s="17">
        <f t="shared" si="19"/>
        <v>314.58</v>
      </c>
      <c r="N258" s="17">
        <f t="shared" si="15"/>
        <v>704.06</v>
      </c>
      <c r="O258" s="6">
        <v>704.06</v>
      </c>
      <c r="P258" s="13">
        <f t="shared" si="16"/>
        <v>46.06</v>
      </c>
      <c r="Q258" s="11">
        <v>0</v>
      </c>
      <c r="R258" s="13"/>
    </row>
    <row r="259" spans="1:18" ht="24" customHeight="1">
      <c r="A259" s="9">
        <v>255</v>
      </c>
      <c r="B259" s="3">
        <v>6020002172</v>
      </c>
      <c r="C259" s="2" t="s">
        <v>1166</v>
      </c>
      <c r="D259" s="4" t="s">
        <v>1167</v>
      </c>
      <c r="E259" s="4" t="s">
        <v>1168</v>
      </c>
      <c r="F259" s="2" t="s">
        <v>476</v>
      </c>
      <c r="G259" s="6">
        <v>528.04999999999995</v>
      </c>
      <c r="H259" s="6">
        <v>34.549999999999997</v>
      </c>
      <c r="I259" s="160">
        <v>71</v>
      </c>
      <c r="J259" s="6">
        <v>3.5</v>
      </c>
      <c r="K259" s="7">
        <f t="shared" si="17"/>
        <v>248.5</v>
      </c>
      <c r="L259" s="7">
        <f t="shared" si="18"/>
        <v>17.395000000000003</v>
      </c>
      <c r="M259" s="17">
        <f t="shared" si="19"/>
        <v>265.89999999999998</v>
      </c>
      <c r="N259" s="17">
        <f t="shared" si="15"/>
        <v>793.94999999999993</v>
      </c>
      <c r="O259" s="6">
        <v>793.95</v>
      </c>
      <c r="P259" s="13">
        <f t="shared" si="16"/>
        <v>51.945</v>
      </c>
      <c r="Q259" s="11">
        <v>1</v>
      </c>
      <c r="R259" s="13"/>
    </row>
    <row r="260" spans="1:18" ht="24" customHeight="1">
      <c r="A260" s="9">
        <v>256</v>
      </c>
      <c r="B260" s="3">
        <v>6020002173</v>
      </c>
      <c r="C260" s="2" t="s">
        <v>1169</v>
      </c>
      <c r="D260" s="4" t="s">
        <v>1170</v>
      </c>
      <c r="E260" s="4" t="s">
        <v>1171</v>
      </c>
      <c r="F260" s="2" t="s">
        <v>438</v>
      </c>
      <c r="G260" s="6">
        <v>1172.2</v>
      </c>
      <c r="H260" s="6">
        <v>76.7</v>
      </c>
      <c r="I260" s="160">
        <v>27</v>
      </c>
      <c r="J260" s="6">
        <v>3.5</v>
      </c>
      <c r="K260" s="7">
        <f t="shared" si="17"/>
        <v>94.5</v>
      </c>
      <c r="L260" s="7">
        <f t="shared" si="18"/>
        <v>6.6150000000000002</v>
      </c>
      <c r="M260" s="17">
        <f t="shared" si="19"/>
        <v>101.12</v>
      </c>
      <c r="N260" s="17">
        <f t="shared" si="15"/>
        <v>1273.3200000000002</v>
      </c>
      <c r="O260" s="6">
        <v>1273.32</v>
      </c>
      <c r="P260" s="13">
        <f t="shared" si="16"/>
        <v>83.314999999999998</v>
      </c>
      <c r="Q260" s="11">
        <v>0</v>
      </c>
      <c r="R260" s="13"/>
    </row>
    <row r="261" spans="1:18" ht="24" customHeight="1">
      <c r="A261" s="9">
        <v>257</v>
      </c>
      <c r="B261" s="3">
        <v>6020002174</v>
      </c>
      <c r="C261" s="2" t="s">
        <v>1172</v>
      </c>
      <c r="D261" s="4" t="s">
        <v>1173</v>
      </c>
      <c r="E261" s="4" t="s">
        <v>1174</v>
      </c>
      <c r="F261" s="2" t="s">
        <v>438</v>
      </c>
      <c r="G261" s="6">
        <v>310.86</v>
      </c>
      <c r="H261" s="6">
        <v>20.36</v>
      </c>
      <c r="I261" s="160">
        <v>6</v>
      </c>
      <c r="J261" s="6">
        <v>3.5</v>
      </c>
      <c r="K261" s="7">
        <f t="shared" si="17"/>
        <v>21</v>
      </c>
      <c r="L261" s="7">
        <f t="shared" si="18"/>
        <v>1.4700000000000002</v>
      </c>
      <c r="M261" s="17">
        <f t="shared" si="19"/>
        <v>22.47</v>
      </c>
      <c r="N261" s="17">
        <f t="shared" ref="N261:N324" si="20">SUM(G261+M261)</f>
        <v>333.33000000000004</v>
      </c>
      <c r="O261" s="6">
        <v>333.33</v>
      </c>
      <c r="P261" s="13">
        <f t="shared" ref="P261:P324" si="21">SUM(H261+L261)</f>
        <v>21.83</v>
      </c>
      <c r="Q261" s="11">
        <v>1</v>
      </c>
      <c r="R261" s="13"/>
    </row>
    <row r="262" spans="1:18" ht="24" customHeight="1">
      <c r="A262" s="9">
        <v>258</v>
      </c>
      <c r="B262" s="3">
        <v>6020002175</v>
      </c>
      <c r="C262" s="2" t="s">
        <v>1175</v>
      </c>
      <c r="D262" s="4" t="s">
        <v>1176</v>
      </c>
      <c r="E262" s="4" t="s">
        <v>1177</v>
      </c>
      <c r="F262" s="2" t="s">
        <v>438</v>
      </c>
      <c r="G262" s="6">
        <v>254.68</v>
      </c>
      <c r="H262" s="6">
        <v>16.68</v>
      </c>
      <c r="I262" s="160">
        <v>4</v>
      </c>
      <c r="J262" s="6">
        <v>3.5</v>
      </c>
      <c r="K262" s="7">
        <f t="shared" ref="K262:K325" si="22">SUM(I262*J262)</f>
        <v>14</v>
      </c>
      <c r="L262" s="7">
        <f t="shared" si="18"/>
        <v>0.98000000000000009</v>
      </c>
      <c r="M262" s="17">
        <f t="shared" si="19"/>
        <v>14.98</v>
      </c>
      <c r="N262" s="17">
        <f t="shared" si="20"/>
        <v>269.66000000000003</v>
      </c>
      <c r="O262" s="6">
        <v>269.66000000000003</v>
      </c>
      <c r="P262" s="13">
        <f t="shared" si="21"/>
        <v>17.66</v>
      </c>
      <c r="Q262" s="11">
        <v>0</v>
      </c>
      <c r="R262" s="13"/>
    </row>
    <row r="263" spans="1:18" ht="24" customHeight="1">
      <c r="A263" s="9">
        <v>259</v>
      </c>
      <c r="B263" s="3">
        <v>6020002176</v>
      </c>
      <c r="C263" s="2" t="s">
        <v>1178</v>
      </c>
      <c r="D263" s="4" t="s">
        <v>1179</v>
      </c>
      <c r="E263" s="4" t="s">
        <v>1180</v>
      </c>
      <c r="F263" s="2" t="s">
        <v>438</v>
      </c>
      <c r="G263" s="6">
        <v>1434.37</v>
      </c>
      <c r="H263" s="6">
        <v>93.87</v>
      </c>
      <c r="I263" s="160">
        <v>79</v>
      </c>
      <c r="J263" s="6">
        <v>3.5</v>
      </c>
      <c r="K263" s="7">
        <f t="shared" si="22"/>
        <v>276.5</v>
      </c>
      <c r="L263" s="7">
        <f t="shared" si="18"/>
        <v>19.355</v>
      </c>
      <c r="M263" s="17">
        <f t="shared" ref="M263:M326" si="23">ROUNDUP(K263+L263,2)</f>
        <v>295.86</v>
      </c>
      <c r="N263" s="17">
        <f t="shared" si="20"/>
        <v>1730.23</v>
      </c>
      <c r="O263" s="6">
        <v>1730.23</v>
      </c>
      <c r="P263" s="13">
        <f t="shared" si="21"/>
        <v>113.22500000000001</v>
      </c>
      <c r="Q263" s="11">
        <v>1</v>
      </c>
      <c r="R263" s="13"/>
    </row>
    <row r="264" spans="1:18" ht="24" customHeight="1">
      <c r="A264" s="9">
        <v>260</v>
      </c>
      <c r="B264" s="3">
        <v>6020002177</v>
      </c>
      <c r="C264" s="2" t="s">
        <v>1181</v>
      </c>
      <c r="D264" s="4" t="s">
        <v>1182</v>
      </c>
      <c r="E264" s="4" t="s">
        <v>1183</v>
      </c>
      <c r="F264" s="2" t="s">
        <v>438</v>
      </c>
      <c r="G264" s="6">
        <v>1924.95</v>
      </c>
      <c r="H264" s="6">
        <v>125.95</v>
      </c>
      <c r="I264" s="160">
        <v>49</v>
      </c>
      <c r="J264" s="6">
        <v>3.5</v>
      </c>
      <c r="K264" s="7">
        <f t="shared" si="22"/>
        <v>171.5</v>
      </c>
      <c r="L264" s="7">
        <f t="shared" si="18"/>
        <v>12.005000000000001</v>
      </c>
      <c r="M264" s="17">
        <f t="shared" si="23"/>
        <v>183.51</v>
      </c>
      <c r="N264" s="17">
        <f t="shared" si="20"/>
        <v>2108.46</v>
      </c>
      <c r="O264" s="6">
        <v>2108.46</v>
      </c>
      <c r="P264" s="13">
        <f t="shared" si="21"/>
        <v>137.95500000000001</v>
      </c>
      <c r="Q264" s="11">
        <v>0</v>
      </c>
      <c r="R264" s="13"/>
    </row>
    <row r="265" spans="1:18" ht="24" customHeight="1">
      <c r="A265" s="9">
        <v>261</v>
      </c>
      <c r="B265" s="3">
        <v>6020002178</v>
      </c>
      <c r="C265" s="2" t="s">
        <v>1184</v>
      </c>
      <c r="D265" s="4" t="s">
        <v>1182</v>
      </c>
      <c r="E265" s="4" t="s">
        <v>1185</v>
      </c>
      <c r="F265" s="2" t="s">
        <v>476</v>
      </c>
      <c r="G265" s="6">
        <v>314.58999999999997</v>
      </c>
      <c r="H265" s="6">
        <v>20.59</v>
      </c>
      <c r="I265" s="160">
        <v>40</v>
      </c>
      <c r="J265" s="6">
        <v>3.5</v>
      </c>
      <c r="K265" s="7">
        <f t="shared" si="22"/>
        <v>140</v>
      </c>
      <c r="L265" s="7">
        <f t="shared" ref="L265:L328" si="24">SUM(K265*7%)</f>
        <v>9.8000000000000007</v>
      </c>
      <c r="M265" s="17">
        <f t="shared" si="23"/>
        <v>149.80000000000001</v>
      </c>
      <c r="N265" s="17">
        <f t="shared" si="20"/>
        <v>464.39</v>
      </c>
      <c r="O265" s="6">
        <v>464.39</v>
      </c>
      <c r="P265" s="13">
        <f t="shared" si="21"/>
        <v>30.39</v>
      </c>
      <c r="Q265" s="11">
        <v>1</v>
      </c>
      <c r="R265" s="13"/>
    </row>
    <row r="266" spans="1:18" ht="24" customHeight="1">
      <c r="A266" s="9">
        <v>262</v>
      </c>
      <c r="B266" s="3">
        <v>6020002179</v>
      </c>
      <c r="C266" s="2" t="s">
        <v>1186</v>
      </c>
      <c r="D266" s="4" t="s">
        <v>1187</v>
      </c>
      <c r="E266" s="4" t="s">
        <v>1188</v>
      </c>
      <c r="F266" s="2" t="s">
        <v>438</v>
      </c>
      <c r="G266" s="6">
        <v>468.15</v>
      </c>
      <c r="H266" s="6">
        <v>30.65</v>
      </c>
      <c r="I266" s="160">
        <v>9</v>
      </c>
      <c r="J266" s="6">
        <v>3.5</v>
      </c>
      <c r="K266" s="7">
        <f t="shared" si="22"/>
        <v>31.5</v>
      </c>
      <c r="L266" s="7">
        <f t="shared" si="24"/>
        <v>2.2050000000000001</v>
      </c>
      <c r="M266" s="17">
        <f t="shared" si="23"/>
        <v>33.71</v>
      </c>
      <c r="N266" s="17">
        <f t="shared" si="20"/>
        <v>501.85999999999996</v>
      </c>
      <c r="O266" s="6">
        <v>501.86</v>
      </c>
      <c r="P266" s="13">
        <f t="shared" si="21"/>
        <v>32.854999999999997</v>
      </c>
      <c r="Q266" s="11">
        <v>0</v>
      </c>
      <c r="R266" s="13"/>
    </row>
    <row r="267" spans="1:18" ht="24" customHeight="1">
      <c r="A267" s="9">
        <v>263</v>
      </c>
      <c r="B267" s="3">
        <v>6020002180</v>
      </c>
      <c r="C267" s="2" t="s">
        <v>1189</v>
      </c>
      <c r="D267" s="4" t="s">
        <v>1190</v>
      </c>
      <c r="E267" s="4" t="s">
        <v>1191</v>
      </c>
      <c r="F267" s="2" t="s">
        <v>472</v>
      </c>
      <c r="G267" s="6">
        <v>172.27</v>
      </c>
      <c r="H267" s="6">
        <v>11.27</v>
      </c>
      <c r="I267" s="160">
        <v>52</v>
      </c>
      <c r="J267" s="6">
        <v>3.5</v>
      </c>
      <c r="K267" s="7">
        <f t="shared" si="22"/>
        <v>182</v>
      </c>
      <c r="L267" s="7">
        <f t="shared" si="24"/>
        <v>12.740000000000002</v>
      </c>
      <c r="M267" s="17">
        <f t="shared" si="23"/>
        <v>194.74</v>
      </c>
      <c r="N267" s="17">
        <f t="shared" si="20"/>
        <v>367.01</v>
      </c>
      <c r="O267" s="6">
        <v>367.01</v>
      </c>
      <c r="P267" s="13">
        <f t="shared" si="21"/>
        <v>24.01</v>
      </c>
      <c r="Q267" s="11">
        <v>1</v>
      </c>
      <c r="R267" s="13"/>
    </row>
    <row r="268" spans="1:18" ht="24" customHeight="1">
      <c r="A268" s="9">
        <v>264</v>
      </c>
      <c r="B268" s="3">
        <v>6020002181</v>
      </c>
      <c r="C268" s="2" t="s">
        <v>1192</v>
      </c>
      <c r="D268" s="4" t="s">
        <v>1190</v>
      </c>
      <c r="E268" s="4" t="s">
        <v>1193</v>
      </c>
      <c r="F268" s="2" t="s">
        <v>18</v>
      </c>
      <c r="G268" s="6">
        <v>0</v>
      </c>
      <c r="H268" s="6">
        <v>0</v>
      </c>
      <c r="I268" s="160">
        <v>11</v>
      </c>
      <c r="J268" s="6">
        <v>3.5</v>
      </c>
      <c r="K268" s="7">
        <f t="shared" si="22"/>
        <v>38.5</v>
      </c>
      <c r="L268" s="7">
        <f t="shared" si="24"/>
        <v>2.6950000000000003</v>
      </c>
      <c r="M268" s="17">
        <f t="shared" si="23"/>
        <v>41.199999999999996</v>
      </c>
      <c r="N268" s="17">
        <f t="shared" si="20"/>
        <v>41.199999999999996</v>
      </c>
      <c r="O268" s="6">
        <v>41.2</v>
      </c>
      <c r="P268" s="13">
        <f t="shared" si="21"/>
        <v>2.6950000000000003</v>
      </c>
      <c r="Q268" s="11">
        <v>0</v>
      </c>
      <c r="R268" s="13"/>
    </row>
    <row r="269" spans="1:18" ht="24" customHeight="1">
      <c r="A269" s="9">
        <v>265</v>
      </c>
      <c r="B269" s="3">
        <v>6020002182</v>
      </c>
      <c r="C269" s="2" t="s">
        <v>1194</v>
      </c>
      <c r="D269" s="4" t="s">
        <v>1195</v>
      </c>
      <c r="E269" s="4" t="s">
        <v>1196</v>
      </c>
      <c r="F269" s="2" t="s">
        <v>1197</v>
      </c>
      <c r="G269" s="6">
        <v>217.22</v>
      </c>
      <c r="H269" s="6">
        <v>14.22</v>
      </c>
      <c r="I269" s="160">
        <v>14</v>
      </c>
      <c r="J269" s="6">
        <v>3.5</v>
      </c>
      <c r="K269" s="7">
        <f t="shared" si="22"/>
        <v>49</v>
      </c>
      <c r="L269" s="7">
        <f t="shared" si="24"/>
        <v>3.43</v>
      </c>
      <c r="M269" s="17">
        <f t="shared" si="23"/>
        <v>52.43</v>
      </c>
      <c r="N269" s="17">
        <f t="shared" si="20"/>
        <v>269.64999999999998</v>
      </c>
      <c r="O269" s="6">
        <v>269.64999999999998</v>
      </c>
      <c r="P269" s="13">
        <f t="shared" si="21"/>
        <v>17.650000000000002</v>
      </c>
      <c r="Q269" s="11">
        <v>1</v>
      </c>
      <c r="R269" s="13"/>
    </row>
    <row r="270" spans="1:18" ht="24" customHeight="1">
      <c r="A270" s="9">
        <v>266</v>
      </c>
      <c r="B270" s="3">
        <v>6020002183</v>
      </c>
      <c r="C270" s="2" t="s">
        <v>1198</v>
      </c>
      <c r="D270" s="4" t="s">
        <v>1195</v>
      </c>
      <c r="E270" s="4" t="s">
        <v>1199</v>
      </c>
      <c r="F270" s="2" t="s">
        <v>438</v>
      </c>
      <c r="G270" s="6">
        <v>67.42</v>
      </c>
      <c r="H270" s="6">
        <v>4.42</v>
      </c>
      <c r="I270" s="160">
        <v>19</v>
      </c>
      <c r="J270" s="6">
        <v>3.5</v>
      </c>
      <c r="K270" s="7">
        <f t="shared" si="22"/>
        <v>66.5</v>
      </c>
      <c r="L270" s="7">
        <f t="shared" si="24"/>
        <v>4.6550000000000002</v>
      </c>
      <c r="M270" s="17">
        <f t="shared" si="23"/>
        <v>71.160000000000011</v>
      </c>
      <c r="N270" s="17">
        <f t="shared" si="20"/>
        <v>138.58000000000001</v>
      </c>
      <c r="O270" s="6">
        <v>138.58000000000001</v>
      </c>
      <c r="P270" s="13">
        <f t="shared" si="21"/>
        <v>9.0749999999999993</v>
      </c>
      <c r="Q270" s="11">
        <v>0</v>
      </c>
      <c r="R270" s="13"/>
    </row>
    <row r="271" spans="1:18" ht="24" customHeight="1">
      <c r="A271" s="9">
        <v>267</v>
      </c>
      <c r="B271" s="3">
        <v>6020002184</v>
      </c>
      <c r="C271" s="2" t="s">
        <v>1200</v>
      </c>
      <c r="D271" s="4" t="s">
        <v>1201</v>
      </c>
      <c r="E271" s="4" t="s">
        <v>1202</v>
      </c>
      <c r="F271" s="2" t="s">
        <v>1203</v>
      </c>
      <c r="G271" s="6">
        <v>82.4</v>
      </c>
      <c r="H271" s="6">
        <v>5.4</v>
      </c>
      <c r="I271" s="160">
        <v>3</v>
      </c>
      <c r="J271" s="6">
        <v>3.5</v>
      </c>
      <c r="K271" s="7">
        <f t="shared" si="22"/>
        <v>10.5</v>
      </c>
      <c r="L271" s="7">
        <f t="shared" si="24"/>
        <v>0.7350000000000001</v>
      </c>
      <c r="M271" s="17">
        <f t="shared" si="23"/>
        <v>11.24</v>
      </c>
      <c r="N271" s="17">
        <f t="shared" si="20"/>
        <v>93.64</v>
      </c>
      <c r="O271" s="6">
        <v>93.64</v>
      </c>
      <c r="P271" s="13">
        <f t="shared" si="21"/>
        <v>6.1350000000000007</v>
      </c>
      <c r="Q271" s="11">
        <v>1</v>
      </c>
      <c r="R271" s="13"/>
    </row>
    <row r="272" spans="1:18" ht="24" customHeight="1">
      <c r="A272" s="9">
        <v>268</v>
      </c>
      <c r="B272" s="3">
        <v>6020002185</v>
      </c>
      <c r="C272" s="2" t="s">
        <v>1204</v>
      </c>
      <c r="D272" s="4" t="s">
        <v>1205</v>
      </c>
      <c r="E272" s="4" t="s">
        <v>1206</v>
      </c>
      <c r="F272" s="2" t="s">
        <v>600</v>
      </c>
      <c r="G272" s="6">
        <v>176.03</v>
      </c>
      <c r="H272" s="6">
        <v>11.53</v>
      </c>
      <c r="I272" s="160">
        <v>11</v>
      </c>
      <c r="J272" s="6">
        <v>3.5</v>
      </c>
      <c r="K272" s="7">
        <f t="shared" si="22"/>
        <v>38.5</v>
      </c>
      <c r="L272" s="7">
        <f t="shared" si="24"/>
        <v>2.6950000000000003</v>
      </c>
      <c r="M272" s="17">
        <f t="shared" si="23"/>
        <v>41.199999999999996</v>
      </c>
      <c r="N272" s="17">
        <f t="shared" si="20"/>
        <v>217.23</v>
      </c>
      <c r="O272" s="6">
        <v>217.23</v>
      </c>
      <c r="P272" s="13">
        <f t="shared" si="21"/>
        <v>14.225</v>
      </c>
      <c r="Q272" s="11">
        <v>0</v>
      </c>
      <c r="R272" s="13"/>
    </row>
    <row r="273" spans="1:18" ht="24" customHeight="1">
      <c r="A273" s="9">
        <v>269</v>
      </c>
      <c r="B273" s="3">
        <v>6020002186</v>
      </c>
      <c r="C273" s="2" t="s">
        <v>1207</v>
      </c>
      <c r="D273" s="4" t="s">
        <v>1208</v>
      </c>
      <c r="E273" s="4" t="s">
        <v>1209</v>
      </c>
      <c r="F273" s="2" t="s">
        <v>505</v>
      </c>
      <c r="G273" s="6">
        <v>625.41999999999996</v>
      </c>
      <c r="H273" s="6">
        <v>40.92</v>
      </c>
      <c r="I273" s="160">
        <v>20</v>
      </c>
      <c r="J273" s="6">
        <v>3.5</v>
      </c>
      <c r="K273" s="7">
        <f t="shared" si="22"/>
        <v>70</v>
      </c>
      <c r="L273" s="7">
        <f t="shared" si="24"/>
        <v>4.9000000000000004</v>
      </c>
      <c r="M273" s="17">
        <f t="shared" si="23"/>
        <v>74.900000000000006</v>
      </c>
      <c r="N273" s="17">
        <f t="shared" si="20"/>
        <v>700.31999999999994</v>
      </c>
      <c r="O273" s="6">
        <v>700.32</v>
      </c>
      <c r="P273" s="13">
        <f t="shared" si="21"/>
        <v>45.82</v>
      </c>
      <c r="Q273" s="11">
        <v>1</v>
      </c>
      <c r="R273" s="13"/>
    </row>
    <row r="274" spans="1:18" ht="24" customHeight="1">
      <c r="A274" s="9">
        <v>270</v>
      </c>
      <c r="B274" s="3">
        <v>6020002187</v>
      </c>
      <c r="C274" s="2" t="s">
        <v>1210</v>
      </c>
      <c r="D274" s="4" t="s">
        <v>1211</v>
      </c>
      <c r="E274" s="4" t="s">
        <v>1212</v>
      </c>
      <c r="F274" s="2" t="s">
        <v>472</v>
      </c>
      <c r="G274" s="6">
        <v>29.96</v>
      </c>
      <c r="H274" s="6">
        <v>1.96</v>
      </c>
      <c r="I274" s="160">
        <v>19</v>
      </c>
      <c r="J274" s="6">
        <v>3.5</v>
      </c>
      <c r="K274" s="7">
        <f t="shared" si="22"/>
        <v>66.5</v>
      </c>
      <c r="L274" s="7">
        <f t="shared" si="24"/>
        <v>4.6550000000000002</v>
      </c>
      <c r="M274" s="17">
        <f t="shared" si="23"/>
        <v>71.160000000000011</v>
      </c>
      <c r="N274" s="17">
        <f t="shared" si="20"/>
        <v>101.12</v>
      </c>
      <c r="O274" s="6">
        <v>101.12</v>
      </c>
      <c r="P274" s="13">
        <f t="shared" si="21"/>
        <v>6.6150000000000002</v>
      </c>
      <c r="Q274" s="11">
        <v>0</v>
      </c>
      <c r="R274" s="13"/>
    </row>
    <row r="275" spans="1:18" ht="24" customHeight="1">
      <c r="A275" s="9">
        <v>271</v>
      </c>
      <c r="B275" s="3">
        <v>6020002188</v>
      </c>
      <c r="C275" s="2" t="s">
        <v>1213</v>
      </c>
      <c r="D275" s="4" t="s">
        <v>1214</v>
      </c>
      <c r="E275" s="4" t="s">
        <v>1215</v>
      </c>
      <c r="F275" s="2" t="s">
        <v>18</v>
      </c>
      <c r="G275" s="6">
        <v>0</v>
      </c>
      <c r="H275" s="6">
        <v>0</v>
      </c>
      <c r="I275" s="160">
        <v>6</v>
      </c>
      <c r="J275" s="6">
        <v>3.5</v>
      </c>
      <c r="K275" s="7">
        <f t="shared" si="22"/>
        <v>21</v>
      </c>
      <c r="L275" s="7">
        <f t="shared" si="24"/>
        <v>1.4700000000000002</v>
      </c>
      <c r="M275" s="17">
        <f t="shared" si="23"/>
        <v>22.47</v>
      </c>
      <c r="N275" s="17">
        <f t="shared" si="20"/>
        <v>22.47</v>
      </c>
      <c r="O275" s="6">
        <v>22.47</v>
      </c>
      <c r="P275" s="13">
        <f t="shared" si="21"/>
        <v>1.4700000000000002</v>
      </c>
      <c r="Q275" s="11">
        <v>1</v>
      </c>
      <c r="R275" s="13"/>
    </row>
    <row r="276" spans="1:18" ht="24" customHeight="1">
      <c r="A276" s="9">
        <v>272</v>
      </c>
      <c r="B276" s="3">
        <v>6020002189</v>
      </c>
      <c r="C276" s="2" t="s">
        <v>417</v>
      </c>
      <c r="D276" s="4" t="s">
        <v>1216</v>
      </c>
      <c r="E276" s="4" t="s">
        <v>1217</v>
      </c>
      <c r="F276" s="2" t="s">
        <v>472</v>
      </c>
      <c r="G276" s="6">
        <v>26.22</v>
      </c>
      <c r="H276" s="6">
        <v>1.72</v>
      </c>
      <c r="I276" s="160">
        <v>6</v>
      </c>
      <c r="J276" s="6">
        <v>3.5</v>
      </c>
      <c r="K276" s="7">
        <f t="shared" si="22"/>
        <v>21</v>
      </c>
      <c r="L276" s="7">
        <f t="shared" si="24"/>
        <v>1.4700000000000002</v>
      </c>
      <c r="M276" s="17">
        <f t="shared" si="23"/>
        <v>22.47</v>
      </c>
      <c r="N276" s="17">
        <f t="shared" si="20"/>
        <v>48.69</v>
      </c>
      <c r="O276" s="6">
        <v>48.69</v>
      </c>
      <c r="P276" s="13">
        <f t="shared" si="21"/>
        <v>3.1900000000000004</v>
      </c>
      <c r="Q276" s="11">
        <v>0</v>
      </c>
      <c r="R276" s="13"/>
    </row>
    <row r="277" spans="1:18" ht="24" customHeight="1">
      <c r="A277" s="9">
        <v>273</v>
      </c>
      <c r="B277" s="3">
        <v>6020002190</v>
      </c>
      <c r="C277" s="2" t="s">
        <v>1218</v>
      </c>
      <c r="D277" s="4" t="s">
        <v>1219</v>
      </c>
      <c r="E277" s="4" t="s">
        <v>1220</v>
      </c>
      <c r="F277" s="2" t="s">
        <v>476</v>
      </c>
      <c r="G277" s="6">
        <v>44.94</v>
      </c>
      <c r="H277" s="6">
        <v>2.94</v>
      </c>
      <c r="I277" s="160">
        <v>6</v>
      </c>
      <c r="J277" s="6">
        <v>3.5</v>
      </c>
      <c r="K277" s="7">
        <f t="shared" si="22"/>
        <v>21</v>
      </c>
      <c r="L277" s="7">
        <f t="shared" si="24"/>
        <v>1.4700000000000002</v>
      </c>
      <c r="M277" s="17">
        <f t="shared" si="23"/>
        <v>22.47</v>
      </c>
      <c r="N277" s="17">
        <f t="shared" si="20"/>
        <v>67.41</v>
      </c>
      <c r="O277" s="6">
        <v>67.41</v>
      </c>
      <c r="P277" s="13">
        <f t="shared" si="21"/>
        <v>4.41</v>
      </c>
      <c r="Q277" s="11">
        <v>1</v>
      </c>
      <c r="R277" s="13"/>
    </row>
    <row r="278" spans="1:18" ht="24" customHeight="1">
      <c r="A278" s="9">
        <v>274</v>
      </c>
      <c r="B278" s="3">
        <v>6020002191</v>
      </c>
      <c r="C278" s="2" t="s">
        <v>416</v>
      </c>
      <c r="D278" s="4" t="s">
        <v>1221</v>
      </c>
      <c r="E278" s="4" t="s">
        <v>1222</v>
      </c>
      <c r="F278" s="2" t="s">
        <v>472</v>
      </c>
      <c r="G278" s="6">
        <v>78.650000000000006</v>
      </c>
      <c r="H278" s="6">
        <v>5.15</v>
      </c>
      <c r="I278" s="160">
        <v>16</v>
      </c>
      <c r="J278" s="6">
        <v>3.5</v>
      </c>
      <c r="K278" s="7">
        <f>SUM(I278*J278)</f>
        <v>56</v>
      </c>
      <c r="L278" s="7">
        <f t="shared" si="24"/>
        <v>3.9200000000000004</v>
      </c>
      <c r="M278" s="17">
        <f t="shared" si="23"/>
        <v>59.92</v>
      </c>
      <c r="N278" s="17">
        <f t="shared" si="20"/>
        <v>138.57</v>
      </c>
      <c r="O278" s="6">
        <v>138.57</v>
      </c>
      <c r="P278" s="13">
        <f t="shared" si="21"/>
        <v>9.07</v>
      </c>
      <c r="Q278" s="11">
        <v>0</v>
      </c>
      <c r="R278" s="13"/>
    </row>
    <row r="279" spans="1:18" ht="24" customHeight="1">
      <c r="A279" s="9">
        <v>275</v>
      </c>
      <c r="B279" s="3">
        <v>6020002192</v>
      </c>
      <c r="C279" s="2" t="s">
        <v>1223</v>
      </c>
      <c r="D279" s="4" t="s">
        <v>1224</v>
      </c>
      <c r="E279" s="4" t="s">
        <v>1225</v>
      </c>
      <c r="F279" s="2" t="s">
        <v>472</v>
      </c>
      <c r="G279" s="6">
        <v>543.03</v>
      </c>
      <c r="H279" s="6">
        <v>35.53</v>
      </c>
      <c r="I279" s="160">
        <v>177</v>
      </c>
      <c r="J279" s="6">
        <v>3.5</v>
      </c>
      <c r="K279" s="7">
        <f t="shared" si="22"/>
        <v>619.5</v>
      </c>
      <c r="L279" s="7">
        <f t="shared" si="24"/>
        <v>43.365000000000002</v>
      </c>
      <c r="M279" s="17">
        <f t="shared" si="23"/>
        <v>662.87</v>
      </c>
      <c r="N279" s="17">
        <f t="shared" si="20"/>
        <v>1205.9000000000001</v>
      </c>
      <c r="O279" s="6">
        <v>1205.9000000000001</v>
      </c>
      <c r="P279" s="13">
        <f t="shared" si="21"/>
        <v>78.89500000000001</v>
      </c>
      <c r="Q279" s="11">
        <v>1</v>
      </c>
      <c r="R279" s="13"/>
    </row>
    <row r="280" spans="1:18" ht="24" customHeight="1">
      <c r="A280" s="9">
        <v>276</v>
      </c>
      <c r="B280" s="3">
        <v>6020002193</v>
      </c>
      <c r="C280" s="2" t="s">
        <v>1226</v>
      </c>
      <c r="D280" s="4" t="s">
        <v>1227</v>
      </c>
      <c r="E280" s="4" t="s">
        <v>1228</v>
      </c>
      <c r="F280" s="2" t="s">
        <v>438</v>
      </c>
      <c r="G280" s="6">
        <v>239.7</v>
      </c>
      <c r="H280" s="6">
        <v>15.7</v>
      </c>
      <c r="I280" s="160">
        <v>8</v>
      </c>
      <c r="J280" s="6">
        <v>3.5</v>
      </c>
      <c r="K280" s="7">
        <f t="shared" si="22"/>
        <v>28</v>
      </c>
      <c r="L280" s="7">
        <f t="shared" si="24"/>
        <v>1.9600000000000002</v>
      </c>
      <c r="M280" s="17">
        <f t="shared" si="23"/>
        <v>29.96</v>
      </c>
      <c r="N280" s="17">
        <f t="shared" si="20"/>
        <v>269.65999999999997</v>
      </c>
      <c r="O280" s="6">
        <v>269.66000000000003</v>
      </c>
      <c r="P280" s="13">
        <f t="shared" si="21"/>
        <v>17.66</v>
      </c>
      <c r="Q280" s="11">
        <v>0</v>
      </c>
      <c r="R280" s="13"/>
    </row>
    <row r="281" spans="1:18" ht="24" customHeight="1">
      <c r="A281" s="9">
        <v>277</v>
      </c>
      <c r="B281" s="3">
        <v>6020002194</v>
      </c>
      <c r="C281" s="2" t="s">
        <v>1229</v>
      </c>
      <c r="D281" s="4" t="s">
        <v>1227</v>
      </c>
      <c r="E281" s="4" t="s">
        <v>1230</v>
      </c>
      <c r="F281" s="2" t="s">
        <v>472</v>
      </c>
      <c r="G281" s="6">
        <v>97.37</v>
      </c>
      <c r="H281" s="6">
        <v>6.37</v>
      </c>
      <c r="I281" s="160">
        <v>28</v>
      </c>
      <c r="J281" s="6">
        <v>3.5</v>
      </c>
      <c r="K281" s="7">
        <f t="shared" si="22"/>
        <v>98</v>
      </c>
      <c r="L281" s="7">
        <f t="shared" si="24"/>
        <v>6.86</v>
      </c>
      <c r="M281" s="17">
        <f t="shared" si="23"/>
        <v>104.86</v>
      </c>
      <c r="N281" s="17">
        <f t="shared" si="20"/>
        <v>202.23000000000002</v>
      </c>
      <c r="O281" s="6">
        <v>202.23</v>
      </c>
      <c r="P281" s="13">
        <f t="shared" si="21"/>
        <v>13.23</v>
      </c>
      <c r="Q281" s="11">
        <v>1</v>
      </c>
      <c r="R281" s="13"/>
    </row>
    <row r="282" spans="1:18" ht="24" customHeight="1">
      <c r="A282" s="9">
        <v>278</v>
      </c>
      <c r="B282" s="3">
        <v>6020002195</v>
      </c>
      <c r="C282" s="2" t="s">
        <v>1231</v>
      </c>
      <c r="D282" s="4" t="s">
        <v>1232</v>
      </c>
      <c r="E282" s="4" t="s">
        <v>1233</v>
      </c>
      <c r="F282" s="2" t="s">
        <v>438</v>
      </c>
      <c r="G282" s="6">
        <v>1546.71</v>
      </c>
      <c r="H282" s="6">
        <v>101.21</v>
      </c>
      <c r="I282" s="160">
        <v>35</v>
      </c>
      <c r="J282" s="6">
        <v>3.5</v>
      </c>
      <c r="K282" s="7">
        <f t="shared" si="22"/>
        <v>122.5</v>
      </c>
      <c r="L282" s="7">
        <f t="shared" si="24"/>
        <v>8.5750000000000011</v>
      </c>
      <c r="M282" s="17">
        <f t="shared" si="23"/>
        <v>131.07999999999998</v>
      </c>
      <c r="N282" s="17">
        <f t="shared" si="20"/>
        <v>1677.79</v>
      </c>
      <c r="O282" s="6">
        <v>1677.79</v>
      </c>
      <c r="P282" s="13">
        <f t="shared" si="21"/>
        <v>109.785</v>
      </c>
      <c r="Q282" s="11">
        <v>0</v>
      </c>
      <c r="R282" s="13"/>
    </row>
    <row r="283" spans="1:18" ht="24" customHeight="1">
      <c r="A283" s="9">
        <v>279</v>
      </c>
      <c r="B283" s="3">
        <v>6020002196</v>
      </c>
      <c r="C283" s="2" t="s">
        <v>1234</v>
      </c>
      <c r="D283" s="4" t="s">
        <v>1227</v>
      </c>
      <c r="E283" s="4" t="s">
        <v>1235</v>
      </c>
      <c r="F283" s="2" t="s">
        <v>438</v>
      </c>
      <c r="G283" s="6">
        <v>449.42</v>
      </c>
      <c r="H283" s="6">
        <v>29.42</v>
      </c>
      <c r="I283" s="160">
        <v>16</v>
      </c>
      <c r="J283" s="6">
        <v>3.5</v>
      </c>
      <c r="K283" s="7">
        <f t="shared" si="22"/>
        <v>56</v>
      </c>
      <c r="L283" s="7">
        <f t="shared" si="24"/>
        <v>3.9200000000000004</v>
      </c>
      <c r="M283" s="17">
        <f t="shared" si="23"/>
        <v>59.92</v>
      </c>
      <c r="N283" s="17">
        <f t="shared" si="20"/>
        <v>509.34000000000003</v>
      </c>
      <c r="O283" s="6">
        <v>509.34</v>
      </c>
      <c r="P283" s="13">
        <f t="shared" si="21"/>
        <v>33.340000000000003</v>
      </c>
      <c r="Q283" s="11">
        <v>1</v>
      </c>
      <c r="R283" s="13"/>
    </row>
    <row r="284" spans="1:18" ht="24" customHeight="1">
      <c r="A284" s="9">
        <v>280</v>
      </c>
      <c r="B284" s="3">
        <v>6020002197</v>
      </c>
      <c r="C284" s="2" t="s">
        <v>1236</v>
      </c>
      <c r="D284" s="4" t="s">
        <v>1237</v>
      </c>
      <c r="E284" s="4" t="s">
        <v>1238</v>
      </c>
      <c r="F284" s="2" t="s">
        <v>438</v>
      </c>
      <c r="G284" s="6">
        <v>498.11</v>
      </c>
      <c r="H284" s="6">
        <v>32.61</v>
      </c>
      <c r="I284" s="160">
        <v>14</v>
      </c>
      <c r="J284" s="6">
        <v>3.5</v>
      </c>
      <c r="K284" s="7">
        <f t="shared" si="22"/>
        <v>49</v>
      </c>
      <c r="L284" s="7">
        <f t="shared" si="24"/>
        <v>3.43</v>
      </c>
      <c r="M284" s="17">
        <f t="shared" si="23"/>
        <v>52.43</v>
      </c>
      <c r="N284" s="17">
        <f t="shared" si="20"/>
        <v>550.54</v>
      </c>
      <c r="O284" s="6">
        <v>550.54</v>
      </c>
      <c r="P284" s="13">
        <f t="shared" si="21"/>
        <v>36.04</v>
      </c>
      <c r="Q284" s="11">
        <v>0</v>
      </c>
      <c r="R284" s="13"/>
    </row>
    <row r="285" spans="1:18" ht="24" customHeight="1">
      <c r="A285" s="9">
        <v>281</v>
      </c>
      <c r="B285" s="3">
        <v>6020002198</v>
      </c>
      <c r="C285" s="2" t="s">
        <v>1239</v>
      </c>
      <c r="D285" s="4" t="s">
        <v>1240</v>
      </c>
      <c r="E285" s="4" t="s">
        <v>1241</v>
      </c>
      <c r="F285" s="2" t="s">
        <v>472</v>
      </c>
      <c r="G285" s="6">
        <v>6310.33</v>
      </c>
      <c r="H285" s="6">
        <v>412.83</v>
      </c>
      <c r="I285" s="160">
        <v>1832</v>
      </c>
      <c r="J285" s="6">
        <v>3.5</v>
      </c>
      <c r="K285" s="7">
        <f t="shared" si="22"/>
        <v>6412</v>
      </c>
      <c r="L285" s="7">
        <f t="shared" si="24"/>
        <v>448.84000000000003</v>
      </c>
      <c r="M285" s="17">
        <f t="shared" si="23"/>
        <v>6860.84</v>
      </c>
      <c r="N285" s="17">
        <f t="shared" si="20"/>
        <v>13171.17</v>
      </c>
      <c r="O285" s="6">
        <v>13171.17</v>
      </c>
      <c r="P285" s="13">
        <f t="shared" si="21"/>
        <v>861.67000000000007</v>
      </c>
      <c r="Q285" s="11">
        <v>1</v>
      </c>
      <c r="R285" s="13"/>
    </row>
    <row r="286" spans="1:18" ht="24" customHeight="1">
      <c r="A286" s="9">
        <v>282</v>
      </c>
      <c r="B286" s="3">
        <v>6020002199</v>
      </c>
      <c r="C286" s="2" t="s">
        <v>1242</v>
      </c>
      <c r="D286" s="4" t="s">
        <v>1240</v>
      </c>
      <c r="E286" s="4" t="s">
        <v>1241</v>
      </c>
      <c r="F286" s="2" t="s">
        <v>472</v>
      </c>
      <c r="G286" s="6">
        <v>235.94</v>
      </c>
      <c r="H286" s="6">
        <v>15.44</v>
      </c>
      <c r="I286" s="160">
        <v>109</v>
      </c>
      <c r="J286" s="6">
        <v>3.5</v>
      </c>
      <c r="K286" s="7">
        <f t="shared" si="22"/>
        <v>381.5</v>
      </c>
      <c r="L286" s="7">
        <f t="shared" si="24"/>
        <v>26.705000000000002</v>
      </c>
      <c r="M286" s="17">
        <f t="shared" si="23"/>
        <v>408.21</v>
      </c>
      <c r="N286" s="17">
        <f t="shared" si="20"/>
        <v>644.15</v>
      </c>
      <c r="O286" s="6">
        <v>644.15</v>
      </c>
      <c r="P286" s="13">
        <f t="shared" si="21"/>
        <v>42.145000000000003</v>
      </c>
      <c r="Q286" s="11">
        <v>0</v>
      </c>
      <c r="R286" s="13"/>
    </row>
    <row r="287" spans="1:18" ht="24" customHeight="1">
      <c r="A287" s="9">
        <v>283</v>
      </c>
      <c r="B287" s="3">
        <v>6020002200</v>
      </c>
      <c r="C287" s="2" t="s">
        <v>1243</v>
      </c>
      <c r="D287" s="4" t="s">
        <v>1244</v>
      </c>
      <c r="E287" s="4" t="s">
        <v>1245</v>
      </c>
      <c r="F287" s="2" t="s">
        <v>438</v>
      </c>
      <c r="G287" s="6">
        <v>1101.06</v>
      </c>
      <c r="H287" s="6">
        <v>72.06</v>
      </c>
      <c r="I287" s="160">
        <v>33</v>
      </c>
      <c r="J287" s="6">
        <v>3.5</v>
      </c>
      <c r="K287" s="7">
        <f t="shared" si="22"/>
        <v>115.5</v>
      </c>
      <c r="L287" s="7">
        <f t="shared" si="24"/>
        <v>8.0850000000000009</v>
      </c>
      <c r="M287" s="17">
        <f t="shared" si="23"/>
        <v>123.59</v>
      </c>
      <c r="N287" s="17">
        <f t="shared" si="20"/>
        <v>1224.6499999999999</v>
      </c>
      <c r="O287" s="6">
        <v>1224.6500000000001</v>
      </c>
      <c r="P287" s="13">
        <f t="shared" si="21"/>
        <v>80.14500000000001</v>
      </c>
      <c r="Q287" s="11">
        <v>1</v>
      </c>
      <c r="R287" s="13"/>
    </row>
    <row r="288" spans="1:18" ht="24" customHeight="1">
      <c r="A288" s="9">
        <v>284</v>
      </c>
      <c r="B288" s="3">
        <v>6020002201</v>
      </c>
      <c r="C288" s="2" t="s">
        <v>1246</v>
      </c>
      <c r="D288" s="4" t="s">
        <v>1247</v>
      </c>
      <c r="E288" s="4" t="s">
        <v>1248</v>
      </c>
      <c r="F288" s="2" t="s">
        <v>18</v>
      </c>
      <c r="G288" s="6">
        <v>0</v>
      </c>
      <c r="H288" s="6">
        <v>0</v>
      </c>
      <c r="I288" s="160">
        <v>13</v>
      </c>
      <c r="J288" s="6">
        <v>3.5</v>
      </c>
      <c r="K288" s="7">
        <f t="shared" si="22"/>
        <v>45.5</v>
      </c>
      <c r="L288" s="7">
        <f t="shared" si="24"/>
        <v>3.1850000000000005</v>
      </c>
      <c r="M288" s="17">
        <f t="shared" si="23"/>
        <v>48.69</v>
      </c>
      <c r="N288" s="17">
        <f t="shared" si="20"/>
        <v>48.69</v>
      </c>
      <c r="O288" s="6">
        <v>48.69</v>
      </c>
      <c r="P288" s="13">
        <f t="shared" si="21"/>
        <v>3.1850000000000005</v>
      </c>
      <c r="Q288" s="11">
        <v>0</v>
      </c>
      <c r="R288" s="13"/>
    </row>
    <row r="289" spans="1:18" ht="24" customHeight="1">
      <c r="A289" s="9">
        <v>285</v>
      </c>
      <c r="B289" s="3">
        <v>6020002202</v>
      </c>
      <c r="C289" s="2" t="s">
        <v>1249</v>
      </c>
      <c r="D289" s="4" t="s">
        <v>1250</v>
      </c>
      <c r="E289" s="4" t="s">
        <v>1251</v>
      </c>
      <c r="F289" s="2" t="s">
        <v>740</v>
      </c>
      <c r="G289" s="6">
        <v>1546.69</v>
      </c>
      <c r="H289" s="6">
        <v>101.19</v>
      </c>
      <c r="I289" s="160">
        <v>102</v>
      </c>
      <c r="J289" s="6">
        <v>3.5</v>
      </c>
      <c r="K289" s="7">
        <f t="shared" si="22"/>
        <v>357</v>
      </c>
      <c r="L289" s="7">
        <f t="shared" si="24"/>
        <v>24.990000000000002</v>
      </c>
      <c r="M289" s="17">
        <f t="shared" si="23"/>
        <v>381.99</v>
      </c>
      <c r="N289" s="17">
        <f t="shared" si="20"/>
        <v>1928.68</v>
      </c>
      <c r="O289" s="6">
        <v>1928.68</v>
      </c>
      <c r="P289" s="13">
        <f t="shared" si="21"/>
        <v>126.18</v>
      </c>
      <c r="Q289" s="11">
        <v>1</v>
      </c>
      <c r="R289" s="13"/>
    </row>
    <row r="290" spans="1:18" ht="24" customHeight="1">
      <c r="A290" s="9">
        <v>286</v>
      </c>
      <c r="B290" s="3">
        <v>6020002203</v>
      </c>
      <c r="C290" s="2" t="s">
        <v>1252</v>
      </c>
      <c r="D290" s="4" t="s">
        <v>1253</v>
      </c>
      <c r="E290" s="4" t="s">
        <v>1254</v>
      </c>
      <c r="F290" s="2" t="s">
        <v>18</v>
      </c>
      <c r="G290" s="6">
        <v>0</v>
      </c>
      <c r="H290" s="6">
        <v>0</v>
      </c>
      <c r="I290" s="160">
        <v>42</v>
      </c>
      <c r="J290" s="6">
        <v>3.5</v>
      </c>
      <c r="K290" s="7">
        <f t="shared" si="22"/>
        <v>147</v>
      </c>
      <c r="L290" s="7">
        <f t="shared" si="24"/>
        <v>10.290000000000001</v>
      </c>
      <c r="M290" s="17">
        <f t="shared" si="23"/>
        <v>157.29</v>
      </c>
      <c r="N290" s="17">
        <f t="shared" si="20"/>
        <v>157.29</v>
      </c>
      <c r="O290" s="6">
        <v>157.29</v>
      </c>
      <c r="P290" s="13">
        <f t="shared" si="21"/>
        <v>10.290000000000001</v>
      </c>
      <c r="Q290" s="11">
        <v>0</v>
      </c>
      <c r="R290" s="13"/>
    </row>
    <row r="291" spans="1:18" ht="24" customHeight="1">
      <c r="A291" s="9">
        <v>287</v>
      </c>
      <c r="B291" s="3">
        <v>6020002204</v>
      </c>
      <c r="C291" s="2" t="s">
        <v>1255</v>
      </c>
      <c r="D291" s="4" t="s">
        <v>1256</v>
      </c>
      <c r="E291" s="4" t="s">
        <v>1257</v>
      </c>
      <c r="F291" s="2" t="s">
        <v>438</v>
      </c>
      <c r="G291" s="6">
        <v>1595.4</v>
      </c>
      <c r="H291" s="6">
        <v>104.4</v>
      </c>
      <c r="I291" s="160">
        <v>44</v>
      </c>
      <c r="J291" s="6">
        <v>3.5</v>
      </c>
      <c r="K291" s="7">
        <f t="shared" si="22"/>
        <v>154</v>
      </c>
      <c r="L291" s="7">
        <f t="shared" si="24"/>
        <v>10.780000000000001</v>
      </c>
      <c r="M291" s="17">
        <f t="shared" si="23"/>
        <v>164.78</v>
      </c>
      <c r="N291" s="17">
        <f t="shared" si="20"/>
        <v>1760.18</v>
      </c>
      <c r="O291" s="6">
        <v>1760.18</v>
      </c>
      <c r="P291" s="13">
        <f t="shared" si="21"/>
        <v>115.18</v>
      </c>
      <c r="Q291" s="11">
        <v>1</v>
      </c>
      <c r="R291" s="13"/>
    </row>
    <row r="292" spans="1:18" ht="24" customHeight="1">
      <c r="A292" s="9">
        <v>288</v>
      </c>
      <c r="B292" s="3">
        <v>6020002205</v>
      </c>
      <c r="C292" s="2" t="s">
        <v>1258</v>
      </c>
      <c r="D292" s="4" t="s">
        <v>1253</v>
      </c>
      <c r="E292" s="4" t="s">
        <v>1259</v>
      </c>
      <c r="F292" s="2" t="s">
        <v>18</v>
      </c>
      <c r="G292" s="6">
        <v>0</v>
      </c>
      <c r="H292" s="6">
        <v>0</v>
      </c>
      <c r="I292" s="160">
        <v>14</v>
      </c>
      <c r="J292" s="6">
        <v>3.5</v>
      </c>
      <c r="K292" s="7">
        <f t="shared" si="22"/>
        <v>49</v>
      </c>
      <c r="L292" s="7">
        <f t="shared" si="24"/>
        <v>3.43</v>
      </c>
      <c r="M292" s="17">
        <f t="shared" si="23"/>
        <v>52.43</v>
      </c>
      <c r="N292" s="17">
        <f t="shared" si="20"/>
        <v>52.43</v>
      </c>
      <c r="O292" s="6">
        <v>52.43</v>
      </c>
      <c r="P292" s="13">
        <f t="shared" si="21"/>
        <v>3.43</v>
      </c>
      <c r="Q292" s="11">
        <v>0</v>
      </c>
      <c r="R292" s="13"/>
    </row>
    <row r="293" spans="1:18" ht="24" customHeight="1">
      <c r="A293" s="9">
        <v>289</v>
      </c>
      <c r="B293" s="3">
        <v>6020002206</v>
      </c>
      <c r="C293" s="2" t="s">
        <v>1260</v>
      </c>
      <c r="D293" s="4" t="s">
        <v>1256</v>
      </c>
      <c r="E293" s="4" t="s">
        <v>1261</v>
      </c>
      <c r="F293" s="2" t="s">
        <v>438</v>
      </c>
      <c r="G293" s="6">
        <v>610.45000000000005</v>
      </c>
      <c r="H293" s="6">
        <v>39.950000000000003</v>
      </c>
      <c r="I293" s="160">
        <v>5</v>
      </c>
      <c r="J293" s="6">
        <v>3.5</v>
      </c>
      <c r="K293" s="7">
        <f t="shared" si="22"/>
        <v>17.5</v>
      </c>
      <c r="L293" s="7">
        <f t="shared" si="24"/>
        <v>1.2250000000000001</v>
      </c>
      <c r="M293" s="17">
        <f t="shared" si="23"/>
        <v>18.73</v>
      </c>
      <c r="N293" s="17">
        <f t="shared" si="20"/>
        <v>629.18000000000006</v>
      </c>
      <c r="O293" s="6">
        <v>629.17999999999995</v>
      </c>
      <c r="P293" s="13">
        <f t="shared" si="21"/>
        <v>41.175000000000004</v>
      </c>
      <c r="Q293" s="11">
        <v>1</v>
      </c>
      <c r="R293" s="13"/>
    </row>
    <row r="294" spans="1:18" ht="24" customHeight="1">
      <c r="A294" s="9">
        <v>290</v>
      </c>
      <c r="B294" s="3">
        <v>6020002207</v>
      </c>
      <c r="C294" s="2" t="s">
        <v>1262</v>
      </c>
      <c r="D294" s="4" t="s">
        <v>1263</v>
      </c>
      <c r="E294" s="4" t="s">
        <v>1264</v>
      </c>
      <c r="F294" s="2" t="s">
        <v>18</v>
      </c>
      <c r="G294" s="6">
        <v>0</v>
      </c>
      <c r="H294" s="6">
        <v>0</v>
      </c>
      <c r="I294" s="160">
        <v>16</v>
      </c>
      <c r="J294" s="6">
        <v>3.5</v>
      </c>
      <c r="K294" s="7">
        <f t="shared" si="22"/>
        <v>56</v>
      </c>
      <c r="L294" s="7">
        <f t="shared" si="24"/>
        <v>3.9200000000000004</v>
      </c>
      <c r="M294" s="17">
        <f t="shared" si="23"/>
        <v>59.92</v>
      </c>
      <c r="N294" s="17">
        <f t="shared" si="20"/>
        <v>59.92</v>
      </c>
      <c r="O294" s="6">
        <v>59.92</v>
      </c>
      <c r="P294" s="13">
        <f t="shared" si="21"/>
        <v>3.9200000000000004</v>
      </c>
      <c r="Q294" s="11">
        <v>0</v>
      </c>
      <c r="R294" s="13"/>
    </row>
    <row r="295" spans="1:18" ht="24" customHeight="1">
      <c r="A295" s="9">
        <v>291</v>
      </c>
      <c r="B295" s="3">
        <v>6020002208</v>
      </c>
      <c r="C295" s="2" t="s">
        <v>1265</v>
      </c>
      <c r="D295" s="4" t="s">
        <v>1263</v>
      </c>
      <c r="E295" s="4" t="s">
        <v>1266</v>
      </c>
      <c r="F295" s="2" t="s">
        <v>438</v>
      </c>
      <c r="G295" s="6">
        <v>333.32</v>
      </c>
      <c r="H295" s="6">
        <v>21.82</v>
      </c>
      <c r="I295" s="160">
        <v>11</v>
      </c>
      <c r="J295" s="6">
        <v>3.5</v>
      </c>
      <c r="K295" s="7">
        <f t="shared" si="22"/>
        <v>38.5</v>
      </c>
      <c r="L295" s="7">
        <f t="shared" si="24"/>
        <v>2.6950000000000003</v>
      </c>
      <c r="M295" s="17">
        <f t="shared" si="23"/>
        <v>41.199999999999996</v>
      </c>
      <c r="N295" s="17">
        <f t="shared" si="20"/>
        <v>374.52</v>
      </c>
      <c r="O295" s="6">
        <v>374.52</v>
      </c>
      <c r="P295" s="13">
        <f t="shared" si="21"/>
        <v>24.515000000000001</v>
      </c>
      <c r="Q295" s="11">
        <v>1</v>
      </c>
      <c r="R295" s="13"/>
    </row>
    <row r="296" spans="1:18" ht="24" customHeight="1">
      <c r="A296" s="9">
        <v>292</v>
      </c>
      <c r="B296" s="3">
        <v>6020002209</v>
      </c>
      <c r="C296" s="2" t="s">
        <v>1267</v>
      </c>
      <c r="D296" s="4" t="s">
        <v>1263</v>
      </c>
      <c r="E296" s="4" t="s">
        <v>1268</v>
      </c>
      <c r="F296" s="2" t="s">
        <v>18</v>
      </c>
      <c r="G296" s="6">
        <v>0</v>
      </c>
      <c r="H296" s="6">
        <v>0</v>
      </c>
      <c r="I296" s="160">
        <v>29</v>
      </c>
      <c r="J296" s="6">
        <v>3.5</v>
      </c>
      <c r="K296" s="7">
        <f t="shared" si="22"/>
        <v>101.5</v>
      </c>
      <c r="L296" s="7">
        <f t="shared" si="24"/>
        <v>7.1050000000000004</v>
      </c>
      <c r="M296" s="17">
        <f t="shared" si="23"/>
        <v>108.61</v>
      </c>
      <c r="N296" s="17">
        <f t="shared" si="20"/>
        <v>108.61</v>
      </c>
      <c r="O296" s="6">
        <v>108.61</v>
      </c>
      <c r="P296" s="13">
        <f t="shared" si="21"/>
        <v>7.1050000000000004</v>
      </c>
      <c r="Q296" s="11">
        <v>0</v>
      </c>
      <c r="R296" s="13"/>
    </row>
    <row r="297" spans="1:18" ht="24" customHeight="1">
      <c r="A297" s="9">
        <v>293</v>
      </c>
      <c r="B297" s="3">
        <v>6020002210</v>
      </c>
      <c r="C297" s="2" t="s">
        <v>1269</v>
      </c>
      <c r="D297" s="4" t="s">
        <v>1270</v>
      </c>
      <c r="E297" s="4" t="s">
        <v>1271</v>
      </c>
      <c r="F297" s="2" t="s">
        <v>18</v>
      </c>
      <c r="G297" s="6">
        <v>0</v>
      </c>
      <c r="H297" s="6">
        <v>0</v>
      </c>
      <c r="I297" s="160">
        <v>9</v>
      </c>
      <c r="J297" s="6">
        <v>3.5</v>
      </c>
      <c r="K297" s="7">
        <f t="shared" si="22"/>
        <v>31.5</v>
      </c>
      <c r="L297" s="7">
        <f t="shared" si="24"/>
        <v>2.2050000000000001</v>
      </c>
      <c r="M297" s="17">
        <f t="shared" si="23"/>
        <v>33.71</v>
      </c>
      <c r="N297" s="17">
        <f t="shared" si="20"/>
        <v>33.71</v>
      </c>
      <c r="O297" s="6">
        <v>33.71</v>
      </c>
      <c r="P297" s="13">
        <f t="shared" si="21"/>
        <v>2.2050000000000001</v>
      </c>
      <c r="Q297" s="11">
        <v>1</v>
      </c>
      <c r="R297" s="13"/>
    </row>
    <row r="298" spans="1:18" ht="24" customHeight="1">
      <c r="A298" s="9">
        <v>294</v>
      </c>
      <c r="B298" s="3">
        <v>6020002211</v>
      </c>
      <c r="C298" s="2" t="s">
        <v>1272</v>
      </c>
      <c r="D298" s="4" t="s">
        <v>1273</v>
      </c>
      <c r="E298" s="4" t="s">
        <v>1274</v>
      </c>
      <c r="F298" s="2" t="s">
        <v>438</v>
      </c>
      <c r="G298" s="6">
        <v>464.41</v>
      </c>
      <c r="H298" s="6">
        <v>30.41</v>
      </c>
      <c r="I298" s="160">
        <v>11</v>
      </c>
      <c r="J298" s="6">
        <v>3.5</v>
      </c>
      <c r="K298" s="7">
        <f t="shared" si="22"/>
        <v>38.5</v>
      </c>
      <c r="L298" s="7">
        <f t="shared" si="24"/>
        <v>2.6950000000000003</v>
      </c>
      <c r="M298" s="17">
        <f t="shared" si="23"/>
        <v>41.199999999999996</v>
      </c>
      <c r="N298" s="17">
        <f t="shared" si="20"/>
        <v>505.61</v>
      </c>
      <c r="O298" s="6">
        <v>505.61</v>
      </c>
      <c r="P298" s="13">
        <f t="shared" si="21"/>
        <v>33.105000000000004</v>
      </c>
      <c r="Q298" s="11">
        <v>0</v>
      </c>
      <c r="R298" s="13"/>
    </row>
    <row r="299" spans="1:18" ht="24" customHeight="1">
      <c r="A299" s="9">
        <v>295</v>
      </c>
      <c r="B299" s="3">
        <v>6020002212</v>
      </c>
      <c r="C299" s="2" t="s">
        <v>1275</v>
      </c>
      <c r="D299" s="4" t="s">
        <v>1276</v>
      </c>
      <c r="E299" s="4" t="s">
        <v>1277</v>
      </c>
      <c r="F299" s="2" t="s">
        <v>505</v>
      </c>
      <c r="G299" s="6">
        <v>119.85</v>
      </c>
      <c r="H299" s="6">
        <v>7.85</v>
      </c>
      <c r="I299" s="160">
        <v>10</v>
      </c>
      <c r="J299" s="6">
        <v>3.5</v>
      </c>
      <c r="K299" s="7">
        <f t="shared" si="22"/>
        <v>35</v>
      </c>
      <c r="L299" s="7">
        <f t="shared" si="24"/>
        <v>2.4500000000000002</v>
      </c>
      <c r="M299" s="17">
        <f t="shared" si="23"/>
        <v>37.450000000000003</v>
      </c>
      <c r="N299" s="17">
        <f t="shared" si="20"/>
        <v>157.30000000000001</v>
      </c>
      <c r="O299" s="6">
        <v>157.30000000000001</v>
      </c>
      <c r="P299" s="13">
        <f t="shared" si="21"/>
        <v>10.3</v>
      </c>
      <c r="Q299" s="11">
        <v>1</v>
      </c>
      <c r="R299" s="13"/>
    </row>
    <row r="300" spans="1:18" ht="24" customHeight="1">
      <c r="A300" s="9">
        <v>296</v>
      </c>
      <c r="B300" s="3">
        <v>6020002213</v>
      </c>
      <c r="C300" s="2" t="s">
        <v>1278</v>
      </c>
      <c r="D300" s="4" t="s">
        <v>1279</v>
      </c>
      <c r="E300" s="4" t="s">
        <v>1280</v>
      </c>
      <c r="F300" s="2" t="s">
        <v>461</v>
      </c>
      <c r="G300" s="6">
        <v>700.34</v>
      </c>
      <c r="H300" s="6">
        <v>45.84</v>
      </c>
      <c r="I300" s="160">
        <v>24</v>
      </c>
      <c r="J300" s="6">
        <v>3.5</v>
      </c>
      <c r="K300" s="7">
        <f t="shared" si="22"/>
        <v>84</v>
      </c>
      <c r="L300" s="7">
        <f t="shared" si="24"/>
        <v>5.8800000000000008</v>
      </c>
      <c r="M300" s="17">
        <f t="shared" si="23"/>
        <v>89.88</v>
      </c>
      <c r="N300" s="17">
        <f t="shared" si="20"/>
        <v>790.22</v>
      </c>
      <c r="O300" s="6">
        <v>790.22</v>
      </c>
      <c r="P300" s="13">
        <f t="shared" si="21"/>
        <v>51.720000000000006</v>
      </c>
      <c r="Q300" s="11">
        <v>0</v>
      </c>
      <c r="R300" s="13"/>
    </row>
    <row r="301" spans="1:18" ht="24" customHeight="1">
      <c r="A301" s="9">
        <v>297</v>
      </c>
      <c r="B301" s="3">
        <v>6020002214</v>
      </c>
      <c r="C301" s="2" t="s">
        <v>1281</v>
      </c>
      <c r="D301" s="4" t="s">
        <v>1282</v>
      </c>
      <c r="E301" s="4" t="s">
        <v>1283</v>
      </c>
      <c r="F301" s="2" t="s">
        <v>438</v>
      </c>
      <c r="G301" s="6">
        <v>3692.59</v>
      </c>
      <c r="H301" s="6">
        <v>241.59</v>
      </c>
      <c r="I301" s="160">
        <v>93</v>
      </c>
      <c r="J301" s="6">
        <v>3.5</v>
      </c>
      <c r="K301" s="7">
        <f t="shared" si="22"/>
        <v>325.5</v>
      </c>
      <c r="L301" s="7">
        <f t="shared" si="24"/>
        <v>22.785000000000004</v>
      </c>
      <c r="M301" s="17">
        <f t="shared" si="23"/>
        <v>348.28999999999996</v>
      </c>
      <c r="N301" s="17">
        <f t="shared" si="20"/>
        <v>4040.88</v>
      </c>
      <c r="O301" s="6">
        <v>4040.88</v>
      </c>
      <c r="P301" s="13">
        <f t="shared" si="21"/>
        <v>264.375</v>
      </c>
      <c r="Q301" s="11">
        <v>1</v>
      </c>
      <c r="R301" s="13"/>
    </row>
    <row r="302" spans="1:18" ht="24" customHeight="1">
      <c r="A302" s="9">
        <v>298</v>
      </c>
      <c r="B302" s="3">
        <v>6020002215</v>
      </c>
      <c r="C302" s="2" t="s">
        <v>1284</v>
      </c>
      <c r="D302" s="4" t="s">
        <v>1285</v>
      </c>
      <c r="E302" s="4" t="s">
        <v>1286</v>
      </c>
      <c r="F302" s="2" t="s">
        <v>438</v>
      </c>
      <c r="G302" s="6">
        <v>456.91</v>
      </c>
      <c r="H302" s="6">
        <v>29.91</v>
      </c>
      <c r="I302" s="160">
        <v>17</v>
      </c>
      <c r="J302" s="6">
        <v>3.5</v>
      </c>
      <c r="K302" s="7">
        <f t="shared" si="22"/>
        <v>59.5</v>
      </c>
      <c r="L302" s="7">
        <f t="shared" si="24"/>
        <v>4.165</v>
      </c>
      <c r="M302" s="17">
        <f t="shared" si="23"/>
        <v>63.669999999999995</v>
      </c>
      <c r="N302" s="17">
        <f t="shared" si="20"/>
        <v>520.58000000000004</v>
      </c>
      <c r="O302" s="6">
        <v>520.58000000000004</v>
      </c>
      <c r="P302" s="13">
        <f t="shared" si="21"/>
        <v>34.075000000000003</v>
      </c>
      <c r="Q302" s="11">
        <v>0</v>
      </c>
      <c r="R302" s="13"/>
    </row>
    <row r="303" spans="1:18" ht="24" customHeight="1">
      <c r="A303" s="9">
        <v>299</v>
      </c>
      <c r="B303" s="3">
        <v>6020002216</v>
      </c>
      <c r="C303" s="2" t="s">
        <v>1287</v>
      </c>
      <c r="D303" s="4" t="s">
        <v>1288</v>
      </c>
      <c r="E303" s="4" t="s">
        <v>1289</v>
      </c>
      <c r="F303" s="2" t="s">
        <v>18</v>
      </c>
      <c r="G303" s="6">
        <v>0</v>
      </c>
      <c r="H303" s="6">
        <v>0</v>
      </c>
      <c r="I303" s="160">
        <v>16</v>
      </c>
      <c r="J303" s="6">
        <v>3.5</v>
      </c>
      <c r="K303" s="7">
        <f t="shared" si="22"/>
        <v>56</v>
      </c>
      <c r="L303" s="7">
        <f t="shared" si="24"/>
        <v>3.9200000000000004</v>
      </c>
      <c r="M303" s="17">
        <f t="shared" si="23"/>
        <v>59.92</v>
      </c>
      <c r="N303" s="17">
        <f t="shared" si="20"/>
        <v>59.92</v>
      </c>
      <c r="O303" s="6">
        <v>59.92</v>
      </c>
      <c r="P303" s="13">
        <f t="shared" si="21"/>
        <v>3.9200000000000004</v>
      </c>
      <c r="Q303" s="11">
        <v>1</v>
      </c>
      <c r="R303" s="13"/>
    </row>
    <row r="304" spans="1:18" ht="24" customHeight="1">
      <c r="A304" s="9">
        <v>300</v>
      </c>
      <c r="B304" s="3">
        <v>6020002217</v>
      </c>
      <c r="C304" s="2" t="s">
        <v>1290</v>
      </c>
      <c r="D304" s="4" t="s">
        <v>1291</v>
      </c>
      <c r="E304" s="4" t="s">
        <v>1292</v>
      </c>
      <c r="F304" s="2" t="s">
        <v>438</v>
      </c>
      <c r="G304" s="6">
        <v>209.74</v>
      </c>
      <c r="H304" s="6">
        <v>13.74</v>
      </c>
      <c r="I304" s="160">
        <v>7</v>
      </c>
      <c r="J304" s="6">
        <v>3.5</v>
      </c>
      <c r="K304" s="7">
        <f t="shared" si="22"/>
        <v>24.5</v>
      </c>
      <c r="L304" s="7">
        <f t="shared" si="24"/>
        <v>1.7150000000000001</v>
      </c>
      <c r="M304" s="17">
        <f t="shared" si="23"/>
        <v>26.220000000000002</v>
      </c>
      <c r="N304" s="17">
        <f t="shared" si="20"/>
        <v>235.96</v>
      </c>
      <c r="O304" s="6">
        <v>235.96</v>
      </c>
      <c r="P304" s="13">
        <f t="shared" si="21"/>
        <v>15.455</v>
      </c>
      <c r="Q304" s="11">
        <v>0</v>
      </c>
      <c r="R304" s="13"/>
    </row>
    <row r="305" spans="1:18" ht="24" customHeight="1">
      <c r="A305" s="9">
        <v>301</v>
      </c>
      <c r="B305" s="3">
        <v>6020002218</v>
      </c>
      <c r="C305" s="2" t="s">
        <v>1293</v>
      </c>
      <c r="D305" s="4" t="s">
        <v>1294</v>
      </c>
      <c r="E305" s="4" t="s">
        <v>1295</v>
      </c>
      <c r="F305" s="2" t="s">
        <v>740</v>
      </c>
      <c r="G305" s="6">
        <v>644.16</v>
      </c>
      <c r="H305" s="6">
        <v>42.16</v>
      </c>
      <c r="I305" s="160">
        <v>59</v>
      </c>
      <c r="J305" s="6">
        <v>3.5</v>
      </c>
      <c r="K305" s="7">
        <f t="shared" si="22"/>
        <v>206.5</v>
      </c>
      <c r="L305" s="7">
        <f t="shared" si="24"/>
        <v>14.455000000000002</v>
      </c>
      <c r="M305" s="17">
        <f t="shared" si="23"/>
        <v>220.95999999999998</v>
      </c>
      <c r="N305" s="17">
        <f t="shared" si="20"/>
        <v>865.11999999999989</v>
      </c>
      <c r="O305" s="6">
        <v>865.12</v>
      </c>
      <c r="P305" s="13">
        <f t="shared" si="21"/>
        <v>56.614999999999995</v>
      </c>
      <c r="Q305" s="11">
        <v>1</v>
      </c>
      <c r="R305" s="13"/>
    </row>
    <row r="306" spans="1:18" ht="24" customHeight="1">
      <c r="A306" s="9">
        <v>302</v>
      </c>
      <c r="B306" s="3">
        <v>6020002219</v>
      </c>
      <c r="C306" s="2" t="s">
        <v>1296</v>
      </c>
      <c r="D306" s="4" t="s">
        <v>1297</v>
      </c>
      <c r="E306" s="4" t="s">
        <v>1298</v>
      </c>
      <c r="F306" s="2" t="s">
        <v>472</v>
      </c>
      <c r="G306" s="6">
        <v>41.2</v>
      </c>
      <c r="H306" s="6">
        <v>2.7</v>
      </c>
      <c r="I306" s="160">
        <v>10</v>
      </c>
      <c r="J306" s="6">
        <v>3.5</v>
      </c>
      <c r="K306" s="7">
        <f t="shared" si="22"/>
        <v>35</v>
      </c>
      <c r="L306" s="7">
        <f t="shared" si="24"/>
        <v>2.4500000000000002</v>
      </c>
      <c r="M306" s="17">
        <f t="shared" si="23"/>
        <v>37.450000000000003</v>
      </c>
      <c r="N306" s="17">
        <f t="shared" si="20"/>
        <v>78.650000000000006</v>
      </c>
      <c r="O306" s="6">
        <v>78.650000000000006</v>
      </c>
      <c r="P306" s="13">
        <f t="shared" si="21"/>
        <v>5.15</v>
      </c>
      <c r="Q306" s="11">
        <v>0</v>
      </c>
      <c r="R306" s="13"/>
    </row>
    <row r="307" spans="1:18" ht="24" customHeight="1">
      <c r="A307" s="9">
        <v>303</v>
      </c>
      <c r="B307" s="3">
        <v>6020002220</v>
      </c>
      <c r="C307" s="2" t="s">
        <v>1299</v>
      </c>
      <c r="D307" s="4" t="s">
        <v>1300</v>
      </c>
      <c r="E307" s="4" t="s">
        <v>1298</v>
      </c>
      <c r="F307" s="2" t="s">
        <v>438</v>
      </c>
      <c r="G307" s="6">
        <v>524.33000000000004</v>
      </c>
      <c r="H307" s="6">
        <v>34.33</v>
      </c>
      <c r="I307" s="160">
        <v>16</v>
      </c>
      <c r="J307" s="6">
        <v>3.5</v>
      </c>
      <c r="K307" s="7">
        <f t="shared" si="22"/>
        <v>56</v>
      </c>
      <c r="L307" s="7">
        <f t="shared" si="24"/>
        <v>3.9200000000000004</v>
      </c>
      <c r="M307" s="17">
        <f t="shared" si="23"/>
        <v>59.92</v>
      </c>
      <c r="N307" s="17">
        <f t="shared" si="20"/>
        <v>584.25</v>
      </c>
      <c r="O307" s="6">
        <v>584.25</v>
      </c>
      <c r="P307" s="13">
        <f t="shared" si="21"/>
        <v>38.25</v>
      </c>
      <c r="Q307" s="11">
        <v>1</v>
      </c>
      <c r="R307" s="13"/>
    </row>
    <row r="308" spans="1:18" ht="24" customHeight="1">
      <c r="A308" s="9">
        <v>304</v>
      </c>
      <c r="B308" s="3">
        <v>6020002221</v>
      </c>
      <c r="C308" s="2" t="s">
        <v>1301</v>
      </c>
      <c r="D308" s="4" t="s">
        <v>1302</v>
      </c>
      <c r="E308" s="4" t="s">
        <v>1303</v>
      </c>
      <c r="F308" s="2" t="s">
        <v>472</v>
      </c>
      <c r="G308" s="6">
        <v>22.47</v>
      </c>
      <c r="H308" s="6">
        <v>1.47</v>
      </c>
      <c r="I308" s="160">
        <v>6</v>
      </c>
      <c r="J308" s="6">
        <v>3.5</v>
      </c>
      <c r="K308" s="7">
        <f t="shared" si="22"/>
        <v>21</v>
      </c>
      <c r="L308" s="7">
        <f t="shared" si="24"/>
        <v>1.4700000000000002</v>
      </c>
      <c r="M308" s="17">
        <f t="shared" si="23"/>
        <v>22.47</v>
      </c>
      <c r="N308" s="17">
        <f t="shared" si="20"/>
        <v>44.94</v>
      </c>
      <c r="O308" s="6">
        <v>44.94</v>
      </c>
      <c r="P308" s="13">
        <f t="shared" si="21"/>
        <v>2.9400000000000004</v>
      </c>
      <c r="Q308" s="11">
        <v>0</v>
      </c>
      <c r="R308" s="13"/>
    </row>
    <row r="309" spans="1:18" ht="24" customHeight="1">
      <c r="A309" s="9">
        <v>305</v>
      </c>
      <c r="B309" s="3">
        <v>6020002222</v>
      </c>
      <c r="C309" s="2" t="s">
        <v>1304</v>
      </c>
      <c r="D309" s="4" t="s">
        <v>1256</v>
      </c>
      <c r="E309" s="4" t="s">
        <v>1303</v>
      </c>
      <c r="F309" s="2" t="s">
        <v>438</v>
      </c>
      <c r="G309" s="6">
        <v>861.38</v>
      </c>
      <c r="H309" s="6">
        <v>56.38</v>
      </c>
      <c r="I309" s="160">
        <v>21</v>
      </c>
      <c r="J309" s="6">
        <v>3.5</v>
      </c>
      <c r="K309" s="7">
        <f t="shared" si="22"/>
        <v>73.5</v>
      </c>
      <c r="L309" s="7">
        <f t="shared" si="24"/>
        <v>5.1450000000000005</v>
      </c>
      <c r="M309" s="17">
        <f t="shared" si="23"/>
        <v>78.650000000000006</v>
      </c>
      <c r="N309" s="17">
        <f t="shared" si="20"/>
        <v>940.03</v>
      </c>
      <c r="O309" s="6">
        <v>940.03</v>
      </c>
      <c r="P309" s="13">
        <f t="shared" si="21"/>
        <v>61.525000000000006</v>
      </c>
      <c r="Q309" s="11">
        <v>1</v>
      </c>
      <c r="R309" s="13"/>
    </row>
    <row r="310" spans="1:18" ht="24" customHeight="1">
      <c r="A310" s="9">
        <v>306</v>
      </c>
      <c r="B310" s="3">
        <v>6020002223</v>
      </c>
      <c r="C310" s="2" t="s">
        <v>1305</v>
      </c>
      <c r="D310" s="4" t="s">
        <v>1306</v>
      </c>
      <c r="E310" s="4" t="s">
        <v>1307</v>
      </c>
      <c r="F310" s="2" t="s">
        <v>1145</v>
      </c>
      <c r="G310" s="6">
        <v>1696.5</v>
      </c>
      <c r="H310" s="6">
        <v>111</v>
      </c>
      <c r="I310" s="160">
        <v>62</v>
      </c>
      <c r="J310" s="6">
        <v>3.5</v>
      </c>
      <c r="K310" s="7">
        <f t="shared" si="22"/>
        <v>217</v>
      </c>
      <c r="L310" s="7">
        <f t="shared" si="24"/>
        <v>15.190000000000001</v>
      </c>
      <c r="M310" s="17">
        <f t="shared" si="23"/>
        <v>232.19</v>
      </c>
      <c r="N310" s="17">
        <f t="shared" si="20"/>
        <v>1928.69</v>
      </c>
      <c r="O310" s="6">
        <v>1928.69</v>
      </c>
      <c r="P310" s="13">
        <f t="shared" si="21"/>
        <v>126.19</v>
      </c>
      <c r="Q310" s="11">
        <v>0</v>
      </c>
      <c r="R310" s="13"/>
    </row>
    <row r="311" spans="1:18" ht="24" customHeight="1">
      <c r="A311" s="9">
        <v>307</v>
      </c>
      <c r="B311" s="3">
        <v>6020002224</v>
      </c>
      <c r="C311" s="2" t="s">
        <v>1308</v>
      </c>
      <c r="D311" s="4" t="s">
        <v>1309</v>
      </c>
      <c r="E311" s="4" t="s">
        <v>1310</v>
      </c>
      <c r="F311" s="2" t="s">
        <v>18</v>
      </c>
      <c r="G311" s="6">
        <v>0</v>
      </c>
      <c r="H311" s="6">
        <v>0</v>
      </c>
      <c r="I311" s="160">
        <v>1</v>
      </c>
      <c r="J311" s="6">
        <v>3.5</v>
      </c>
      <c r="K311" s="7">
        <f t="shared" si="22"/>
        <v>3.5</v>
      </c>
      <c r="L311" s="7">
        <f t="shared" si="24"/>
        <v>0.24500000000000002</v>
      </c>
      <c r="M311" s="17">
        <f t="shared" si="23"/>
        <v>3.75</v>
      </c>
      <c r="N311" s="17">
        <f t="shared" si="20"/>
        <v>3.75</v>
      </c>
      <c r="O311" s="6">
        <v>3.75</v>
      </c>
      <c r="P311" s="13">
        <f t="shared" si="21"/>
        <v>0.24500000000000002</v>
      </c>
      <c r="Q311" s="11">
        <v>1</v>
      </c>
      <c r="R311" s="13"/>
    </row>
    <row r="312" spans="1:18" ht="24" customHeight="1">
      <c r="A312" s="9">
        <v>308</v>
      </c>
      <c r="B312" s="3">
        <v>6020002225</v>
      </c>
      <c r="C312" s="2" t="s">
        <v>1311</v>
      </c>
      <c r="D312" s="4" t="s">
        <v>1312</v>
      </c>
      <c r="E312" s="4" t="s">
        <v>1313</v>
      </c>
      <c r="F312" s="2" t="s">
        <v>438</v>
      </c>
      <c r="G312" s="6">
        <v>1647.82</v>
      </c>
      <c r="H312" s="6">
        <v>107.82</v>
      </c>
      <c r="I312" s="160">
        <v>49</v>
      </c>
      <c r="J312" s="6">
        <v>3.5</v>
      </c>
      <c r="K312" s="7">
        <f t="shared" si="22"/>
        <v>171.5</v>
      </c>
      <c r="L312" s="7">
        <f t="shared" si="24"/>
        <v>12.005000000000001</v>
      </c>
      <c r="M312" s="17">
        <f t="shared" si="23"/>
        <v>183.51</v>
      </c>
      <c r="N312" s="17">
        <f t="shared" si="20"/>
        <v>1831.33</v>
      </c>
      <c r="O312" s="6">
        <v>1831.33</v>
      </c>
      <c r="P312" s="13">
        <f t="shared" si="21"/>
        <v>119.82499999999999</v>
      </c>
      <c r="Q312" s="11">
        <v>0</v>
      </c>
      <c r="R312" s="13"/>
    </row>
    <row r="313" spans="1:18" ht="24" customHeight="1">
      <c r="A313" s="9">
        <v>309</v>
      </c>
      <c r="B313" s="3">
        <v>6020002226</v>
      </c>
      <c r="C313" s="2" t="s">
        <v>1314</v>
      </c>
      <c r="D313" s="4" t="s">
        <v>1315</v>
      </c>
      <c r="E313" s="4" t="s">
        <v>1316</v>
      </c>
      <c r="F313" s="2" t="s">
        <v>885</v>
      </c>
      <c r="G313" s="6">
        <v>194.76</v>
      </c>
      <c r="H313" s="6">
        <v>12.76</v>
      </c>
      <c r="I313" s="160">
        <v>2</v>
      </c>
      <c r="J313" s="6">
        <v>3.5</v>
      </c>
      <c r="K313" s="7">
        <f t="shared" si="22"/>
        <v>7</v>
      </c>
      <c r="L313" s="7">
        <f t="shared" si="24"/>
        <v>0.49000000000000005</v>
      </c>
      <c r="M313" s="17">
        <f t="shared" si="23"/>
        <v>7.49</v>
      </c>
      <c r="N313" s="17">
        <f t="shared" si="20"/>
        <v>202.25</v>
      </c>
      <c r="O313" s="6">
        <v>202.25</v>
      </c>
      <c r="P313" s="13">
        <f t="shared" si="21"/>
        <v>13.25</v>
      </c>
      <c r="Q313" s="11">
        <v>1</v>
      </c>
      <c r="R313" s="13"/>
    </row>
    <row r="314" spans="1:18" ht="24" customHeight="1">
      <c r="A314" s="9">
        <v>310</v>
      </c>
      <c r="B314" s="3">
        <v>6020002227</v>
      </c>
      <c r="C314" s="2" t="s">
        <v>1317</v>
      </c>
      <c r="D314" s="4" t="s">
        <v>1318</v>
      </c>
      <c r="E314" s="4" t="s">
        <v>1319</v>
      </c>
      <c r="F314" s="2" t="s">
        <v>438</v>
      </c>
      <c r="G314" s="6">
        <v>187.26</v>
      </c>
      <c r="H314" s="6">
        <v>12.26</v>
      </c>
      <c r="I314" s="160">
        <v>6</v>
      </c>
      <c r="J314" s="6">
        <v>3.5</v>
      </c>
      <c r="K314" s="7">
        <f t="shared" si="22"/>
        <v>21</v>
      </c>
      <c r="L314" s="7">
        <f t="shared" si="24"/>
        <v>1.4700000000000002</v>
      </c>
      <c r="M314" s="17">
        <f t="shared" si="23"/>
        <v>22.47</v>
      </c>
      <c r="N314" s="17">
        <f t="shared" si="20"/>
        <v>209.73</v>
      </c>
      <c r="O314" s="6">
        <v>209.73</v>
      </c>
      <c r="P314" s="13">
        <f t="shared" si="21"/>
        <v>13.73</v>
      </c>
      <c r="Q314" s="11">
        <v>0</v>
      </c>
      <c r="R314" s="13"/>
    </row>
    <row r="315" spans="1:18" ht="24" customHeight="1">
      <c r="A315" s="9">
        <v>311</v>
      </c>
      <c r="B315" s="3">
        <v>6020002228</v>
      </c>
      <c r="C315" s="2" t="s">
        <v>1320</v>
      </c>
      <c r="D315" s="4" t="s">
        <v>1263</v>
      </c>
      <c r="E315" s="4" t="s">
        <v>1321</v>
      </c>
      <c r="F315" s="2" t="s">
        <v>438</v>
      </c>
      <c r="G315" s="6">
        <v>213.5</v>
      </c>
      <c r="H315" s="6">
        <v>14</v>
      </c>
      <c r="I315" s="160">
        <v>3</v>
      </c>
      <c r="J315" s="6">
        <v>3.5</v>
      </c>
      <c r="K315" s="7">
        <f t="shared" si="22"/>
        <v>10.5</v>
      </c>
      <c r="L315" s="7">
        <f t="shared" si="24"/>
        <v>0.7350000000000001</v>
      </c>
      <c r="M315" s="17">
        <f t="shared" si="23"/>
        <v>11.24</v>
      </c>
      <c r="N315" s="17">
        <f t="shared" si="20"/>
        <v>224.74</v>
      </c>
      <c r="O315" s="6">
        <v>224.74</v>
      </c>
      <c r="P315" s="13">
        <f t="shared" si="21"/>
        <v>14.734999999999999</v>
      </c>
      <c r="Q315" s="11">
        <v>1</v>
      </c>
      <c r="R315" s="13"/>
    </row>
    <row r="316" spans="1:18" ht="24" customHeight="1">
      <c r="A316" s="9">
        <v>312</v>
      </c>
      <c r="B316" s="3">
        <v>6020002229</v>
      </c>
      <c r="C316" s="2" t="s">
        <v>1322</v>
      </c>
      <c r="D316" s="4" t="s">
        <v>1263</v>
      </c>
      <c r="E316" s="4" t="s">
        <v>1323</v>
      </c>
      <c r="F316" s="2" t="s">
        <v>438</v>
      </c>
      <c r="G316" s="6">
        <v>543.04999999999995</v>
      </c>
      <c r="H316" s="6">
        <v>35.549999999999997</v>
      </c>
      <c r="I316" s="160">
        <v>20</v>
      </c>
      <c r="J316" s="6">
        <v>3.5</v>
      </c>
      <c r="K316" s="7">
        <f t="shared" si="22"/>
        <v>70</v>
      </c>
      <c r="L316" s="7">
        <f t="shared" si="24"/>
        <v>4.9000000000000004</v>
      </c>
      <c r="M316" s="17">
        <f t="shared" si="23"/>
        <v>74.900000000000006</v>
      </c>
      <c r="N316" s="17">
        <f t="shared" si="20"/>
        <v>617.94999999999993</v>
      </c>
      <c r="O316" s="6">
        <v>617.95000000000005</v>
      </c>
      <c r="P316" s="13">
        <f t="shared" si="21"/>
        <v>40.449999999999996</v>
      </c>
      <c r="Q316" s="11">
        <v>0</v>
      </c>
      <c r="R316" s="13"/>
    </row>
    <row r="317" spans="1:18" ht="24" customHeight="1">
      <c r="A317" s="9">
        <v>313</v>
      </c>
      <c r="B317" s="3">
        <v>6020002230</v>
      </c>
      <c r="C317" s="2" t="s">
        <v>1324</v>
      </c>
      <c r="D317" s="4" t="s">
        <v>1325</v>
      </c>
      <c r="E317" s="4" t="s">
        <v>1326</v>
      </c>
      <c r="F317" s="2" t="s">
        <v>505</v>
      </c>
      <c r="G317" s="6">
        <v>116.1</v>
      </c>
      <c r="H317" s="6">
        <v>7.6</v>
      </c>
      <c r="I317" s="160">
        <v>12</v>
      </c>
      <c r="J317" s="6">
        <v>3.5</v>
      </c>
      <c r="K317" s="7">
        <f t="shared" si="22"/>
        <v>42</v>
      </c>
      <c r="L317" s="7">
        <f t="shared" si="24"/>
        <v>2.9400000000000004</v>
      </c>
      <c r="M317" s="17">
        <f t="shared" si="23"/>
        <v>44.94</v>
      </c>
      <c r="N317" s="17">
        <f t="shared" si="20"/>
        <v>161.04</v>
      </c>
      <c r="O317" s="6">
        <v>161.04</v>
      </c>
      <c r="P317" s="13">
        <f t="shared" si="21"/>
        <v>10.54</v>
      </c>
      <c r="Q317" s="11">
        <v>1</v>
      </c>
      <c r="R317" s="13"/>
    </row>
    <row r="318" spans="1:18" ht="24" customHeight="1">
      <c r="A318" s="9">
        <v>314</v>
      </c>
      <c r="B318" s="3">
        <v>6020002231</v>
      </c>
      <c r="C318" s="2" t="s">
        <v>1327</v>
      </c>
      <c r="D318" s="4" t="s">
        <v>1325</v>
      </c>
      <c r="E318" s="4" t="s">
        <v>1328</v>
      </c>
      <c r="F318" s="2" t="s">
        <v>505</v>
      </c>
      <c r="G318" s="6">
        <v>108.61</v>
      </c>
      <c r="H318" s="6">
        <v>7.11</v>
      </c>
      <c r="I318" s="160">
        <v>10</v>
      </c>
      <c r="J318" s="6">
        <v>3.5</v>
      </c>
      <c r="K318" s="7">
        <f t="shared" si="22"/>
        <v>35</v>
      </c>
      <c r="L318" s="7">
        <f t="shared" si="24"/>
        <v>2.4500000000000002</v>
      </c>
      <c r="M318" s="17">
        <f t="shared" si="23"/>
        <v>37.450000000000003</v>
      </c>
      <c r="N318" s="17">
        <f t="shared" si="20"/>
        <v>146.06</v>
      </c>
      <c r="O318" s="6">
        <v>146.06</v>
      </c>
      <c r="P318" s="13">
        <f t="shared" si="21"/>
        <v>9.56</v>
      </c>
      <c r="Q318" s="11">
        <v>0</v>
      </c>
      <c r="R318" s="13"/>
    </row>
    <row r="319" spans="1:18" ht="24" customHeight="1">
      <c r="A319" s="9">
        <v>315</v>
      </c>
      <c r="B319" s="3">
        <v>6020002232</v>
      </c>
      <c r="C319" s="2" t="s">
        <v>1329</v>
      </c>
      <c r="D319" s="4" t="s">
        <v>1330</v>
      </c>
      <c r="E319" s="4" t="s">
        <v>1331</v>
      </c>
      <c r="F319" s="10" t="s">
        <v>476</v>
      </c>
      <c r="G319" s="6">
        <v>205.98</v>
      </c>
      <c r="H319" s="6">
        <v>13.48</v>
      </c>
      <c r="I319" s="160">
        <v>28</v>
      </c>
      <c r="J319" s="6">
        <v>3.5</v>
      </c>
      <c r="K319" s="7">
        <f t="shared" si="22"/>
        <v>98</v>
      </c>
      <c r="L319" s="7">
        <f t="shared" si="24"/>
        <v>6.86</v>
      </c>
      <c r="M319" s="17">
        <f t="shared" si="23"/>
        <v>104.86</v>
      </c>
      <c r="N319" s="17">
        <f t="shared" si="20"/>
        <v>310.83999999999997</v>
      </c>
      <c r="O319" s="6">
        <v>310.83999999999997</v>
      </c>
      <c r="P319" s="13">
        <f t="shared" si="21"/>
        <v>20.34</v>
      </c>
      <c r="Q319" s="11">
        <v>1</v>
      </c>
      <c r="R319" s="13"/>
    </row>
    <row r="320" spans="1:18" ht="24" customHeight="1">
      <c r="A320" s="9">
        <v>316</v>
      </c>
      <c r="B320" s="3">
        <v>6020002233</v>
      </c>
      <c r="C320" s="2" t="s">
        <v>1332</v>
      </c>
      <c r="D320" s="4" t="s">
        <v>1333</v>
      </c>
      <c r="E320" s="4" t="s">
        <v>1334</v>
      </c>
      <c r="F320" s="10" t="s">
        <v>438</v>
      </c>
      <c r="G320" s="6">
        <v>273.41000000000003</v>
      </c>
      <c r="H320" s="6">
        <v>17.91</v>
      </c>
      <c r="I320" s="160">
        <v>5</v>
      </c>
      <c r="J320" s="6">
        <v>3.5</v>
      </c>
      <c r="K320" s="7">
        <f t="shared" si="22"/>
        <v>17.5</v>
      </c>
      <c r="L320" s="7">
        <f t="shared" si="24"/>
        <v>1.2250000000000001</v>
      </c>
      <c r="M320" s="17">
        <f t="shared" si="23"/>
        <v>18.73</v>
      </c>
      <c r="N320" s="17">
        <f t="shared" si="20"/>
        <v>292.14000000000004</v>
      </c>
      <c r="O320" s="6">
        <v>292.14</v>
      </c>
      <c r="P320" s="13">
        <f t="shared" si="21"/>
        <v>19.135000000000002</v>
      </c>
      <c r="Q320" s="11">
        <v>0</v>
      </c>
      <c r="R320" s="13"/>
    </row>
    <row r="321" spans="1:18" ht="24" customHeight="1">
      <c r="A321" s="9">
        <v>317</v>
      </c>
      <c r="B321" s="3">
        <v>6020002234</v>
      </c>
      <c r="C321" s="2" t="s">
        <v>1335</v>
      </c>
      <c r="D321" s="4" t="s">
        <v>1336</v>
      </c>
      <c r="E321" s="4" t="s">
        <v>1337</v>
      </c>
      <c r="F321" s="10" t="s">
        <v>940</v>
      </c>
      <c r="G321" s="6">
        <v>614.20000000000005</v>
      </c>
      <c r="H321" s="6">
        <v>59.8</v>
      </c>
      <c r="I321" s="160">
        <v>17</v>
      </c>
      <c r="J321" s="6">
        <v>3.5</v>
      </c>
      <c r="K321" s="7">
        <f t="shared" si="22"/>
        <v>59.5</v>
      </c>
      <c r="L321" s="7">
        <f t="shared" si="24"/>
        <v>4.165</v>
      </c>
      <c r="M321" s="17">
        <f t="shared" si="23"/>
        <v>63.669999999999995</v>
      </c>
      <c r="N321" s="17">
        <f t="shared" si="20"/>
        <v>677.87</v>
      </c>
      <c r="O321" s="6">
        <v>677.87</v>
      </c>
      <c r="P321" s="13">
        <f t="shared" si="21"/>
        <v>63.964999999999996</v>
      </c>
      <c r="Q321" s="11">
        <v>1</v>
      </c>
      <c r="R321" s="13"/>
    </row>
    <row r="322" spans="1:18" ht="24" customHeight="1">
      <c r="A322" s="9">
        <v>318</v>
      </c>
      <c r="B322" s="3">
        <v>6020002235</v>
      </c>
      <c r="C322" s="2" t="s">
        <v>1338</v>
      </c>
      <c r="D322" s="4" t="s">
        <v>1339</v>
      </c>
      <c r="E322" s="4" t="s">
        <v>1340</v>
      </c>
      <c r="F322" s="2" t="s">
        <v>438</v>
      </c>
      <c r="G322" s="6">
        <v>625.44000000000005</v>
      </c>
      <c r="H322" s="6">
        <v>40.94</v>
      </c>
      <c r="I322" s="160">
        <v>16</v>
      </c>
      <c r="J322" s="6">
        <v>3.5</v>
      </c>
      <c r="K322" s="7">
        <f t="shared" si="22"/>
        <v>56</v>
      </c>
      <c r="L322" s="7">
        <f t="shared" si="24"/>
        <v>3.9200000000000004</v>
      </c>
      <c r="M322" s="17">
        <f t="shared" si="23"/>
        <v>59.92</v>
      </c>
      <c r="N322" s="17">
        <f t="shared" si="20"/>
        <v>685.36</v>
      </c>
      <c r="O322" s="6">
        <v>685.36</v>
      </c>
      <c r="P322" s="13">
        <f t="shared" si="21"/>
        <v>44.86</v>
      </c>
      <c r="Q322" s="11">
        <v>0</v>
      </c>
      <c r="R322" s="13"/>
    </row>
    <row r="323" spans="1:18" ht="24" customHeight="1">
      <c r="A323" s="9">
        <v>319</v>
      </c>
      <c r="B323" s="3">
        <v>6020002236</v>
      </c>
      <c r="C323" s="2" t="s">
        <v>1341</v>
      </c>
      <c r="D323" s="4" t="s">
        <v>1342</v>
      </c>
      <c r="E323" s="4" t="s">
        <v>1343</v>
      </c>
      <c r="F323" s="10" t="s">
        <v>438</v>
      </c>
      <c r="G323" s="6">
        <v>1071.08</v>
      </c>
      <c r="H323" s="6">
        <v>70.08</v>
      </c>
      <c r="I323" s="160">
        <v>22</v>
      </c>
      <c r="J323" s="6">
        <v>3.5</v>
      </c>
      <c r="K323" s="7">
        <f t="shared" si="22"/>
        <v>77</v>
      </c>
      <c r="L323" s="7">
        <f t="shared" si="24"/>
        <v>5.3900000000000006</v>
      </c>
      <c r="M323" s="17">
        <f t="shared" si="23"/>
        <v>82.39</v>
      </c>
      <c r="N323" s="17">
        <f t="shared" si="20"/>
        <v>1153.47</v>
      </c>
      <c r="O323" s="6">
        <v>1153.47</v>
      </c>
      <c r="P323" s="13">
        <f t="shared" si="21"/>
        <v>75.47</v>
      </c>
      <c r="Q323" s="11">
        <v>1</v>
      </c>
      <c r="R323" s="13"/>
    </row>
    <row r="324" spans="1:18" ht="24" customHeight="1">
      <c r="A324" s="9">
        <v>320</v>
      </c>
      <c r="B324" s="3">
        <v>6020002237</v>
      </c>
      <c r="C324" s="2" t="s">
        <v>1344</v>
      </c>
      <c r="D324" s="4" t="s">
        <v>1345</v>
      </c>
      <c r="E324" s="4" t="s">
        <v>1346</v>
      </c>
      <c r="F324" s="2" t="s">
        <v>472</v>
      </c>
      <c r="G324" s="6">
        <v>78.650000000000006</v>
      </c>
      <c r="H324" s="6">
        <v>5.15</v>
      </c>
      <c r="I324" s="160">
        <v>22</v>
      </c>
      <c r="J324" s="6">
        <v>3.5</v>
      </c>
      <c r="K324" s="7">
        <f t="shared" si="22"/>
        <v>77</v>
      </c>
      <c r="L324" s="7">
        <f t="shared" si="24"/>
        <v>5.3900000000000006</v>
      </c>
      <c r="M324" s="17">
        <f t="shared" si="23"/>
        <v>82.39</v>
      </c>
      <c r="N324" s="17">
        <f t="shared" si="20"/>
        <v>161.04000000000002</v>
      </c>
      <c r="O324" s="6">
        <v>161.04</v>
      </c>
      <c r="P324" s="13">
        <f t="shared" si="21"/>
        <v>10.540000000000001</v>
      </c>
      <c r="Q324" s="11">
        <v>0</v>
      </c>
      <c r="R324" s="13"/>
    </row>
    <row r="325" spans="1:18" ht="24" customHeight="1">
      <c r="A325" s="9">
        <v>321</v>
      </c>
      <c r="B325" s="3">
        <v>6020002238</v>
      </c>
      <c r="C325" s="2" t="s">
        <v>1347</v>
      </c>
      <c r="D325" s="4" t="s">
        <v>1020</v>
      </c>
      <c r="E325" s="4" t="s">
        <v>1348</v>
      </c>
      <c r="F325" s="10" t="s">
        <v>442</v>
      </c>
      <c r="G325" s="6">
        <v>3318.08</v>
      </c>
      <c r="H325" s="6">
        <v>217.08</v>
      </c>
      <c r="I325" s="160">
        <v>150</v>
      </c>
      <c r="J325" s="6">
        <v>3.5</v>
      </c>
      <c r="K325" s="7">
        <f t="shared" si="22"/>
        <v>525</v>
      </c>
      <c r="L325" s="7">
        <f t="shared" si="24"/>
        <v>36.75</v>
      </c>
      <c r="M325" s="17">
        <f t="shared" si="23"/>
        <v>561.75</v>
      </c>
      <c r="N325" s="17">
        <f t="shared" ref="N325:N388" si="25">SUM(G325+M325)</f>
        <v>3879.83</v>
      </c>
      <c r="O325" s="6">
        <v>3879.83</v>
      </c>
      <c r="P325" s="13">
        <f t="shared" ref="P325:P389" si="26">SUM(H325+L325)</f>
        <v>253.83</v>
      </c>
      <c r="Q325" s="11">
        <v>1</v>
      </c>
      <c r="R325" s="13"/>
    </row>
    <row r="326" spans="1:18" ht="24" customHeight="1">
      <c r="A326" s="9">
        <v>322</v>
      </c>
      <c r="B326" s="3">
        <v>6020002239</v>
      </c>
      <c r="C326" s="2" t="s">
        <v>1349</v>
      </c>
      <c r="D326" s="4" t="s">
        <v>1339</v>
      </c>
      <c r="E326" s="4" t="s">
        <v>1350</v>
      </c>
      <c r="F326" s="2" t="s">
        <v>1145</v>
      </c>
      <c r="G326" s="6">
        <v>1160.97</v>
      </c>
      <c r="H326" s="6">
        <v>75.97</v>
      </c>
      <c r="I326" s="160">
        <v>32</v>
      </c>
      <c r="J326" s="6">
        <v>3.5</v>
      </c>
      <c r="K326" s="7">
        <f t="shared" ref="K326:K390" si="27">SUM(I326*J326)</f>
        <v>112</v>
      </c>
      <c r="L326" s="7">
        <f t="shared" si="24"/>
        <v>7.8400000000000007</v>
      </c>
      <c r="M326" s="17">
        <f t="shared" si="23"/>
        <v>119.84</v>
      </c>
      <c r="N326" s="17">
        <f t="shared" si="25"/>
        <v>1280.81</v>
      </c>
      <c r="O326" s="6">
        <v>1280.81</v>
      </c>
      <c r="P326" s="13">
        <f t="shared" si="26"/>
        <v>83.81</v>
      </c>
      <c r="Q326" s="11">
        <v>0</v>
      </c>
      <c r="R326" s="13"/>
    </row>
    <row r="327" spans="1:18" ht="24" customHeight="1">
      <c r="A327" s="9">
        <v>323</v>
      </c>
      <c r="B327" s="3">
        <v>6020002240</v>
      </c>
      <c r="C327" s="2" t="s">
        <v>1351</v>
      </c>
      <c r="D327" s="4" t="s">
        <v>1339</v>
      </c>
      <c r="E327" s="4" t="s">
        <v>1352</v>
      </c>
      <c r="F327" s="2" t="s">
        <v>1145</v>
      </c>
      <c r="G327" s="6">
        <v>235.95</v>
      </c>
      <c r="H327" s="6">
        <v>15.45</v>
      </c>
      <c r="I327" s="160">
        <v>7</v>
      </c>
      <c r="J327" s="6">
        <v>3.5</v>
      </c>
      <c r="K327" s="7">
        <f t="shared" si="27"/>
        <v>24.5</v>
      </c>
      <c r="L327" s="7">
        <f t="shared" si="24"/>
        <v>1.7150000000000001</v>
      </c>
      <c r="M327" s="17">
        <f t="shared" ref="M327:M391" si="28">ROUNDUP(K327+L327,2)</f>
        <v>26.220000000000002</v>
      </c>
      <c r="N327" s="17">
        <f t="shared" si="25"/>
        <v>262.17</v>
      </c>
      <c r="O327" s="6">
        <v>262.17</v>
      </c>
      <c r="P327" s="13">
        <f t="shared" si="26"/>
        <v>17.164999999999999</v>
      </c>
      <c r="Q327" s="11">
        <v>1</v>
      </c>
      <c r="R327" s="13"/>
    </row>
    <row r="328" spans="1:18" ht="24" customHeight="1">
      <c r="A328" s="9">
        <v>324</v>
      </c>
      <c r="B328" s="3">
        <v>6020002241</v>
      </c>
      <c r="C328" s="2" t="s">
        <v>1353</v>
      </c>
      <c r="D328" s="4" t="s">
        <v>1354</v>
      </c>
      <c r="E328" s="4" t="s">
        <v>1355</v>
      </c>
      <c r="F328" s="2" t="s">
        <v>438</v>
      </c>
      <c r="G328" s="6">
        <v>584.23</v>
      </c>
      <c r="H328" s="6">
        <v>38.229999999999997</v>
      </c>
      <c r="I328" s="160">
        <v>22</v>
      </c>
      <c r="J328" s="6">
        <v>3.5</v>
      </c>
      <c r="K328" s="7">
        <f t="shared" si="27"/>
        <v>77</v>
      </c>
      <c r="L328" s="7">
        <f t="shared" si="24"/>
        <v>5.3900000000000006</v>
      </c>
      <c r="M328" s="17">
        <f t="shared" si="28"/>
        <v>82.39</v>
      </c>
      <c r="N328" s="17">
        <f t="shared" si="25"/>
        <v>666.62</v>
      </c>
      <c r="O328" s="6">
        <v>666.62</v>
      </c>
      <c r="P328" s="13">
        <f t="shared" si="26"/>
        <v>43.62</v>
      </c>
      <c r="Q328" s="11">
        <v>0</v>
      </c>
      <c r="R328" s="13"/>
    </row>
    <row r="329" spans="1:18" ht="24" customHeight="1">
      <c r="A329" s="9">
        <v>325</v>
      </c>
      <c r="B329" s="3">
        <v>6020002242</v>
      </c>
      <c r="C329" s="2" t="s">
        <v>1356</v>
      </c>
      <c r="D329" s="4" t="s">
        <v>1357</v>
      </c>
      <c r="E329" s="4" t="s">
        <v>1358</v>
      </c>
      <c r="F329" s="2" t="s">
        <v>442</v>
      </c>
      <c r="G329" s="6">
        <v>176.02</v>
      </c>
      <c r="H329" s="6">
        <v>11.52</v>
      </c>
      <c r="I329" s="160">
        <v>11</v>
      </c>
      <c r="J329" s="6">
        <v>3.5</v>
      </c>
      <c r="K329" s="7">
        <f t="shared" si="27"/>
        <v>38.5</v>
      </c>
      <c r="L329" s="7">
        <f t="shared" ref="L329:L392" si="29">SUM(K329*7%)</f>
        <v>2.6950000000000003</v>
      </c>
      <c r="M329" s="17">
        <f t="shared" si="28"/>
        <v>41.199999999999996</v>
      </c>
      <c r="N329" s="17">
        <f t="shared" si="25"/>
        <v>217.22</v>
      </c>
      <c r="O329" s="6">
        <v>217.22</v>
      </c>
      <c r="P329" s="13">
        <f t="shared" si="26"/>
        <v>14.215</v>
      </c>
      <c r="Q329" s="11">
        <v>1</v>
      </c>
      <c r="R329" s="13"/>
    </row>
    <row r="330" spans="1:18" ht="24" customHeight="1">
      <c r="A330" s="9">
        <v>326</v>
      </c>
      <c r="B330" s="3">
        <v>6020002243</v>
      </c>
      <c r="C330" s="2" t="s">
        <v>1359</v>
      </c>
      <c r="D330" s="4" t="s">
        <v>1360</v>
      </c>
      <c r="E330" s="4" t="s">
        <v>1361</v>
      </c>
      <c r="F330" s="2" t="s">
        <v>1145</v>
      </c>
      <c r="G330" s="6">
        <v>411.96</v>
      </c>
      <c r="H330" s="6">
        <v>29.96</v>
      </c>
      <c r="I330" s="160">
        <v>13</v>
      </c>
      <c r="J330" s="6">
        <v>3.5</v>
      </c>
      <c r="K330" s="7">
        <f t="shared" si="27"/>
        <v>45.5</v>
      </c>
      <c r="L330" s="7">
        <f t="shared" si="29"/>
        <v>3.1850000000000005</v>
      </c>
      <c r="M330" s="17">
        <f t="shared" si="28"/>
        <v>48.69</v>
      </c>
      <c r="N330" s="17">
        <f t="shared" si="25"/>
        <v>460.65</v>
      </c>
      <c r="O330" s="6">
        <v>460.65</v>
      </c>
      <c r="P330" s="13">
        <f t="shared" si="26"/>
        <v>33.145000000000003</v>
      </c>
      <c r="Q330" s="11">
        <v>0</v>
      </c>
      <c r="R330" s="13"/>
    </row>
    <row r="331" spans="1:18" ht="24" customHeight="1">
      <c r="A331" s="9">
        <v>327</v>
      </c>
      <c r="B331" s="3">
        <v>6020002244</v>
      </c>
      <c r="C331" s="2" t="s">
        <v>1362</v>
      </c>
      <c r="D331" s="4" t="s">
        <v>1363</v>
      </c>
      <c r="E331" s="4" t="s">
        <v>1364</v>
      </c>
      <c r="F331" s="2" t="s">
        <v>461</v>
      </c>
      <c r="G331" s="6">
        <v>191.01</v>
      </c>
      <c r="H331" s="6">
        <v>12.51</v>
      </c>
      <c r="I331" s="160">
        <v>9</v>
      </c>
      <c r="J331" s="6">
        <v>3.5</v>
      </c>
      <c r="K331" s="7">
        <f t="shared" si="27"/>
        <v>31.5</v>
      </c>
      <c r="L331" s="7">
        <f t="shared" si="29"/>
        <v>2.2050000000000001</v>
      </c>
      <c r="M331" s="17">
        <f t="shared" si="28"/>
        <v>33.71</v>
      </c>
      <c r="N331" s="17">
        <f t="shared" si="25"/>
        <v>224.72</v>
      </c>
      <c r="O331" s="6">
        <v>224.72</v>
      </c>
      <c r="P331" s="13">
        <f t="shared" si="26"/>
        <v>14.715</v>
      </c>
      <c r="Q331" s="11">
        <v>1</v>
      </c>
      <c r="R331" s="13"/>
    </row>
    <row r="332" spans="1:18" ht="24" customHeight="1">
      <c r="A332" s="9">
        <v>328</v>
      </c>
      <c r="B332" s="3">
        <v>6020002245</v>
      </c>
      <c r="C332" s="2" t="s">
        <v>1365</v>
      </c>
      <c r="D332" s="4" t="s">
        <v>1366</v>
      </c>
      <c r="E332" s="4" t="s">
        <v>1367</v>
      </c>
      <c r="F332" s="2" t="s">
        <v>1368</v>
      </c>
      <c r="G332" s="6">
        <v>550.54</v>
      </c>
      <c r="H332" s="6">
        <v>36.04</v>
      </c>
      <c r="I332" s="160">
        <v>32</v>
      </c>
      <c r="J332" s="6">
        <v>3.5</v>
      </c>
      <c r="K332" s="7">
        <f t="shared" si="27"/>
        <v>112</v>
      </c>
      <c r="L332" s="7">
        <f t="shared" si="29"/>
        <v>7.8400000000000007</v>
      </c>
      <c r="M332" s="17">
        <f t="shared" si="28"/>
        <v>119.84</v>
      </c>
      <c r="N332" s="17">
        <f t="shared" si="25"/>
        <v>670.38</v>
      </c>
      <c r="O332" s="6">
        <v>670.38</v>
      </c>
      <c r="P332" s="13">
        <f t="shared" si="26"/>
        <v>43.88</v>
      </c>
      <c r="Q332" s="11">
        <v>0</v>
      </c>
      <c r="R332" s="13"/>
    </row>
    <row r="333" spans="1:18" ht="24" customHeight="1">
      <c r="A333" s="9">
        <v>329</v>
      </c>
      <c r="B333" s="3">
        <v>6020002246</v>
      </c>
      <c r="C333" s="2" t="s">
        <v>1369</v>
      </c>
      <c r="D333" s="4" t="s">
        <v>1370</v>
      </c>
      <c r="E333" s="4" t="s">
        <v>1371</v>
      </c>
      <c r="F333" s="2" t="s">
        <v>438</v>
      </c>
      <c r="G333" s="6">
        <v>299.62</v>
      </c>
      <c r="H333" s="6">
        <v>19.62</v>
      </c>
      <c r="I333" s="160">
        <v>1</v>
      </c>
      <c r="J333" s="6">
        <v>3.5</v>
      </c>
      <c r="K333" s="7">
        <f t="shared" si="27"/>
        <v>3.5</v>
      </c>
      <c r="L333" s="7">
        <f t="shared" si="29"/>
        <v>0.24500000000000002</v>
      </c>
      <c r="M333" s="17">
        <f t="shared" si="28"/>
        <v>3.75</v>
      </c>
      <c r="N333" s="17">
        <f t="shared" si="25"/>
        <v>303.37</v>
      </c>
      <c r="O333" s="6">
        <v>303.37</v>
      </c>
      <c r="P333" s="13">
        <f t="shared" si="26"/>
        <v>19.865000000000002</v>
      </c>
      <c r="Q333" s="11">
        <v>1</v>
      </c>
      <c r="R333" s="13"/>
    </row>
    <row r="334" spans="1:18" ht="24" customHeight="1">
      <c r="A334" s="9">
        <v>330</v>
      </c>
      <c r="B334" s="3">
        <v>6020002247</v>
      </c>
      <c r="C334" s="2" t="s">
        <v>1372</v>
      </c>
      <c r="D334" s="4" t="s">
        <v>1373</v>
      </c>
      <c r="E334" s="4" t="s">
        <v>1374</v>
      </c>
      <c r="F334" s="2" t="s">
        <v>1375</v>
      </c>
      <c r="G334" s="6">
        <v>74.91</v>
      </c>
      <c r="H334" s="6">
        <v>4.91</v>
      </c>
      <c r="I334" s="160">
        <v>0</v>
      </c>
      <c r="J334" s="6">
        <v>3.5</v>
      </c>
      <c r="K334" s="7">
        <f t="shared" si="27"/>
        <v>0</v>
      </c>
      <c r="L334" s="7">
        <f t="shared" si="29"/>
        <v>0</v>
      </c>
      <c r="M334" s="17">
        <f t="shared" si="28"/>
        <v>0</v>
      </c>
      <c r="N334" s="17">
        <f t="shared" si="25"/>
        <v>74.91</v>
      </c>
      <c r="O334" s="6">
        <v>74.91</v>
      </c>
      <c r="P334" s="13">
        <f t="shared" si="26"/>
        <v>4.91</v>
      </c>
      <c r="Q334" s="11">
        <v>0</v>
      </c>
      <c r="R334" s="13"/>
    </row>
    <row r="335" spans="1:18" ht="24" customHeight="1">
      <c r="A335" s="9">
        <v>331</v>
      </c>
      <c r="B335" s="3">
        <v>6020002248</v>
      </c>
      <c r="C335" s="2" t="s">
        <v>1376</v>
      </c>
      <c r="D335" s="4" t="s">
        <v>1377</v>
      </c>
      <c r="E335" s="4" t="s">
        <v>1378</v>
      </c>
      <c r="F335" s="2" t="s">
        <v>1368</v>
      </c>
      <c r="G335" s="6">
        <v>1011.17</v>
      </c>
      <c r="H335" s="6">
        <v>66.17</v>
      </c>
      <c r="I335" s="160">
        <v>28</v>
      </c>
      <c r="J335" s="6">
        <v>3.5</v>
      </c>
      <c r="K335" s="7">
        <f t="shared" si="27"/>
        <v>98</v>
      </c>
      <c r="L335" s="7">
        <f t="shared" si="29"/>
        <v>6.86</v>
      </c>
      <c r="M335" s="17">
        <f t="shared" si="28"/>
        <v>104.86</v>
      </c>
      <c r="N335" s="17">
        <f t="shared" si="25"/>
        <v>1116.03</v>
      </c>
      <c r="O335" s="6">
        <v>1116.03</v>
      </c>
      <c r="P335" s="13">
        <f t="shared" si="26"/>
        <v>73.03</v>
      </c>
      <c r="Q335" s="11">
        <v>1</v>
      </c>
      <c r="R335" s="13"/>
    </row>
    <row r="336" spans="1:18" ht="24" customHeight="1">
      <c r="A336" s="9">
        <v>332</v>
      </c>
      <c r="B336" s="3">
        <v>6020002249</v>
      </c>
      <c r="C336" s="2" t="s">
        <v>1379</v>
      </c>
      <c r="D336" s="4" t="s">
        <v>1380</v>
      </c>
      <c r="E336" s="4" t="s">
        <v>1381</v>
      </c>
      <c r="F336" s="2" t="s">
        <v>438</v>
      </c>
      <c r="G336" s="6">
        <v>89.9</v>
      </c>
      <c r="H336" s="6">
        <v>5.9</v>
      </c>
      <c r="I336" s="160">
        <v>2</v>
      </c>
      <c r="J336" s="6">
        <v>3.5</v>
      </c>
      <c r="K336" s="7">
        <f t="shared" si="27"/>
        <v>7</v>
      </c>
      <c r="L336" s="7">
        <f t="shared" si="29"/>
        <v>0.49000000000000005</v>
      </c>
      <c r="M336" s="17">
        <f t="shared" si="28"/>
        <v>7.49</v>
      </c>
      <c r="N336" s="17">
        <f t="shared" si="25"/>
        <v>97.39</v>
      </c>
      <c r="O336" s="6">
        <v>97.39</v>
      </c>
      <c r="P336" s="13">
        <f t="shared" si="26"/>
        <v>6.3900000000000006</v>
      </c>
      <c r="Q336" s="11">
        <v>0</v>
      </c>
      <c r="R336" s="13"/>
    </row>
    <row r="337" spans="1:18" ht="24" customHeight="1">
      <c r="A337" s="9">
        <v>333</v>
      </c>
      <c r="B337" s="3">
        <v>6020002250</v>
      </c>
      <c r="C337" s="2" t="s">
        <v>1382</v>
      </c>
      <c r="D337" s="4" t="s">
        <v>1380</v>
      </c>
      <c r="E337" s="4" t="s">
        <v>1383</v>
      </c>
      <c r="F337" s="2" t="s">
        <v>438</v>
      </c>
      <c r="G337" s="6">
        <v>310.86</v>
      </c>
      <c r="H337" s="6">
        <v>20.36</v>
      </c>
      <c r="I337" s="160">
        <v>11</v>
      </c>
      <c r="J337" s="6">
        <v>3.5</v>
      </c>
      <c r="K337" s="7">
        <f t="shared" si="27"/>
        <v>38.5</v>
      </c>
      <c r="L337" s="7">
        <f t="shared" si="29"/>
        <v>2.6950000000000003</v>
      </c>
      <c r="M337" s="17">
        <f t="shared" si="28"/>
        <v>41.199999999999996</v>
      </c>
      <c r="N337" s="17">
        <f t="shared" si="25"/>
        <v>352.06</v>
      </c>
      <c r="O337" s="6">
        <v>352.06</v>
      </c>
      <c r="P337" s="13">
        <f t="shared" si="26"/>
        <v>23.055</v>
      </c>
      <c r="Q337" s="11">
        <v>1</v>
      </c>
      <c r="R337" s="13"/>
    </row>
    <row r="338" spans="1:18" ht="24" customHeight="1">
      <c r="A338" s="9">
        <v>334</v>
      </c>
      <c r="B338" s="3">
        <v>6020002251</v>
      </c>
      <c r="C338" s="2" t="s">
        <v>1384</v>
      </c>
      <c r="D338" s="4" t="s">
        <v>1385</v>
      </c>
      <c r="E338" s="4" t="s">
        <v>1386</v>
      </c>
      <c r="F338" s="2" t="s">
        <v>438</v>
      </c>
      <c r="G338" s="6">
        <v>4089.56</v>
      </c>
      <c r="H338" s="6">
        <v>267.56</v>
      </c>
      <c r="I338" s="160">
        <v>124</v>
      </c>
      <c r="J338" s="6">
        <v>3.5</v>
      </c>
      <c r="K338" s="7">
        <f t="shared" si="27"/>
        <v>434</v>
      </c>
      <c r="L338" s="7">
        <f t="shared" si="29"/>
        <v>30.380000000000003</v>
      </c>
      <c r="M338" s="17">
        <f t="shared" si="28"/>
        <v>464.38</v>
      </c>
      <c r="N338" s="17">
        <f t="shared" si="25"/>
        <v>4553.9399999999996</v>
      </c>
      <c r="O338" s="6">
        <v>4553.9399999999996</v>
      </c>
      <c r="P338" s="13">
        <f t="shared" si="26"/>
        <v>297.94</v>
      </c>
      <c r="Q338" s="11">
        <v>0</v>
      </c>
      <c r="R338" s="13"/>
    </row>
    <row r="339" spans="1:18" ht="24" customHeight="1">
      <c r="A339" s="9">
        <v>335</v>
      </c>
      <c r="B339" s="3">
        <v>6020002252</v>
      </c>
      <c r="C339" s="2" t="s">
        <v>1387</v>
      </c>
      <c r="D339" s="4" t="s">
        <v>1020</v>
      </c>
      <c r="E339" s="4" t="s">
        <v>1388</v>
      </c>
      <c r="F339" s="2" t="s">
        <v>438</v>
      </c>
      <c r="G339" s="6">
        <v>1134.75</v>
      </c>
      <c r="H339" s="6">
        <v>74.75</v>
      </c>
      <c r="I339" s="160">
        <v>38</v>
      </c>
      <c r="J339" s="6">
        <v>3.5</v>
      </c>
      <c r="K339" s="7">
        <f t="shared" si="27"/>
        <v>133</v>
      </c>
      <c r="L339" s="7">
        <f t="shared" si="29"/>
        <v>9.31</v>
      </c>
      <c r="M339" s="17">
        <f t="shared" si="28"/>
        <v>142.31</v>
      </c>
      <c r="N339" s="17">
        <f t="shared" si="25"/>
        <v>1277.06</v>
      </c>
      <c r="O339" s="6">
        <v>1277.06</v>
      </c>
      <c r="P339" s="13">
        <f t="shared" si="26"/>
        <v>84.06</v>
      </c>
      <c r="Q339" s="11">
        <v>1</v>
      </c>
      <c r="R339" s="13"/>
    </row>
    <row r="340" spans="1:18" ht="24" customHeight="1">
      <c r="A340" s="9">
        <v>336</v>
      </c>
      <c r="B340" s="3">
        <v>6020002253</v>
      </c>
      <c r="C340" s="2" t="s">
        <v>1389</v>
      </c>
      <c r="D340" s="4" t="s">
        <v>1020</v>
      </c>
      <c r="E340" s="4" t="s">
        <v>1390</v>
      </c>
      <c r="F340" s="2" t="s">
        <v>438</v>
      </c>
      <c r="G340" s="6">
        <v>531.80999999999995</v>
      </c>
      <c r="H340" s="6">
        <v>34.81</v>
      </c>
      <c r="I340" s="160">
        <v>18</v>
      </c>
      <c r="J340" s="6">
        <v>3.5</v>
      </c>
      <c r="K340" s="7">
        <f t="shared" si="27"/>
        <v>63</v>
      </c>
      <c r="L340" s="7">
        <f t="shared" si="29"/>
        <v>4.41</v>
      </c>
      <c r="M340" s="17">
        <f t="shared" si="28"/>
        <v>67.41</v>
      </c>
      <c r="N340" s="17">
        <f t="shared" si="25"/>
        <v>599.21999999999991</v>
      </c>
      <c r="O340" s="6">
        <v>599.22</v>
      </c>
      <c r="P340" s="13">
        <f t="shared" si="26"/>
        <v>39.22</v>
      </c>
      <c r="Q340" s="11">
        <v>0</v>
      </c>
      <c r="R340" s="13"/>
    </row>
    <row r="341" spans="1:18" ht="24" customHeight="1">
      <c r="A341" s="9">
        <v>337</v>
      </c>
      <c r="B341" s="3">
        <v>6020002254</v>
      </c>
      <c r="C341" s="2" t="s">
        <v>1391</v>
      </c>
      <c r="D341" s="4" t="s">
        <v>1392</v>
      </c>
      <c r="E341" s="4" t="s">
        <v>1393</v>
      </c>
      <c r="F341" s="2" t="s">
        <v>438</v>
      </c>
      <c r="G341" s="6">
        <v>1303.29</v>
      </c>
      <c r="H341" s="6">
        <v>85.29</v>
      </c>
      <c r="I341" s="160">
        <v>65</v>
      </c>
      <c r="J341" s="6">
        <v>3.5</v>
      </c>
      <c r="K341" s="7">
        <f t="shared" si="27"/>
        <v>227.5</v>
      </c>
      <c r="L341" s="7">
        <f t="shared" si="29"/>
        <v>15.925000000000001</v>
      </c>
      <c r="M341" s="17">
        <f t="shared" si="28"/>
        <v>243.42999999999998</v>
      </c>
      <c r="N341" s="17">
        <f t="shared" si="25"/>
        <v>1546.72</v>
      </c>
      <c r="O341" s="6">
        <v>1546.72</v>
      </c>
      <c r="P341" s="13">
        <f t="shared" si="26"/>
        <v>101.215</v>
      </c>
      <c r="Q341" s="11">
        <v>1</v>
      </c>
      <c r="R341" s="13"/>
    </row>
    <row r="342" spans="1:18" ht="24" customHeight="1">
      <c r="A342" s="9">
        <v>338</v>
      </c>
      <c r="B342" s="3">
        <v>6020002255</v>
      </c>
      <c r="C342" s="2" t="s">
        <v>1394</v>
      </c>
      <c r="D342" s="4" t="s">
        <v>1395</v>
      </c>
      <c r="E342" s="4" t="s">
        <v>1396</v>
      </c>
      <c r="F342" s="2" t="s">
        <v>1397</v>
      </c>
      <c r="G342" s="6">
        <v>14.99</v>
      </c>
      <c r="H342" s="6">
        <v>0.99</v>
      </c>
      <c r="I342" s="160">
        <v>0</v>
      </c>
      <c r="J342" s="6">
        <v>3.5</v>
      </c>
      <c r="K342" s="7">
        <f t="shared" si="27"/>
        <v>0</v>
      </c>
      <c r="L342" s="7">
        <f t="shared" si="29"/>
        <v>0</v>
      </c>
      <c r="M342" s="17">
        <f t="shared" si="28"/>
        <v>0</v>
      </c>
      <c r="N342" s="17">
        <f t="shared" si="25"/>
        <v>14.99</v>
      </c>
      <c r="O342" s="6">
        <v>14.99</v>
      </c>
      <c r="P342" s="13">
        <f t="shared" si="26"/>
        <v>0.99</v>
      </c>
      <c r="Q342" s="11">
        <v>0</v>
      </c>
      <c r="R342" s="13"/>
    </row>
    <row r="343" spans="1:18" ht="24" customHeight="1">
      <c r="A343" s="9">
        <v>339</v>
      </c>
      <c r="B343" s="3">
        <v>6020002256</v>
      </c>
      <c r="C343" s="2" t="s">
        <v>1398</v>
      </c>
      <c r="D343" s="4" t="s">
        <v>1399</v>
      </c>
      <c r="E343" s="4" t="s">
        <v>1400</v>
      </c>
      <c r="F343" s="2" t="s">
        <v>1401</v>
      </c>
      <c r="G343" s="6">
        <v>56.18</v>
      </c>
      <c r="H343" s="6">
        <v>3.68</v>
      </c>
      <c r="I343" s="160">
        <v>0</v>
      </c>
      <c r="J343" s="6">
        <v>3.5</v>
      </c>
      <c r="K343" s="7">
        <f t="shared" si="27"/>
        <v>0</v>
      </c>
      <c r="L343" s="7">
        <f t="shared" si="29"/>
        <v>0</v>
      </c>
      <c r="M343" s="17">
        <f t="shared" si="28"/>
        <v>0</v>
      </c>
      <c r="N343" s="17">
        <f t="shared" si="25"/>
        <v>56.18</v>
      </c>
      <c r="O343" s="6">
        <v>56.18</v>
      </c>
      <c r="P343" s="13">
        <f t="shared" si="26"/>
        <v>3.68</v>
      </c>
      <c r="Q343" s="11">
        <v>1</v>
      </c>
      <c r="R343" s="13"/>
    </row>
    <row r="344" spans="1:18" ht="24" customHeight="1">
      <c r="A344" s="9">
        <v>340</v>
      </c>
      <c r="B344" s="3">
        <v>6020002257</v>
      </c>
      <c r="C344" s="2" t="s">
        <v>1402</v>
      </c>
      <c r="D344" s="4" t="s">
        <v>1403</v>
      </c>
      <c r="E344" s="4" t="s">
        <v>1404</v>
      </c>
      <c r="F344" s="2" t="s">
        <v>438</v>
      </c>
      <c r="G344" s="6">
        <v>685.35</v>
      </c>
      <c r="H344" s="6">
        <v>44.85</v>
      </c>
      <c r="I344" s="160">
        <v>21</v>
      </c>
      <c r="J344" s="6">
        <v>3.5</v>
      </c>
      <c r="K344" s="7">
        <f t="shared" si="27"/>
        <v>73.5</v>
      </c>
      <c r="L344" s="7">
        <f t="shared" si="29"/>
        <v>5.1450000000000005</v>
      </c>
      <c r="M344" s="17">
        <f t="shared" si="28"/>
        <v>78.650000000000006</v>
      </c>
      <c r="N344" s="17">
        <f t="shared" si="25"/>
        <v>764</v>
      </c>
      <c r="O344" s="6">
        <v>764</v>
      </c>
      <c r="P344" s="13">
        <f t="shared" si="26"/>
        <v>49.995000000000005</v>
      </c>
      <c r="Q344" s="11">
        <v>0</v>
      </c>
      <c r="R344" s="13"/>
    </row>
    <row r="345" spans="1:18" ht="24" customHeight="1">
      <c r="A345" s="9">
        <v>341</v>
      </c>
      <c r="B345" s="3">
        <v>6020002258</v>
      </c>
      <c r="C345" s="2" t="s">
        <v>1405</v>
      </c>
      <c r="D345" s="4" t="s">
        <v>1406</v>
      </c>
      <c r="E345" s="4" t="s">
        <v>1407</v>
      </c>
      <c r="F345" s="2" t="s">
        <v>18</v>
      </c>
      <c r="G345" s="6">
        <v>0</v>
      </c>
      <c r="H345" s="6">
        <v>0</v>
      </c>
      <c r="I345" s="160">
        <v>15</v>
      </c>
      <c r="J345" s="6">
        <v>3.5</v>
      </c>
      <c r="K345" s="7">
        <f t="shared" si="27"/>
        <v>52.5</v>
      </c>
      <c r="L345" s="7">
        <f t="shared" si="29"/>
        <v>3.6750000000000003</v>
      </c>
      <c r="M345" s="17">
        <f t="shared" si="28"/>
        <v>56.18</v>
      </c>
      <c r="N345" s="17">
        <f t="shared" si="25"/>
        <v>56.18</v>
      </c>
      <c r="O345" s="6">
        <v>56.18</v>
      </c>
      <c r="P345" s="13">
        <f t="shared" si="26"/>
        <v>3.6750000000000003</v>
      </c>
      <c r="Q345" s="11">
        <v>1</v>
      </c>
      <c r="R345" s="13"/>
    </row>
    <row r="346" spans="1:18" ht="24" customHeight="1">
      <c r="A346" s="9">
        <v>342</v>
      </c>
      <c r="B346" s="3">
        <v>6020002259</v>
      </c>
      <c r="C346" s="2" t="s">
        <v>1408</v>
      </c>
      <c r="D346" s="4" t="s">
        <v>1409</v>
      </c>
      <c r="E346" s="4" t="s">
        <v>1410</v>
      </c>
      <c r="F346" s="2" t="s">
        <v>442</v>
      </c>
      <c r="G346" s="6">
        <v>340.81</v>
      </c>
      <c r="H346" s="6">
        <v>22.31</v>
      </c>
      <c r="I346" s="160">
        <v>4</v>
      </c>
      <c r="J346" s="6">
        <v>3.5</v>
      </c>
      <c r="K346" s="7">
        <f t="shared" si="27"/>
        <v>14</v>
      </c>
      <c r="L346" s="7">
        <f t="shared" si="29"/>
        <v>0.98000000000000009</v>
      </c>
      <c r="M346" s="17">
        <f t="shared" si="28"/>
        <v>14.98</v>
      </c>
      <c r="N346" s="17">
        <f t="shared" si="25"/>
        <v>355.79</v>
      </c>
      <c r="O346" s="6">
        <v>355.79</v>
      </c>
      <c r="P346" s="13">
        <f t="shared" si="26"/>
        <v>23.29</v>
      </c>
      <c r="Q346" s="11">
        <v>0</v>
      </c>
      <c r="R346" s="13"/>
    </row>
    <row r="347" spans="1:18" ht="24" customHeight="1">
      <c r="A347" s="9">
        <v>343</v>
      </c>
      <c r="B347" s="3">
        <v>6020002260</v>
      </c>
      <c r="C347" s="2" t="s">
        <v>1411</v>
      </c>
      <c r="D347" s="4" t="s">
        <v>1412</v>
      </c>
      <c r="E347" s="4" t="s">
        <v>1413</v>
      </c>
      <c r="F347" s="2" t="s">
        <v>476</v>
      </c>
      <c r="G347" s="6">
        <v>194.74</v>
      </c>
      <c r="H347" s="6">
        <v>12.74</v>
      </c>
      <c r="I347" s="160">
        <v>28</v>
      </c>
      <c r="J347" s="6">
        <v>3.5</v>
      </c>
      <c r="K347" s="7">
        <f t="shared" si="27"/>
        <v>98</v>
      </c>
      <c r="L347" s="7">
        <f t="shared" si="29"/>
        <v>6.86</v>
      </c>
      <c r="M347" s="17">
        <f t="shared" si="28"/>
        <v>104.86</v>
      </c>
      <c r="N347" s="17">
        <f t="shared" si="25"/>
        <v>299.60000000000002</v>
      </c>
      <c r="O347" s="6">
        <v>299.60000000000002</v>
      </c>
      <c r="P347" s="13">
        <f t="shared" si="26"/>
        <v>19.600000000000001</v>
      </c>
      <c r="Q347" s="11">
        <v>1</v>
      </c>
      <c r="R347" s="13"/>
    </row>
    <row r="348" spans="1:18" ht="24" customHeight="1">
      <c r="A348" s="9">
        <v>344</v>
      </c>
      <c r="B348" s="3">
        <v>6020002261</v>
      </c>
      <c r="C348" s="2" t="s">
        <v>1414</v>
      </c>
      <c r="D348" s="4" t="s">
        <v>1415</v>
      </c>
      <c r="E348" s="4" t="s">
        <v>1416</v>
      </c>
      <c r="F348" s="2" t="s">
        <v>438</v>
      </c>
      <c r="G348" s="6">
        <v>1029.8900000000001</v>
      </c>
      <c r="H348" s="6">
        <v>67.39</v>
      </c>
      <c r="I348" s="160">
        <v>33</v>
      </c>
      <c r="J348" s="6">
        <v>3.5</v>
      </c>
      <c r="K348" s="7">
        <f t="shared" si="27"/>
        <v>115.5</v>
      </c>
      <c r="L348" s="7">
        <f t="shared" si="29"/>
        <v>8.0850000000000009</v>
      </c>
      <c r="M348" s="17">
        <f t="shared" si="28"/>
        <v>123.59</v>
      </c>
      <c r="N348" s="17">
        <f t="shared" si="25"/>
        <v>1153.48</v>
      </c>
      <c r="O348" s="6">
        <v>1153.48</v>
      </c>
      <c r="P348" s="13">
        <f t="shared" si="26"/>
        <v>75.474999999999994</v>
      </c>
      <c r="Q348" s="11">
        <v>0</v>
      </c>
      <c r="R348" s="13"/>
    </row>
    <row r="349" spans="1:18" ht="24" customHeight="1">
      <c r="A349" s="9">
        <v>345</v>
      </c>
      <c r="B349" s="3">
        <v>6020002262</v>
      </c>
      <c r="C349" s="2" t="s">
        <v>1417</v>
      </c>
      <c r="D349" s="4" t="s">
        <v>1418</v>
      </c>
      <c r="E349" s="4" t="s">
        <v>1419</v>
      </c>
      <c r="F349" s="2" t="s">
        <v>1420</v>
      </c>
      <c r="G349" s="6">
        <v>7.5</v>
      </c>
      <c r="H349" s="6">
        <v>0.5</v>
      </c>
      <c r="I349" s="160">
        <v>1</v>
      </c>
      <c r="J349" s="6">
        <v>3.5</v>
      </c>
      <c r="K349" s="7">
        <f t="shared" si="27"/>
        <v>3.5</v>
      </c>
      <c r="L349" s="7">
        <f t="shared" si="29"/>
        <v>0.24500000000000002</v>
      </c>
      <c r="M349" s="17">
        <f t="shared" si="28"/>
        <v>3.75</v>
      </c>
      <c r="N349" s="17">
        <f t="shared" si="25"/>
        <v>11.25</v>
      </c>
      <c r="O349" s="6">
        <v>11.25</v>
      </c>
      <c r="P349" s="13">
        <f t="shared" si="26"/>
        <v>0.745</v>
      </c>
      <c r="Q349" s="11">
        <v>1</v>
      </c>
      <c r="R349" s="13"/>
    </row>
    <row r="350" spans="1:18" ht="24" customHeight="1">
      <c r="A350" s="9">
        <v>346</v>
      </c>
      <c r="B350" s="3">
        <v>6020002263</v>
      </c>
      <c r="C350" s="2" t="s">
        <v>1421</v>
      </c>
      <c r="D350" s="4" t="s">
        <v>1422</v>
      </c>
      <c r="E350" s="4" t="s">
        <v>1423</v>
      </c>
      <c r="F350" s="2" t="s">
        <v>1424</v>
      </c>
      <c r="G350" s="6">
        <v>453.16</v>
      </c>
      <c r="H350" s="6">
        <v>29.66</v>
      </c>
      <c r="I350" s="160">
        <v>6</v>
      </c>
      <c r="J350" s="6">
        <v>3.5</v>
      </c>
      <c r="K350" s="7">
        <f t="shared" si="27"/>
        <v>21</v>
      </c>
      <c r="L350" s="7">
        <f t="shared" si="29"/>
        <v>1.4700000000000002</v>
      </c>
      <c r="M350" s="17">
        <f t="shared" si="28"/>
        <v>22.47</v>
      </c>
      <c r="N350" s="17">
        <f t="shared" si="25"/>
        <v>475.63</v>
      </c>
      <c r="O350" s="6">
        <v>475.63</v>
      </c>
      <c r="P350" s="13">
        <f t="shared" si="26"/>
        <v>31.13</v>
      </c>
      <c r="Q350" s="11">
        <v>0</v>
      </c>
      <c r="R350" s="13"/>
    </row>
    <row r="351" spans="1:18" ht="24" customHeight="1">
      <c r="A351" s="9">
        <v>347</v>
      </c>
      <c r="B351" s="3">
        <v>6020002264</v>
      </c>
      <c r="C351" s="2" t="s">
        <v>1425</v>
      </c>
      <c r="D351" s="4" t="s">
        <v>1422</v>
      </c>
      <c r="E351" s="4" t="s">
        <v>1426</v>
      </c>
      <c r="F351" s="2" t="s">
        <v>1427</v>
      </c>
      <c r="G351" s="6">
        <v>262.16000000000003</v>
      </c>
      <c r="H351" s="6">
        <v>17.16</v>
      </c>
      <c r="I351" s="160">
        <v>20</v>
      </c>
      <c r="J351" s="6">
        <v>3.5</v>
      </c>
      <c r="K351" s="7">
        <f t="shared" si="27"/>
        <v>70</v>
      </c>
      <c r="L351" s="7">
        <f t="shared" si="29"/>
        <v>4.9000000000000004</v>
      </c>
      <c r="M351" s="17">
        <f t="shared" si="28"/>
        <v>74.900000000000006</v>
      </c>
      <c r="N351" s="17">
        <f t="shared" si="25"/>
        <v>337.06000000000006</v>
      </c>
      <c r="O351" s="6">
        <v>337.06</v>
      </c>
      <c r="P351" s="13">
        <f t="shared" si="26"/>
        <v>22.060000000000002</v>
      </c>
      <c r="Q351" s="11">
        <v>1</v>
      </c>
      <c r="R351" s="13"/>
    </row>
    <row r="352" spans="1:18" ht="24" customHeight="1">
      <c r="A352" s="9">
        <v>348</v>
      </c>
      <c r="B352" s="3">
        <v>6020002265</v>
      </c>
      <c r="C352" s="2" t="s">
        <v>1428</v>
      </c>
      <c r="D352" s="4" t="s">
        <v>1422</v>
      </c>
      <c r="E352" s="4" t="s">
        <v>1429</v>
      </c>
      <c r="F352" s="2" t="s">
        <v>1430</v>
      </c>
      <c r="G352" s="6">
        <v>11.253</v>
      </c>
      <c r="H352" s="6">
        <v>0.75</v>
      </c>
      <c r="I352" s="160">
        <v>1</v>
      </c>
      <c r="J352" s="6">
        <v>3.5</v>
      </c>
      <c r="K352" s="7">
        <f t="shared" si="27"/>
        <v>3.5</v>
      </c>
      <c r="L352" s="7">
        <f t="shared" si="29"/>
        <v>0.24500000000000002</v>
      </c>
      <c r="M352" s="17">
        <f t="shared" si="28"/>
        <v>3.75</v>
      </c>
      <c r="N352" s="17">
        <f t="shared" si="25"/>
        <v>15.003</v>
      </c>
      <c r="O352" s="6">
        <v>15</v>
      </c>
      <c r="P352" s="13">
        <f t="shared" si="26"/>
        <v>0.995</v>
      </c>
      <c r="Q352" s="11">
        <v>0</v>
      </c>
      <c r="R352" s="13"/>
    </row>
    <row r="353" spans="1:18" ht="24" customHeight="1">
      <c r="A353" s="9">
        <v>349</v>
      </c>
      <c r="B353" s="3">
        <v>6020002266</v>
      </c>
      <c r="C353" s="2" t="s">
        <v>1431</v>
      </c>
      <c r="D353" s="4" t="s">
        <v>1432</v>
      </c>
      <c r="E353" s="4" t="s">
        <v>1433</v>
      </c>
      <c r="F353" s="2" t="s">
        <v>18</v>
      </c>
      <c r="G353" s="6">
        <v>0</v>
      </c>
      <c r="H353" s="6">
        <v>0</v>
      </c>
      <c r="I353" s="160">
        <v>9</v>
      </c>
      <c r="J353" s="6">
        <v>3.5</v>
      </c>
      <c r="K353" s="7">
        <f>SUM(I353*J353)</f>
        <v>31.5</v>
      </c>
      <c r="L353" s="7">
        <f>SUM(K353*7%)</f>
        <v>2.2050000000000001</v>
      </c>
      <c r="M353" s="17">
        <f>ROUNDUP(K353+L353,2)</f>
        <v>33.71</v>
      </c>
      <c r="N353" s="17">
        <f t="shared" si="25"/>
        <v>33.71</v>
      </c>
      <c r="O353" s="6">
        <v>33.71</v>
      </c>
      <c r="P353" s="13">
        <f>SUM(H353+L353)</f>
        <v>2.2050000000000001</v>
      </c>
      <c r="Q353" s="11">
        <v>1</v>
      </c>
      <c r="R353" s="13"/>
    </row>
    <row r="354" spans="1:18" ht="24" customHeight="1">
      <c r="A354" s="9">
        <v>350</v>
      </c>
      <c r="B354" s="3">
        <v>6020002267</v>
      </c>
      <c r="C354" s="2" t="s">
        <v>1434</v>
      </c>
      <c r="D354" s="4" t="s">
        <v>1435</v>
      </c>
      <c r="E354" s="4" t="s">
        <v>1436</v>
      </c>
      <c r="F354" s="2" t="s">
        <v>600</v>
      </c>
      <c r="G354" s="6">
        <v>172.29</v>
      </c>
      <c r="H354" s="6">
        <v>11.29</v>
      </c>
      <c r="I354" s="160">
        <v>71</v>
      </c>
      <c r="J354" s="6">
        <v>3.5</v>
      </c>
      <c r="K354" s="7">
        <f t="shared" si="27"/>
        <v>248.5</v>
      </c>
      <c r="L354" s="7">
        <f t="shared" si="29"/>
        <v>17.395000000000003</v>
      </c>
      <c r="M354" s="17">
        <f t="shared" si="28"/>
        <v>265.89999999999998</v>
      </c>
      <c r="N354" s="17">
        <f t="shared" si="25"/>
        <v>438.18999999999994</v>
      </c>
      <c r="O354" s="6">
        <v>438.19</v>
      </c>
      <c r="P354" s="13">
        <f t="shared" si="26"/>
        <v>28.685000000000002</v>
      </c>
      <c r="Q354" s="11">
        <v>0</v>
      </c>
      <c r="R354" s="13"/>
    </row>
    <row r="355" spans="1:18" ht="24" customHeight="1">
      <c r="A355" s="9">
        <v>351</v>
      </c>
      <c r="B355" s="3">
        <v>6020002268</v>
      </c>
      <c r="C355" s="2" t="s">
        <v>1437</v>
      </c>
      <c r="D355" s="4" t="s">
        <v>1435</v>
      </c>
      <c r="E355" s="4" t="s">
        <v>1438</v>
      </c>
      <c r="F355" s="2" t="s">
        <v>1439</v>
      </c>
      <c r="G355" s="6">
        <v>471.91</v>
      </c>
      <c r="H355" s="6">
        <v>30.91</v>
      </c>
      <c r="I355" s="160">
        <v>52</v>
      </c>
      <c r="J355" s="6">
        <v>3.5</v>
      </c>
      <c r="K355" s="7">
        <f t="shared" si="27"/>
        <v>182</v>
      </c>
      <c r="L355" s="7">
        <f t="shared" si="29"/>
        <v>12.740000000000002</v>
      </c>
      <c r="M355" s="17">
        <f t="shared" si="28"/>
        <v>194.74</v>
      </c>
      <c r="N355" s="17">
        <f t="shared" si="25"/>
        <v>666.65000000000009</v>
      </c>
      <c r="O355" s="6">
        <v>666.65</v>
      </c>
      <c r="P355" s="13">
        <f t="shared" si="26"/>
        <v>43.650000000000006</v>
      </c>
      <c r="Q355" s="11">
        <v>1</v>
      </c>
      <c r="R355" s="13"/>
    </row>
    <row r="356" spans="1:18" ht="24" customHeight="1">
      <c r="A356" s="9">
        <v>352</v>
      </c>
      <c r="B356" s="3">
        <v>6020002269</v>
      </c>
      <c r="C356" s="2" t="s">
        <v>1440</v>
      </c>
      <c r="D356" s="4" t="s">
        <v>1441</v>
      </c>
      <c r="E356" s="4" t="s">
        <v>1442</v>
      </c>
      <c r="F356" s="2" t="s">
        <v>1443</v>
      </c>
      <c r="G356" s="6">
        <v>415.71</v>
      </c>
      <c r="H356" s="6">
        <v>27.21</v>
      </c>
      <c r="I356" s="160">
        <v>54</v>
      </c>
      <c r="J356" s="6">
        <v>3.5</v>
      </c>
      <c r="K356" s="7">
        <f t="shared" si="27"/>
        <v>189</v>
      </c>
      <c r="L356" s="7">
        <f t="shared" si="29"/>
        <v>13.23</v>
      </c>
      <c r="M356" s="17">
        <f t="shared" si="28"/>
        <v>202.23</v>
      </c>
      <c r="N356" s="17">
        <f t="shared" si="25"/>
        <v>617.93999999999994</v>
      </c>
      <c r="O356" s="6">
        <v>617.94000000000005</v>
      </c>
      <c r="P356" s="13">
        <f t="shared" si="26"/>
        <v>40.44</v>
      </c>
      <c r="Q356" s="11">
        <v>0</v>
      </c>
      <c r="R356" s="13"/>
    </row>
    <row r="357" spans="1:18" ht="24" customHeight="1">
      <c r="A357" s="9">
        <v>353</v>
      </c>
      <c r="B357" s="3">
        <v>6020002270</v>
      </c>
      <c r="C357" s="2" t="s">
        <v>1444</v>
      </c>
      <c r="D357" s="4" t="s">
        <v>1445</v>
      </c>
      <c r="E357" s="4" t="s">
        <v>1446</v>
      </c>
      <c r="F357" s="2" t="s">
        <v>1439</v>
      </c>
      <c r="G357" s="6">
        <v>187.26</v>
      </c>
      <c r="H357" s="6">
        <v>12.26</v>
      </c>
      <c r="I357" s="160">
        <v>43</v>
      </c>
      <c r="J357" s="6">
        <v>3.5</v>
      </c>
      <c r="K357" s="7">
        <f t="shared" si="27"/>
        <v>150.5</v>
      </c>
      <c r="L357" s="7">
        <f t="shared" si="29"/>
        <v>10.535</v>
      </c>
      <c r="M357" s="17">
        <f t="shared" si="28"/>
        <v>161.04</v>
      </c>
      <c r="N357" s="17">
        <f t="shared" si="25"/>
        <v>348.29999999999995</v>
      </c>
      <c r="O357" s="6">
        <v>348.3</v>
      </c>
      <c r="P357" s="13">
        <f t="shared" si="26"/>
        <v>22.795000000000002</v>
      </c>
      <c r="Q357" s="11">
        <v>1</v>
      </c>
      <c r="R357" s="13"/>
    </row>
    <row r="358" spans="1:18" ht="24" customHeight="1">
      <c r="A358" s="9">
        <v>354</v>
      </c>
      <c r="B358" s="3">
        <v>6020002271</v>
      </c>
      <c r="C358" s="2" t="s">
        <v>1447</v>
      </c>
      <c r="D358" s="4" t="s">
        <v>1448</v>
      </c>
      <c r="E358" s="4" t="s">
        <v>1449</v>
      </c>
      <c r="F358" s="2" t="s">
        <v>472</v>
      </c>
      <c r="G358" s="6">
        <v>3.75</v>
      </c>
      <c r="H358" s="6">
        <v>0.25</v>
      </c>
      <c r="I358" s="160">
        <v>1</v>
      </c>
      <c r="J358" s="6">
        <v>3.5</v>
      </c>
      <c r="K358" s="7">
        <f t="shared" si="27"/>
        <v>3.5</v>
      </c>
      <c r="L358" s="7">
        <f t="shared" si="29"/>
        <v>0.24500000000000002</v>
      </c>
      <c r="M358" s="17">
        <f t="shared" si="28"/>
        <v>3.75</v>
      </c>
      <c r="N358" s="17">
        <f t="shared" si="25"/>
        <v>7.5</v>
      </c>
      <c r="O358" s="6">
        <v>7.5</v>
      </c>
      <c r="P358" s="13">
        <f t="shared" si="26"/>
        <v>0.495</v>
      </c>
      <c r="Q358" s="11">
        <v>0</v>
      </c>
      <c r="R358" s="13"/>
    </row>
    <row r="359" spans="1:18" ht="24" customHeight="1">
      <c r="A359" s="9">
        <v>355</v>
      </c>
      <c r="B359" s="3">
        <v>6020002272</v>
      </c>
      <c r="C359" s="2" t="s">
        <v>1450</v>
      </c>
      <c r="D359" s="4" t="s">
        <v>1422</v>
      </c>
      <c r="E359" s="4" t="s">
        <v>1451</v>
      </c>
      <c r="F359" s="2" t="s">
        <v>1420</v>
      </c>
      <c r="G359" s="6">
        <v>11.24</v>
      </c>
      <c r="H359" s="6">
        <v>0.74</v>
      </c>
      <c r="I359" s="160">
        <v>0</v>
      </c>
      <c r="J359" s="6">
        <v>3.5</v>
      </c>
      <c r="K359" s="7">
        <f t="shared" si="27"/>
        <v>0</v>
      </c>
      <c r="L359" s="7">
        <f t="shared" si="29"/>
        <v>0</v>
      </c>
      <c r="M359" s="17">
        <f t="shared" si="28"/>
        <v>0</v>
      </c>
      <c r="N359" s="17">
        <f t="shared" si="25"/>
        <v>11.24</v>
      </c>
      <c r="O359" s="6">
        <v>11.24</v>
      </c>
      <c r="P359" s="13">
        <f t="shared" si="26"/>
        <v>0.74</v>
      </c>
      <c r="Q359" s="11">
        <v>1</v>
      </c>
      <c r="R359" s="13"/>
    </row>
    <row r="360" spans="1:18" ht="24" customHeight="1">
      <c r="A360" s="9">
        <v>356</v>
      </c>
      <c r="B360" s="3">
        <v>6020002273</v>
      </c>
      <c r="C360" s="2" t="s">
        <v>1452</v>
      </c>
      <c r="D360" s="4" t="s">
        <v>1422</v>
      </c>
      <c r="E360" s="4" t="s">
        <v>1453</v>
      </c>
      <c r="F360" s="10" t="s">
        <v>1454</v>
      </c>
      <c r="G360" s="6">
        <v>41.23</v>
      </c>
      <c r="H360" s="6">
        <v>2.73</v>
      </c>
      <c r="I360" s="160">
        <v>0</v>
      </c>
      <c r="J360" s="6">
        <v>3.5</v>
      </c>
      <c r="K360" s="7">
        <f t="shared" si="27"/>
        <v>0</v>
      </c>
      <c r="L360" s="7">
        <f t="shared" si="29"/>
        <v>0</v>
      </c>
      <c r="M360" s="17">
        <f t="shared" si="28"/>
        <v>0</v>
      </c>
      <c r="N360" s="17">
        <f t="shared" si="25"/>
        <v>41.23</v>
      </c>
      <c r="O360" s="6">
        <v>41.23</v>
      </c>
      <c r="P360" s="13">
        <f t="shared" si="26"/>
        <v>2.73</v>
      </c>
      <c r="Q360" s="11">
        <v>0</v>
      </c>
      <c r="R360" s="13"/>
    </row>
    <row r="361" spans="1:18" ht="24" customHeight="1">
      <c r="A361" s="9">
        <v>357</v>
      </c>
      <c r="B361" s="3">
        <v>6020002274</v>
      </c>
      <c r="C361" s="2" t="s">
        <v>1455</v>
      </c>
      <c r="D361" s="4" t="s">
        <v>1456</v>
      </c>
      <c r="E361" s="4" t="s">
        <v>1457</v>
      </c>
      <c r="F361" s="2" t="s">
        <v>476</v>
      </c>
      <c r="G361" s="6">
        <v>93.63</v>
      </c>
      <c r="H361" s="6">
        <v>6.13</v>
      </c>
      <c r="I361" s="160">
        <v>4</v>
      </c>
      <c r="J361" s="6">
        <v>3.5</v>
      </c>
      <c r="K361" s="7">
        <f t="shared" si="27"/>
        <v>14</v>
      </c>
      <c r="L361" s="7">
        <f t="shared" si="29"/>
        <v>0.98000000000000009</v>
      </c>
      <c r="M361" s="17">
        <f t="shared" si="28"/>
        <v>14.98</v>
      </c>
      <c r="N361" s="17">
        <f t="shared" si="25"/>
        <v>108.61</v>
      </c>
      <c r="O361" s="6">
        <v>108.61</v>
      </c>
      <c r="P361" s="13">
        <f t="shared" si="26"/>
        <v>7.11</v>
      </c>
      <c r="Q361" s="11">
        <v>1</v>
      </c>
      <c r="R361" s="13"/>
    </row>
    <row r="362" spans="1:18" ht="24" customHeight="1">
      <c r="A362" s="9">
        <v>358</v>
      </c>
      <c r="B362" s="3">
        <v>6020002275</v>
      </c>
      <c r="C362" s="2" t="s">
        <v>1458</v>
      </c>
      <c r="D362" s="4" t="s">
        <v>1459</v>
      </c>
      <c r="E362" s="4" t="s">
        <v>1460</v>
      </c>
      <c r="F362" s="2" t="s">
        <v>438</v>
      </c>
      <c r="G362" s="6">
        <v>288.38</v>
      </c>
      <c r="H362" s="6">
        <v>18.88</v>
      </c>
      <c r="I362" s="160">
        <v>9</v>
      </c>
      <c r="J362" s="6">
        <v>3.5</v>
      </c>
      <c r="K362" s="7">
        <f t="shared" si="27"/>
        <v>31.5</v>
      </c>
      <c r="L362" s="7">
        <f t="shared" si="29"/>
        <v>2.2050000000000001</v>
      </c>
      <c r="M362" s="17">
        <f t="shared" si="28"/>
        <v>33.71</v>
      </c>
      <c r="N362" s="17">
        <f t="shared" si="25"/>
        <v>322.08999999999997</v>
      </c>
      <c r="O362" s="6">
        <v>322.08999999999997</v>
      </c>
      <c r="P362" s="13">
        <f t="shared" si="26"/>
        <v>21.085000000000001</v>
      </c>
      <c r="Q362" s="11">
        <v>0</v>
      </c>
      <c r="R362" s="13"/>
    </row>
    <row r="363" spans="1:18" ht="24" customHeight="1">
      <c r="A363" s="9">
        <v>359</v>
      </c>
      <c r="B363" s="3">
        <v>6020002276</v>
      </c>
      <c r="C363" s="2" t="s">
        <v>1461</v>
      </c>
      <c r="D363" s="4" t="s">
        <v>1462</v>
      </c>
      <c r="E363" s="4" t="s">
        <v>1463</v>
      </c>
      <c r="F363" s="2" t="s">
        <v>476</v>
      </c>
      <c r="G363" s="6">
        <v>250.92</v>
      </c>
      <c r="H363" s="6">
        <v>16.420000000000002</v>
      </c>
      <c r="I363" s="160">
        <v>42</v>
      </c>
      <c r="J363" s="6">
        <v>3.5</v>
      </c>
      <c r="K363" s="7">
        <f t="shared" si="27"/>
        <v>147</v>
      </c>
      <c r="L363" s="7">
        <f t="shared" si="29"/>
        <v>10.290000000000001</v>
      </c>
      <c r="M363" s="17">
        <f t="shared" si="28"/>
        <v>157.29</v>
      </c>
      <c r="N363" s="17">
        <f t="shared" si="25"/>
        <v>408.21</v>
      </c>
      <c r="O363" s="6">
        <v>408.21</v>
      </c>
      <c r="P363" s="13">
        <f t="shared" si="26"/>
        <v>26.71</v>
      </c>
      <c r="Q363" s="11">
        <v>1</v>
      </c>
      <c r="R363" s="13"/>
    </row>
    <row r="364" spans="1:18" ht="24" customHeight="1">
      <c r="A364" s="9">
        <v>360</v>
      </c>
      <c r="B364" s="3">
        <v>6020002277</v>
      </c>
      <c r="C364" s="2" t="s">
        <v>414</v>
      </c>
      <c r="D364" s="4" t="s">
        <v>1464</v>
      </c>
      <c r="E364" s="4" t="s">
        <v>1465</v>
      </c>
      <c r="F364" s="2" t="s">
        <v>472</v>
      </c>
      <c r="G364" s="6">
        <v>67.41</v>
      </c>
      <c r="H364" s="6">
        <v>4.41</v>
      </c>
      <c r="I364" s="160">
        <v>22</v>
      </c>
      <c r="J364" s="6">
        <v>3.5</v>
      </c>
      <c r="K364" s="7">
        <f t="shared" si="27"/>
        <v>77</v>
      </c>
      <c r="L364" s="7">
        <f t="shared" si="29"/>
        <v>5.3900000000000006</v>
      </c>
      <c r="M364" s="17">
        <f t="shared" si="28"/>
        <v>82.39</v>
      </c>
      <c r="N364" s="17">
        <f t="shared" si="25"/>
        <v>149.80000000000001</v>
      </c>
      <c r="O364" s="6">
        <v>149.80000000000001</v>
      </c>
      <c r="P364" s="13">
        <f t="shared" si="26"/>
        <v>9.8000000000000007</v>
      </c>
      <c r="Q364" s="11">
        <v>0</v>
      </c>
      <c r="R364" s="13"/>
    </row>
    <row r="365" spans="1:18" ht="24" customHeight="1">
      <c r="A365" s="9">
        <v>361</v>
      </c>
      <c r="B365" s="3">
        <v>6020002278</v>
      </c>
      <c r="C365" s="2" t="s">
        <v>1466</v>
      </c>
      <c r="D365" s="4" t="s">
        <v>1467</v>
      </c>
      <c r="E365" s="4" t="s">
        <v>1468</v>
      </c>
      <c r="F365" s="2" t="s">
        <v>1368</v>
      </c>
      <c r="G365" s="6">
        <v>576.75</v>
      </c>
      <c r="H365" s="6">
        <v>37.75</v>
      </c>
      <c r="I365" s="160">
        <v>29</v>
      </c>
      <c r="J365" s="6">
        <v>3.5</v>
      </c>
      <c r="K365" s="7">
        <f t="shared" si="27"/>
        <v>101.5</v>
      </c>
      <c r="L365" s="7">
        <f t="shared" si="29"/>
        <v>7.1050000000000004</v>
      </c>
      <c r="M365" s="17">
        <f t="shared" si="28"/>
        <v>108.61</v>
      </c>
      <c r="N365" s="17">
        <f t="shared" si="25"/>
        <v>685.36</v>
      </c>
      <c r="O365" s="6">
        <v>685.36</v>
      </c>
      <c r="P365" s="13">
        <f t="shared" si="26"/>
        <v>44.855000000000004</v>
      </c>
      <c r="Q365" s="11">
        <v>1</v>
      </c>
      <c r="R365" s="13"/>
    </row>
    <row r="366" spans="1:18" ht="24" customHeight="1">
      <c r="A366" s="9">
        <v>362</v>
      </c>
      <c r="B366" s="3">
        <v>6020002279</v>
      </c>
      <c r="C366" s="2" t="s">
        <v>1469</v>
      </c>
      <c r="D366" s="4" t="s">
        <v>764</v>
      </c>
      <c r="E366" s="4" t="s">
        <v>1470</v>
      </c>
      <c r="F366" s="2" t="s">
        <v>740</v>
      </c>
      <c r="G366" s="6">
        <v>273.39</v>
      </c>
      <c r="H366" s="6">
        <v>17.89</v>
      </c>
      <c r="I366" s="160">
        <v>22</v>
      </c>
      <c r="J366" s="6">
        <v>3.5</v>
      </c>
      <c r="K366" s="7">
        <f t="shared" si="27"/>
        <v>77</v>
      </c>
      <c r="L366" s="7">
        <f t="shared" si="29"/>
        <v>5.3900000000000006</v>
      </c>
      <c r="M366" s="17">
        <f t="shared" si="28"/>
        <v>82.39</v>
      </c>
      <c r="N366" s="17">
        <f t="shared" si="25"/>
        <v>355.78</v>
      </c>
      <c r="O366" s="6">
        <v>355.78</v>
      </c>
      <c r="P366" s="13">
        <f t="shared" si="26"/>
        <v>23.28</v>
      </c>
      <c r="Q366" s="11">
        <v>0</v>
      </c>
      <c r="R366" s="13"/>
    </row>
    <row r="367" spans="1:18" ht="24" customHeight="1">
      <c r="A367" s="9">
        <v>363</v>
      </c>
      <c r="B367" s="3">
        <v>6020002280</v>
      </c>
      <c r="C367" s="2" t="s">
        <v>1471</v>
      </c>
      <c r="D367" s="4" t="s">
        <v>764</v>
      </c>
      <c r="E367" s="4" t="s">
        <v>1472</v>
      </c>
      <c r="F367" s="2" t="s">
        <v>1473</v>
      </c>
      <c r="G367" s="6">
        <v>614.17999999999995</v>
      </c>
      <c r="H367" s="6">
        <v>40.18</v>
      </c>
      <c r="I367" s="160">
        <v>0</v>
      </c>
      <c r="J367" s="6">
        <v>3.5</v>
      </c>
      <c r="K367" s="7">
        <f t="shared" si="27"/>
        <v>0</v>
      </c>
      <c r="L367" s="7">
        <f t="shared" si="29"/>
        <v>0</v>
      </c>
      <c r="M367" s="17">
        <f t="shared" si="28"/>
        <v>0</v>
      </c>
      <c r="N367" s="17">
        <f t="shared" si="25"/>
        <v>614.17999999999995</v>
      </c>
      <c r="O367" s="6">
        <v>614.17999999999995</v>
      </c>
      <c r="P367" s="13">
        <f t="shared" si="26"/>
        <v>40.18</v>
      </c>
      <c r="Q367" s="11">
        <v>1</v>
      </c>
      <c r="R367" s="13"/>
    </row>
    <row r="368" spans="1:18" ht="24" customHeight="1">
      <c r="A368" s="9">
        <v>364</v>
      </c>
      <c r="B368" s="3">
        <v>6020002281</v>
      </c>
      <c r="C368" s="2" t="s">
        <v>1474</v>
      </c>
      <c r="D368" s="4" t="s">
        <v>1475</v>
      </c>
      <c r="E368" s="4" t="s">
        <v>1476</v>
      </c>
      <c r="F368" s="2" t="s">
        <v>1043</v>
      </c>
      <c r="G368" s="6">
        <v>516.80999999999995</v>
      </c>
      <c r="H368" s="6">
        <v>33.81</v>
      </c>
      <c r="I368" s="160">
        <v>0</v>
      </c>
      <c r="J368" s="6">
        <v>3.5</v>
      </c>
      <c r="K368" s="7">
        <f t="shared" si="27"/>
        <v>0</v>
      </c>
      <c r="L368" s="7">
        <f t="shared" si="29"/>
        <v>0</v>
      </c>
      <c r="M368" s="17">
        <f t="shared" si="28"/>
        <v>0</v>
      </c>
      <c r="N368" s="17">
        <f t="shared" si="25"/>
        <v>516.80999999999995</v>
      </c>
      <c r="O368" s="6">
        <v>516.80999999999995</v>
      </c>
      <c r="P368" s="13">
        <f t="shared" si="26"/>
        <v>33.81</v>
      </c>
      <c r="Q368" s="11">
        <v>0</v>
      </c>
      <c r="R368" s="13"/>
    </row>
    <row r="369" spans="1:20" ht="24" customHeight="1">
      <c r="A369" s="9">
        <v>365</v>
      </c>
      <c r="B369" s="3">
        <v>6020002282</v>
      </c>
      <c r="C369" s="2" t="s">
        <v>1477</v>
      </c>
      <c r="D369" s="4" t="s">
        <v>1475</v>
      </c>
      <c r="E369" s="4" t="s">
        <v>1478</v>
      </c>
      <c r="F369" s="2" t="s">
        <v>438</v>
      </c>
      <c r="G369" s="6">
        <v>722.8</v>
      </c>
      <c r="H369" s="6">
        <v>47.3</v>
      </c>
      <c r="I369" s="160">
        <v>26</v>
      </c>
      <c r="J369" s="6">
        <v>3.5</v>
      </c>
      <c r="K369" s="7">
        <f t="shared" si="27"/>
        <v>91</v>
      </c>
      <c r="L369" s="7">
        <f t="shared" si="29"/>
        <v>6.370000000000001</v>
      </c>
      <c r="M369" s="17">
        <f t="shared" si="28"/>
        <v>97.37</v>
      </c>
      <c r="N369" s="17">
        <f t="shared" si="25"/>
        <v>820.17</v>
      </c>
      <c r="O369" s="6">
        <v>820.17</v>
      </c>
      <c r="P369" s="13">
        <f t="shared" si="26"/>
        <v>53.67</v>
      </c>
      <c r="Q369" s="11">
        <v>1</v>
      </c>
      <c r="R369" s="13"/>
    </row>
    <row r="370" spans="1:20" ht="24" customHeight="1">
      <c r="A370" s="9">
        <v>366</v>
      </c>
      <c r="B370" s="3">
        <v>6020002283</v>
      </c>
      <c r="C370" s="2" t="s">
        <v>1479</v>
      </c>
      <c r="D370" s="4" t="s">
        <v>1475</v>
      </c>
      <c r="E370" s="4" t="s">
        <v>1480</v>
      </c>
      <c r="F370" s="2" t="s">
        <v>438</v>
      </c>
      <c r="G370" s="6">
        <v>217.23</v>
      </c>
      <c r="H370" s="6">
        <v>14.23</v>
      </c>
      <c r="I370" s="160">
        <v>6</v>
      </c>
      <c r="J370" s="6">
        <v>3.5</v>
      </c>
      <c r="K370" s="7">
        <f t="shared" si="27"/>
        <v>21</v>
      </c>
      <c r="L370" s="7">
        <f t="shared" si="29"/>
        <v>1.4700000000000002</v>
      </c>
      <c r="M370" s="17">
        <f t="shared" si="28"/>
        <v>22.47</v>
      </c>
      <c r="N370" s="17">
        <f t="shared" si="25"/>
        <v>239.7</v>
      </c>
      <c r="O370" s="6">
        <v>239.7</v>
      </c>
      <c r="P370" s="13">
        <f t="shared" si="26"/>
        <v>15.700000000000001</v>
      </c>
      <c r="Q370" s="11">
        <v>0</v>
      </c>
      <c r="R370" s="13"/>
    </row>
    <row r="371" spans="1:20" ht="24" customHeight="1">
      <c r="A371" s="9">
        <v>367</v>
      </c>
      <c r="B371" s="3">
        <v>6020002284</v>
      </c>
      <c r="C371" s="2" t="s">
        <v>1481</v>
      </c>
      <c r="D371" s="4" t="s">
        <v>1475</v>
      </c>
      <c r="E371" s="4" t="s">
        <v>1482</v>
      </c>
      <c r="F371" s="2" t="s">
        <v>438</v>
      </c>
      <c r="G371" s="6">
        <v>516.82000000000005</v>
      </c>
      <c r="H371" s="6">
        <v>33.82</v>
      </c>
      <c r="I371" s="160">
        <v>16</v>
      </c>
      <c r="J371" s="6">
        <v>3.5</v>
      </c>
      <c r="K371" s="7">
        <f t="shared" si="27"/>
        <v>56</v>
      </c>
      <c r="L371" s="7">
        <f t="shared" si="29"/>
        <v>3.9200000000000004</v>
      </c>
      <c r="M371" s="17">
        <f t="shared" si="28"/>
        <v>59.92</v>
      </c>
      <c r="N371" s="17">
        <f t="shared" si="25"/>
        <v>576.74</v>
      </c>
      <c r="O371" s="6">
        <v>576.74</v>
      </c>
      <c r="P371" s="13">
        <f t="shared" si="26"/>
        <v>37.74</v>
      </c>
      <c r="Q371" s="11">
        <v>1</v>
      </c>
      <c r="R371" s="13"/>
    </row>
    <row r="372" spans="1:20" ht="24" customHeight="1">
      <c r="A372" s="9">
        <v>368</v>
      </c>
      <c r="B372" s="3">
        <v>6020002285</v>
      </c>
      <c r="C372" s="2" t="s">
        <v>1483</v>
      </c>
      <c r="D372" s="4" t="s">
        <v>1484</v>
      </c>
      <c r="E372" s="4" t="s">
        <v>1485</v>
      </c>
      <c r="F372" s="2" t="s">
        <v>438</v>
      </c>
      <c r="G372" s="6">
        <v>483.13</v>
      </c>
      <c r="H372" s="6">
        <v>31.63</v>
      </c>
      <c r="I372" s="160">
        <v>19</v>
      </c>
      <c r="J372" s="6">
        <v>3.5</v>
      </c>
      <c r="K372" s="7">
        <f t="shared" si="27"/>
        <v>66.5</v>
      </c>
      <c r="L372" s="7">
        <f t="shared" si="29"/>
        <v>4.6550000000000002</v>
      </c>
      <c r="M372" s="17">
        <f t="shared" si="28"/>
        <v>71.160000000000011</v>
      </c>
      <c r="N372" s="17">
        <f t="shared" si="25"/>
        <v>554.29</v>
      </c>
      <c r="O372" s="6">
        <v>554.29</v>
      </c>
      <c r="P372" s="13">
        <f t="shared" si="26"/>
        <v>36.284999999999997</v>
      </c>
      <c r="Q372" s="11">
        <v>0</v>
      </c>
      <c r="R372" s="13"/>
    </row>
    <row r="373" spans="1:20" ht="24" customHeight="1">
      <c r="A373" s="9">
        <v>369</v>
      </c>
      <c r="B373" s="3">
        <v>6020002286</v>
      </c>
      <c r="C373" s="2" t="s">
        <v>1486</v>
      </c>
      <c r="D373" s="4" t="s">
        <v>1487</v>
      </c>
      <c r="E373" s="4" t="s">
        <v>1488</v>
      </c>
      <c r="F373" s="2" t="s">
        <v>438</v>
      </c>
      <c r="G373" s="6">
        <v>322.10000000000002</v>
      </c>
      <c r="H373" s="6">
        <v>21.1</v>
      </c>
      <c r="I373" s="160">
        <v>9</v>
      </c>
      <c r="J373" s="6">
        <v>3.5</v>
      </c>
      <c r="K373" s="7">
        <f t="shared" si="27"/>
        <v>31.5</v>
      </c>
      <c r="L373" s="7">
        <f t="shared" si="29"/>
        <v>2.2050000000000001</v>
      </c>
      <c r="M373" s="17">
        <f t="shared" si="28"/>
        <v>33.71</v>
      </c>
      <c r="N373" s="17">
        <f t="shared" si="25"/>
        <v>355.81</v>
      </c>
      <c r="O373" s="6">
        <v>355.81</v>
      </c>
      <c r="P373" s="13">
        <f t="shared" si="26"/>
        <v>23.305</v>
      </c>
      <c r="Q373" s="11">
        <v>1</v>
      </c>
      <c r="R373" s="13"/>
    </row>
    <row r="374" spans="1:20" ht="24" customHeight="1">
      <c r="A374" s="9">
        <v>370</v>
      </c>
      <c r="B374" s="3">
        <v>6020002287</v>
      </c>
      <c r="C374" s="2" t="s">
        <v>1489</v>
      </c>
      <c r="D374" s="4" t="s">
        <v>1490</v>
      </c>
      <c r="E374" s="4" t="s">
        <v>1491</v>
      </c>
      <c r="F374" s="2" t="s">
        <v>438</v>
      </c>
      <c r="G374" s="6">
        <v>887.59</v>
      </c>
      <c r="H374" s="6">
        <v>58.09</v>
      </c>
      <c r="I374" s="160">
        <v>26</v>
      </c>
      <c r="J374" s="6">
        <v>3.5</v>
      </c>
      <c r="K374" s="7">
        <f t="shared" si="27"/>
        <v>91</v>
      </c>
      <c r="L374" s="7">
        <f t="shared" si="29"/>
        <v>6.370000000000001</v>
      </c>
      <c r="M374" s="17">
        <f t="shared" si="28"/>
        <v>97.37</v>
      </c>
      <c r="N374" s="17">
        <f t="shared" si="25"/>
        <v>984.96</v>
      </c>
      <c r="O374" s="6">
        <v>984.96</v>
      </c>
      <c r="P374" s="13">
        <f t="shared" si="26"/>
        <v>64.460000000000008</v>
      </c>
      <c r="Q374" s="11">
        <v>0</v>
      </c>
      <c r="R374" s="13"/>
    </row>
    <row r="375" spans="1:20" ht="24" customHeight="1">
      <c r="A375" s="9">
        <v>371</v>
      </c>
      <c r="B375" s="3">
        <v>6020002288</v>
      </c>
      <c r="C375" s="2" t="s">
        <v>1492</v>
      </c>
      <c r="D375" s="4" t="s">
        <v>474</v>
      </c>
      <c r="E375" s="4" t="s">
        <v>1493</v>
      </c>
      <c r="F375" s="2" t="s">
        <v>505</v>
      </c>
      <c r="G375" s="6">
        <v>104.87</v>
      </c>
      <c r="H375" s="6">
        <v>6.87</v>
      </c>
      <c r="I375" s="160">
        <v>13</v>
      </c>
      <c r="J375" s="6">
        <v>3.5</v>
      </c>
      <c r="K375" s="7">
        <f t="shared" si="27"/>
        <v>45.5</v>
      </c>
      <c r="L375" s="7">
        <f t="shared" si="29"/>
        <v>3.1850000000000005</v>
      </c>
      <c r="M375" s="17">
        <f t="shared" si="28"/>
        <v>48.69</v>
      </c>
      <c r="N375" s="17">
        <f t="shared" si="25"/>
        <v>153.56</v>
      </c>
      <c r="O375" s="6">
        <v>153.56</v>
      </c>
      <c r="P375" s="13">
        <f t="shared" si="26"/>
        <v>10.055</v>
      </c>
      <c r="Q375" s="11">
        <v>1</v>
      </c>
      <c r="R375" s="13"/>
    </row>
    <row r="376" spans="1:20" ht="24" customHeight="1">
      <c r="A376" s="9">
        <v>372</v>
      </c>
      <c r="B376" s="3">
        <v>6020002289</v>
      </c>
      <c r="C376" s="2" t="s">
        <v>1494</v>
      </c>
      <c r="D376" s="4" t="s">
        <v>1495</v>
      </c>
      <c r="E376" s="4" t="s">
        <v>1496</v>
      </c>
      <c r="F376" s="2" t="s">
        <v>472</v>
      </c>
      <c r="G376" s="6">
        <v>67.41</v>
      </c>
      <c r="H376" s="6">
        <v>4.41</v>
      </c>
      <c r="I376" s="160">
        <v>18</v>
      </c>
      <c r="J376" s="6">
        <v>3.5</v>
      </c>
      <c r="K376" s="7">
        <f t="shared" si="27"/>
        <v>63</v>
      </c>
      <c r="L376" s="7">
        <f t="shared" si="29"/>
        <v>4.41</v>
      </c>
      <c r="M376" s="17">
        <f t="shared" si="28"/>
        <v>67.41</v>
      </c>
      <c r="N376" s="17">
        <f t="shared" si="25"/>
        <v>134.82</v>
      </c>
      <c r="O376" s="6">
        <v>134.82</v>
      </c>
      <c r="P376" s="13">
        <f t="shared" si="26"/>
        <v>8.82</v>
      </c>
      <c r="Q376" s="11">
        <v>0</v>
      </c>
      <c r="R376" s="13"/>
    </row>
    <row r="377" spans="1:20" ht="24" customHeight="1">
      <c r="A377" s="9">
        <v>373</v>
      </c>
      <c r="B377" s="3">
        <v>6020002290</v>
      </c>
      <c r="C377" s="2" t="s">
        <v>1497</v>
      </c>
      <c r="D377" s="4" t="s">
        <v>1498</v>
      </c>
      <c r="E377" s="4" t="s">
        <v>1499</v>
      </c>
      <c r="F377" s="2" t="s">
        <v>472</v>
      </c>
      <c r="G377" s="6">
        <v>29.96</v>
      </c>
      <c r="H377" s="6">
        <v>1.96</v>
      </c>
      <c r="I377" s="160">
        <v>8</v>
      </c>
      <c r="J377" s="6">
        <v>3.5</v>
      </c>
      <c r="K377" s="7">
        <f t="shared" si="27"/>
        <v>28</v>
      </c>
      <c r="L377" s="7">
        <f t="shared" si="29"/>
        <v>1.9600000000000002</v>
      </c>
      <c r="M377" s="17">
        <f t="shared" si="28"/>
        <v>29.96</v>
      </c>
      <c r="N377" s="17">
        <f t="shared" si="25"/>
        <v>59.92</v>
      </c>
      <c r="O377" s="6">
        <v>59.92</v>
      </c>
      <c r="P377" s="13">
        <f t="shared" si="26"/>
        <v>3.92</v>
      </c>
      <c r="Q377" s="11">
        <v>1</v>
      </c>
      <c r="R377" s="13"/>
    </row>
    <row r="378" spans="1:20" ht="24" customHeight="1">
      <c r="A378" s="9">
        <v>374</v>
      </c>
      <c r="B378" s="3">
        <v>6020002291</v>
      </c>
      <c r="C378" s="2" t="s">
        <v>1500</v>
      </c>
      <c r="D378" s="4" t="s">
        <v>1501</v>
      </c>
      <c r="E378" s="4" t="s">
        <v>1502</v>
      </c>
      <c r="F378" s="2" t="s">
        <v>438</v>
      </c>
      <c r="G378" s="6">
        <v>722.81</v>
      </c>
      <c r="H378" s="6">
        <v>47.31</v>
      </c>
      <c r="I378" s="160">
        <v>33</v>
      </c>
      <c r="J378" s="6">
        <v>3.5</v>
      </c>
      <c r="K378" s="7">
        <f t="shared" si="27"/>
        <v>115.5</v>
      </c>
      <c r="L378" s="7">
        <f t="shared" si="29"/>
        <v>8.0850000000000009</v>
      </c>
      <c r="M378" s="17">
        <f t="shared" si="28"/>
        <v>123.59</v>
      </c>
      <c r="N378" s="17">
        <f t="shared" si="25"/>
        <v>846.4</v>
      </c>
      <c r="O378" s="6">
        <v>846.4</v>
      </c>
      <c r="P378" s="13">
        <f t="shared" si="26"/>
        <v>55.395000000000003</v>
      </c>
      <c r="Q378" s="11">
        <v>0</v>
      </c>
      <c r="R378" s="13"/>
    </row>
    <row r="379" spans="1:20" ht="24" customHeight="1">
      <c r="A379" s="9">
        <v>375</v>
      </c>
      <c r="B379" s="3">
        <v>6020002292</v>
      </c>
      <c r="C379" s="2" t="s">
        <v>1503</v>
      </c>
      <c r="D379" s="4" t="s">
        <v>1504</v>
      </c>
      <c r="E379" s="4" t="s">
        <v>1505</v>
      </c>
      <c r="F379" s="2" t="s">
        <v>18</v>
      </c>
      <c r="G379" s="6">
        <v>0</v>
      </c>
      <c r="H379" s="6">
        <v>0</v>
      </c>
      <c r="I379" s="160">
        <v>13</v>
      </c>
      <c r="J379" s="6">
        <v>3.5</v>
      </c>
      <c r="K379" s="7">
        <f t="shared" si="27"/>
        <v>45.5</v>
      </c>
      <c r="L379" s="7">
        <f t="shared" si="29"/>
        <v>3.1850000000000005</v>
      </c>
      <c r="M379" s="17">
        <f t="shared" si="28"/>
        <v>48.69</v>
      </c>
      <c r="N379" s="17">
        <f t="shared" si="25"/>
        <v>48.69</v>
      </c>
      <c r="O379" s="6">
        <v>48.69</v>
      </c>
      <c r="P379" s="13">
        <f t="shared" si="26"/>
        <v>3.1850000000000005</v>
      </c>
      <c r="Q379" s="11">
        <v>1</v>
      </c>
      <c r="R379" s="13"/>
    </row>
    <row r="380" spans="1:20" ht="24" customHeight="1">
      <c r="A380" s="9">
        <v>376</v>
      </c>
      <c r="B380" s="3">
        <v>6020002293</v>
      </c>
      <c r="C380" s="2" t="s">
        <v>1506</v>
      </c>
      <c r="D380" s="4" t="s">
        <v>1504</v>
      </c>
      <c r="E380" s="4" t="s">
        <v>1507</v>
      </c>
      <c r="F380" s="2" t="s">
        <v>1508</v>
      </c>
      <c r="G380" s="6">
        <v>41.22</v>
      </c>
      <c r="H380" s="6">
        <v>2.72</v>
      </c>
      <c r="I380" s="160">
        <v>1</v>
      </c>
      <c r="J380" s="6">
        <v>3.5</v>
      </c>
      <c r="K380" s="7">
        <f t="shared" si="27"/>
        <v>3.5</v>
      </c>
      <c r="L380" s="7">
        <f t="shared" si="29"/>
        <v>0.24500000000000002</v>
      </c>
      <c r="M380" s="17">
        <f t="shared" si="28"/>
        <v>3.75</v>
      </c>
      <c r="N380" s="17">
        <f t="shared" si="25"/>
        <v>44.97</v>
      </c>
      <c r="O380" s="6">
        <v>44.97</v>
      </c>
      <c r="P380" s="13">
        <f t="shared" si="26"/>
        <v>2.9650000000000003</v>
      </c>
      <c r="Q380" s="11">
        <v>0</v>
      </c>
      <c r="R380" s="13"/>
    </row>
    <row r="381" spans="1:20" ht="24" customHeight="1">
      <c r="A381" s="9">
        <v>377</v>
      </c>
      <c r="B381" s="3">
        <v>6020002294</v>
      </c>
      <c r="C381" s="2" t="s">
        <v>1509</v>
      </c>
      <c r="D381" s="4" t="s">
        <v>1504</v>
      </c>
      <c r="E381" s="4" t="s">
        <v>1510</v>
      </c>
      <c r="F381" s="2" t="s">
        <v>472</v>
      </c>
      <c r="G381" s="6">
        <v>48.69</v>
      </c>
      <c r="H381" s="6">
        <v>3.19</v>
      </c>
      <c r="I381" s="160">
        <v>5</v>
      </c>
      <c r="J381" s="6">
        <v>3.5</v>
      </c>
      <c r="K381" s="7">
        <f t="shared" si="27"/>
        <v>17.5</v>
      </c>
      <c r="L381" s="7">
        <f t="shared" si="29"/>
        <v>1.2250000000000001</v>
      </c>
      <c r="M381" s="17">
        <f t="shared" si="28"/>
        <v>18.73</v>
      </c>
      <c r="N381" s="17">
        <f t="shared" si="25"/>
        <v>67.42</v>
      </c>
      <c r="O381" s="6">
        <v>67.42</v>
      </c>
      <c r="P381" s="13">
        <f t="shared" si="26"/>
        <v>4.415</v>
      </c>
      <c r="Q381" s="11">
        <v>1</v>
      </c>
      <c r="R381" s="13"/>
      <c r="T381" s="13"/>
    </row>
    <row r="382" spans="1:20" ht="24" customHeight="1">
      <c r="A382" s="9">
        <v>378</v>
      </c>
      <c r="B382" s="3">
        <v>6020002295</v>
      </c>
      <c r="C382" s="2" t="s">
        <v>1511</v>
      </c>
      <c r="D382" s="4" t="s">
        <v>1504</v>
      </c>
      <c r="E382" s="4" t="s">
        <v>1512</v>
      </c>
      <c r="F382" s="2" t="s">
        <v>505</v>
      </c>
      <c r="G382" s="6">
        <v>11.25</v>
      </c>
      <c r="H382" s="6">
        <v>0.75</v>
      </c>
      <c r="I382" s="160">
        <v>2</v>
      </c>
      <c r="J382" s="6">
        <v>3.5</v>
      </c>
      <c r="K382" s="7">
        <f t="shared" si="27"/>
        <v>7</v>
      </c>
      <c r="L382" s="7">
        <f t="shared" si="29"/>
        <v>0.49000000000000005</v>
      </c>
      <c r="M382" s="17">
        <f t="shared" si="28"/>
        <v>7.49</v>
      </c>
      <c r="N382" s="17">
        <f t="shared" si="25"/>
        <v>18.740000000000002</v>
      </c>
      <c r="O382" s="6">
        <v>18.739999999999998</v>
      </c>
      <c r="P382" s="13">
        <f t="shared" si="26"/>
        <v>1.24</v>
      </c>
      <c r="Q382" s="11">
        <v>0</v>
      </c>
      <c r="R382" s="13"/>
    </row>
    <row r="383" spans="1:20" ht="24" customHeight="1">
      <c r="A383" s="9">
        <v>379</v>
      </c>
      <c r="B383" s="3">
        <v>6020002296</v>
      </c>
      <c r="C383" s="2" t="s">
        <v>1513</v>
      </c>
      <c r="D383" s="4" t="s">
        <v>1504</v>
      </c>
      <c r="E383" s="4" t="s">
        <v>1514</v>
      </c>
      <c r="F383" s="2" t="s">
        <v>472</v>
      </c>
      <c r="G383" s="6">
        <v>14.98</v>
      </c>
      <c r="H383" s="6">
        <v>0.98</v>
      </c>
      <c r="I383" s="160">
        <v>4</v>
      </c>
      <c r="J383" s="6">
        <v>3.5</v>
      </c>
      <c r="K383" s="7">
        <f t="shared" si="27"/>
        <v>14</v>
      </c>
      <c r="L383" s="7">
        <f t="shared" si="29"/>
        <v>0.98000000000000009</v>
      </c>
      <c r="M383" s="17">
        <f t="shared" si="28"/>
        <v>14.98</v>
      </c>
      <c r="N383" s="17">
        <f t="shared" si="25"/>
        <v>29.96</v>
      </c>
      <c r="O383" s="6">
        <v>29.96</v>
      </c>
      <c r="P383" s="13">
        <f t="shared" si="26"/>
        <v>1.96</v>
      </c>
      <c r="Q383" s="11">
        <v>1</v>
      </c>
      <c r="R383" s="13"/>
    </row>
    <row r="384" spans="1:20" ht="24" customHeight="1">
      <c r="A384" s="9">
        <v>380</v>
      </c>
      <c r="B384" s="3">
        <v>6020002297</v>
      </c>
      <c r="C384" s="2" t="s">
        <v>1515</v>
      </c>
      <c r="D384" s="4" t="s">
        <v>1504</v>
      </c>
      <c r="E384" s="4" t="s">
        <v>1516</v>
      </c>
      <c r="F384" s="2" t="s">
        <v>438</v>
      </c>
      <c r="G384" s="6">
        <v>74.92</v>
      </c>
      <c r="H384" s="6">
        <v>4.92</v>
      </c>
      <c r="I384" s="160">
        <v>2</v>
      </c>
      <c r="J384" s="6">
        <v>3.5</v>
      </c>
      <c r="K384" s="7">
        <f t="shared" si="27"/>
        <v>7</v>
      </c>
      <c r="L384" s="7">
        <f t="shared" si="29"/>
        <v>0.49000000000000005</v>
      </c>
      <c r="M384" s="17">
        <f t="shared" si="28"/>
        <v>7.49</v>
      </c>
      <c r="N384" s="17">
        <f t="shared" si="25"/>
        <v>82.41</v>
      </c>
      <c r="O384" s="6">
        <v>82.41</v>
      </c>
      <c r="P384" s="13">
        <f t="shared" si="26"/>
        <v>5.41</v>
      </c>
      <c r="Q384" s="11">
        <v>0</v>
      </c>
      <c r="R384" s="13"/>
    </row>
    <row r="385" spans="1:18" ht="24" customHeight="1">
      <c r="A385" s="9">
        <v>381</v>
      </c>
      <c r="B385" s="3">
        <v>6020002298</v>
      </c>
      <c r="C385" s="2" t="s">
        <v>1517</v>
      </c>
      <c r="D385" s="4" t="s">
        <v>1504</v>
      </c>
      <c r="E385" s="4" t="s">
        <v>1518</v>
      </c>
      <c r="F385" s="2" t="s">
        <v>18</v>
      </c>
      <c r="G385" s="6">
        <v>0</v>
      </c>
      <c r="H385" s="6">
        <v>0</v>
      </c>
      <c r="I385" s="160">
        <v>32</v>
      </c>
      <c r="J385" s="6">
        <v>3.5</v>
      </c>
      <c r="K385" s="7">
        <f t="shared" si="27"/>
        <v>112</v>
      </c>
      <c r="L385" s="7">
        <f t="shared" si="29"/>
        <v>7.8400000000000007</v>
      </c>
      <c r="M385" s="17">
        <f t="shared" si="28"/>
        <v>119.84</v>
      </c>
      <c r="N385" s="17">
        <f t="shared" si="25"/>
        <v>119.84</v>
      </c>
      <c r="O385" s="6">
        <v>119.84</v>
      </c>
      <c r="P385" s="13">
        <f t="shared" si="26"/>
        <v>7.8400000000000007</v>
      </c>
      <c r="Q385" s="11">
        <v>1</v>
      </c>
      <c r="R385" s="13"/>
    </row>
    <row r="386" spans="1:18" ht="24" customHeight="1">
      <c r="A386" s="9">
        <v>382</v>
      </c>
      <c r="B386" s="3">
        <v>6020002299</v>
      </c>
      <c r="C386" s="2" t="s">
        <v>1519</v>
      </c>
      <c r="D386" s="4" t="s">
        <v>1504</v>
      </c>
      <c r="E386" s="4" t="s">
        <v>1520</v>
      </c>
      <c r="F386" s="2" t="s">
        <v>18</v>
      </c>
      <c r="G386" s="6">
        <v>0</v>
      </c>
      <c r="H386" s="6">
        <v>0</v>
      </c>
      <c r="I386" s="160">
        <v>6</v>
      </c>
      <c r="J386" s="6">
        <v>3.5</v>
      </c>
      <c r="K386" s="7">
        <f t="shared" si="27"/>
        <v>21</v>
      </c>
      <c r="L386" s="7">
        <f t="shared" si="29"/>
        <v>1.4700000000000002</v>
      </c>
      <c r="M386" s="17">
        <f t="shared" si="28"/>
        <v>22.47</v>
      </c>
      <c r="N386" s="17">
        <f t="shared" si="25"/>
        <v>22.47</v>
      </c>
      <c r="O386" s="6">
        <v>22.47</v>
      </c>
      <c r="P386" s="13">
        <f t="shared" si="26"/>
        <v>1.4700000000000002</v>
      </c>
      <c r="Q386" s="11">
        <v>0</v>
      </c>
      <c r="R386" s="13"/>
    </row>
    <row r="387" spans="1:18" ht="24" customHeight="1">
      <c r="A387" s="9">
        <v>383</v>
      </c>
      <c r="B387" s="3">
        <v>6020002300</v>
      </c>
      <c r="C387" s="2" t="s">
        <v>1521</v>
      </c>
      <c r="D387" s="4" t="s">
        <v>1522</v>
      </c>
      <c r="E387" s="4" t="s">
        <v>1523</v>
      </c>
      <c r="F387" s="2" t="s">
        <v>438</v>
      </c>
      <c r="G387" s="6">
        <v>310.85000000000002</v>
      </c>
      <c r="H387" s="6">
        <v>20.350000000000001</v>
      </c>
      <c r="I387" s="160">
        <v>24</v>
      </c>
      <c r="J387" s="6">
        <v>3.5</v>
      </c>
      <c r="K387" s="7">
        <f t="shared" si="27"/>
        <v>84</v>
      </c>
      <c r="L387" s="7">
        <f t="shared" si="29"/>
        <v>5.8800000000000008</v>
      </c>
      <c r="M387" s="17">
        <f t="shared" si="28"/>
        <v>89.88</v>
      </c>
      <c r="N387" s="17">
        <f t="shared" si="25"/>
        <v>400.73</v>
      </c>
      <c r="O387" s="6">
        <v>400.73</v>
      </c>
      <c r="P387" s="13">
        <f t="shared" si="26"/>
        <v>26.230000000000004</v>
      </c>
      <c r="Q387" s="11">
        <v>1</v>
      </c>
      <c r="R387" s="13"/>
    </row>
    <row r="388" spans="1:18" ht="24" customHeight="1">
      <c r="A388" s="9">
        <v>384</v>
      </c>
      <c r="B388" s="3">
        <v>6020002301</v>
      </c>
      <c r="C388" s="2" t="s">
        <v>1524</v>
      </c>
      <c r="D388" s="4" t="s">
        <v>1525</v>
      </c>
      <c r="E388" s="4" t="s">
        <v>1526</v>
      </c>
      <c r="F388" s="2" t="s">
        <v>18</v>
      </c>
      <c r="G388" s="6">
        <v>0</v>
      </c>
      <c r="H388" s="6">
        <v>0</v>
      </c>
      <c r="I388" s="160">
        <v>7</v>
      </c>
      <c r="J388" s="6">
        <v>3.5</v>
      </c>
      <c r="K388" s="7">
        <f t="shared" si="27"/>
        <v>24.5</v>
      </c>
      <c r="L388" s="7">
        <f t="shared" si="29"/>
        <v>1.7150000000000001</v>
      </c>
      <c r="M388" s="17">
        <f t="shared" si="28"/>
        <v>26.220000000000002</v>
      </c>
      <c r="N388" s="17">
        <f t="shared" si="25"/>
        <v>26.220000000000002</v>
      </c>
      <c r="O388" s="6">
        <v>26.22</v>
      </c>
      <c r="P388" s="13">
        <f t="shared" si="26"/>
        <v>1.7150000000000001</v>
      </c>
      <c r="Q388" s="11">
        <v>0</v>
      </c>
      <c r="R388" s="13"/>
    </row>
    <row r="389" spans="1:18" ht="24" customHeight="1">
      <c r="A389" s="9">
        <v>385</v>
      </c>
      <c r="B389" s="3">
        <v>6020002302</v>
      </c>
      <c r="C389" s="2" t="s">
        <v>1527</v>
      </c>
      <c r="D389" s="4" t="s">
        <v>1528</v>
      </c>
      <c r="E389" s="4" t="s">
        <v>1529</v>
      </c>
      <c r="F389" s="2" t="s">
        <v>438</v>
      </c>
      <c r="G389" s="6">
        <v>2936.11</v>
      </c>
      <c r="H389" s="6">
        <v>192.11</v>
      </c>
      <c r="I389" s="160">
        <v>82</v>
      </c>
      <c r="J389" s="6">
        <v>3.5</v>
      </c>
      <c r="K389" s="7">
        <f t="shared" si="27"/>
        <v>287</v>
      </c>
      <c r="L389" s="7">
        <f t="shared" si="29"/>
        <v>20.090000000000003</v>
      </c>
      <c r="M389" s="17">
        <f t="shared" si="28"/>
        <v>307.08999999999997</v>
      </c>
      <c r="N389" s="17">
        <f t="shared" ref="N389:N452" si="30">SUM(G389+M389)</f>
        <v>3243.2000000000003</v>
      </c>
      <c r="O389" s="6">
        <v>3243.2</v>
      </c>
      <c r="P389" s="13">
        <f t="shared" si="26"/>
        <v>212.20000000000002</v>
      </c>
      <c r="Q389" s="11">
        <v>1</v>
      </c>
      <c r="R389" s="13"/>
    </row>
    <row r="390" spans="1:18" ht="24" customHeight="1">
      <c r="A390" s="9">
        <v>386</v>
      </c>
      <c r="B390" s="3">
        <v>6020002303</v>
      </c>
      <c r="C390" s="2" t="s">
        <v>1530</v>
      </c>
      <c r="D390" s="4" t="s">
        <v>1531</v>
      </c>
      <c r="E390" s="4" t="s">
        <v>1532</v>
      </c>
      <c r="F390" s="2" t="s">
        <v>438</v>
      </c>
      <c r="G390" s="6">
        <v>1554.2</v>
      </c>
      <c r="H390" s="6">
        <v>101.7</v>
      </c>
      <c r="I390" s="160">
        <v>50</v>
      </c>
      <c r="J390" s="6">
        <v>3.5</v>
      </c>
      <c r="K390" s="7">
        <f t="shared" si="27"/>
        <v>175</v>
      </c>
      <c r="L390" s="7">
        <f t="shared" si="29"/>
        <v>12.250000000000002</v>
      </c>
      <c r="M390" s="17">
        <f t="shared" si="28"/>
        <v>187.25</v>
      </c>
      <c r="N390" s="17">
        <f t="shared" si="30"/>
        <v>1741.45</v>
      </c>
      <c r="O390" s="6">
        <v>1741.45</v>
      </c>
      <c r="P390" s="13">
        <f t="shared" ref="P390:P453" si="31">SUM(H390+L390)</f>
        <v>113.95</v>
      </c>
      <c r="Q390" s="11">
        <v>0</v>
      </c>
      <c r="R390" s="13"/>
    </row>
    <row r="391" spans="1:18" ht="24" customHeight="1">
      <c r="A391" s="9">
        <v>387</v>
      </c>
      <c r="B391" s="3">
        <v>6020002304</v>
      </c>
      <c r="C391" s="2" t="s">
        <v>1533</v>
      </c>
      <c r="D391" s="4" t="s">
        <v>1534</v>
      </c>
      <c r="E391" s="4" t="s">
        <v>1535</v>
      </c>
      <c r="F391" s="2" t="s">
        <v>438</v>
      </c>
      <c r="G391" s="6">
        <v>1333.26</v>
      </c>
      <c r="H391" s="6">
        <v>87.26</v>
      </c>
      <c r="I391" s="160">
        <v>9</v>
      </c>
      <c r="J391" s="6">
        <v>3.5</v>
      </c>
      <c r="K391" s="7">
        <f t="shared" ref="K391:K454" si="32">SUM(I391*J391)</f>
        <v>31.5</v>
      </c>
      <c r="L391" s="7">
        <f t="shared" si="29"/>
        <v>2.2050000000000001</v>
      </c>
      <c r="M391" s="17">
        <f t="shared" si="28"/>
        <v>33.71</v>
      </c>
      <c r="N391" s="17">
        <f t="shared" si="30"/>
        <v>1366.97</v>
      </c>
      <c r="O391" s="6">
        <v>1366.97</v>
      </c>
      <c r="P391" s="13">
        <f t="shared" si="31"/>
        <v>89.465000000000003</v>
      </c>
      <c r="Q391" s="11">
        <v>1</v>
      </c>
      <c r="R391" s="13"/>
    </row>
    <row r="392" spans="1:18" ht="24" customHeight="1">
      <c r="A392" s="9">
        <v>388</v>
      </c>
      <c r="B392" s="3">
        <v>6020002305</v>
      </c>
      <c r="C392" s="2" t="s">
        <v>1536</v>
      </c>
      <c r="D392" s="4" t="s">
        <v>1537</v>
      </c>
      <c r="E392" s="4" t="s">
        <v>1538</v>
      </c>
      <c r="F392" s="2" t="s">
        <v>438</v>
      </c>
      <c r="G392" s="6">
        <v>617.94000000000005</v>
      </c>
      <c r="H392" s="6">
        <v>40.44</v>
      </c>
      <c r="I392" s="160">
        <v>16</v>
      </c>
      <c r="J392" s="6">
        <v>3.5</v>
      </c>
      <c r="K392" s="7">
        <f t="shared" si="32"/>
        <v>56</v>
      </c>
      <c r="L392" s="7">
        <f t="shared" si="29"/>
        <v>3.9200000000000004</v>
      </c>
      <c r="M392" s="17">
        <f t="shared" ref="M392:M455" si="33">ROUNDUP(K392+L392,2)</f>
        <v>59.92</v>
      </c>
      <c r="N392" s="17">
        <f t="shared" si="30"/>
        <v>677.86</v>
      </c>
      <c r="O392" s="6">
        <v>677.86</v>
      </c>
      <c r="P392" s="13">
        <f t="shared" si="31"/>
        <v>44.36</v>
      </c>
      <c r="Q392" s="11">
        <v>0</v>
      </c>
      <c r="R392" s="13"/>
    </row>
    <row r="393" spans="1:18" ht="24" customHeight="1">
      <c r="A393" s="9">
        <v>389</v>
      </c>
      <c r="B393" s="3">
        <v>6020002306</v>
      </c>
      <c r="C393" s="2" t="s">
        <v>1539</v>
      </c>
      <c r="D393" s="4" t="s">
        <v>1528</v>
      </c>
      <c r="E393" s="4" t="s">
        <v>1540</v>
      </c>
      <c r="F393" s="2" t="s">
        <v>438</v>
      </c>
      <c r="G393" s="6">
        <v>314.60000000000002</v>
      </c>
      <c r="H393" s="6">
        <v>20.6</v>
      </c>
      <c r="I393" s="160">
        <v>7</v>
      </c>
      <c r="J393" s="6">
        <v>3.5</v>
      </c>
      <c r="K393" s="7">
        <f t="shared" si="32"/>
        <v>24.5</v>
      </c>
      <c r="L393" s="7">
        <f t="shared" ref="L393:L456" si="34">SUM(K393*7%)</f>
        <v>1.7150000000000001</v>
      </c>
      <c r="M393" s="17">
        <f t="shared" si="33"/>
        <v>26.220000000000002</v>
      </c>
      <c r="N393" s="17">
        <f t="shared" si="30"/>
        <v>340.82000000000005</v>
      </c>
      <c r="O393" s="6">
        <v>340.82</v>
      </c>
      <c r="P393" s="13">
        <f t="shared" si="31"/>
        <v>22.315000000000001</v>
      </c>
      <c r="Q393" s="11">
        <v>1</v>
      </c>
      <c r="R393" s="13"/>
    </row>
    <row r="394" spans="1:18" ht="24" customHeight="1">
      <c r="A394" s="9">
        <v>390</v>
      </c>
      <c r="B394" s="3">
        <v>6020002307</v>
      </c>
      <c r="C394" s="2" t="s">
        <v>1541</v>
      </c>
      <c r="D394" s="4" t="s">
        <v>1542</v>
      </c>
      <c r="E394" s="4" t="s">
        <v>1543</v>
      </c>
      <c r="F394" s="2" t="s">
        <v>18</v>
      </c>
      <c r="G394" s="6">
        <v>0</v>
      </c>
      <c r="H394" s="6">
        <v>0</v>
      </c>
      <c r="I394" s="160">
        <v>27</v>
      </c>
      <c r="J394" s="6">
        <v>3.5</v>
      </c>
      <c r="K394" s="7">
        <f t="shared" si="32"/>
        <v>94.5</v>
      </c>
      <c r="L394" s="7">
        <f t="shared" si="34"/>
        <v>6.6150000000000002</v>
      </c>
      <c r="M394" s="17">
        <f t="shared" si="33"/>
        <v>101.12</v>
      </c>
      <c r="N394" s="17">
        <f t="shared" si="30"/>
        <v>101.12</v>
      </c>
      <c r="O394" s="6">
        <v>101.12</v>
      </c>
      <c r="P394" s="13">
        <f t="shared" si="31"/>
        <v>6.6150000000000002</v>
      </c>
      <c r="Q394" s="11">
        <v>0</v>
      </c>
      <c r="R394" s="13"/>
    </row>
    <row r="395" spans="1:18" ht="24" customHeight="1">
      <c r="A395" s="9">
        <v>391</v>
      </c>
      <c r="B395" s="3">
        <v>6020002308</v>
      </c>
      <c r="C395" s="2" t="s">
        <v>1544</v>
      </c>
      <c r="D395" s="4" t="s">
        <v>1545</v>
      </c>
      <c r="E395" s="4" t="s">
        <v>1546</v>
      </c>
      <c r="F395" s="2" t="s">
        <v>740</v>
      </c>
      <c r="G395" s="6">
        <v>674.11</v>
      </c>
      <c r="H395" s="6">
        <v>44.11</v>
      </c>
      <c r="I395" s="160">
        <v>43</v>
      </c>
      <c r="J395" s="6">
        <v>3.5</v>
      </c>
      <c r="K395" s="7">
        <f t="shared" si="32"/>
        <v>150.5</v>
      </c>
      <c r="L395" s="7">
        <f t="shared" si="34"/>
        <v>10.535</v>
      </c>
      <c r="M395" s="17">
        <f t="shared" si="33"/>
        <v>161.04</v>
      </c>
      <c r="N395" s="17">
        <f t="shared" si="30"/>
        <v>835.15</v>
      </c>
      <c r="O395" s="6">
        <v>835.15</v>
      </c>
      <c r="P395" s="13">
        <f t="shared" si="31"/>
        <v>54.644999999999996</v>
      </c>
      <c r="Q395" s="11">
        <v>1</v>
      </c>
      <c r="R395" s="13"/>
    </row>
    <row r="396" spans="1:18" ht="24" customHeight="1">
      <c r="A396" s="9">
        <v>392</v>
      </c>
      <c r="B396" s="3">
        <v>6020002309</v>
      </c>
      <c r="C396" s="2" t="s">
        <v>1547</v>
      </c>
      <c r="D396" s="4" t="s">
        <v>1548</v>
      </c>
      <c r="E396" s="4" t="s">
        <v>1549</v>
      </c>
      <c r="F396" s="2" t="s">
        <v>18</v>
      </c>
      <c r="G396" s="6">
        <v>0</v>
      </c>
      <c r="H396" s="6">
        <v>0</v>
      </c>
      <c r="I396" s="160">
        <v>31</v>
      </c>
      <c r="J396" s="6">
        <v>3.5</v>
      </c>
      <c r="K396" s="7">
        <f t="shared" si="32"/>
        <v>108.5</v>
      </c>
      <c r="L396" s="7">
        <f t="shared" si="34"/>
        <v>7.5950000000000006</v>
      </c>
      <c r="M396" s="17">
        <f t="shared" si="33"/>
        <v>116.10000000000001</v>
      </c>
      <c r="N396" s="17">
        <f t="shared" si="30"/>
        <v>116.10000000000001</v>
      </c>
      <c r="O396" s="6">
        <v>116.1</v>
      </c>
      <c r="P396" s="13">
        <f t="shared" si="31"/>
        <v>7.5950000000000006</v>
      </c>
      <c r="Q396" s="11">
        <v>0</v>
      </c>
      <c r="R396" s="13"/>
    </row>
    <row r="397" spans="1:18" ht="24" customHeight="1">
      <c r="A397" s="9">
        <v>393</v>
      </c>
      <c r="B397" s="3">
        <v>6020002310</v>
      </c>
      <c r="C397" s="2" t="s">
        <v>1550</v>
      </c>
      <c r="D397" s="4" t="s">
        <v>1551</v>
      </c>
      <c r="E397" s="4" t="s">
        <v>1552</v>
      </c>
      <c r="F397" s="2" t="s">
        <v>18</v>
      </c>
      <c r="G397" s="6">
        <v>0</v>
      </c>
      <c r="H397" s="6">
        <v>0</v>
      </c>
      <c r="I397" s="160">
        <v>11</v>
      </c>
      <c r="J397" s="6">
        <v>3.5</v>
      </c>
      <c r="K397" s="7">
        <f t="shared" si="32"/>
        <v>38.5</v>
      </c>
      <c r="L397" s="7">
        <f t="shared" si="34"/>
        <v>2.6950000000000003</v>
      </c>
      <c r="M397" s="17">
        <f t="shared" si="33"/>
        <v>41.199999999999996</v>
      </c>
      <c r="N397" s="17">
        <f t="shared" si="30"/>
        <v>41.199999999999996</v>
      </c>
      <c r="O397" s="6">
        <v>41.2</v>
      </c>
      <c r="P397" s="13">
        <f t="shared" si="31"/>
        <v>2.6950000000000003</v>
      </c>
      <c r="Q397" s="11">
        <v>1</v>
      </c>
      <c r="R397" s="13"/>
    </row>
    <row r="398" spans="1:18" ht="24" customHeight="1">
      <c r="A398" s="9">
        <v>394</v>
      </c>
      <c r="B398" s="3">
        <v>6020002311</v>
      </c>
      <c r="C398" s="2" t="s">
        <v>1553</v>
      </c>
      <c r="D398" s="4" t="s">
        <v>1554</v>
      </c>
      <c r="E398" s="4" t="s">
        <v>1555</v>
      </c>
      <c r="F398" s="2" t="s">
        <v>18</v>
      </c>
      <c r="G398" s="6">
        <v>0</v>
      </c>
      <c r="H398" s="6">
        <v>0</v>
      </c>
      <c r="I398" s="160">
        <v>7</v>
      </c>
      <c r="J398" s="6">
        <v>3.5</v>
      </c>
      <c r="K398" s="7">
        <f t="shared" si="32"/>
        <v>24.5</v>
      </c>
      <c r="L398" s="7">
        <f t="shared" si="34"/>
        <v>1.7150000000000001</v>
      </c>
      <c r="M398" s="17">
        <f t="shared" si="33"/>
        <v>26.220000000000002</v>
      </c>
      <c r="N398" s="17">
        <f t="shared" si="30"/>
        <v>26.220000000000002</v>
      </c>
      <c r="O398" s="6">
        <v>26.22</v>
      </c>
      <c r="P398" s="13">
        <f t="shared" si="31"/>
        <v>1.7150000000000001</v>
      </c>
      <c r="Q398" s="11">
        <v>0</v>
      </c>
      <c r="R398" s="13"/>
    </row>
    <row r="399" spans="1:18" ht="24" customHeight="1">
      <c r="A399" s="9">
        <v>395</v>
      </c>
      <c r="B399" s="3">
        <v>6020002312</v>
      </c>
      <c r="C399" s="2" t="s">
        <v>1556</v>
      </c>
      <c r="D399" s="4" t="s">
        <v>1557</v>
      </c>
      <c r="E399" s="4" t="s">
        <v>1558</v>
      </c>
      <c r="F399" s="2" t="s">
        <v>18</v>
      </c>
      <c r="G399" s="6">
        <v>0</v>
      </c>
      <c r="H399" s="6">
        <v>0</v>
      </c>
      <c r="I399" s="160">
        <v>9</v>
      </c>
      <c r="J399" s="6">
        <v>3.5</v>
      </c>
      <c r="K399" s="7">
        <f t="shared" si="32"/>
        <v>31.5</v>
      </c>
      <c r="L399" s="7">
        <f t="shared" si="34"/>
        <v>2.2050000000000001</v>
      </c>
      <c r="M399" s="17">
        <f t="shared" si="33"/>
        <v>33.71</v>
      </c>
      <c r="N399" s="17">
        <f t="shared" si="30"/>
        <v>33.71</v>
      </c>
      <c r="O399" s="6">
        <v>33.71</v>
      </c>
      <c r="P399" s="13">
        <f t="shared" si="31"/>
        <v>2.2050000000000001</v>
      </c>
      <c r="Q399" s="11">
        <v>1</v>
      </c>
      <c r="R399" s="13"/>
    </row>
    <row r="400" spans="1:18" ht="24" customHeight="1">
      <c r="A400" s="9">
        <v>396</v>
      </c>
      <c r="B400" s="3">
        <v>6020002313</v>
      </c>
      <c r="C400" s="2" t="s">
        <v>1559</v>
      </c>
      <c r="D400" s="4" t="s">
        <v>1557</v>
      </c>
      <c r="E400" s="4" t="s">
        <v>1560</v>
      </c>
      <c r="F400" s="2" t="s">
        <v>18</v>
      </c>
      <c r="G400" s="6">
        <v>0</v>
      </c>
      <c r="H400" s="6">
        <v>0</v>
      </c>
      <c r="I400" s="160">
        <v>16</v>
      </c>
      <c r="J400" s="6">
        <v>3.5</v>
      </c>
      <c r="K400" s="7">
        <f t="shared" si="32"/>
        <v>56</v>
      </c>
      <c r="L400" s="7">
        <f t="shared" si="34"/>
        <v>3.9200000000000004</v>
      </c>
      <c r="M400" s="17">
        <f t="shared" si="33"/>
        <v>59.92</v>
      </c>
      <c r="N400" s="17">
        <f t="shared" si="30"/>
        <v>59.92</v>
      </c>
      <c r="O400" s="6">
        <v>59.92</v>
      </c>
      <c r="P400" s="13">
        <f t="shared" si="31"/>
        <v>3.9200000000000004</v>
      </c>
      <c r="Q400" s="11">
        <v>0</v>
      </c>
      <c r="R400" s="13"/>
    </row>
    <row r="401" spans="1:18" ht="24" customHeight="1">
      <c r="A401" s="9">
        <v>397</v>
      </c>
      <c r="B401" s="3">
        <v>6020002314</v>
      </c>
      <c r="C401" s="2" t="s">
        <v>1561</v>
      </c>
      <c r="D401" s="4" t="s">
        <v>1557</v>
      </c>
      <c r="E401" s="4" t="s">
        <v>1562</v>
      </c>
      <c r="F401" s="2" t="s">
        <v>18</v>
      </c>
      <c r="G401" s="6">
        <v>0</v>
      </c>
      <c r="H401" s="6">
        <v>0</v>
      </c>
      <c r="I401" s="160">
        <v>15</v>
      </c>
      <c r="J401" s="6">
        <v>3.5</v>
      </c>
      <c r="K401" s="7">
        <f t="shared" si="32"/>
        <v>52.5</v>
      </c>
      <c r="L401" s="7">
        <f t="shared" si="34"/>
        <v>3.6750000000000003</v>
      </c>
      <c r="M401" s="17">
        <f t="shared" si="33"/>
        <v>56.18</v>
      </c>
      <c r="N401" s="17">
        <f t="shared" si="30"/>
        <v>56.18</v>
      </c>
      <c r="O401" s="6">
        <v>56.18</v>
      </c>
      <c r="P401" s="13">
        <f t="shared" si="31"/>
        <v>3.6750000000000003</v>
      </c>
      <c r="Q401" s="11">
        <v>1</v>
      </c>
      <c r="R401" s="13"/>
    </row>
    <row r="402" spans="1:18" ht="24" customHeight="1">
      <c r="A402" s="9">
        <v>398</v>
      </c>
      <c r="B402" s="3">
        <v>6020002315</v>
      </c>
      <c r="C402" s="2" t="s">
        <v>1563</v>
      </c>
      <c r="D402" s="4" t="s">
        <v>1557</v>
      </c>
      <c r="E402" s="4" t="s">
        <v>1564</v>
      </c>
      <c r="F402" s="2" t="s">
        <v>18</v>
      </c>
      <c r="G402" s="6">
        <v>0</v>
      </c>
      <c r="H402" s="6">
        <v>0</v>
      </c>
      <c r="I402" s="160">
        <v>16</v>
      </c>
      <c r="J402" s="6">
        <v>3.5</v>
      </c>
      <c r="K402" s="7">
        <f t="shared" si="32"/>
        <v>56</v>
      </c>
      <c r="L402" s="7">
        <f t="shared" si="34"/>
        <v>3.9200000000000004</v>
      </c>
      <c r="M402" s="17">
        <f t="shared" si="33"/>
        <v>59.92</v>
      </c>
      <c r="N402" s="17">
        <f t="shared" si="30"/>
        <v>59.92</v>
      </c>
      <c r="O402" s="6">
        <v>59.92</v>
      </c>
      <c r="P402" s="13">
        <f t="shared" si="31"/>
        <v>3.9200000000000004</v>
      </c>
      <c r="Q402" s="11">
        <v>0</v>
      </c>
      <c r="R402" s="13"/>
    </row>
    <row r="403" spans="1:18" ht="24" customHeight="1">
      <c r="A403" s="9">
        <v>399</v>
      </c>
      <c r="B403" s="3">
        <v>6020002316</v>
      </c>
      <c r="C403" s="2" t="s">
        <v>1565</v>
      </c>
      <c r="D403" s="4" t="s">
        <v>1557</v>
      </c>
      <c r="E403" s="4" t="s">
        <v>1566</v>
      </c>
      <c r="F403" s="2" t="s">
        <v>18</v>
      </c>
      <c r="G403" s="6">
        <v>0</v>
      </c>
      <c r="H403" s="6">
        <v>0</v>
      </c>
      <c r="I403" s="160">
        <v>13</v>
      </c>
      <c r="J403" s="6">
        <v>3.5</v>
      </c>
      <c r="K403" s="7">
        <f t="shared" si="32"/>
        <v>45.5</v>
      </c>
      <c r="L403" s="7">
        <f t="shared" si="34"/>
        <v>3.1850000000000005</v>
      </c>
      <c r="M403" s="17">
        <f t="shared" si="33"/>
        <v>48.69</v>
      </c>
      <c r="N403" s="17">
        <f t="shared" si="30"/>
        <v>48.69</v>
      </c>
      <c r="O403" s="6">
        <v>48.69</v>
      </c>
      <c r="P403" s="13">
        <f t="shared" si="31"/>
        <v>3.1850000000000005</v>
      </c>
      <c r="Q403" s="11">
        <v>1</v>
      </c>
      <c r="R403" s="13"/>
    </row>
    <row r="404" spans="1:18" ht="24" customHeight="1">
      <c r="A404" s="9">
        <v>400</v>
      </c>
      <c r="B404" s="3">
        <v>6020002317</v>
      </c>
      <c r="C404" s="2" t="s">
        <v>1567</v>
      </c>
      <c r="D404" s="4" t="s">
        <v>1568</v>
      </c>
      <c r="E404" s="4" t="s">
        <v>1569</v>
      </c>
      <c r="F404" s="2" t="s">
        <v>18</v>
      </c>
      <c r="G404" s="6">
        <v>0</v>
      </c>
      <c r="H404" s="6">
        <v>0</v>
      </c>
      <c r="I404" s="160">
        <v>8</v>
      </c>
      <c r="J404" s="6">
        <v>3.5</v>
      </c>
      <c r="K404" s="7">
        <f t="shared" si="32"/>
        <v>28</v>
      </c>
      <c r="L404" s="7">
        <f t="shared" si="34"/>
        <v>1.9600000000000002</v>
      </c>
      <c r="M404" s="17">
        <f t="shared" si="33"/>
        <v>29.96</v>
      </c>
      <c r="N404" s="17">
        <f t="shared" si="30"/>
        <v>29.96</v>
      </c>
      <c r="O404" s="6">
        <v>29.96</v>
      </c>
      <c r="P404" s="13">
        <f t="shared" si="31"/>
        <v>1.9600000000000002</v>
      </c>
      <c r="Q404" s="11">
        <v>0</v>
      </c>
      <c r="R404" s="13"/>
    </row>
    <row r="405" spans="1:18" ht="24" customHeight="1">
      <c r="A405" s="9">
        <v>401</v>
      </c>
      <c r="B405" s="3">
        <v>6020002318</v>
      </c>
      <c r="C405" s="2" t="s">
        <v>1570</v>
      </c>
      <c r="D405" s="4" t="s">
        <v>1571</v>
      </c>
      <c r="E405" s="4" t="s">
        <v>1572</v>
      </c>
      <c r="F405" s="2" t="s">
        <v>472</v>
      </c>
      <c r="G405" s="6">
        <v>26.22</v>
      </c>
      <c r="H405" s="6">
        <v>1.72</v>
      </c>
      <c r="I405" s="160">
        <v>5</v>
      </c>
      <c r="J405" s="6">
        <v>3.5</v>
      </c>
      <c r="K405" s="7">
        <f>SUM(I405*J405)</f>
        <v>17.5</v>
      </c>
      <c r="L405" s="7">
        <f t="shared" si="34"/>
        <v>1.2250000000000001</v>
      </c>
      <c r="M405" s="17">
        <f t="shared" si="33"/>
        <v>18.73</v>
      </c>
      <c r="N405" s="17">
        <f t="shared" si="30"/>
        <v>44.95</v>
      </c>
      <c r="O405" s="6">
        <v>44.95</v>
      </c>
      <c r="P405" s="13">
        <f t="shared" si="31"/>
        <v>2.9450000000000003</v>
      </c>
      <c r="Q405" s="11">
        <v>1</v>
      </c>
      <c r="R405" s="13"/>
    </row>
    <row r="406" spans="1:18" ht="24" customHeight="1">
      <c r="A406" s="9">
        <v>402</v>
      </c>
      <c r="B406" s="3">
        <v>6020002319</v>
      </c>
      <c r="C406" s="2" t="s">
        <v>1573</v>
      </c>
      <c r="D406" s="4" t="s">
        <v>1557</v>
      </c>
      <c r="E406" s="4" t="s">
        <v>1574</v>
      </c>
      <c r="F406" s="2" t="s">
        <v>438</v>
      </c>
      <c r="G406" s="6">
        <v>573</v>
      </c>
      <c r="H406" s="6">
        <v>37.5</v>
      </c>
      <c r="I406" s="160">
        <v>13</v>
      </c>
      <c r="J406" s="6">
        <v>3.5</v>
      </c>
      <c r="K406" s="7">
        <f t="shared" si="32"/>
        <v>45.5</v>
      </c>
      <c r="L406" s="7">
        <f t="shared" si="34"/>
        <v>3.1850000000000005</v>
      </c>
      <c r="M406" s="17">
        <f t="shared" si="33"/>
        <v>48.69</v>
      </c>
      <c r="N406" s="17">
        <f t="shared" si="30"/>
        <v>621.69000000000005</v>
      </c>
      <c r="O406" s="6">
        <v>621.69000000000005</v>
      </c>
      <c r="P406" s="13">
        <f t="shared" si="31"/>
        <v>40.685000000000002</v>
      </c>
      <c r="Q406" s="11">
        <v>0</v>
      </c>
      <c r="R406" s="13"/>
    </row>
    <row r="407" spans="1:18" ht="24" customHeight="1">
      <c r="A407" s="9">
        <v>403</v>
      </c>
      <c r="B407" s="3">
        <v>6020002320</v>
      </c>
      <c r="C407" s="2" t="s">
        <v>1575</v>
      </c>
      <c r="D407" s="4" t="s">
        <v>1576</v>
      </c>
      <c r="E407" s="4" t="s">
        <v>1577</v>
      </c>
      <c r="F407" s="2" t="s">
        <v>18</v>
      </c>
      <c r="G407" s="6">
        <v>0</v>
      </c>
      <c r="H407" s="6">
        <v>0</v>
      </c>
      <c r="I407" s="160">
        <v>36</v>
      </c>
      <c r="J407" s="6">
        <v>3.5</v>
      </c>
      <c r="K407" s="7">
        <f t="shared" si="32"/>
        <v>126</v>
      </c>
      <c r="L407" s="7">
        <f t="shared" si="34"/>
        <v>8.82</v>
      </c>
      <c r="M407" s="17">
        <f t="shared" si="33"/>
        <v>134.82</v>
      </c>
      <c r="N407" s="17">
        <f t="shared" si="30"/>
        <v>134.82</v>
      </c>
      <c r="O407" s="6">
        <v>134.82</v>
      </c>
      <c r="P407" s="13">
        <f t="shared" si="31"/>
        <v>8.82</v>
      </c>
      <c r="Q407" s="11">
        <v>1</v>
      </c>
      <c r="R407" s="13"/>
    </row>
    <row r="408" spans="1:18" ht="24" customHeight="1">
      <c r="A408" s="9">
        <v>404</v>
      </c>
      <c r="B408" s="3">
        <v>6020002321</v>
      </c>
      <c r="C408" s="2" t="s">
        <v>1578</v>
      </c>
      <c r="D408" s="4" t="s">
        <v>1579</v>
      </c>
      <c r="E408" s="4" t="s">
        <v>1580</v>
      </c>
      <c r="F408" s="2" t="s">
        <v>476</v>
      </c>
      <c r="G408" s="6">
        <v>168.53</v>
      </c>
      <c r="H408" s="6">
        <v>11.03</v>
      </c>
      <c r="I408" s="160">
        <v>78</v>
      </c>
      <c r="J408" s="6">
        <v>3.5</v>
      </c>
      <c r="K408" s="7">
        <f t="shared" si="32"/>
        <v>273</v>
      </c>
      <c r="L408" s="7">
        <f t="shared" si="34"/>
        <v>19.110000000000003</v>
      </c>
      <c r="M408" s="17">
        <f t="shared" si="33"/>
        <v>292.11</v>
      </c>
      <c r="N408" s="17">
        <f t="shared" si="30"/>
        <v>460.64</v>
      </c>
      <c r="O408" s="6">
        <v>460.64</v>
      </c>
      <c r="P408" s="13">
        <f t="shared" si="31"/>
        <v>30.14</v>
      </c>
      <c r="Q408" s="11">
        <v>0</v>
      </c>
      <c r="R408" s="13"/>
    </row>
    <row r="409" spans="1:18" ht="24" customHeight="1">
      <c r="A409" s="9">
        <v>405</v>
      </c>
      <c r="B409" s="3">
        <v>6020002322</v>
      </c>
      <c r="C409" s="2" t="s">
        <v>1581</v>
      </c>
      <c r="D409" s="4" t="s">
        <v>1582</v>
      </c>
      <c r="E409" s="4" t="s">
        <v>1583</v>
      </c>
      <c r="F409" s="2" t="s">
        <v>472</v>
      </c>
      <c r="G409" s="6">
        <v>26.22</v>
      </c>
      <c r="H409" s="6">
        <v>1.72</v>
      </c>
      <c r="I409" s="160">
        <v>8</v>
      </c>
      <c r="J409" s="6">
        <v>3.5</v>
      </c>
      <c r="K409" s="7">
        <f t="shared" si="32"/>
        <v>28</v>
      </c>
      <c r="L409" s="7">
        <f t="shared" si="34"/>
        <v>1.9600000000000002</v>
      </c>
      <c r="M409" s="17">
        <f t="shared" si="33"/>
        <v>29.96</v>
      </c>
      <c r="N409" s="17">
        <f t="shared" si="30"/>
        <v>56.18</v>
      </c>
      <c r="O409" s="6">
        <v>56.18</v>
      </c>
      <c r="P409" s="13">
        <f t="shared" si="31"/>
        <v>3.68</v>
      </c>
      <c r="Q409" s="11">
        <v>1</v>
      </c>
      <c r="R409" s="13"/>
    </row>
    <row r="410" spans="1:18" ht="24" customHeight="1">
      <c r="A410" s="9">
        <v>406</v>
      </c>
      <c r="B410" s="3">
        <v>6020002323</v>
      </c>
      <c r="C410" s="2" t="s">
        <v>1584</v>
      </c>
      <c r="D410" s="4" t="s">
        <v>1585</v>
      </c>
      <c r="E410" s="4" t="s">
        <v>1586</v>
      </c>
      <c r="F410" s="2" t="s">
        <v>472</v>
      </c>
      <c r="G410" s="6">
        <v>44.94</v>
      </c>
      <c r="H410" s="6">
        <v>2.94</v>
      </c>
      <c r="I410" s="160">
        <v>12</v>
      </c>
      <c r="J410" s="6">
        <v>3.5</v>
      </c>
      <c r="K410" s="7">
        <f t="shared" si="32"/>
        <v>42</v>
      </c>
      <c r="L410" s="7">
        <f t="shared" si="34"/>
        <v>2.9400000000000004</v>
      </c>
      <c r="M410" s="17">
        <f t="shared" si="33"/>
        <v>44.94</v>
      </c>
      <c r="N410" s="17">
        <f t="shared" si="30"/>
        <v>89.88</v>
      </c>
      <c r="O410" s="6">
        <v>89.88</v>
      </c>
      <c r="P410" s="13">
        <f t="shared" si="31"/>
        <v>5.8800000000000008</v>
      </c>
      <c r="Q410" s="11">
        <v>0</v>
      </c>
      <c r="R410" s="13"/>
    </row>
    <row r="411" spans="1:18" ht="24" customHeight="1">
      <c r="A411" s="9">
        <v>407</v>
      </c>
      <c r="B411" s="3">
        <v>6020002324</v>
      </c>
      <c r="C411" s="2" t="s">
        <v>1587</v>
      </c>
      <c r="D411" s="4" t="s">
        <v>1588</v>
      </c>
      <c r="E411" s="4" t="s">
        <v>1589</v>
      </c>
      <c r="F411" s="2" t="s">
        <v>18</v>
      </c>
      <c r="G411" s="6">
        <v>97.37</v>
      </c>
      <c r="H411" s="6">
        <v>6.37</v>
      </c>
      <c r="I411" s="160">
        <v>51</v>
      </c>
      <c r="J411" s="6">
        <v>3.5</v>
      </c>
      <c r="K411" s="7">
        <f t="shared" si="32"/>
        <v>178.5</v>
      </c>
      <c r="L411" s="7">
        <f t="shared" si="34"/>
        <v>12.495000000000001</v>
      </c>
      <c r="M411" s="17">
        <f t="shared" si="33"/>
        <v>191</v>
      </c>
      <c r="N411" s="17">
        <f t="shared" si="30"/>
        <v>288.37</v>
      </c>
      <c r="O411" s="6">
        <v>288.37</v>
      </c>
      <c r="P411" s="13">
        <f t="shared" si="31"/>
        <v>18.865000000000002</v>
      </c>
      <c r="Q411" s="11">
        <v>1</v>
      </c>
      <c r="R411" s="13"/>
    </row>
    <row r="412" spans="1:18" ht="24" customHeight="1">
      <c r="A412" s="9">
        <v>408</v>
      </c>
      <c r="B412" s="3">
        <v>6020002325</v>
      </c>
      <c r="C412" s="2" t="s">
        <v>1590</v>
      </c>
      <c r="D412" s="4" t="s">
        <v>1591</v>
      </c>
      <c r="E412" s="4" t="s">
        <v>1592</v>
      </c>
      <c r="F412" s="2" t="s">
        <v>442</v>
      </c>
      <c r="G412" s="6">
        <v>599.20000000000005</v>
      </c>
      <c r="H412" s="6">
        <v>39.200000000000003</v>
      </c>
      <c r="I412" s="160">
        <v>29</v>
      </c>
      <c r="J412" s="6">
        <v>3.5</v>
      </c>
      <c r="K412" s="7">
        <f t="shared" si="32"/>
        <v>101.5</v>
      </c>
      <c r="L412" s="7">
        <f t="shared" si="34"/>
        <v>7.1050000000000004</v>
      </c>
      <c r="M412" s="17">
        <f t="shared" si="33"/>
        <v>108.61</v>
      </c>
      <c r="N412" s="17">
        <f t="shared" si="30"/>
        <v>707.81000000000006</v>
      </c>
      <c r="O412" s="6">
        <v>707.81</v>
      </c>
      <c r="P412" s="13">
        <f t="shared" si="31"/>
        <v>46.305000000000007</v>
      </c>
      <c r="Q412" s="11">
        <v>0</v>
      </c>
      <c r="R412" s="13"/>
    </row>
    <row r="413" spans="1:18" ht="24" customHeight="1">
      <c r="A413" s="9">
        <v>409</v>
      </c>
      <c r="B413" s="3">
        <v>6020002326</v>
      </c>
      <c r="C413" s="2" t="s">
        <v>1593</v>
      </c>
      <c r="D413" s="4" t="s">
        <v>1594</v>
      </c>
      <c r="E413" s="4" t="s">
        <v>1595</v>
      </c>
      <c r="F413" s="2" t="s">
        <v>438</v>
      </c>
      <c r="G413" s="6">
        <v>2378.08</v>
      </c>
      <c r="H413" s="6">
        <v>155.58000000000001</v>
      </c>
      <c r="I413" s="160">
        <v>86</v>
      </c>
      <c r="J413" s="6">
        <v>3.5</v>
      </c>
      <c r="K413" s="7">
        <f t="shared" si="32"/>
        <v>301</v>
      </c>
      <c r="L413" s="7">
        <f t="shared" si="34"/>
        <v>21.07</v>
      </c>
      <c r="M413" s="17">
        <f t="shared" si="33"/>
        <v>322.07</v>
      </c>
      <c r="N413" s="17">
        <f t="shared" si="30"/>
        <v>2700.15</v>
      </c>
      <c r="O413" s="6">
        <v>2700.15</v>
      </c>
      <c r="P413" s="13">
        <f t="shared" si="31"/>
        <v>176.65</v>
      </c>
      <c r="Q413" s="11">
        <v>1</v>
      </c>
      <c r="R413" s="13"/>
    </row>
    <row r="414" spans="1:18" ht="24" customHeight="1">
      <c r="A414" s="9">
        <v>410</v>
      </c>
      <c r="B414" s="3">
        <v>6020002327</v>
      </c>
      <c r="C414" s="2" t="s">
        <v>1596</v>
      </c>
      <c r="D414" s="4" t="s">
        <v>1597</v>
      </c>
      <c r="E414" s="4" t="s">
        <v>1598</v>
      </c>
      <c r="F414" s="2" t="s">
        <v>1599</v>
      </c>
      <c r="G414" s="6">
        <v>404.48</v>
      </c>
      <c r="H414" s="6">
        <v>26.48</v>
      </c>
      <c r="I414" s="160">
        <v>35</v>
      </c>
      <c r="J414" s="6">
        <v>3.5</v>
      </c>
      <c r="K414" s="7">
        <f t="shared" si="32"/>
        <v>122.5</v>
      </c>
      <c r="L414" s="7">
        <f t="shared" si="34"/>
        <v>8.5750000000000011</v>
      </c>
      <c r="M414" s="17">
        <f t="shared" si="33"/>
        <v>131.07999999999998</v>
      </c>
      <c r="N414" s="17">
        <f t="shared" si="30"/>
        <v>535.55999999999995</v>
      </c>
      <c r="O414" s="6">
        <v>535.55999999999995</v>
      </c>
      <c r="P414" s="13">
        <f t="shared" si="31"/>
        <v>35.055</v>
      </c>
      <c r="Q414" s="11">
        <v>0</v>
      </c>
      <c r="R414" s="13"/>
    </row>
    <row r="415" spans="1:18" ht="24" customHeight="1">
      <c r="A415" s="9">
        <v>411</v>
      </c>
      <c r="B415" s="3">
        <v>6020002328</v>
      </c>
      <c r="C415" s="2" t="s">
        <v>1600</v>
      </c>
      <c r="D415" s="4" t="s">
        <v>1601</v>
      </c>
      <c r="E415" s="4" t="s">
        <v>1602</v>
      </c>
      <c r="F415" s="2" t="s">
        <v>472</v>
      </c>
      <c r="G415" s="6">
        <v>33.71</v>
      </c>
      <c r="H415" s="6">
        <v>2.21</v>
      </c>
      <c r="I415" s="160">
        <v>10</v>
      </c>
      <c r="J415" s="6">
        <v>3.5</v>
      </c>
      <c r="K415" s="7">
        <f t="shared" si="32"/>
        <v>35</v>
      </c>
      <c r="L415" s="7">
        <f t="shared" si="34"/>
        <v>2.4500000000000002</v>
      </c>
      <c r="M415" s="17">
        <f t="shared" si="33"/>
        <v>37.450000000000003</v>
      </c>
      <c r="N415" s="17">
        <f t="shared" si="30"/>
        <v>71.16</v>
      </c>
      <c r="O415" s="6">
        <v>71.16</v>
      </c>
      <c r="P415" s="13">
        <f t="shared" si="31"/>
        <v>4.66</v>
      </c>
      <c r="Q415" s="11">
        <v>1</v>
      </c>
      <c r="R415" s="13"/>
    </row>
    <row r="416" spans="1:18" ht="24" customHeight="1">
      <c r="A416" s="9">
        <v>412</v>
      </c>
      <c r="B416" s="3">
        <v>6020002329</v>
      </c>
      <c r="C416" s="2" t="s">
        <v>1603</v>
      </c>
      <c r="D416" s="4" t="s">
        <v>1604</v>
      </c>
      <c r="E416" s="4" t="s">
        <v>1605</v>
      </c>
      <c r="F416" s="2" t="s">
        <v>438</v>
      </c>
      <c r="G416" s="6">
        <v>831.41</v>
      </c>
      <c r="H416" s="6">
        <v>54.41</v>
      </c>
      <c r="I416" s="160">
        <v>25</v>
      </c>
      <c r="J416" s="6">
        <v>3.5</v>
      </c>
      <c r="K416" s="7">
        <f t="shared" si="32"/>
        <v>87.5</v>
      </c>
      <c r="L416" s="7">
        <f t="shared" si="34"/>
        <v>6.1250000000000009</v>
      </c>
      <c r="M416" s="17">
        <f t="shared" si="33"/>
        <v>93.63000000000001</v>
      </c>
      <c r="N416" s="17">
        <f t="shared" si="30"/>
        <v>925.04</v>
      </c>
      <c r="O416" s="6">
        <v>925.04</v>
      </c>
      <c r="P416" s="13">
        <f t="shared" si="31"/>
        <v>60.534999999999997</v>
      </c>
      <c r="Q416" s="11">
        <v>0</v>
      </c>
      <c r="R416" s="13"/>
    </row>
    <row r="417" spans="1:18" ht="24" customHeight="1">
      <c r="A417" s="9">
        <v>413</v>
      </c>
      <c r="B417" s="3">
        <v>6020002330</v>
      </c>
      <c r="C417" s="2" t="s">
        <v>1606</v>
      </c>
      <c r="D417" s="4" t="s">
        <v>1607</v>
      </c>
      <c r="E417" s="4" t="s">
        <v>1608</v>
      </c>
      <c r="F417" s="2" t="s">
        <v>461</v>
      </c>
      <c r="G417" s="6">
        <v>138.58000000000001</v>
      </c>
      <c r="H417" s="6">
        <v>9.08</v>
      </c>
      <c r="I417" s="160">
        <v>3</v>
      </c>
      <c r="J417" s="6">
        <v>3.5</v>
      </c>
      <c r="K417" s="7">
        <f t="shared" si="32"/>
        <v>10.5</v>
      </c>
      <c r="L417" s="7">
        <f t="shared" si="34"/>
        <v>0.7350000000000001</v>
      </c>
      <c r="M417" s="17">
        <f t="shared" si="33"/>
        <v>11.24</v>
      </c>
      <c r="N417" s="17">
        <f t="shared" si="30"/>
        <v>149.82000000000002</v>
      </c>
      <c r="O417" s="6">
        <v>149.82</v>
      </c>
      <c r="P417" s="13">
        <f t="shared" si="31"/>
        <v>9.8149999999999995</v>
      </c>
      <c r="Q417" s="11">
        <v>1</v>
      </c>
      <c r="R417" s="13"/>
    </row>
    <row r="418" spans="1:18" ht="24" customHeight="1">
      <c r="A418" s="9">
        <v>414</v>
      </c>
      <c r="B418" s="3">
        <v>6020002331</v>
      </c>
      <c r="C418" s="2" t="s">
        <v>1609</v>
      </c>
      <c r="D418" s="4" t="s">
        <v>1610</v>
      </c>
      <c r="E418" s="4" t="s">
        <v>1611</v>
      </c>
      <c r="F418" s="2" t="s">
        <v>472</v>
      </c>
      <c r="G418" s="6">
        <v>7.49</v>
      </c>
      <c r="H418" s="6">
        <v>0.49</v>
      </c>
      <c r="I418" s="160">
        <v>4</v>
      </c>
      <c r="J418" s="6">
        <v>3.5</v>
      </c>
      <c r="K418" s="7">
        <f t="shared" si="32"/>
        <v>14</v>
      </c>
      <c r="L418" s="7">
        <f t="shared" si="34"/>
        <v>0.98000000000000009</v>
      </c>
      <c r="M418" s="17">
        <f t="shared" si="33"/>
        <v>14.98</v>
      </c>
      <c r="N418" s="17">
        <f t="shared" si="30"/>
        <v>22.47</v>
      </c>
      <c r="O418" s="6">
        <v>22.47</v>
      </c>
      <c r="P418" s="13">
        <f t="shared" si="31"/>
        <v>1.4700000000000002</v>
      </c>
      <c r="Q418" s="11">
        <v>0</v>
      </c>
      <c r="R418" s="13"/>
    </row>
    <row r="419" spans="1:18" ht="24" customHeight="1">
      <c r="A419" s="9">
        <v>415</v>
      </c>
      <c r="B419" s="3">
        <v>6020002332</v>
      </c>
      <c r="C419" s="2" t="s">
        <v>1612</v>
      </c>
      <c r="D419" s="4" t="s">
        <v>1373</v>
      </c>
      <c r="E419" s="4" t="s">
        <v>1613</v>
      </c>
      <c r="F419" s="2" t="s">
        <v>438</v>
      </c>
      <c r="G419" s="6">
        <v>921.3</v>
      </c>
      <c r="H419" s="6">
        <v>60.3</v>
      </c>
      <c r="I419" s="160">
        <v>14</v>
      </c>
      <c r="J419" s="6">
        <v>3.5</v>
      </c>
      <c r="K419" s="7">
        <f t="shared" si="32"/>
        <v>49</v>
      </c>
      <c r="L419" s="7">
        <f t="shared" si="34"/>
        <v>3.43</v>
      </c>
      <c r="M419" s="17">
        <f t="shared" si="33"/>
        <v>52.43</v>
      </c>
      <c r="N419" s="17">
        <f t="shared" si="30"/>
        <v>973.7299999999999</v>
      </c>
      <c r="O419" s="6">
        <v>973.73</v>
      </c>
      <c r="P419" s="13">
        <f t="shared" si="31"/>
        <v>63.73</v>
      </c>
      <c r="Q419" s="11">
        <v>1</v>
      </c>
      <c r="R419" s="13"/>
    </row>
    <row r="420" spans="1:18" ht="24" customHeight="1">
      <c r="A420" s="9">
        <v>416</v>
      </c>
      <c r="B420" s="3">
        <v>6020002333</v>
      </c>
      <c r="C420" s="2" t="s">
        <v>1614</v>
      </c>
      <c r="D420" s="4" t="s">
        <v>1615</v>
      </c>
      <c r="E420" s="4" t="s">
        <v>1616</v>
      </c>
      <c r="F420" s="2" t="s">
        <v>438</v>
      </c>
      <c r="G420" s="6">
        <v>419.47</v>
      </c>
      <c r="H420" s="6">
        <v>27.47</v>
      </c>
      <c r="I420" s="160">
        <v>9</v>
      </c>
      <c r="J420" s="6">
        <v>3.5</v>
      </c>
      <c r="K420" s="7">
        <f t="shared" si="32"/>
        <v>31.5</v>
      </c>
      <c r="L420" s="7">
        <f t="shared" si="34"/>
        <v>2.2050000000000001</v>
      </c>
      <c r="M420" s="17">
        <f t="shared" si="33"/>
        <v>33.71</v>
      </c>
      <c r="N420" s="17">
        <f t="shared" si="30"/>
        <v>453.18</v>
      </c>
      <c r="O420" s="6">
        <v>453.18</v>
      </c>
      <c r="P420" s="13">
        <f t="shared" si="31"/>
        <v>29.674999999999997</v>
      </c>
      <c r="Q420" s="11">
        <v>0</v>
      </c>
      <c r="R420" s="13"/>
    </row>
    <row r="421" spans="1:18" ht="24" customHeight="1">
      <c r="A421" s="9">
        <v>417</v>
      </c>
      <c r="B421" s="3">
        <v>6020002334</v>
      </c>
      <c r="C421" s="2" t="s">
        <v>1617</v>
      </c>
      <c r="D421" s="4" t="s">
        <v>1618</v>
      </c>
      <c r="E421" s="4" t="s">
        <v>1619</v>
      </c>
      <c r="F421" s="2" t="s">
        <v>438</v>
      </c>
      <c r="G421" s="6">
        <v>1093.56</v>
      </c>
      <c r="H421" s="6">
        <v>71.56</v>
      </c>
      <c r="I421" s="160">
        <v>32</v>
      </c>
      <c r="J421" s="6">
        <v>3.5</v>
      </c>
      <c r="K421" s="7">
        <f t="shared" si="32"/>
        <v>112</v>
      </c>
      <c r="L421" s="7">
        <f t="shared" si="34"/>
        <v>7.8400000000000007</v>
      </c>
      <c r="M421" s="17">
        <f t="shared" si="33"/>
        <v>119.84</v>
      </c>
      <c r="N421" s="17">
        <f t="shared" si="30"/>
        <v>1213.3999999999999</v>
      </c>
      <c r="O421" s="6">
        <v>1213.4000000000001</v>
      </c>
      <c r="P421" s="13">
        <f t="shared" si="31"/>
        <v>79.400000000000006</v>
      </c>
      <c r="Q421" s="11">
        <v>1</v>
      </c>
      <c r="R421" s="13"/>
    </row>
    <row r="422" spans="1:18" ht="24" customHeight="1">
      <c r="A422" s="9">
        <v>418</v>
      </c>
      <c r="B422" s="3">
        <v>6020002335</v>
      </c>
      <c r="C422" s="2" t="s">
        <v>1620</v>
      </c>
      <c r="D422" s="4" t="s">
        <v>1618</v>
      </c>
      <c r="E422" s="4" t="s">
        <v>1621</v>
      </c>
      <c r="F422" s="2" t="s">
        <v>1473</v>
      </c>
      <c r="G422" s="6">
        <v>404.48</v>
      </c>
      <c r="H422" s="6">
        <v>26.48</v>
      </c>
      <c r="I422" s="160">
        <v>0</v>
      </c>
      <c r="J422" s="6">
        <v>3.5</v>
      </c>
      <c r="K422" s="7">
        <f t="shared" si="32"/>
        <v>0</v>
      </c>
      <c r="L422" s="7">
        <f t="shared" si="34"/>
        <v>0</v>
      </c>
      <c r="M422" s="17">
        <f t="shared" si="33"/>
        <v>0</v>
      </c>
      <c r="N422" s="17">
        <f t="shared" si="30"/>
        <v>404.48</v>
      </c>
      <c r="O422" s="6">
        <v>404.48</v>
      </c>
      <c r="P422" s="13">
        <f t="shared" si="31"/>
        <v>26.48</v>
      </c>
      <c r="Q422" s="11">
        <v>0</v>
      </c>
      <c r="R422" s="13"/>
    </row>
    <row r="423" spans="1:18" ht="24" customHeight="1">
      <c r="A423" s="9">
        <v>419</v>
      </c>
      <c r="B423" s="3">
        <v>6020002336</v>
      </c>
      <c r="C423" s="2" t="s">
        <v>1622</v>
      </c>
      <c r="D423" s="4" t="s">
        <v>1618</v>
      </c>
      <c r="E423" s="4" t="s">
        <v>1623</v>
      </c>
      <c r="F423" s="2" t="s">
        <v>438</v>
      </c>
      <c r="G423" s="6">
        <v>524.32000000000005</v>
      </c>
      <c r="H423" s="6">
        <v>34.32</v>
      </c>
      <c r="I423" s="160">
        <v>14</v>
      </c>
      <c r="J423" s="6">
        <v>3.5</v>
      </c>
      <c r="K423" s="7">
        <f t="shared" si="32"/>
        <v>49</v>
      </c>
      <c r="L423" s="7">
        <f t="shared" si="34"/>
        <v>3.43</v>
      </c>
      <c r="M423" s="17">
        <f t="shared" si="33"/>
        <v>52.43</v>
      </c>
      <c r="N423" s="17">
        <f t="shared" si="30"/>
        <v>576.75</v>
      </c>
      <c r="O423" s="6">
        <v>576.75</v>
      </c>
      <c r="P423" s="13">
        <f t="shared" si="31"/>
        <v>37.75</v>
      </c>
      <c r="Q423" s="11">
        <v>1</v>
      </c>
      <c r="R423" s="13"/>
    </row>
    <row r="424" spans="1:18" ht="24" customHeight="1">
      <c r="A424" s="9">
        <v>420</v>
      </c>
      <c r="B424" s="3">
        <v>6020002337</v>
      </c>
      <c r="C424" s="2" t="s">
        <v>1624</v>
      </c>
      <c r="D424" s="4" t="s">
        <v>1625</v>
      </c>
      <c r="E424" s="4" t="s">
        <v>1626</v>
      </c>
      <c r="F424" s="2" t="s">
        <v>438</v>
      </c>
      <c r="G424" s="6">
        <v>1449.34</v>
      </c>
      <c r="H424" s="6">
        <v>94.84</v>
      </c>
      <c r="I424" s="160">
        <v>77</v>
      </c>
      <c r="J424" s="6">
        <v>3.5</v>
      </c>
      <c r="K424" s="7">
        <f t="shared" si="32"/>
        <v>269.5</v>
      </c>
      <c r="L424" s="7">
        <f t="shared" si="34"/>
        <v>18.865000000000002</v>
      </c>
      <c r="M424" s="17">
        <f t="shared" si="33"/>
        <v>288.37</v>
      </c>
      <c r="N424" s="17">
        <f t="shared" si="30"/>
        <v>1737.71</v>
      </c>
      <c r="O424" s="6">
        <v>1737.71</v>
      </c>
      <c r="P424" s="13">
        <f t="shared" si="31"/>
        <v>113.70500000000001</v>
      </c>
      <c r="Q424" s="11">
        <v>0</v>
      </c>
      <c r="R424" s="13"/>
    </row>
    <row r="425" spans="1:18" ht="24" customHeight="1">
      <c r="A425" s="9">
        <v>421</v>
      </c>
      <c r="B425" s="3">
        <v>6020002338</v>
      </c>
      <c r="C425" s="2" t="s">
        <v>1627</v>
      </c>
      <c r="D425" s="4" t="s">
        <v>1628</v>
      </c>
      <c r="E425" s="4" t="s">
        <v>1629</v>
      </c>
      <c r="F425" s="2" t="s">
        <v>472</v>
      </c>
      <c r="G425" s="6">
        <v>63.67</v>
      </c>
      <c r="H425" s="6">
        <v>4.17</v>
      </c>
      <c r="I425" s="160">
        <v>18</v>
      </c>
      <c r="J425" s="6">
        <v>3.5</v>
      </c>
      <c r="K425" s="7">
        <f t="shared" si="32"/>
        <v>63</v>
      </c>
      <c r="L425" s="7">
        <f t="shared" si="34"/>
        <v>4.41</v>
      </c>
      <c r="M425" s="17">
        <f t="shared" si="33"/>
        <v>67.41</v>
      </c>
      <c r="N425" s="17">
        <f t="shared" si="30"/>
        <v>131.07999999999998</v>
      </c>
      <c r="O425" s="6">
        <v>131.08000000000001</v>
      </c>
      <c r="P425" s="13">
        <f t="shared" si="31"/>
        <v>8.58</v>
      </c>
      <c r="Q425" s="11">
        <v>1</v>
      </c>
      <c r="R425" s="13"/>
    </row>
    <row r="426" spans="1:18" ht="24" customHeight="1">
      <c r="A426" s="9">
        <v>422</v>
      </c>
      <c r="B426" s="3">
        <v>6020002339</v>
      </c>
      <c r="C426" s="2" t="s">
        <v>1630</v>
      </c>
      <c r="D426" s="4" t="s">
        <v>1618</v>
      </c>
      <c r="E426" s="4" t="s">
        <v>1631</v>
      </c>
      <c r="F426" s="2" t="s">
        <v>442</v>
      </c>
      <c r="G426" s="6">
        <v>396.98</v>
      </c>
      <c r="H426" s="6">
        <v>25.98</v>
      </c>
      <c r="I426" s="160">
        <v>20</v>
      </c>
      <c r="J426" s="6">
        <v>3.5</v>
      </c>
      <c r="K426" s="7">
        <f t="shared" si="32"/>
        <v>70</v>
      </c>
      <c r="L426" s="7">
        <f t="shared" si="34"/>
        <v>4.9000000000000004</v>
      </c>
      <c r="M426" s="17">
        <f t="shared" si="33"/>
        <v>74.900000000000006</v>
      </c>
      <c r="N426" s="17">
        <f t="shared" si="30"/>
        <v>471.88</v>
      </c>
      <c r="O426" s="6">
        <v>471.88</v>
      </c>
      <c r="P426" s="13">
        <f t="shared" si="31"/>
        <v>30.880000000000003</v>
      </c>
      <c r="Q426" s="11">
        <v>0</v>
      </c>
      <c r="R426" s="13"/>
    </row>
    <row r="427" spans="1:18" ht="24" customHeight="1">
      <c r="A427" s="9">
        <v>423</v>
      </c>
      <c r="B427" s="3">
        <v>6020002340</v>
      </c>
      <c r="C427" s="2" t="s">
        <v>1632</v>
      </c>
      <c r="D427" s="4" t="s">
        <v>1633</v>
      </c>
      <c r="E427" s="4" t="s">
        <v>1634</v>
      </c>
      <c r="F427" s="2" t="s">
        <v>461</v>
      </c>
      <c r="G427" s="6">
        <v>1198.42</v>
      </c>
      <c r="H427" s="6">
        <v>78.42</v>
      </c>
      <c r="I427" s="160">
        <v>65</v>
      </c>
      <c r="J427" s="6">
        <v>3.5</v>
      </c>
      <c r="K427" s="7">
        <f t="shared" si="32"/>
        <v>227.5</v>
      </c>
      <c r="L427" s="7">
        <f t="shared" si="34"/>
        <v>15.925000000000001</v>
      </c>
      <c r="M427" s="17">
        <f t="shared" si="33"/>
        <v>243.42999999999998</v>
      </c>
      <c r="N427" s="17">
        <f t="shared" si="30"/>
        <v>1441.8500000000001</v>
      </c>
      <c r="O427" s="6">
        <v>1441.85</v>
      </c>
      <c r="P427" s="13">
        <f t="shared" si="31"/>
        <v>94.344999999999999</v>
      </c>
      <c r="Q427" s="11">
        <v>1</v>
      </c>
      <c r="R427" s="13"/>
    </row>
    <row r="428" spans="1:18" ht="24" customHeight="1">
      <c r="A428" s="9">
        <v>424</v>
      </c>
      <c r="B428" s="3">
        <v>6020002341</v>
      </c>
      <c r="C428" s="2" t="s">
        <v>1635</v>
      </c>
      <c r="D428" s="4" t="s">
        <v>1633</v>
      </c>
      <c r="E428" s="4" t="s">
        <v>1636</v>
      </c>
      <c r="F428" s="2" t="s">
        <v>18</v>
      </c>
      <c r="G428" s="6">
        <v>0</v>
      </c>
      <c r="H428" s="6">
        <v>0</v>
      </c>
      <c r="I428" s="160">
        <v>29</v>
      </c>
      <c r="J428" s="6">
        <v>3.5</v>
      </c>
      <c r="K428" s="7">
        <f t="shared" si="32"/>
        <v>101.5</v>
      </c>
      <c r="L428" s="7">
        <f t="shared" si="34"/>
        <v>7.1050000000000004</v>
      </c>
      <c r="M428" s="17">
        <f t="shared" si="33"/>
        <v>108.61</v>
      </c>
      <c r="N428" s="17">
        <f t="shared" si="30"/>
        <v>108.61</v>
      </c>
      <c r="O428" s="6">
        <v>108.61</v>
      </c>
      <c r="P428" s="13">
        <f t="shared" si="31"/>
        <v>7.1050000000000004</v>
      </c>
      <c r="Q428" s="11">
        <v>0</v>
      </c>
      <c r="R428" s="13"/>
    </row>
    <row r="429" spans="1:18" ht="24" customHeight="1">
      <c r="A429" s="9">
        <v>425</v>
      </c>
      <c r="B429" s="3">
        <v>6020002342</v>
      </c>
      <c r="C429" s="84" t="s">
        <v>1637</v>
      </c>
      <c r="D429" s="4" t="s">
        <v>1638</v>
      </c>
      <c r="E429" s="4" t="s">
        <v>1639</v>
      </c>
      <c r="F429" s="2" t="s">
        <v>18</v>
      </c>
      <c r="G429" s="6">
        <v>0</v>
      </c>
      <c r="H429" s="6">
        <v>0</v>
      </c>
      <c r="I429" s="160">
        <v>70</v>
      </c>
      <c r="J429" s="6">
        <v>3.5</v>
      </c>
      <c r="K429" s="7">
        <f t="shared" si="32"/>
        <v>245</v>
      </c>
      <c r="L429" s="7">
        <f t="shared" si="34"/>
        <v>17.150000000000002</v>
      </c>
      <c r="M429" s="17">
        <f t="shared" si="33"/>
        <v>262.14999999999998</v>
      </c>
      <c r="N429" s="17">
        <f t="shared" si="30"/>
        <v>262.14999999999998</v>
      </c>
      <c r="O429" s="6">
        <v>262.14999999999998</v>
      </c>
      <c r="P429" s="13">
        <f t="shared" si="31"/>
        <v>17.150000000000002</v>
      </c>
      <c r="Q429" s="11">
        <v>1</v>
      </c>
      <c r="R429" s="13"/>
    </row>
    <row r="430" spans="1:18" ht="24" customHeight="1">
      <c r="A430" s="9">
        <v>426</v>
      </c>
      <c r="B430" s="3">
        <v>6020002343</v>
      </c>
      <c r="C430" s="2" t="s">
        <v>1640</v>
      </c>
      <c r="D430" s="4" t="s">
        <v>1641</v>
      </c>
      <c r="E430" s="4" t="s">
        <v>1642</v>
      </c>
      <c r="F430" s="2" t="s">
        <v>438</v>
      </c>
      <c r="G430" s="6">
        <v>56.2</v>
      </c>
      <c r="H430" s="6">
        <v>3.7</v>
      </c>
      <c r="I430" s="160">
        <v>2</v>
      </c>
      <c r="J430" s="6">
        <v>3.5</v>
      </c>
      <c r="K430" s="7">
        <f t="shared" si="32"/>
        <v>7</v>
      </c>
      <c r="L430" s="7">
        <f t="shared" si="34"/>
        <v>0.49000000000000005</v>
      </c>
      <c r="M430" s="17">
        <f t="shared" si="33"/>
        <v>7.49</v>
      </c>
      <c r="N430" s="17">
        <f t="shared" si="30"/>
        <v>63.690000000000005</v>
      </c>
      <c r="O430" s="6">
        <v>63.69</v>
      </c>
      <c r="P430" s="13">
        <f t="shared" si="31"/>
        <v>4.1900000000000004</v>
      </c>
      <c r="Q430" s="11">
        <v>0</v>
      </c>
      <c r="R430" s="13"/>
    </row>
    <row r="431" spans="1:18" ht="24" customHeight="1">
      <c r="A431" s="9">
        <v>427</v>
      </c>
      <c r="B431" s="3">
        <v>6020002344</v>
      </c>
      <c r="C431" s="2" t="s">
        <v>1643</v>
      </c>
      <c r="D431" s="4" t="s">
        <v>1641</v>
      </c>
      <c r="E431" s="4" t="s">
        <v>1644</v>
      </c>
      <c r="F431" s="2" t="s">
        <v>438</v>
      </c>
      <c r="G431" s="6">
        <v>232.21</v>
      </c>
      <c r="H431" s="6">
        <v>15.21</v>
      </c>
      <c r="I431" s="160">
        <v>7</v>
      </c>
      <c r="J431" s="6">
        <v>3.5</v>
      </c>
      <c r="K431" s="7">
        <f t="shared" si="32"/>
        <v>24.5</v>
      </c>
      <c r="L431" s="7">
        <f t="shared" si="34"/>
        <v>1.7150000000000001</v>
      </c>
      <c r="M431" s="17">
        <f t="shared" si="33"/>
        <v>26.220000000000002</v>
      </c>
      <c r="N431" s="17">
        <f t="shared" si="30"/>
        <v>258.43</v>
      </c>
      <c r="O431" s="6">
        <v>258.43</v>
      </c>
      <c r="P431" s="13">
        <f t="shared" si="31"/>
        <v>16.925000000000001</v>
      </c>
      <c r="Q431" s="11">
        <v>1</v>
      </c>
      <c r="R431" s="13"/>
    </row>
    <row r="432" spans="1:18" ht="24" customHeight="1">
      <c r="A432" s="9">
        <v>428</v>
      </c>
      <c r="B432" s="3">
        <v>6020002345</v>
      </c>
      <c r="C432" s="2" t="s">
        <v>1645</v>
      </c>
      <c r="D432" s="4" t="s">
        <v>1641</v>
      </c>
      <c r="E432" s="4" t="s">
        <v>1646</v>
      </c>
      <c r="F432" s="2" t="s">
        <v>438</v>
      </c>
      <c r="G432" s="6">
        <v>183.53</v>
      </c>
      <c r="H432" s="6">
        <v>12.03</v>
      </c>
      <c r="I432" s="160">
        <v>4</v>
      </c>
      <c r="J432" s="6">
        <v>3.5</v>
      </c>
      <c r="K432" s="7">
        <f t="shared" si="32"/>
        <v>14</v>
      </c>
      <c r="L432" s="7">
        <f t="shared" si="34"/>
        <v>0.98000000000000009</v>
      </c>
      <c r="M432" s="17">
        <f t="shared" si="33"/>
        <v>14.98</v>
      </c>
      <c r="N432" s="17">
        <f t="shared" si="30"/>
        <v>198.51</v>
      </c>
      <c r="O432" s="6">
        <v>198.51</v>
      </c>
      <c r="P432" s="13">
        <f t="shared" si="31"/>
        <v>13.01</v>
      </c>
      <c r="Q432" s="11">
        <v>0</v>
      </c>
      <c r="R432" s="13"/>
    </row>
    <row r="433" spans="1:18" ht="24" customHeight="1">
      <c r="A433" s="9">
        <v>429</v>
      </c>
      <c r="B433" s="3">
        <v>6020002346</v>
      </c>
      <c r="C433" s="2" t="s">
        <v>1647</v>
      </c>
      <c r="D433" s="4" t="s">
        <v>1641</v>
      </c>
      <c r="E433" s="4" t="s">
        <v>1648</v>
      </c>
      <c r="F433" s="2" t="s">
        <v>438</v>
      </c>
      <c r="G433" s="6">
        <v>1041.1400000000001</v>
      </c>
      <c r="H433" s="6">
        <v>68.14</v>
      </c>
      <c r="I433" s="160">
        <v>26</v>
      </c>
      <c r="J433" s="6">
        <v>3.5</v>
      </c>
      <c r="K433" s="7">
        <f t="shared" si="32"/>
        <v>91</v>
      </c>
      <c r="L433" s="7">
        <f t="shared" si="34"/>
        <v>6.370000000000001</v>
      </c>
      <c r="M433" s="17">
        <f t="shared" si="33"/>
        <v>97.37</v>
      </c>
      <c r="N433" s="17">
        <f t="shared" si="30"/>
        <v>1138.5100000000002</v>
      </c>
      <c r="O433" s="6">
        <v>1138.51</v>
      </c>
      <c r="P433" s="13">
        <f t="shared" si="31"/>
        <v>74.510000000000005</v>
      </c>
      <c r="Q433" s="11">
        <v>1</v>
      </c>
      <c r="R433" s="13"/>
    </row>
    <row r="434" spans="1:18" ht="24" customHeight="1">
      <c r="A434" s="9">
        <v>430</v>
      </c>
      <c r="B434" s="3">
        <v>6020002347</v>
      </c>
      <c r="C434" s="2" t="s">
        <v>1649</v>
      </c>
      <c r="D434" s="4" t="s">
        <v>1641</v>
      </c>
      <c r="E434" s="4" t="s">
        <v>1650</v>
      </c>
      <c r="F434" s="2" t="s">
        <v>438</v>
      </c>
      <c r="G434" s="6">
        <v>146.09</v>
      </c>
      <c r="H434" s="6">
        <v>9.59</v>
      </c>
      <c r="I434" s="160">
        <v>2</v>
      </c>
      <c r="J434" s="6">
        <v>3.5</v>
      </c>
      <c r="K434" s="7">
        <f t="shared" si="32"/>
        <v>7</v>
      </c>
      <c r="L434" s="7">
        <f t="shared" si="34"/>
        <v>0.49000000000000005</v>
      </c>
      <c r="M434" s="17">
        <f t="shared" si="33"/>
        <v>7.49</v>
      </c>
      <c r="N434" s="17">
        <f t="shared" si="30"/>
        <v>153.58000000000001</v>
      </c>
      <c r="O434" s="6">
        <v>153.58000000000001</v>
      </c>
      <c r="P434" s="13">
        <f t="shared" si="31"/>
        <v>10.08</v>
      </c>
      <c r="Q434" s="11">
        <v>0</v>
      </c>
      <c r="R434" s="13"/>
    </row>
    <row r="435" spans="1:18" ht="24" customHeight="1">
      <c r="A435" s="9">
        <v>431</v>
      </c>
      <c r="B435" s="3">
        <v>6020002348</v>
      </c>
      <c r="C435" s="2" t="s">
        <v>1651</v>
      </c>
      <c r="D435" s="4" t="s">
        <v>1641</v>
      </c>
      <c r="E435" s="4" t="s">
        <v>1652</v>
      </c>
      <c r="F435" s="2" t="s">
        <v>438</v>
      </c>
      <c r="G435" s="6">
        <v>936.27</v>
      </c>
      <c r="H435" s="6">
        <v>61.27</v>
      </c>
      <c r="I435" s="160">
        <v>24</v>
      </c>
      <c r="J435" s="6">
        <v>3.5</v>
      </c>
      <c r="K435" s="7">
        <f t="shared" si="32"/>
        <v>84</v>
      </c>
      <c r="L435" s="7">
        <f t="shared" si="34"/>
        <v>5.8800000000000008</v>
      </c>
      <c r="M435" s="17">
        <f t="shared" si="33"/>
        <v>89.88</v>
      </c>
      <c r="N435" s="17">
        <f t="shared" si="30"/>
        <v>1026.1500000000001</v>
      </c>
      <c r="O435" s="6">
        <v>1026.1500000000001</v>
      </c>
      <c r="P435" s="13">
        <f t="shared" si="31"/>
        <v>67.150000000000006</v>
      </c>
      <c r="Q435" s="11">
        <v>1</v>
      </c>
      <c r="R435" s="13"/>
    </row>
    <row r="436" spans="1:18" ht="24" customHeight="1">
      <c r="A436" s="9">
        <v>432</v>
      </c>
      <c r="B436" s="3">
        <v>6020002349</v>
      </c>
      <c r="C436" s="2" t="s">
        <v>1653</v>
      </c>
      <c r="D436" s="4" t="s">
        <v>1654</v>
      </c>
      <c r="E436" s="4" t="s">
        <v>1655</v>
      </c>
      <c r="F436" s="2" t="s">
        <v>438</v>
      </c>
      <c r="G436" s="6">
        <v>617.95000000000005</v>
      </c>
      <c r="H436" s="6">
        <v>40.450000000000003</v>
      </c>
      <c r="I436" s="160">
        <v>53</v>
      </c>
      <c r="J436" s="6">
        <v>3.5</v>
      </c>
      <c r="K436" s="7">
        <f t="shared" si="32"/>
        <v>185.5</v>
      </c>
      <c r="L436" s="7">
        <f t="shared" si="34"/>
        <v>12.985000000000001</v>
      </c>
      <c r="M436" s="17">
        <f t="shared" si="33"/>
        <v>198.48999999999998</v>
      </c>
      <c r="N436" s="17">
        <f t="shared" si="30"/>
        <v>816.44</v>
      </c>
      <c r="O436" s="6">
        <v>816.44</v>
      </c>
      <c r="P436" s="13">
        <f t="shared" si="31"/>
        <v>53.435000000000002</v>
      </c>
      <c r="Q436" s="11">
        <v>0</v>
      </c>
      <c r="R436" s="13"/>
    </row>
    <row r="437" spans="1:18" ht="24" customHeight="1">
      <c r="A437" s="9">
        <v>433</v>
      </c>
      <c r="B437" s="3">
        <v>6020002350</v>
      </c>
      <c r="C437" s="2" t="s">
        <v>1656</v>
      </c>
      <c r="D437" s="4" t="s">
        <v>1657</v>
      </c>
      <c r="E437" s="4" t="s">
        <v>1658</v>
      </c>
      <c r="F437" s="2" t="s">
        <v>18</v>
      </c>
      <c r="G437" s="6">
        <v>0</v>
      </c>
      <c r="H437" s="6">
        <v>0</v>
      </c>
      <c r="I437" s="160">
        <v>9</v>
      </c>
      <c r="J437" s="6">
        <v>3.5</v>
      </c>
      <c r="K437" s="7">
        <f t="shared" si="32"/>
        <v>31.5</v>
      </c>
      <c r="L437" s="7">
        <f t="shared" si="34"/>
        <v>2.2050000000000001</v>
      </c>
      <c r="M437" s="17">
        <f t="shared" si="33"/>
        <v>33.71</v>
      </c>
      <c r="N437" s="17">
        <f t="shared" si="30"/>
        <v>33.71</v>
      </c>
      <c r="O437" s="6">
        <v>33.71</v>
      </c>
      <c r="P437" s="13">
        <f t="shared" si="31"/>
        <v>2.2050000000000001</v>
      </c>
      <c r="Q437" s="11">
        <v>1</v>
      </c>
      <c r="R437" s="13"/>
    </row>
    <row r="438" spans="1:18" ht="24" customHeight="1">
      <c r="A438" s="9">
        <v>434</v>
      </c>
      <c r="B438" s="3">
        <v>6020002351</v>
      </c>
      <c r="C438" s="2" t="s">
        <v>1659</v>
      </c>
      <c r="D438" s="4" t="s">
        <v>1660</v>
      </c>
      <c r="E438" s="4" t="s">
        <v>1661</v>
      </c>
      <c r="F438" s="2" t="s">
        <v>740</v>
      </c>
      <c r="G438" s="6">
        <v>198.49</v>
      </c>
      <c r="H438" s="6">
        <v>12.99</v>
      </c>
      <c r="I438" s="160">
        <v>5</v>
      </c>
      <c r="J438" s="6">
        <v>3.5</v>
      </c>
      <c r="K438" s="7">
        <f t="shared" si="32"/>
        <v>17.5</v>
      </c>
      <c r="L438" s="7">
        <f t="shared" si="34"/>
        <v>1.2250000000000001</v>
      </c>
      <c r="M438" s="17">
        <f t="shared" si="33"/>
        <v>18.73</v>
      </c>
      <c r="N438" s="17">
        <f t="shared" si="30"/>
        <v>217.22</v>
      </c>
      <c r="O438" s="6">
        <v>217.22</v>
      </c>
      <c r="P438" s="13">
        <f t="shared" si="31"/>
        <v>14.215</v>
      </c>
      <c r="Q438" s="11">
        <v>0</v>
      </c>
      <c r="R438" s="13"/>
    </row>
    <row r="439" spans="1:18" ht="24" customHeight="1">
      <c r="A439" s="9">
        <v>435</v>
      </c>
      <c r="B439" s="3">
        <v>6020002352</v>
      </c>
      <c r="C439" s="2" t="s">
        <v>1662</v>
      </c>
      <c r="D439" s="4" t="s">
        <v>1663</v>
      </c>
      <c r="E439" s="4" t="s">
        <v>1664</v>
      </c>
      <c r="F439" s="10" t="s">
        <v>18</v>
      </c>
      <c r="G439" s="6">
        <v>0</v>
      </c>
      <c r="H439" s="6">
        <v>0</v>
      </c>
      <c r="I439" s="160">
        <v>10</v>
      </c>
      <c r="J439" s="6">
        <v>3.5</v>
      </c>
      <c r="K439" s="7">
        <f t="shared" si="32"/>
        <v>35</v>
      </c>
      <c r="L439" s="7">
        <f t="shared" si="34"/>
        <v>2.4500000000000002</v>
      </c>
      <c r="M439" s="17">
        <f t="shared" si="33"/>
        <v>37.450000000000003</v>
      </c>
      <c r="N439" s="17">
        <f t="shared" si="30"/>
        <v>37.450000000000003</v>
      </c>
      <c r="O439" s="6">
        <v>37.450000000000003</v>
      </c>
      <c r="P439" s="13">
        <f t="shared" si="31"/>
        <v>2.4500000000000002</v>
      </c>
      <c r="Q439" s="11">
        <v>1</v>
      </c>
      <c r="R439" s="13"/>
    </row>
    <row r="440" spans="1:18" ht="24" customHeight="1">
      <c r="A440" s="9">
        <v>436</v>
      </c>
      <c r="B440" s="3">
        <v>6020002353</v>
      </c>
      <c r="C440" s="2" t="s">
        <v>1665</v>
      </c>
      <c r="D440" s="4" t="s">
        <v>1666</v>
      </c>
      <c r="E440" s="4" t="s">
        <v>1667</v>
      </c>
      <c r="F440" s="2" t="s">
        <v>18</v>
      </c>
      <c r="G440" s="6">
        <v>0</v>
      </c>
      <c r="H440" s="6">
        <v>0</v>
      </c>
      <c r="I440" s="160">
        <v>12</v>
      </c>
      <c r="J440" s="6">
        <v>3.5</v>
      </c>
      <c r="K440" s="7">
        <f t="shared" si="32"/>
        <v>42</v>
      </c>
      <c r="L440" s="7">
        <f t="shared" si="34"/>
        <v>2.9400000000000004</v>
      </c>
      <c r="M440" s="17">
        <f t="shared" si="33"/>
        <v>44.94</v>
      </c>
      <c r="N440" s="17">
        <f t="shared" si="30"/>
        <v>44.94</v>
      </c>
      <c r="O440" s="6">
        <v>44.94</v>
      </c>
      <c r="P440" s="13">
        <f t="shared" si="31"/>
        <v>2.9400000000000004</v>
      </c>
      <c r="Q440" s="11">
        <v>0</v>
      </c>
      <c r="R440" s="13"/>
    </row>
    <row r="441" spans="1:18" ht="24" customHeight="1">
      <c r="A441" s="9">
        <v>437</v>
      </c>
      <c r="B441" s="3">
        <v>6020002354</v>
      </c>
      <c r="C441" s="2" t="s">
        <v>1668</v>
      </c>
      <c r="D441" s="4" t="s">
        <v>1669</v>
      </c>
      <c r="E441" s="4" t="s">
        <v>1670</v>
      </c>
      <c r="F441" s="10" t="s">
        <v>438</v>
      </c>
      <c r="G441" s="6">
        <v>329.58</v>
      </c>
      <c r="H441" s="6">
        <v>21.58</v>
      </c>
      <c r="I441" s="160">
        <v>11</v>
      </c>
      <c r="J441" s="6">
        <v>3.5</v>
      </c>
      <c r="K441" s="7">
        <f t="shared" si="32"/>
        <v>38.5</v>
      </c>
      <c r="L441" s="7">
        <f t="shared" si="34"/>
        <v>2.6950000000000003</v>
      </c>
      <c r="M441" s="17">
        <f t="shared" si="33"/>
        <v>41.199999999999996</v>
      </c>
      <c r="N441" s="17">
        <f t="shared" si="30"/>
        <v>370.78</v>
      </c>
      <c r="O441" s="6">
        <v>370.78</v>
      </c>
      <c r="P441" s="13">
        <f t="shared" si="31"/>
        <v>24.274999999999999</v>
      </c>
      <c r="Q441" s="11">
        <v>1</v>
      </c>
      <c r="R441" s="13"/>
    </row>
    <row r="442" spans="1:18" ht="24" customHeight="1">
      <c r="A442" s="9">
        <v>438</v>
      </c>
      <c r="B442" s="3">
        <v>6020002355</v>
      </c>
      <c r="C442" s="2" t="s">
        <v>1671</v>
      </c>
      <c r="D442" s="4" t="s">
        <v>1672</v>
      </c>
      <c r="E442" s="4" t="s">
        <v>1673</v>
      </c>
      <c r="F442" s="2" t="s">
        <v>438</v>
      </c>
      <c r="G442" s="6">
        <v>359.55</v>
      </c>
      <c r="H442" s="6">
        <v>23.55</v>
      </c>
      <c r="I442" s="160">
        <v>11</v>
      </c>
      <c r="J442" s="6">
        <v>3.5</v>
      </c>
      <c r="K442" s="7">
        <f t="shared" si="32"/>
        <v>38.5</v>
      </c>
      <c r="L442" s="7">
        <f t="shared" si="34"/>
        <v>2.6950000000000003</v>
      </c>
      <c r="M442" s="17">
        <f t="shared" si="33"/>
        <v>41.199999999999996</v>
      </c>
      <c r="N442" s="17">
        <f t="shared" si="30"/>
        <v>400.75</v>
      </c>
      <c r="O442" s="6">
        <v>400.75</v>
      </c>
      <c r="P442" s="13">
        <f t="shared" si="31"/>
        <v>26.245000000000001</v>
      </c>
      <c r="Q442" s="11">
        <v>0</v>
      </c>
      <c r="R442" s="13"/>
    </row>
    <row r="443" spans="1:18" ht="24" customHeight="1">
      <c r="A443" s="9">
        <v>439</v>
      </c>
      <c r="B443" s="3">
        <v>6020002356</v>
      </c>
      <c r="C443" s="2" t="s">
        <v>1674</v>
      </c>
      <c r="D443" s="4" t="s">
        <v>1675</v>
      </c>
      <c r="E443" s="4" t="s">
        <v>1676</v>
      </c>
      <c r="F443" s="10" t="s">
        <v>472</v>
      </c>
      <c r="G443" s="6">
        <v>78.650000000000006</v>
      </c>
      <c r="H443" s="6">
        <v>5.15</v>
      </c>
      <c r="I443" s="160">
        <v>16</v>
      </c>
      <c r="J443" s="6">
        <v>3.5</v>
      </c>
      <c r="K443" s="7">
        <f t="shared" si="32"/>
        <v>56</v>
      </c>
      <c r="L443" s="7">
        <f t="shared" si="34"/>
        <v>3.9200000000000004</v>
      </c>
      <c r="M443" s="17">
        <f t="shared" si="33"/>
        <v>59.92</v>
      </c>
      <c r="N443" s="17">
        <f t="shared" si="30"/>
        <v>138.57</v>
      </c>
      <c r="O443" s="6">
        <v>138.57</v>
      </c>
      <c r="P443" s="13">
        <f t="shared" si="31"/>
        <v>9.07</v>
      </c>
      <c r="Q443" s="11">
        <v>1</v>
      </c>
      <c r="R443" s="13"/>
    </row>
    <row r="444" spans="1:18" ht="24" customHeight="1">
      <c r="A444" s="9">
        <v>440</v>
      </c>
      <c r="B444" s="3">
        <v>6020002357</v>
      </c>
      <c r="C444" s="2" t="s">
        <v>1677</v>
      </c>
      <c r="D444" s="4" t="s">
        <v>1678</v>
      </c>
      <c r="E444" s="4" t="s">
        <v>1679</v>
      </c>
      <c r="F444" s="10" t="s">
        <v>18</v>
      </c>
      <c r="G444" s="6">
        <v>0</v>
      </c>
      <c r="H444" s="6">
        <v>0</v>
      </c>
      <c r="I444" s="160">
        <v>10</v>
      </c>
      <c r="J444" s="6">
        <v>3.5</v>
      </c>
      <c r="K444" s="7">
        <f t="shared" si="32"/>
        <v>35</v>
      </c>
      <c r="L444" s="7">
        <f t="shared" si="34"/>
        <v>2.4500000000000002</v>
      </c>
      <c r="M444" s="17">
        <f t="shared" si="33"/>
        <v>37.450000000000003</v>
      </c>
      <c r="N444" s="17">
        <f t="shared" si="30"/>
        <v>37.450000000000003</v>
      </c>
      <c r="O444" s="6">
        <v>37.450000000000003</v>
      </c>
      <c r="P444" s="13">
        <f t="shared" si="31"/>
        <v>2.4500000000000002</v>
      </c>
      <c r="Q444" s="11">
        <v>0</v>
      </c>
      <c r="R444" s="13"/>
    </row>
    <row r="445" spans="1:18" ht="24" customHeight="1">
      <c r="A445" s="9">
        <v>441</v>
      </c>
      <c r="B445" s="3">
        <v>6020002358</v>
      </c>
      <c r="C445" s="2" t="s">
        <v>1680</v>
      </c>
      <c r="D445" s="4" t="s">
        <v>1681</v>
      </c>
      <c r="E445" s="4" t="s">
        <v>1682</v>
      </c>
      <c r="F445" s="10" t="s">
        <v>18</v>
      </c>
      <c r="G445" s="6">
        <v>0</v>
      </c>
      <c r="H445" s="6">
        <v>0</v>
      </c>
      <c r="I445" s="160">
        <v>3</v>
      </c>
      <c r="J445" s="6">
        <v>3.5</v>
      </c>
      <c r="K445" s="7">
        <f t="shared" si="32"/>
        <v>10.5</v>
      </c>
      <c r="L445" s="7">
        <f t="shared" si="34"/>
        <v>0.7350000000000001</v>
      </c>
      <c r="M445" s="17">
        <f t="shared" si="33"/>
        <v>11.24</v>
      </c>
      <c r="N445" s="17">
        <f t="shared" si="30"/>
        <v>11.24</v>
      </c>
      <c r="O445" s="6">
        <v>11.24</v>
      </c>
      <c r="P445" s="13">
        <f t="shared" si="31"/>
        <v>0.7350000000000001</v>
      </c>
      <c r="Q445" s="11">
        <v>1</v>
      </c>
      <c r="R445" s="13"/>
    </row>
    <row r="446" spans="1:18" ht="24" customHeight="1">
      <c r="A446" s="9">
        <v>442</v>
      </c>
      <c r="B446" s="3">
        <v>6020002359</v>
      </c>
      <c r="C446" s="2" t="s">
        <v>1683</v>
      </c>
      <c r="D446" s="4" t="s">
        <v>1684</v>
      </c>
      <c r="E446" s="4" t="s">
        <v>1685</v>
      </c>
      <c r="F446" s="10" t="s">
        <v>472</v>
      </c>
      <c r="G446" s="6">
        <v>18.73</v>
      </c>
      <c r="H446" s="6">
        <v>1.23</v>
      </c>
      <c r="I446" s="160">
        <v>8</v>
      </c>
      <c r="J446" s="6">
        <v>3.5</v>
      </c>
      <c r="K446" s="7">
        <f t="shared" si="32"/>
        <v>28</v>
      </c>
      <c r="L446" s="7">
        <f t="shared" si="34"/>
        <v>1.9600000000000002</v>
      </c>
      <c r="M446" s="17">
        <f t="shared" si="33"/>
        <v>29.96</v>
      </c>
      <c r="N446" s="17">
        <f t="shared" si="30"/>
        <v>48.69</v>
      </c>
      <c r="O446" s="6">
        <v>48.69</v>
      </c>
      <c r="P446" s="13">
        <f t="shared" si="31"/>
        <v>3.1900000000000004</v>
      </c>
      <c r="Q446" s="11">
        <v>0</v>
      </c>
      <c r="R446" s="13"/>
    </row>
    <row r="447" spans="1:18" ht="24" customHeight="1">
      <c r="A447" s="9">
        <v>443</v>
      </c>
      <c r="B447" s="3">
        <v>6020002360</v>
      </c>
      <c r="C447" s="2" t="s">
        <v>1686</v>
      </c>
      <c r="D447" s="4" t="s">
        <v>1687</v>
      </c>
      <c r="E447" s="4" t="s">
        <v>1688</v>
      </c>
      <c r="F447" s="10" t="s">
        <v>438</v>
      </c>
      <c r="G447" s="6">
        <v>580.5</v>
      </c>
      <c r="H447" s="6">
        <v>38</v>
      </c>
      <c r="I447" s="160">
        <v>15</v>
      </c>
      <c r="J447" s="6">
        <v>3.5</v>
      </c>
      <c r="K447" s="7">
        <f t="shared" si="32"/>
        <v>52.5</v>
      </c>
      <c r="L447" s="7">
        <f t="shared" si="34"/>
        <v>3.6750000000000003</v>
      </c>
      <c r="M447" s="17">
        <f t="shared" si="33"/>
        <v>56.18</v>
      </c>
      <c r="N447" s="17">
        <f t="shared" si="30"/>
        <v>636.67999999999995</v>
      </c>
      <c r="O447" s="6">
        <v>636.67999999999995</v>
      </c>
      <c r="P447" s="13">
        <f t="shared" si="31"/>
        <v>41.674999999999997</v>
      </c>
      <c r="Q447" s="11">
        <v>1</v>
      </c>
      <c r="R447" s="13"/>
    </row>
    <row r="448" spans="1:18" ht="24" customHeight="1">
      <c r="A448" s="9">
        <v>444</v>
      </c>
      <c r="B448" s="3">
        <v>6020002361</v>
      </c>
      <c r="C448" s="2" t="s">
        <v>1689</v>
      </c>
      <c r="D448" s="4" t="s">
        <v>1690</v>
      </c>
      <c r="E448" s="4" t="s">
        <v>1691</v>
      </c>
      <c r="F448" s="10" t="s">
        <v>18</v>
      </c>
      <c r="G448" s="6">
        <v>0</v>
      </c>
      <c r="H448" s="6">
        <v>0</v>
      </c>
      <c r="I448" s="160">
        <v>50</v>
      </c>
      <c r="J448" s="6">
        <v>3.5</v>
      </c>
      <c r="K448" s="7">
        <f t="shared" si="32"/>
        <v>175</v>
      </c>
      <c r="L448" s="7">
        <f t="shared" si="34"/>
        <v>12.250000000000002</v>
      </c>
      <c r="M448" s="17">
        <f t="shared" si="33"/>
        <v>187.25</v>
      </c>
      <c r="N448" s="17">
        <f t="shared" si="30"/>
        <v>187.25</v>
      </c>
      <c r="O448" s="6">
        <v>187.25</v>
      </c>
      <c r="P448" s="13">
        <f t="shared" si="31"/>
        <v>12.250000000000002</v>
      </c>
      <c r="Q448" s="11">
        <v>0</v>
      </c>
      <c r="R448" s="13"/>
    </row>
    <row r="449" spans="1:18" ht="24" customHeight="1">
      <c r="A449" s="9">
        <v>445</v>
      </c>
      <c r="B449" s="3">
        <v>6020002362</v>
      </c>
      <c r="C449" s="2" t="s">
        <v>1692</v>
      </c>
      <c r="D449" s="4" t="s">
        <v>1693</v>
      </c>
      <c r="E449" s="4" t="s">
        <v>1694</v>
      </c>
      <c r="F449" s="10" t="s">
        <v>476</v>
      </c>
      <c r="G449" s="6">
        <v>265.89999999999998</v>
      </c>
      <c r="H449" s="6">
        <v>17.399999999999999</v>
      </c>
      <c r="I449" s="160">
        <v>39</v>
      </c>
      <c r="J449" s="6">
        <v>3.5</v>
      </c>
      <c r="K449" s="7">
        <f t="shared" si="32"/>
        <v>136.5</v>
      </c>
      <c r="L449" s="7">
        <f t="shared" si="34"/>
        <v>9.5550000000000015</v>
      </c>
      <c r="M449" s="17">
        <f t="shared" si="33"/>
        <v>146.06</v>
      </c>
      <c r="N449" s="17">
        <f t="shared" si="30"/>
        <v>411.96</v>
      </c>
      <c r="O449" s="6">
        <v>411.96</v>
      </c>
      <c r="P449" s="13">
        <f t="shared" si="31"/>
        <v>26.954999999999998</v>
      </c>
      <c r="Q449" s="11">
        <v>1</v>
      </c>
      <c r="R449" s="13"/>
    </row>
    <row r="450" spans="1:18" ht="24" customHeight="1">
      <c r="A450" s="9">
        <v>446</v>
      </c>
      <c r="B450" s="3">
        <v>6020002363</v>
      </c>
      <c r="C450" s="2" t="s">
        <v>1695</v>
      </c>
      <c r="D450" s="4" t="s">
        <v>1696</v>
      </c>
      <c r="E450" s="4" t="s">
        <v>1697</v>
      </c>
      <c r="F450" s="10" t="s">
        <v>472</v>
      </c>
      <c r="G450" s="6">
        <v>22.47</v>
      </c>
      <c r="H450" s="6">
        <v>1.47</v>
      </c>
      <c r="I450" s="160">
        <v>5</v>
      </c>
      <c r="J450" s="6">
        <v>3.5</v>
      </c>
      <c r="K450" s="7">
        <f t="shared" si="32"/>
        <v>17.5</v>
      </c>
      <c r="L450" s="7">
        <f t="shared" si="34"/>
        <v>1.2250000000000001</v>
      </c>
      <c r="M450" s="17">
        <f t="shared" si="33"/>
        <v>18.73</v>
      </c>
      <c r="N450" s="17">
        <f t="shared" si="30"/>
        <v>41.2</v>
      </c>
      <c r="O450" s="6">
        <v>41.2</v>
      </c>
      <c r="P450" s="13">
        <f t="shared" si="31"/>
        <v>2.6950000000000003</v>
      </c>
      <c r="Q450" s="11">
        <v>0</v>
      </c>
      <c r="R450" s="13"/>
    </row>
    <row r="451" spans="1:18" ht="24" customHeight="1">
      <c r="A451" s="9">
        <v>447</v>
      </c>
      <c r="B451" s="3">
        <v>6020002364</v>
      </c>
      <c r="C451" s="2" t="s">
        <v>1698</v>
      </c>
      <c r="D451" s="4" t="s">
        <v>1699</v>
      </c>
      <c r="E451" s="4" t="s">
        <v>1700</v>
      </c>
      <c r="F451" s="2" t="s">
        <v>18</v>
      </c>
      <c r="G451" s="6">
        <v>0</v>
      </c>
      <c r="H451" s="6">
        <v>0</v>
      </c>
      <c r="I451" s="160">
        <v>22</v>
      </c>
      <c r="J451" s="6">
        <v>3.5</v>
      </c>
      <c r="K451" s="7">
        <f t="shared" si="32"/>
        <v>77</v>
      </c>
      <c r="L451" s="7">
        <f t="shared" si="34"/>
        <v>5.3900000000000006</v>
      </c>
      <c r="M451" s="17">
        <f t="shared" si="33"/>
        <v>82.39</v>
      </c>
      <c r="N451" s="17">
        <f t="shared" si="30"/>
        <v>82.39</v>
      </c>
      <c r="O451" s="6">
        <v>82.39</v>
      </c>
      <c r="P451" s="13">
        <f t="shared" si="31"/>
        <v>5.3900000000000006</v>
      </c>
      <c r="Q451" s="11">
        <v>1</v>
      </c>
      <c r="R451" s="13"/>
    </row>
    <row r="452" spans="1:18" ht="24" customHeight="1">
      <c r="A452" s="9">
        <v>448</v>
      </c>
      <c r="B452" s="3">
        <v>6020002365</v>
      </c>
      <c r="C452" s="2" t="s">
        <v>1701</v>
      </c>
      <c r="D452" s="4" t="s">
        <v>1702</v>
      </c>
      <c r="E452" s="4" t="s">
        <v>1703</v>
      </c>
      <c r="F452" s="10" t="s">
        <v>18</v>
      </c>
      <c r="G452" s="6">
        <v>0</v>
      </c>
      <c r="H452" s="6">
        <v>0</v>
      </c>
      <c r="I452" s="160">
        <v>3</v>
      </c>
      <c r="J452" s="6">
        <v>3.5</v>
      </c>
      <c r="K452" s="7">
        <f t="shared" si="32"/>
        <v>10.5</v>
      </c>
      <c r="L452" s="7">
        <f t="shared" si="34"/>
        <v>0.7350000000000001</v>
      </c>
      <c r="M452" s="17">
        <f t="shared" si="33"/>
        <v>11.24</v>
      </c>
      <c r="N452" s="17">
        <f t="shared" si="30"/>
        <v>11.24</v>
      </c>
      <c r="O452" s="6">
        <v>11.24</v>
      </c>
      <c r="P452" s="13">
        <f t="shared" si="31"/>
        <v>0.7350000000000001</v>
      </c>
      <c r="Q452" s="11">
        <v>0</v>
      </c>
      <c r="R452" s="13"/>
    </row>
    <row r="453" spans="1:18" ht="24" customHeight="1">
      <c r="A453" s="9">
        <v>449</v>
      </c>
      <c r="B453" s="3">
        <v>6020002366</v>
      </c>
      <c r="C453" s="2" t="s">
        <v>1704</v>
      </c>
      <c r="D453" s="4" t="s">
        <v>1705</v>
      </c>
      <c r="E453" s="4" t="s">
        <v>1706</v>
      </c>
      <c r="F453" s="2" t="s">
        <v>18</v>
      </c>
      <c r="G453" s="6">
        <v>0</v>
      </c>
      <c r="H453" s="6">
        <v>0</v>
      </c>
      <c r="I453" s="160">
        <v>69</v>
      </c>
      <c r="J453" s="6">
        <v>3.5</v>
      </c>
      <c r="K453" s="7">
        <f t="shared" si="32"/>
        <v>241.5</v>
      </c>
      <c r="L453" s="7">
        <f t="shared" si="34"/>
        <v>16.905000000000001</v>
      </c>
      <c r="M453" s="17">
        <f t="shared" si="33"/>
        <v>258.40999999999997</v>
      </c>
      <c r="N453" s="17">
        <f t="shared" ref="N453:N516" si="35">SUM(G453+M453)</f>
        <v>258.40999999999997</v>
      </c>
      <c r="O453" s="6">
        <v>258.41000000000003</v>
      </c>
      <c r="P453" s="13">
        <f t="shared" si="31"/>
        <v>16.905000000000001</v>
      </c>
      <c r="Q453" s="11">
        <v>1</v>
      </c>
      <c r="R453" s="13"/>
    </row>
    <row r="454" spans="1:18" ht="24" customHeight="1">
      <c r="A454" s="9">
        <v>450</v>
      </c>
      <c r="B454" s="3">
        <v>6020002367</v>
      </c>
      <c r="C454" s="2" t="s">
        <v>1707</v>
      </c>
      <c r="D454" s="4" t="s">
        <v>1708</v>
      </c>
      <c r="E454" s="4" t="s">
        <v>1709</v>
      </c>
      <c r="F454" s="2" t="s">
        <v>740</v>
      </c>
      <c r="G454" s="6">
        <v>258.41000000000003</v>
      </c>
      <c r="H454" s="6">
        <v>16.91</v>
      </c>
      <c r="I454" s="160">
        <v>18</v>
      </c>
      <c r="J454" s="6">
        <v>3.5</v>
      </c>
      <c r="K454" s="7">
        <f t="shared" si="32"/>
        <v>63</v>
      </c>
      <c r="L454" s="7">
        <f t="shared" si="34"/>
        <v>4.41</v>
      </c>
      <c r="M454" s="17">
        <f t="shared" si="33"/>
        <v>67.41</v>
      </c>
      <c r="N454" s="17">
        <f t="shared" si="35"/>
        <v>325.82000000000005</v>
      </c>
      <c r="O454" s="6">
        <v>325.82</v>
      </c>
      <c r="P454" s="13">
        <f t="shared" ref="P454:P517" si="36">SUM(H454+L454)</f>
        <v>21.32</v>
      </c>
      <c r="Q454" s="11">
        <v>0</v>
      </c>
      <c r="R454" s="13"/>
    </row>
    <row r="455" spans="1:18" ht="24" customHeight="1">
      <c r="A455" s="9">
        <v>451</v>
      </c>
      <c r="B455" s="3">
        <v>6020002368</v>
      </c>
      <c r="C455" s="2" t="s">
        <v>1710</v>
      </c>
      <c r="D455" s="4" t="s">
        <v>1711</v>
      </c>
      <c r="E455" s="4" t="s">
        <v>1712</v>
      </c>
      <c r="F455" s="10" t="s">
        <v>472</v>
      </c>
      <c r="G455" s="6">
        <v>86.14</v>
      </c>
      <c r="H455" s="6">
        <v>5.64</v>
      </c>
      <c r="I455" s="160">
        <v>20</v>
      </c>
      <c r="J455" s="6">
        <v>3.5</v>
      </c>
      <c r="K455" s="7">
        <f t="shared" ref="K455:K518" si="37">SUM(I455*J455)</f>
        <v>70</v>
      </c>
      <c r="L455" s="7">
        <f t="shared" si="34"/>
        <v>4.9000000000000004</v>
      </c>
      <c r="M455" s="17">
        <f t="shared" si="33"/>
        <v>74.900000000000006</v>
      </c>
      <c r="N455" s="17">
        <f t="shared" si="35"/>
        <v>161.04000000000002</v>
      </c>
      <c r="O455" s="6">
        <v>161.04</v>
      </c>
      <c r="P455" s="13">
        <f t="shared" si="36"/>
        <v>10.54</v>
      </c>
      <c r="Q455" s="11">
        <v>1</v>
      </c>
      <c r="R455" s="13"/>
    </row>
    <row r="456" spans="1:18" ht="24" customHeight="1">
      <c r="A456" s="9">
        <v>452</v>
      </c>
      <c r="B456" s="3">
        <v>6020002369</v>
      </c>
      <c r="C456" s="2" t="s">
        <v>1713</v>
      </c>
      <c r="D456" s="4" t="s">
        <v>1714</v>
      </c>
      <c r="E456" s="4" t="s">
        <v>1715</v>
      </c>
      <c r="F456" s="2" t="s">
        <v>505</v>
      </c>
      <c r="G456" s="6">
        <v>411.96</v>
      </c>
      <c r="H456" s="6">
        <v>26.96</v>
      </c>
      <c r="I456" s="160">
        <v>34</v>
      </c>
      <c r="J456" s="6">
        <v>3.5</v>
      </c>
      <c r="K456" s="7">
        <f t="shared" si="37"/>
        <v>119</v>
      </c>
      <c r="L456" s="7">
        <f t="shared" si="34"/>
        <v>8.33</v>
      </c>
      <c r="M456" s="17">
        <f t="shared" ref="M456:M519" si="38">ROUNDUP(K456+L456,2)</f>
        <v>127.33</v>
      </c>
      <c r="N456" s="17">
        <f t="shared" si="35"/>
        <v>539.29</v>
      </c>
      <c r="O456" s="6">
        <v>539.29</v>
      </c>
      <c r="P456" s="13">
        <f t="shared" si="36"/>
        <v>35.29</v>
      </c>
      <c r="Q456" s="11">
        <v>0</v>
      </c>
      <c r="R456" s="13"/>
    </row>
    <row r="457" spans="1:18" ht="24" customHeight="1">
      <c r="A457" s="9">
        <v>453</v>
      </c>
      <c r="B457" s="3">
        <v>6020002370</v>
      </c>
      <c r="C457" s="2" t="s">
        <v>1716</v>
      </c>
      <c r="D457" s="4" t="s">
        <v>1717</v>
      </c>
      <c r="E457" s="4" t="s">
        <v>1718</v>
      </c>
      <c r="F457" s="10" t="s">
        <v>740</v>
      </c>
      <c r="G457" s="6">
        <v>33.72</v>
      </c>
      <c r="H457" s="6">
        <v>2.2200000000000002</v>
      </c>
      <c r="I457" s="160">
        <v>2</v>
      </c>
      <c r="J457" s="6">
        <v>3.5</v>
      </c>
      <c r="K457" s="7">
        <f t="shared" si="37"/>
        <v>7</v>
      </c>
      <c r="L457" s="7">
        <f t="shared" ref="L457:L520" si="39">SUM(K457*7%)</f>
        <v>0.49000000000000005</v>
      </c>
      <c r="M457" s="17">
        <f t="shared" si="38"/>
        <v>7.49</v>
      </c>
      <c r="N457" s="17">
        <f t="shared" si="35"/>
        <v>41.21</v>
      </c>
      <c r="O457" s="6">
        <v>41.21</v>
      </c>
      <c r="P457" s="13">
        <f t="shared" si="36"/>
        <v>2.7100000000000004</v>
      </c>
      <c r="Q457" s="11">
        <v>1</v>
      </c>
      <c r="R457" s="13"/>
    </row>
    <row r="458" spans="1:18" ht="24" customHeight="1">
      <c r="A458" s="9">
        <v>454</v>
      </c>
      <c r="B458" s="3">
        <v>6020002371</v>
      </c>
      <c r="C458" s="2" t="s">
        <v>1719</v>
      </c>
      <c r="D458" s="4" t="s">
        <v>1720</v>
      </c>
      <c r="E458" s="4" t="s">
        <v>1721</v>
      </c>
      <c r="F458" s="2" t="s">
        <v>18</v>
      </c>
      <c r="G458" s="6">
        <v>0</v>
      </c>
      <c r="H458" s="6">
        <v>0</v>
      </c>
      <c r="I458" s="160">
        <v>114</v>
      </c>
      <c r="J458" s="6">
        <v>3.5</v>
      </c>
      <c r="K458" s="7">
        <f t="shared" si="37"/>
        <v>399</v>
      </c>
      <c r="L458" s="7">
        <f t="shared" si="39"/>
        <v>27.930000000000003</v>
      </c>
      <c r="M458" s="17">
        <f t="shared" si="38"/>
        <v>426.93</v>
      </c>
      <c r="N458" s="17">
        <f t="shared" si="35"/>
        <v>426.93</v>
      </c>
      <c r="O458" s="6">
        <v>426.93</v>
      </c>
      <c r="P458" s="13">
        <f t="shared" si="36"/>
        <v>27.930000000000003</v>
      </c>
      <c r="Q458" s="11">
        <v>0</v>
      </c>
      <c r="R458" s="13"/>
    </row>
    <row r="459" spans="1:18" ht="24" customHeight="1">
      <c r="A459" s="9">
        <v>455</v>
      </c>
      <c r="B459" s="3">
        <v>6020002372</v>
      </c>
      <c r="C459" s="2" t="s">
        <v>1722</v>
      </c>
      <c r="D459" s="4" t="s">
        <v>1723</v>
      </c>
      <c r="E459" s="4" t="s">
        <v>1724</v>
      </c>
      <c r="F459" s="10" t="s">
        <v>438</v>
      </c>
      <c r="G459" s="6">
        <v>1659.05</v>
      </c>
      <c r="H459" s="6">
        <v>108.55</v>
      </c>
      <c r="I459" s="160">
        <v>42</v>
      </c>
      <c r="J459" s="6">
        <v>3.5</v>
      </c>
      <c r="K459" s="7">
        <f t="shared" si="37"/>
        <v>147</v>
      </c>
      <c r="L459" s="7">
        <f t="shared" si="39"/>
        <v>10.290000000000001</v>
      </c>
      <c r="M459" s="17">
        <f t="shared" si="38"/>
        <v>157.29</v>
      </c>
      <c r="N459" s="17">
        <f t="shared" si="35"/>
        <v>1816.34</v>
      </c>
      <c r="O459" s="6">
        <v>1816.34</v>
      </c>
      <c r="P459" s="13">
        <f t="shared" si="36"/>
        <v>118.84</v>
      </c>
      <c r="Q459" s="11">
        <v>1</v>
      </c>
      <c r="R459" s="13"/>
    </row>
    <row r="460" spans="1:18" ht="24" customHeight="1">
      <c r="A460" s="9">
        <v>456</v>
      </c>
      <c r="B460" s="3">
        <v>6020002373</v>
      </c>
      <c r="C460" s="2" t="s">
        <v>1725</v>
      </c>
      <c r="D460" s="4" t="s">
        <v>1726</v>
      </c>
      <c r="E460" s="4" t="s">
        <v>1727</v>
      </c>
      <c r="F460" s="2" t="s">
        <v>1728</v>
      </c>
      <c r="G460" s="6">
        <v>97.39</v>
      </c>
      <c r="H460" s="6">
        <v>6.39</v>
      </c>
      <c r="I460" s="160">
        <v>2</v>
      </c>
      <c r="J460" s="6">
        <v>3.5</v>
      </c>
      <c r="K460" s="7">
        <f t="shared" si="37"/>
        <v>7</v>
      </c>
      <c r="L460" s="7">
        <f t="shared" si="39"/>
        <v>0.49000000000000005</v>
      </c>
      <c r="M460" s="17">
        <f t="shared" si="38"/>
        <v>7.49</v>
      </c>
      <c r="N460" s="17">
        <f t="shared" si="35"/>
        <v>104.88</v>
      </c>
      <c r="O460" s="6">
        <v>104.88</v>
      </c>
      <c r="P460" s="13">
        <f t="shared" si="36"/>
        <v>6.88</v>
      </c>
      <c r="Q460" s="11">
        <v>0</v>
      </c>
      <c r="R460" s="13"/>
    </row>
    <row r="461" spans="1:18" ht="24" customHeight="1">
      <c r="A461" s="9">
        <v>457</v>
      </c>
      <c r="B461" s="3">
        <v>6020002374</v>
      </c>
      <c r="C461" s="2" t="s">
        <v>1729</v>
      </c>
      <c r="D461" s="4" t="s">
        <v>1730</v>
      </c>
      <c r="E461" s="4" t="s">
        <v>1731</v>
      </c>
      <c r="F461" s="2" t="s">
        <v>438</v>
      </c>
      <c r="G461" s="6">
        <v>681.61</v>
      </c>
      <c r="H461" s="6">
        <v>44.61</v>
      </c>
      <c r="I461" s="160">
        <v>13</v>
      </c>
      <c r="J461" s="6">
        <v>3.5</v>
      </c>
      <c r="K461" s="7">
        <f t="shared" si="37"/>
        <v>45.5</v>
      </c>
      <c r="L461" s="7">
        <f t="shared" si="39"/>
        <v>3.1850000000000005</v>
      </c>
      <c r="M461" s="17">
        <f t="shared" si="38"/>
        <v>48.69</v>
      </c>
      <c r="N461" s="17">
        <f t="shared" si="35"/>
        <v>730.3</v>
      </c>
      <c r="O461" s="6">
        <v>730.3</v>
      </c>
      <c r="P461" s="13">
        <f t="shared" si="36"/>
        <v>47.795000000000002</v>
      </c>
      <c r="Q461" s="11">
        <v>1</v>
      </c>
      <c r="R461" s="13"/>
    </row>
    <row r="462" spans="1:18" ht="24" customHeight="1">
      <c r="A462" s="9">
        <v>458</v>
      </c>
      <c r="B462" s="3">
        <v>6020002375</v>
      </c>
      <c r="C462" s="2" t="s">
        <v>1732</v>
      </c>
      <c r="D462" s="4" t="s">
        <v>1733</v>
      </c>
      <c r="E462" s="4" t="s">
        <v>1734</v>
      </c>
      <c r="F462" s="2" t="s">
        <v>442</v>
      </c>
      <c r="G462" s="6">
        <v>561.77</v>
      </c>
      <c r="H462" s="6">
        <v>36.770000000000003</v>
      </c>
      <c r="I462" s="160">
        <v>11</v>
      </c>
      <c r="J462" s="6">
        <v>3.5</v>
      </c>
      <c r="K462" s="7">
        <f t="shared" si="37"/>
        <v>38.5</v>
      </c>
      <c r="L462" s="7">
        <f t="shared" si="39"/>
        <v>2.6950000000000003</v>
      </c>
      <c r="M462" s="17">
        <f t="shared" si="38"/>
        <v>41.199999999999996</v>
      </c>
      <c r="N462" s="17">
        <f t="shared" si="35"/>
        <v>602.97</v>
      </c>
      <c r="O462" s="6">
        <v>602.97</v>
      </c>
      <c r="P462" s="13">
        <f t="shared" si="36"/>
        <v>39.465000000000003</v>
      </c>
      <c r="Q462" s="11">
        <v>0</v>
      </c>
      <c r="R462" s="13"/>
    </row>
    <row r="463" spans="1:18" ht="24" customHeight="1">
      <c r="A463" s="9">
        <v>459</v>
      </c>
      <c r="B463" s="3">
        <v>6020002376</v>
      </c>
      <c r="C463" s="2" t="s">
        <v>1735</v>
      </c>
      <c r="D463" s="4" t="s">
        <v>1736</v>
      </c>
      <c r="E463" s="4" t="s">
        <v>1737</v>
      </c>
      <c r="F463" s="2" t="s">
        <v>438</v>
      </c>
      <c r="G463" s="6">
        <v>415.72</v>
      </c>
      <c r="H463" s="6">
        <v>27.22</v>
      </c>
      <c r="I463" s="160">
        <v>9</v>
      </c>
      <c r="J463" s="6">
        <v>3.5</v>
      </c>
      <c r="K463" s="7">
        <f t="shared" si="37"/>
        <v>31.5</v>
      </c>
      <c r="L463" s="7">
        <f t="shared" si="39"/>
        <v>2.2050000000000001</v>
      </c>
      <c r="M463" s="17">
        <f t="shared" si="38"/>
        <v>33.71</v>
      </c>
      <c r="N463" s="17">
        <f t="shared" si="35"/>
        <v>449.43</v>
      </c>
      <c r="O463" s="6">
        <v>449.43</v>
      </c>
      <c r="P463" s="13">
        <f t="shared" si="36"/>
        <v>29.424999999999997</v>
      </c>
      <c r="Q463" s="11">
        <v>1</v>
      </c>
      <c r="R463" s="13"/>
    </row>
    <row r="464" spans="1:18" ht="24" customHeight="1">
      <c r="A464" s="9">
        <v>460</v>
      </c>
      <c r="B464" s="3">
        <v>6020002377</v>
      </c>
      <c r="C464" s="2" t="s">
        <v>1738</v>
      </c>
      <c r="D464" s="4" t="s">
        <v>1736</v>
      </c>
      <c r="E464" s="4" t="s">
        <v>1739</v>
      </c>
      <c r="F464" s="2" t="s">
        <v>1740</v>
      </c>
      <c r="G464" s="6">
        <v>74.92</v>
      </c>
      <c r="H464" s="6">
        <v>4.92</v>
      </c>
      <c r="I464" s="160">
        <v>1</v>
      </c>
      <c r="J464" s="6">
        <v>3.5</v>
      </c>
      <c r="K464" s="7">
        <f t="shared" si="37"/>
        <v>3.5</v>
      </c>
      <c r="L464" s="7">
        <f t="shared" si="39"/>
        <v>0.24500000000000002</v>
      </c>
      <c r="M464" s="17">
        <f t="shared" si="38"/>
        <v>3.75</v>
      </c>
      <c r="N464" s="17">
        <f t="shared" si="35"/>
        <v>78.67</v>
      </c>
      <c r="O464" s="6">
        <v>78.67</v>
      </c>
      <c r="P464" s="13">
        <f t="shared" si="36"/>
        <v>5.165</v>
      </c>
      <c r="Q464" s="11">
        <v>0</v>
      </c>
      <c r="R464" s="13"/>
    </row>
    <row r="465" spans="1:18" ht="24" customHeight="1">
      <c r="A465" s="9">
        <v>461</v>
      </c>
      <c r="B465" s="3">
        <v>6020002378</v>
      </c>
      <c r="C465" s="2" t="s">
        <v>1741</v>
      </c>
      <c r="D465" s="4" t="s">
        <v>1742</v>
      </c>
      <c r="E465" s="4" t="s">
        <v>1743</v>
      </c>
      <c r="F465" s="2" t="s">
        <v>472</v>
      </c>
      <c r="G465" s="6">
        <v>6074.39</v>
      </c>
      <c r="H465" s="6">
        <v>397.39</v>
      </c>
      <c r="I465" s="160">
        <v>1376</v>
      </c>
      <c r="J465" s="6">
        <v>3.5</v>
      </c>
      <c r="K465" s="7">
        <f t="shared" si="37"/>
        <v>4816</v>
      </c>
      <c r="L465" s="7">
        <f t="shared" si="39"/>
        <v>337.12</v>
      </c>
      <c r="M465" s="17">
        <f t="shared" si="38"/>
        <v>5153.12</v>
      </c>
      <c r="N465" s="17">
        <f t="shared" si="35"/>
        <v>11227.51</v>
      </c>
      <c r="O465" s="6">
        <v>11227.51</v>
      </c>
      <c r="P465" s="13">
        <f t="shared" si="36"/>
        <v>734.51</v>
      </c>
      <c r="Q465" s="11">
        <v>1</v>
      </c>
      <c r="R465" s="13"/>
    </row>
    <row r="466" spans="1:18" ht="24" customHeight="1">
      <c r="A466" s="9">
        <v>462</v>
      </c>
      <c r="B466" s="3">
        <v>6020002379</v>
      </c>
      <c r="C466" s="2" t="s">
        <v>1744</v>
      </c>
      <c r="D466" s="4" t="s">
        <v>1745</v>
      </c>
      <c r="E466" s="4" t="s">
        <v>1743</v>
      </c>
      <c r="F466" s="2" t="s">
        <v>472</v>
      </c>
      <c r="G466" s="6">
        <v>116.1</v>
      </c>
      <c r="H466" s="6">
        <v>7.6</v>
      </c>
      <c r="I466" s="160">
        <v>19</v>
      </c>
      <c r="J466" s="6">
        <v>3.5</v>
      </c>
      <c r="K466" s="7">
        <f t="shared" si="37"/>
        <v>66.5</v>
      </c>
      <c r="L466" s="7">
        <f t="shared" si="39"/>
        <v>4.6550000000000002</v>
      </c>
      <c r="M466" s="17">
        <f t="shared" si="38"/>
        <v>71.160000000000011</v>
      </c>
      <c r="N466" s="17">
        <f t="shared" si="35"/>
        <v>187.26</v>
      </c>
      <c r="O466" s="6">
        <v>187.26</v>
      </c>
      <c r="P466" s="13">
        <f t="shared" si="36"/>
        <v>12.254999999999999</v>
      </c>
      <c r="Q466" s="11">
        <v>0</v>
      </c>
      <c r="R466" s="13"/>
    </row>
    <row r="467" spans="1:18" ht="24" customHeight="1">
      <c r="A467" s="9">
        <v>463</v>
      </c>
      <c r="B467" s="3">
        <v>6020002380</v>
      </c>
      <c r="C467" s="2" t="s">
        <v>1746</v>
      </c>
      <c r="D467" s="4" t="s">
        <v>1742</v>
      </c>
      <c r="E467" s="4" t="s">
        <v>1743</v>
      </c>
      <c r="F467" s="2" t="s">
        <v>472</v>
      </c>
      <c r="G467" s="6">
        <v>505.58</v>
      </c>
      <c r="H467" s="6">
        <v>33.08</v>
      </c>
      <c r="I467" s="160">
        <v>139</v>
      </c>
      <c r="J467" s="6">
        <v>3.5</v>
      </c>
      <c r="K467" s="7">
        <f t="shared" si="37"/>
        <v>486.5</v>
      </c>
      <c r="L467" s="7">
        <f t="shared" si="39"/>
        <v>34.055</v>
      </c>
      <c r="M467" s="17">
        <f t="shared" si="38"/>
        <v>520.55999999999995</v>
      </c>
      <c r="N467" s="17">
        <f t="shared" si="35"/>
        <v>1026.1399999999999</v>
      </c>
      <c r="O467" s="6">
        <v>1026.1400000000001</v>
      </c>
      <c r="P467" s="13">
        <f t="shared" si="36"/>
        <v>67.134999999999991</v>
      </c>
      <c r="Q467" s="11">
        <v>1</v>
      </c>
      <c r="R467" s="13"/>
    </row>
    <row r="468" spans="1:18" ht="24" customHeight="1">
      <c r="A468" s="9">
        <v>464</v>
      </c>
      <c r="B468" s="3">
        <v>6020002381</v>
      </c>
      <c r="C468" s="2" t="s">
        <v>1747</v>
      </c>
      <c r="D468" s="4" t="s">
        <v>1748</v>
      </c>
      <c r="E468" s="4" t="s">
        <v>1743</v>
      </c>
      <c r="F468" s="2" t="s">
        <v>438</v>
      </c>
      <c r="G468" s="6">
        <v>1145.98</v>
      </c>
      <c r="H468" s="6">
        <v>74.98</v>
      </c>
      <c r="I468" s="160">
        <v>33</v>
      </c>
      <c r="J468" s="6">
        <v>3.5</v>
      </c>
      <c r="K468" s="7">
        <f t="shared" si="37"/>
        <v>115.5</v>
      </c>
      <c r="L468" s="7">
        <f t="shared" si="39"/>
        <v>8.0850000000000009</v>
      </c>
      <c r="M468" s="17">
        <f t="shared" si="38"/>
        <v>123.59</v>
      </c>
      <c r="N468" s="17">
        <f t="shared" si="35"/>
        <v>1269.57</v>
      </c>
      <c r="O468" s="6">
        <v>1269.57</v>
      </c>
      <c r="P468" s="13">
        <f t="shared" si="36"/>
        <v>83.064999999999998</v>
      </c>
      <c r="Q468" s="11">
        <v>0</v>
      </c>
      <c r="R468" s="13"/>
    </row>
    <row r="469" spans="1:18" ht="24" customHeight="1">
      <c r="A469" s="9">
        <v>465</v>
      </c>
      <c r="B469" s="3">
        <v>6020002382</v>
      </c>
      <c r="C469" s="2" t="s">
        <v>1749</v>
      </c>
      <c r="D469" s="4" t="s">
        <v>1750</v>
      </c>
      <c r="E469" s="4" t="s">
        <v>1743</v>
      </c>
      <c r="F469" s="2" t="s">
        <v>438</v>
      </c>
      <c r="G469" s="6">
        <v>1966.15</v>
      </c>
      <c r="H469" s="6">
        <v>128.65</v>
      </c>
      <c r="I469" s="160">
        <v>98</v>
      </c>
      <c r="J469" s="6">
        <v>3.5</v>
      </c>
      <c r="K469" s="7">
        <f t="shared" si="37"/>
        <v>343</v>
      </c>
      <c r="L469" s="7">
        <f t="shared" si="39"/>
        <v>24.01</v>
      </c>
      <c r="M469" s="17">
        <f t="shared" si="38"/>
        <v>367.01</v>
      </c>
      <c r="N469" s="17">
        <f t="shared" si="35"/>
        <v>2333.16</v>
      </c>
      <c r="O469" s="6">
        <v>2333.16</v>
      </c>
      <c r="P469" s="13">
        <f t="shared" si="36"/>
        <v>152.66</v>
      </c>
      <c r="Q469" s="11">
        <v>1</v>
      </c>
      <c r="R469" s="13"/>
    </row>
    <row r="470" spans="1:18" ht="24" customHeight="1">
      <c r="A470" s="9">
        <v>466</v>
      </c>
      <c r="B470" s="3">
        <v>6020002383</v>
      </c>
      <c r="C470" s="2" t="s">
        <v>1751</v>
      </c>
      <c r="D470" s="4" t="s">
        <v>1752</v>
      </c>
      <c r="E470" s="4" t="s">
        <v>1743</v>
      </c>
      <c r="F470" s="2" t="s">
        <v>438</v>
      </c>
      <c r="G470" s="6">
        <v>756.52</v>
      </c>
      <c r="H470" s="6">
        <v>49.52</v>
      </c>
      <c r="I470" s="160">
        <v>8</v>
      </c>
      <c r="J470" s="6">
        <v>3.5</v>
      </c>
      <c r="K470" s="7">
        <f t="shared" si="37"/>
        <v>28</v>
      </c>
      <c r="L470" s="7">
        <f t="shared" si="39"/>
        <v>1.9600000000000002</v>
      </c>
      <c r="M470" s="17">
        <f t="shared" si="38"/>
        <v>29.96</v>
      </c>
      <c r="N470" s="17">
        <f t="shared" si="35"/>
        <v>786.48</v>
      </c>
      <c r="O470" s="6">
        <v>786.48</v>
      </c>
      <c r="P470" s="13">
        <f t="shared" si="36"/>
        <v>51.480000000000004</v>
      </c>
      <c r="Q470" s="11">
        <v>0</v>
      </c>
      <c r="R470" s="13"/>
    </row>
    <row r="471" spans="1:18" ht="24" customHeight="1">
      <c r="A471" s="9">
        <v>467</v>
      </c>
      <c r="B471" s="3">
        <v>6020002384</v>
      </c>
      <c r="C471" s="2" t="s">
        <v>1753</v>
      </c>
      <c r="D471" s="4" t="s">
        <v>1754</v>
      </c>
      <c r="E471" s="4" t="s">
        <v>1743</v>
      </c>
      <c r="F471" s="2" t="s">
        <v>438</v>
      </c>
      <c r="G471" s="6">
        <v>749.03</v>
      </c>
      <c r="H471" s="6">
        <v>49.03</v>
      </c>
      <c r="I471" s="160">
        <v>17</v>
      </c>
      <c r="J471" s="6">
        <v>3.5</v>
      </c>
      <c r="K471" s="7">
        <f t="shared" si="37"/>
        <v>59.5</v>
      </c>
      <c r="L471" s="7">
        <f t="shared" si="39"/>
        <v>4.165</v>
      </c>
      <c r="M471" s="17">
        <f t="shared" si="38"/>
        <v>63.669999999999995</v>
      </c>
      <c r="N471" s="17">
        <f t="shared" si="35"/>
        <v>812.69999999999993</v>
      </c>
      <c r="O471" s="6">
        <v>812.7</v>
      </c>
      <c r="P471" s="13">
        <f t="shared" si="36"/>
        <v>53.195</v>
      </c>
      <c r="Q471" s="11">
        <v>1</v>
      </c>
      <c r="R471" s="13"/>
    </row>
    <row r="472" spans="1:18" ht="24" customHeight="1">
      <c r="A472" s="9">
        <v>468</v>
      </c>
      <c r="B472" s="3">
        <v>6020002385</v>
      </c>
      <c r="C472" s="2" t="s">
        <v>1755</v>
      </c>
      <c r="D472" s="4" t="s">
        <v>1756</v>
      </c>
      <c r="E472" s="4" t="s">
        <v>1757</v>
      </c>
      <c r="F472" s="2" t="s">
        <v>472</v>
      </c>
      <c r="G472" s="6">
        <v>307.08999999999997</v>
      </c>
      <c r="H472" s="6">
        <v>20.09</v>
      </c>
      <c r="I472" s="160">
        <v>75</v>
      </c>
      <c r="J472" s="6">
        <v>3.5</v>
      </c>
      <c r="K472" s="7">
        <f t="shared" si="37"/>
        <v>262.5</v>
      </c>
      <c r="L472" s="7">
        <f t="shared" si="39"/>
        <v>18.375</v>
      </c>
      <c r="M472" s="17">
        <f t="shared" si="38"/>
        <v>280.88</v>
      </c>
      <c r="N472" s="17">
        <f t="shared" si="35"/>
        <v>587.97</v>
      </c>
      <c r="O472" s="6">
        <v>587.97</v>
      </c>
      <c r="P472" s="13">
        <f t="shared" si="36"/>
        <v>38.465000000000003</v>
      </c>
      <c r="Q472" s="11">
        <v>0</v>
      </c>
      <c r="R472" s="13"/>
    </row>
    <row r="473" spans="1:18" ht="24" customHeight="1">
      <c r="A473" s="9">
        <v>469</v>
      </c>
      <c r="B473" s="3">
        <v>6020002386</v>
      </c>
      <c r="C473" s="2" t="s">
        <v>1758</v>
      </c>
      <c r="D473" s="4" t="s">
        <v>1759</v>
      </c>
      <c r="E473" s="4" t="s">
        <v>1760</v>
      </c>
      <c r="F473" s="2" t="s">
        <v>472</v>
      </c>
      <c r="G473" s="6">
        <v>1434.34</v>
      </c>
      <c r="H473" s="6">
        <v>93.84</v>
      </c>
      <c r="I473" s="160">
        <v>440</v>
      </c>
      <c r="J473" s="6">
        <v>3.5</v>
      </c>
      <c r="K473" s="7">
        <f t="shared" si="37"/>
        <v>1540</v>
      </c>
      <c r="L473" s="7">
        <f t="shared" si="39"/>
        <v>107.80000000000001</v>
      </c>
      <c r="M473" s="17">
        <f t="shared" si="38"/>
        <v>1647.8</v>
      </c>
      <c r="N473" s="17">
        <f t="shared" si="35"/>
        <v>3082.14</v>
      </c>
      <c r="O473" s="6">
        <v>3082.14</v>
      </c>
      <c r="P473" s="13">
        <f t="shared" si="36"/>
        <v>201.64000000000001</v>
      </c>
      <c r="Q473" s="11">
        <v>1</v>
      </c>
      <c r="R473" s="13"/>
    </row>
    <row r="474" spans="1:18" ht="24" customHeight="1">
      <c r="A474" s="9">
        <v>470</v>
      </c>
      <c r="B474" s="3">
        <v>6020002387</v>
      </c>
      <c r="C474" s="2" t="s">
        <v>1761</v>
      </c>
      <c r="D474" s="4" t="s">
        <v>1762</v>
      </c>
      <c r="E474" s="4" t="s">
        <v>1763</v>
      </c>
      <c r="F474" s="2" t="s">
        <v>438</v>
      </c>
      <c r="G474" s="6">
        <v>1333.24</v>
      </c>
      <c r="H474" s="6">
        <v>87.24</v>
      </c>
      <c r="I474" s="160">
        <v>41</v>
      </c>
      <c r="J474" s="6">
        <v>3.5</v>
      </c>
      <c r="K474" s="7">
        <f t="shared" si="37"/>
        <v>143.5</v>
      </c>
      <c r="L474" s="7">
        <f t="shared" si="39"/>
        <v>10.045000000000002</v>
      </c>
      <c r="M474" s="17">
        <f t="shared" si="38"/>
        <v>153.54999999999998</v>
      </c>
      <c r="N474" s="17">
        <f t="shared" si="35"/>
        <v>1486.79</v>
      </c>
      <c r="O474" s="6">
        <v>1486.79</v>
      </c>
      <c r="P474" s="13">
        <f t="shared" si="36"/>
        <v>97.284999999999997</v>
      </c>
      <c r="Q474" s="11">
        <v>0</v>
      </c>
      <c r="R474" s="13"/>
    </row>
    <row r="475" spans="1:18" ht="24" customHeight="1">
      <c r="A475" s="9">
        <v>471</v>
      </c>
      <c r="B475" s="3">
        <v>6020002388</v>
      </c>
      <c r="C475" s="2" t="s">
        <v>1764</v>
      </c>
      <c r="D475" s="4" t="s">
        <v>1765</v>
      </c>
      <c r="E475" s="4" t="s">
        <v>1766</v>
      </c>
      <c r="F475" s="2" t="s">
        <v>18</v>
      </c>
      <c r="G475" s="6">
        <v>0</v>
      </c>
      <c r="H475" s="6">
        <v>0</v>
      </c>
      <c r="I475" s="160">
        <v>21</v>
      </c>
      <c r="J475" s="6">
        <v>3.5</v>
      </c>
      <c r="K475" s="7">
        <f t="shared" si="37"/>
        <v>73.5</v>
      </c>
      <c r="L475" s="7">
        <f t="shared" si="39"/>
        <v>5.1450000000000005</v>
      </c>
      <c r="M475" s="17">
        <f t="shared" si="38"/>
        <v>78.650000000000006</v>
      </c>
      <c r="N475" s="17">
        <f t="shared" si="35"/>
        <v>78.650000000000006</v>
      </c>
      <c r="O475" s="6">
        <v>78.650000000000006</v>
      </c>
      <c r="P475" s="13">
        <f t="shared" si="36"/>
        <v>5.1450000000000005</v>
      </c>
      <c r="Q475" s="11">
        <v>1</v>
      </c>
      <c r="R475" s="13"/>
    </row>
    <row r="476" spans="1:18" ht="24" customHeight="1">
      <c r="A476" s="9">
        <v>472</v>
      </c>
      <c r="B476" s="3">
        <v>6020002389</v>
      </c>
      <c r="C476" s="2" t="s">
        <v>1767</v>
      </c>
      <c r="D476" s="4" t="s">
        <v>1768</v>
      </c>
      <c r="E476" s="4" t="s">
        <v>1769</v>
      </c>
      <c r="F476" s="2" t="s">
        <v>18</v>
      </c>
      <c r="G476" s="6">
        <v>0</v>
      </c>
      <c r="H476" s="6">
        <v>0</v>
      </c>
      <c r="I476" s="160">
        <v>26</v>
      </c>
      <c r="J476" s="6">
        <v>3.5</v>
      </c>
      <c r="K476" s="7">
        <f t="shared" si="37"/>
        <v>91</v>
      </c>
      <c r="L476" s="7">
        <f t="shared" si="39"/>
        <v>6.370000000000001</v>
      </c>
      <c r="M476" s="17">
        <f t="shared" si="38"/>
        <v>97.37</v>
      </c>
      <c r="N476" s="17">
        <f t="shared" si="35"/>
        <v>97.37</v>
      </c>
      <c r="O476" s="6">
        <v>97.37</v>
      </c>
      <c r="P476" s="13">
        <f t="shared" si="36"/>
        <v>6.370000000000001</v>
      </c>
      <c r="Q476" s="11">
        <v>0</v>
      </c>
      <c r="R476" s="13"/>
    </row>
    <row r="477" spans="1:18" ht="24" customHeight="1">
      <c r="A477" s="9">
        <v>473</v>
      </c>
      <c r="B477" s="3">
        <v>6020002390</v>
      </c>
      <c r="C477" s="2" t="s">
        <v>1770</v>
      </c>
      <c r="D477" s="4" t="s">
        <v>1147</v>
      </c>
      <c r="E477" s="4" t="s">
        <v>1771</v>
      </c>
      <c r="F477" s="2" t="s">
        <v>438</v>
      </c>
      <c r="G477" s="6">
        <v>2816.26</v>
      </c>
      <c r="H477" s="6">
        <v>184.26</v>
      </c>
      <c r="I477" s="160">
        <v>66</v>
      </c>
      <c r="J477" s="6">
        <v>3.5</v>
      </c>
      <c r="K477" s="7">
        <f t="shared" si="37"/>
        <v>231</v>
      </c>
      <c r="L477" s="7">
        <f t="shared" si="39"/>
        <v>16.170000000000002</v>
      </c>
      <c r="M477" s="17">
        <f t="shared" si="38"/>
        <v>247.17</v>
      </c>
      <c r="N477" s="17">
        <f t="shared" si="35"/>
        <v>3063.4300000000003</v>
      </c>
      <c r="O477" s="6">
        <v>3063.43</v>
      </c>
      <c r="P477" s="13">
        <f t="shared" si="36"/>
        <v>200.43</v>
      </c>
      <c r="Q477" s="11">
        <v>1</v>
      </c>
      <c r="R477" s="13"/>
    </row>
    <row r="478" spans="1:18" ht="24" customHeight="1">
      <c r="A478" s="9">
        <v>474</v>
      </c>
      <c r="B478" s="3">
        <v>6020002391</v>
      </c>
      <c r="C478" s="2" t="s">
        <v>1772</v>
      </c>
      <c r="D478" s="4" t="s">
        <v>1773</v>
      </c>
      <c r="E478" s="4" t="s">
        <v>1774</v>
      </c>
      <c r="F478" s="2" t="s">
        <v>18</v>
      </c>
      <c r="G478" s="6">
        <v>0</v>
      </c>
      <c r="H478" s="6">
        <v>0</v>
      </c>
      <c r="I478" s="160">
        <v>15</v>
      </c>
      <c r="J478" s="6">
        <v>3.5</v>
      </c>
      <c r="K478" s="7">
        <f t="shared" si="37"/>
        <v>52.5</v>
      </c>
      <c r="L478" s="7">
        <f t="shared" si="39"/>
        <v>3.6750000000000003</v>
      </c>
      <c r="M478" s="17">
        <f t="shared" si="38"/>
        <v>56.18</v>
      </c>
      <c r="N478" s="17">
        <f t="shared" si="35"/>
        <v>56.18</v>
      </c>
      <c r="O478" s="6">
        <v>56.18</v>
      </c>
      <c r="P478" s="13">
        <f t="shared" si="36"/>
        <v>3.6750000000000003</v>
      </c>
      <c r="Q478" s="11">
        <v>0</v>
      </c>
      <c r="R478" s="13"/>
    </row>
    <row r="479" spans="1:18" ht="24" customHeight="1">
      <c r="A479" s="9">
        <v>475</v>
      </c>
      <c r="B479" s="3">
        <v>6020002392</v>
      </c>
      <c r="C479" s="2" t="s">
        <v>1775</v>
      </c>
      <c r="D479" s="4" t="s">
        <v>1776</v>
      </c>
      <c r="E479" s="4" t="s">
        <v>1777</v>
      </c>
      <c r="F479" s="2" t="s">
        <v>438</v>
      </c>
      <c r="G479" s="6">
        <v>183.52</v>
      </c>
      <c r="H479" s="6">
        <v>12.02</v>
      </c>
      <c r="I479" s="160">
        <v>8</v>
      </c>
      <c r="J479" s="6">
        <v>3.5</v>
      </c>
      <c r="K479" s="7">
        <f t="shared" si="37"/>
        <v>28</v>
      </c>
      <c r="L479" s="7">
        <f t="shared" si="39"/>
        <v>1.9600000000000002</v>
      </c>
      <c r="M479" s="17">
        <f t="shared" si="38"/>
        <v>29.96</v>
      </c>
      <c r="N479" s="17">
        <f t="shared" si="35"/>
        <v>213.48000000000002</v>
      </c>
      <c r="O479" s="6">
        <v>213.48</v>
      </c>
      <c r="P479" s="13">
        <f t="shared" si="36"/>
        <v>13.98</v>
      </c>
      <c r="Q479" s="11">
        <v>1</v>
      </c>
      <c r="R479" s="13"/>
    </row>
    <row r="480" spans="1:18" ht="24" customHeight="1">
      <c r="A480" s="9">
        <v>476</v>
      </c>
      <c r="B480" s="3">
        <v>6020002393</v>
      </c>
      <c r="C480" s="2" t="s">
        <v>1778</v>
      </c>
      <c r="D480" s="4" t="s">
        <v>1779</v>
      </c>
      <c r="E480" s="4" t="s">
        <v>1780</v>
      </c>
      <c r="F480" s="2" t="s">
        <v>18</v>
      </c>
      <c r="G480" s="6">
        <v>0</v>
      </c>
      <c r="H480" s="6">
        <v>0</v>
      </c>
      <c r="I480" s="160">
        <v>27</v>
      </c>
      <c r="J480" s="6">
        <v>3.5</v>
      </c>
      <c r="K480" s="7">
        <f t="shared" si="37"/>
        <v>94.5</v>
      </c>
      <c r="L480" s="7">
        <f t="shared" si="39"/>
        <v>6.6150000000000002</v>
      </c>
      <c r="M480" s="17">
        <f t="shared" si="38"/>
        <v>101.12</v>
      </c>
      <c r="N480" s="17">
        <f t="shared" si="35"/>
        <v>101.12</v>
      </c>
      <c r="O480" s="6">
        <v>101.12</v>
      </c>
      <c r="P480" s="13">
        <f t="shared" si="36"/>
        <v>6.6150000000000002</v>
      </c>
      <c r="Q480" s="11">
        <v>0</v>
      </c>
      <c r="R480" s="13"/>
    </row>
    <row r="481" spans="1:18" ht="24" customHeight="1">
      <c r="A481" s="9">
        <v>477</v>
      </c>
      <c r="B481" s="3">
        <v>6020002394</v>
      </c>
      <c r="C481" s="2" t="s">
        <v>1781</v>
      </c>
      <c r="D481" s="4" t="s">
        <v>1782</v>
      </c>
      <c r="E481" s="4" t="s">
        <v>1783</v>
      </c>
      <c r="F481" s="2" t="s">
        <v>472</v>
      </c>
      <c r="G481" s="6">
        <v>33.71</v>
      </c>
      <c r="H481" s="6">
        <v>2.21</v>
      </c>
      <c r="I481" s="160">
        <v>9</v>
      </c>
      <c r="J481" s="6">
        <v>3.5</v>
      </c>
      <c r="K481" s="7">
        <f t="shared" si="37"/>
        <v>31.5</v>
      </c>
      <c r="L481" s="7">
        <f t="shared" si="39"/>
        <v>2.2050000000000001</v>
      </c>
      <c r="M481" s="17">
        <f t="shared" si="38"/>
        <v>33.71</v>
      </c>
      <c r="N481" s="17">
        <f t="shared" si="35"/>
        <v>67.42</v>
      </c>
      <c r="O481" s="6">
        <v>67.42</v>
      </c>
      <c r="P481" s="13">
        <f t="shared" si="36"/>
        <v>4.415</v>
      </c>
      <c r="Q481" s="11">
        <v>1</v>
      </c>
      <c r="R481" s="13"/>
    </row>
    <row r="482" spans="1:18" ht="24" customHeight="1">
      <c r="A482" s="9">
        <v>478</v>
      </c>
      <c r="B482" s="3">
        <v>6020002395</v>
      </c>
      <c r="C482" s="2" t="s">
        <v>1784</v>
      </c>
      <c r="D482" s="4" t="s">
        <v>1785</v>
      </c>
      <c r="E482" s="4" t="s">
        <v>1786</v>
      </c>
      <c r="F482" s="2" t="s">
        <v>461</v>
      </c>
      <c r="G482" s="6">
        <v>677.86</v>
      </c>
      <c r="H482" s="6">
        <v>44.36</v>
      </c>
      <c r="I482" s="160">
        <v>20</v>
      </c>
      <c r="J482" s="6">
        <v>3.5</v>
      </c>
      <c r="K482" s="7">
        <f t="shared" si="37"/>
        <v>70</v>
      </c>
      <c r="L482" s="7">
        <f t="shared" si="39"/>
        <v>4.9000000000000004</v>
      </c>
      <c r="M482" s="17">
        <f t="shared" si="38"/>
        <v>74.900000000000006</v>
      </c>
      <c r="N482" s="17">
        <f t="shared" si="35"/>
        <v>752.76</v>
      </c>
      <c r="O482" s="6">
        <v>752.76</v>
      </c>
      <c r="P482" s="13">
        <f t="shared" si="36"/>
        <v>49.26</v>
      </c>
      <c r="Q482" s="11">
        <v>0</v>
      </c>
      <c r="R482" s="13"/>
    </row>
    <row r="483" spans="1:18" ht="24" customHeight="1">
      <c r="A483" s="9">
        <v>479</v>
      </c>
      <c r="B483" s="3">
        <v>6020002396</v>
      </c>
      <c r="C483" s="2" t="s">
        <v>1787</v>
      </c>
      <c r="D483" s="4" t="s">
        <v>1788</v>
      </c>
      <c r="E483" s="4" t="s">
        <v>1789</v>
      </c>
      <c r="F483" s="2" t="s">
        <v>438</v>
      </c>
      <c r="G483" s="6">
        <v>325.85000000000002</v>
      </c>
      <c r="H483" s="6">
        <v>21.35</v>
      </c>
      <c r="I483" s="160">
        <v>10</v>
      </c>
      <c r="J483" s="6">
        <v>3.5</v>
      </c>
      <c r="K483" s="7">
        <f t="shared" si="37"/>
        <v>35</v>
      </c>
      <c r="L483" s="7">
        <f t="shared" si="39"/>
        <v>2.4500000000000002</v>
      </c>
      <c r="M483" s="17">
        <f t="shared" si="38"/>
        <v>37.450000000000003</v>
      </c>
      <c r="N483" s="17">
        <f t="shared" si="35"/>
        <v>363.3</v>
      </c>
      <c r="O483" s="6">
        <v>363.3</v>
      </c>
      <c r="P483" s="13">
        <f t="shared" si="36"/>
        <v>23.8</v>
      </c>
      <c r="Q483" s="11">
        <v>1</v>
      </c>
      <c r="R483" s="13"/>
    </row>
    <row r="484" spans="1:18" ht="24" customHeight="1">
      <c r="A484" s="9">
        <v>480</v>
      </c>
      <c r="B484" s="3">
        <v>6020002397</v>
      </c>
      <c r="C484" s="2" t="s">
        <v>1790</v>
      </c>
      <c r="D484" s="4" t="s">
        <v>1791</v>
      </c>
      <c r="E484" s="4" t="s">
        <v>1792</v>
      </c>
      <c r="F484" s="2" t="s">
        <v>472</v>
      </c>
      <c r="G484" s="6">
        <v>33.71</v>
      </c>
      <c r="H484" s="6">
        <v>2.21</v>
      </c>
      <c r="I484" s="160">
        <v>13</v>
      </c>
      <c r="J484" s="6">
        <v>3.5</v>
      </c>
      <c r="K484" s="7">
        <f t="shared" si="37"/>
        <v>45.5</v>
      </c>
      <c r="L484" s="7">
        <f t="shared" si="39"/>
        <v>3.1850000000000005</v>
      </c>
      <c r="M484" s="17">
        <f t="shared" si="38"/>
        <v>48.69</v>
      </c>
      <c r="N484" s="17">
        <f t="shared" si="35"/>
        <v>82.4</v>
      </c>
      <c r="O484" s="6">
        <v>82.4</v>
      </c>
      <c r="P484" s="13">
        <f t="shared" si="36"/>
        <v>5.3950000000000005</v>
      </c>
      <c r="Q484" s="11">
        <v>0</v>
      </c>
      <c r="R484" s="13"/>
    </row>
    <row r="485" spans="1:18" ht="24" customHeight="1">
      <c r="A485" s="9">
        <v>481</v>
      </c>
      <c r="B485" s="3">
        <v>6020002398</v>
      </c>
      <c r="C485" s="2" t="s">
        <v>1793</v>
      </c>
      <c r="D485" s="4" t="s">
        <v>1794</v>
      </c>
      <c r="E485" s="4" t="s">
        <v>1795</v>
      </c>
      <c r="F485" s="2" t="s">
        <v>438</v>
      </c>
      <c r="G485" s="6">
        <v>243.43</v>
      </c>
      <c r="H485" s="6">
        <v>15.93</v>
      </c>
      <c r="I485" s="160">
        <v>1</v>
      </c>
      <c r="J485" s="6">
        <v>3.5</v>
      </c>
      <c r="K485" s="7">
        <f t="shared" si="37"/>
        <v>3.5</v>
      </c>
      <c r="L485" s="7">
        <f t="shared" si="39"/>
        <v>0.24500000000000002</v>
      </c>
      <c r="M485" s="17">
        <f t="shared" si="38"/>
        <v>3.75</v>
      </c>
      <c r="N485" s="17">
        <f t="shared" si="35"/>
        <v>247.18</v>
      </c>
      <c r="O485" s="6">
        <v>247.18</v>
      </c>
      <c r="P485" s="13">
        <f t="shared" si="36"/>
        <v>16.175000000000001</v>
      </c>
      <c r="Q485" s="11">
        <v>1</v>
      </c>
      <c r="R485" s="13"/>
    </row>
    <row r="486" spans="1:18" ht="24" customHeight="1">
      <c r="A486" s="9">
        <v>482</v>
      </c>
      <c r="B486" s="3">
        <v>6020002399</v>
      </c>
      <c r="C486" s="2" t="s">
        <v>1796</v>
      </c>
      <c r="D486" s="4" t="s">
        <v>1797</v>
      </c>
      <c r="E486" s="4" t="s">
        <v>1798</v>
      </c>
      <c r="F486" s="2" t="s">
        <v>740</v>
      </c>
      <c r="G486" s="6">
        <v>239.69</v>
      </c>
      <c r="H486" s="6">
        <v>15.69</v>
      </c>
      <c r="I486" s="160">
        <v>9</v>
      </c>
      <c r="J486" s="6">
        <v>3.5</v>
      </c>
      <c r="K486" s="7">
        <f t="shared" si="37"/>
        <v>31.5</v>
      </c>
      <c r="L486" s="7">
        <f t="shared" si="39"/>
        <v>2.2050000000000001</v>
      </c>
      <c r="M486" s="17">
        <f t="shared" si="38"/>
        <v>33.71</v>
      </c>
      <c r="N486" s="17">
        <f t="shared" si="35"/>
        <v>273.39999999999998</v>
      </c>
      <c r="O486" s="6">
        <v>273.39999999999998</v>
      </c>
      <c r="P486" s="13">
        <f t="shared" si="36"/>
        <v>17.895</v>
      </c>
      <c r="Q486" s="11">
        <v>0</v>
      </c>
      <c r="R486" s="13"/>
    </row>
    <row r="487" spans="1:18" ht="24" customHeight="1">
      <c r="A487" s="9">
        <v>483</v>
      </c>
      <c r="B487" s="3">
        <v>6020002400</v>
      </c>
      <c r="C487" s="2" t="s">
        <v>1799</v>
      </c>
      <c r="D487" s="4" t="s">
        <v>1800</v>
      </c>
      <c r="E487" s="4" t="s">
        <v>1801</v>
      </c>
      <c r="F487" s="2" t="s">
        <v>438</v>
      </c>
      <c r="G487" s="6">
        <v>1880.01</v>
      </c>
      <c r="H487" s="6">
        <v>123.01</v>
      </c>
      <c r="I487" s="160">
        <v>48</v>
      </c>
      <c r="J487" s="6">
        <v>3.5</v>
      </c>
      <c r="K487" s="7">
        <f t="shared" si="37"/>
        <v>168</v>
      </c>
      <c r="L487" s="7">
        <f t="shared" si="39"/>
        <v>11.760000000000002</v>
      </c>
      <c r="M487" s="17">
        <f t="shared" si="38"/>
        <v>179.76</v>
      </c>
      <c r="N487" s="17">
        <f t="shared" si="35"/>
        <v>2059.77</v>
      </c>
      <c r="O487" s="6">
        <v>2059.77</v>
      </c>
      <c r="P487" s="13">
        <f t="shared" si="36"/>
        <v>134.77000000000001</v>
      </c>
      <c r="Q487" s="11">
        <v>1</v>
      </c>
      <c r="R487" s="13"/>
    </row>
    <row r="488" spans="1:18" ht="24" customHeight="1">
      <c r="A488" s="9">
        <v>484</v>
      </c>
      <c r="B488" s="3">
        <v>6020002401</v>
      </c>
      <c r="C488" s="2" t="s">
        <v>1802</v>
      </c>
      <c r="D488" s="4" t="s">
        <v>1803</v>
      </c>
      <c r="E488" s="4" t="s">
        <v>1804</v>
      </c>
      <c r="F488" s="10" t="s">
        <v>476</v>
      </c>
      <c r="G488" s="6">
        <v>168.53</v>
      </c>
      <c r="H488" s="6">
        <v>11.03</v>
      </c>
      <c r="I488" s="160">
        <v>26</v>
      </c>
      <c r="J488" s="6">
        <v>3.5</v>
      </c>
      <c r="K488" s="7">
        <f t="shared" si="37"/>
        <v>91</v>
      </c>
      <c r="L488" s="7">
        <f t="shared" si="39"/>
        <v>6.370000000000001</v>
      </c>
      <c r="M488" s="17">
        <f t="shared" si="38"/>
        <v>97.37</v>
      </c>
      <c r="N488" s="17">
        <f t="shared" si="35"/>
        <v>265.89999999999998</v>
      </c>
      <c r="O488" s="6">
        <v>265.89999999999998</v>
      </c>
      <c r="P488" s="13">
        <f t="shared" si="36"/>
        <v>17.399999999999999</v>
      </c>
      <c r="Q488" s="11">
        <v>0</v>
      </c>
      <c r="R488" s="13"/>
    </row>
    <row r="489" spans="1:18" ht="24" customHeight="1">
      <c r="A489" s="9">
        <v>485</v>
      </c>
      <c r="B489" s="3">
        <v>6020002402</v>
      </c>
      <c r="C489" s="2" t="s">
        <v>1805</v>
      </c>
      <c r="D489" s="4" t="s">
        <v>1806</v>
      </c>
      <c r="E489" s="4" t="s">
        <v>1807</v>
      </c>
      <c r="F489" s="2" t="s">
        <v>18</v>
      </c>
      <c r="G489" s="6">
        <v>0</v>
      </c>
      <c r="H489" s="6">
        <v>0</v>
      </c>
      <c r="I489" s="160">
        <v>12</v>
      </c>
      <c r="J489" s="6">
        <v>3.5</v>
      </c>
      <c r="K489" s="7">
        <f t="shared" si="37"/>
        <v>42</v>
      </c>
      <c r="L489" s="7">
        <f t="shared" si="39"/>
        <v>2.9400000000000004</v>
      </c>
      <c r="M489" s="17">
        <f t="shared" si="38"/>
        <v>44.94</v>
      </c>
      <c r="N489" s="17">
        <f t="shared" si="35"/>
        <v>44.94</v>
      </c>
      <c r="O489" s="6">
        <v>44.94</v>
      </c>
      <c r="P489" s="13">
        <f t="shared" si="36"/>
        <v>2.9400000000000004</v>
      </c>
      <c r="Q489" s="11">
        <v>1</v>
      </c>
      <c r="R489" s="13"/>
    </row>
    <row r="490" spans="1:18" ht="24" customHeight="1">
      <c r="A490" s="9">
        <v>486</v>
      </c>
      <c r="B490" s="3">
        <v>6020002403</v>
      </c>
      <c r="C490" s="2" t="s">
        <v>1808</v>
      </c>
      <c r="D490" s="4" t="s">
        <v>1809</v>
      </c>
      <c r="E490" s="4" t="s">
        <v>1810</v>
      </c>
      <c r="F490" s="2" t="s">
        <v>438</v>
      </c>
      <c r="G490" s="6">
        <v>123.62</v>
      </c>
      <c r="H490" s="6">
        <v>8.1199999999999992</v>
      </c>
      <c r="I490" s="160">
        <v>3</v>
      </c>
      <c r="J490" s="6">
        <v>3.5</v>
      </c>
      <c r="K490" s="7">
        <f t="shared" si="37"/>
        <v>10.5</v>
      </c>
      <c r="L490" s="7">
        <f t="shared" si="39"/>
        <v>0.7350000000000001</v>
      </c>
      <c r="M490" s="17">
        <f t="shared" si="38"/>
        <v>11.24</v>
      </c>
      <c r="N490" s="17">
        <f t="shared" si="35"/>
        <v>134.86000000000001</v>
      </c>
      <c r="O490" s="6">
        <v>134.86000000000001</v>
      </c>
      <c r="P490" s="13">
        <f t="shared" si="36"/>
        <v>8.8549999999999986</v>
      </c>
      <c r="Q490" s="11">
        <v>0</v>
      </c>
      <c r="R490" s="13"/>
    </row>
    <row r="491" spans="1:18" ht="24" customHeight="1">
      <c r="A491" s="9">
        <v>487</v>
      </c>
      <c r="B491" s="3">
        <v>6020002404</v>
      </c>
      <c r="C491" s="2" t="s">
        <v>1811</v>
      </c>
      <c r="D491" s="4" t="s">
        <v>1812</v>
      </c>
      <c r="E491" s="4" t="s">
        <v>1813</v>
      </c>
      <c r="F491" s="2" t="s">
        <v>438</v>
      </c>
      <c r="G491" s="6">
        <v>962.49</v>
      </c>
      <c r="H491" s="6">
        <v>62.99</v>
      </c>
      <c r="I491" s="160">
        <v>27</v>
      </c>
      <c r="J491" s="6">
        <v>3.5</v>
      </c>
      <c r="K491" s="7">
        <f t="shared" si="37"/>
        <v>94.5</v>
      </c>
      <c r="L491" s="7">
        <f t="shared" si="39"/>
        <v>6.6150000000000002</v>
      </c>
      <c r="M491" s="17">
        <f t="shared" si="38"/>
        <v>101.12</v>
      </c>
      <c r="N491" s="17">
        <f t="shared" si="35"/>
        <v>1063.6100000000001</v>
      </c>
      <c r="O491" s="6">
        <v>1063.6099999999999</v>
      </c>
      <c r="P491" s="13">
        <f t="shared" si="36"/>
        <v>69.605000000000004</v>
      </c>
      <c r="Q491" s="11">
        <v>1</v>
      </c>
      <c r="R491" s="13"/>
    </row>
    <row r="492" spans="1:18" ht="24" customHeight="1">
      <c r="A492" s="9">
        <v>488</v>
      </c>
      <c r="B492" s="3">
        <v>6020002405</v>
      </c>
      <c r="C492" s="2" t="s">
        <v>1814</v>
      </c>
      <c r="D492" s="4" t="s">
        <v>1815</v>
      </c>
      <c r="E492" s="4" t="s">
        <v>1816</v>
      </c>
      <c r="F492" s="2" t="s">
        <v>18</v>
      </c>
      <c r="G492" s="6">
        <v>0</v>
      </c>
      <c r="H492" s="6">
        <v>0</v>
      </c>
      <c r="I492" s="160">
        <v>6</v>
      </c>
      <c r="J492" s="6">
        <v>3.5</v>
      </c>
      <c r="K492" s="7">
        <f t="shared" si="37"/>
        <v>21</v>
      </c>
      <c r="L492" s="7">
        <f t="shared" si="39"/>
        <v>1.4700000000000002</v>
      </c>
      <c r="M492" s="17">
        <f t="shared" si="38"/>
        <v>22.47</v>
      </c>
      <c r="N492" s="17">
        <f t="shared" si="35"/>
        <v>22.47</v>
      </c>
      <c r="O492" s="6">
        <v>22.47</v>
      </c>
      <c r="P492" s="13">
        <f t="shared" si="36"/>
        <v>1.4700000000000002</v>
      </c>
      <c r="Q492" s="11">
        <v>0</v>
      </c>
      <c r="R492" s="13"/>
    </row>
    <row r="493" spans="1:18" ht="24" customHeight="1">
      <c r="A493" s="9">
        <v>489</v>
      </c>
      <c r="B493" s="3">
        <v>6020002406</v>
      </c>
      <c r="C493" s="2" t="s">
        <v>1817</v>
      </c>
      <c r="D493" s="4" t="s">
        <v>1809</v>
      </c>
      <c r="E493" s="4" t="s">
        <v>1818</v>
      </c>
      <c r="F493" s="2" t="s">
        <v>18</v>
      </c>
      <c r="G493" s="6">
        <v>0</v>
      </c>
      <c r="H493" s="6">
        <v>0</v>
      </c>
      <c r="I493" s="160">
        <v>42</v>
      </c>
      <c r="J493" s="6">
        <v>3.5</v>
      </c>
      <c r="K493" s="7">
        <f t="shared" si="37"/>
        <v>147</v>
      </c>
      <c r="L493" s="7">
        <f t="shared" si="39"/>
        <v>10.290000000000001</v>
      </c>
      <c r="M493" s="17">
        <f t="shared" si="38"/>
        <v>157.29</v>
      </c>
      <c r="N493" s="17">
        <f t="shared" si="35"/>
        <v>157.29</v>
      </c>
      <c r="O493" s="6">
        <v>157.29</v>
      </c>
      <c r="P493" s="13">
        <f t="shared" si="36"/>
        <v>10.290000000000001</v>
      </c>
      <c r="Q493" s="11">
        <v>1</v>
      </c>
      <c r="R493" s="13"/>
    </row>
    <row r="494" spans="1:18" ht="24" customHeight="1">
      <c r="A494" s="9">
        <v>490</v>
      </c>
      <c r="B494" s="3">
        <v>6020002407</v>
      </c>
      <c r="C494" s="2" t="s">
        <v>1819</v>
      </c>
      <c r="D494" s="4" t="s">
        <v>1820</v>
      </c>
      <c r="E494" s="4" t="s">
        <v>1821</v>
      </c>
      <c r="F494" s="2" t="s">
        <v>438</v>
      </c>
      <c r="G494" s="6">
        <v>1213.4000000000001</v>
      </c>
      <c r="H494" s="6">
        <v>79.400000000000006</v>
      </c>
      <c r="I494" s="160">
        <v>43</v>
      </c>
      <c r="J494" s="6">
        <v>3.5</v>
      </c>
      <c r="K494" s="7">
        <f t="shared" si="37"/>
        <v>150.5</v>
      </c>
      <c r="L494" s="7">
        <f t="shared" si="39"/>
        <v>10.535</v>
      </c>
      <c r="M494" s="17">
        <f t="shared" si="38"/>
        <v>161.04</v>
      </c>
      <c r="N494" s="17">
        <f t="shared" si="35"/>
        <v>1374.44</v>
      </c>
      <c r="O494" s="6">
        <v>1374.44</v>
      </c>
      <c r="P494" s="13">
        <f t="shared" si="36"/>
        <v>89.935000000000002</v>
      </c>
      <c r="Q494" s="11">
        <v>0</v>
      </c>
      <c r="R494" s="13"/>
    </row>
    <row r="495" spans="1:18" ht="24" customHeight="1">
      <c r="A495" s="9">
        <v>491</v>
      </c>
      <c r="B495" s="3">
        <v>6020002408</v>
      </c>
      <c r="C495" s="2" t="s">
        <v>421</v>
      </c>
      <c r="D495" s="4" t="s">
        <v>1822</v>
      </c>
      <c r="E495" s="4" t="s">
        <v>1823</v>
      </c>
      <c r="F495" s="2" t="s">
        <v>472</v>
      </c>
      <c r="G495" s="6">
        <v>29.96</v>
      </c>
      <c r="H495" s="6">
        <v>1.96</v>
      </c>
      <c r="I495" s="160">
        <v>16</v>
      </c>
      <c r="J495" s="6">
        <v>3.5</v>
      </c>
      <c r="K495" s="7">
        <f t="shared" si="37"/>
        <v>56</v>
      </c>
      <c r="L495" s="7">
        <f t="shared" si="39"/>
        <v>3.9200000000000004</v>
      </c>
      <c r="M495" s="17">
        <f t="shared" si="38"/>
        <v>59.92</v>
      </c>
      <c r="N495" s="17">
        <f t="shared" si="35"/>
        <v>89.88</v>
      </c>
      <c r="O495" s="6">
        <v>89.88</v>
      </c>
      <c r="P495" s="13">
        <f t="shared" si="36"/>
        <v>5.8800000000000008</v>
      </c>
      <c r="Q495" s="11">
        <v>1</v>
      </c>
      <c r="R495" s="13"/>
    </row>
    <row r="496" spans="1:18" ht="24" customHeight="1">
      <c r="A496" s="9">
        <v>492</v>
      </c>
      <c r="B496" s="3">
        <v>6020002409</v>
      </c>
      <c r="C496" s="2" t="s">
        <v>422</v>
      </c>
      <c r="D496" s="4" t="s">
        <v>1824</v>
      </c>
      <c r="E496" s="4" t="s">
        <v>1825</v>
      </c>
      <c r="F496" s="2" t="s">
        <v>472</v>
      </c>
      <c r="G496" s="6">
        <v>273.39</v>
      </c>
      <c r="H496" s="6">
        <v>17.89</v>
      </c>
      <c r="I496" s="160">
        <v>82</v>
      </c>
      <c r="J496" s="6">
        <v>3.5</v>
      </c>
      <c r="K496" s="7">
        <f t="shared" si="37"/>
        <v>287</v>
      </c>
      <c r="L496" s="7">
        <f t="shared" si="39"/>
        <v>20.090000000000003</v>
      </c>
      <c r="M496" s="17">
        <f t="shared" si="38"/>
        <v>307.08999999999997</v>
      </c>
      <c r="N496" s="17">
        <f t="shared" si="35"/>
        <v>580.48</v>
      </c>
      <c r="O496" s="6">
        <v>580.48</v>
      </c>
      <c r="P496" s="13">
        <f t="shared" si="36"/>
        <v>37.980000000000004</v>
      </c>
      <c r="Q496" s="11">
        <v>0</v>
      </c>
      <c r="R496" s="13"/>
    </row>
    <row r="497" spans="1:18" ht="24" customHeight="1">
      <c r="A497" s="9">
        <v>493</v>
      </c>
      <c r="B497" s="3">
        <v>6020002410</v>
      </c>
      <c r="C497" s="2" t="s">
        <v>1826</v>
      </c>
      <c r="D497" s="4" t="s">
        <v>1827</v>
      </c>
      <c r="E497" s="4" t="s">
        <v>1828</v>
      </c>
      <c r="F497" s="2" t="s">
        <v>600</v>
      </c>
      <c r="G497" s="6">
        <v>1385.67</v>
      </c>
      <c r="H497" s="6">
        <v>90.67</v>
      </c>
      <c r="I497" s="160">
        <v>69</v>
      </c>
      <c r="J497" s="6">
        <v>3.5</v>
      </c>
      <c r="K497" s="7">
        <f t="shared" si="37"/>
        <v>241.5</v>
      </c>
      <c r="L497" s="7">
        <f t="shared" si="39"/>
        <v>16.905000000000001</v>
      </c>
      <c r="M497" s="17">
        <f t="shared" si="38"/>
        <v>258.40999999999997</v>
      </c>
      <c r="N497" s="17">
        <f t="shared" si="35"/>
        <v>1644.08</v>
      </c>
      <c r="O497" s="6">
        <v>1644.08</v>
      </c>
      <c r="P497" s="13">
        <f t="shared" si="36"/>
        <v>107.575</v>
      </c>
      <c r="Q497" s="11">
        <v>1</v>
      </c>
      <c r="R497" s="13"/>
    </row>
    <row r="498" spans="1:18" ht="24" customHeight="1">
      <c r="A498" s="9">
        <v>494</v>
      </c>
      <c r="B498" s="3">
        <v>6020002411</v>
      </c>
      <c r="C498" s="2" t="s">
        <v>1829</v>
      </c>
      <c r="D498" s="4" t="s">
        <v>1641</v>
      </c>
      <c r="E498" s="4" t="s">
        <v>1830</v>
      </c>
      <c r="F498" s="2" t="s">
        <v>472</v>
      </c>
      <c r="G498" s="6">
        <v>104.86</v>
      </c>
      <c r="H498" s="6">
        <v>6.86</v>
      </c>
      <c r="I498" s="160">
        <v>26</v>
      </c>
      <c r="J498" s="6">
        <v>3.5</v>
      </c>
      <c r="K498" s="7">
        <f t="shared" si="37"/>
        <v>91</v>
      </c>
      <c r="L498" s="7">
        <f t="shared" si="39"/>
        <v>6.370000000000001</v>
      </c>
      <c r="M498" s="17">
        <f t="shared" si="38"/>
        <v>97.37</v>
      </c>
      <c r="N498" s="17">
        <f t="shared" si="35"/>
        <v>202.23000000000002</v>
      </c>
      <c r="O498" s="6">
        <v>202.23</v>
      </c>
      <c r="P498" s="13">
        <f t="shared" si="36"/>
        <v>13.23</v>
      </c>
      <c r="Q498" s="11">
        <v>0</v>
      </c>
      <c r="R498" s="13"/>
    </row>
    <row r="499" spans="1:18" ht="24" customHeight="1">
      <c r="A499" s="9">
        <v>495</v>
      </c>
      <c r="B499" s="3">
        <v>6020002412</v>
      </c>
      <c r="C499" s="2" t="s">
        <v>1831</v>
      </c>
      <c r="D499" s="4" t="s">
        <v>1641</v>
      </c>
      <c r="E499" s="4" t="s">
        <v>1832</v>
      </c>
      <c r="F499" s="2" t="s">
        <v>438</v>
      </c>
      <c r="G499" s="6">
        <v>2497.94</v>
      </c>
      <c r="H499" s="6">
        <v>163.44</v>
      </c>
      <c r="I499" s="160">
        <v>98</v>
      </c>
      <c r="J499" s="6">
        <v>3.5</v>
      </c>
      <c r="K499" s="7">
        <f t="shared" si="37"/>
        <v>343</v>
      </c>
      <c r="L499" s="7">
        <f t="shared" si="39"/>
        <v>24.01</v>
      </c>
      <c r="M499" s="17">
        <f t="shared" si="38"/>
        <v>367.01</v>
      </c>
      <c r="N499" s="17">
        <f t="shared" si="35"/>
        <v>2864.95</v>
      </c>
      <c r="O499" s="6">
        <v>2864.95</v>
      </c>
      <c r="P499" s="13">
        <f t="shared" si="36"/>
        <v>187.45</v>
      </c>
      <c r="Q499" s="11">
        <v>1</v>
      </c>
      <c r="R499" s="13"/>
    </row>
    <row r="500" spans="1:18" ht="24" customHeight="1">
      <c r="A500" s="9">
        <v>496</v>
      </c>
      <c r="B500" s="3">
        <v>6020002413</v>
      </c>
      <c r="C500" s="2" t="s">
        <v>1833</v>
      </c>
      <c r="D500" s="4" t="s">
        <v>1834</v>
      </c>
      <c r="E500" s="4" t="s">
        <v>1835</v>
      </c>
      <c r="F500" s="2" t="s">
        <v>740</v>
      </c>
      <c r="G500" s="6">
        <v>2471.6999999999998</v>
      </c>
      <c r="H500" s="6">
        <v>161.69999999999999</v>
      </c>
      <c r="I500" s="160">
        <v>243</v>
      </c>
      <c r="J500" s="6">
        <v>3.5</v>
      </c>
      <c r="K500" s="7">
        <f t="shared" si="37"/>
        <v>850.5</v>
      </c>
      <c r="L500" s="7">
        <f t="shared" si="39"/>
        <v>59.535000000000004</v>
      </c>
      <c r="M500" s="17">
        <f t="shared" si="38"/>
        <v>910.04</v>
      </c>
      <c r="N500" s="17">
        <f t="shared" si="35"/>
        <v>3381.74</v>
      </c>
      <c r="O500" s="6">
        <v>3381.74</v>
      </c>
      <c r="P500" s="13">
        <f t="shared" si="36"/>
        <v>221.23499999999999</v>
      </c>
      <c r="Q500" s="11">
        <v>0</v>
      </c>
      <c r="R500" s="13"/>
    </row>
    <row r="501" spans="1:18" ht="24" customHeight="1">
      <c r="A501" s="9">
        <v>497</v>
      </c>
      <c r="B501" s="3">
        <v>6020002414</v>
      </c>
      <c r="C501" s="2" t="s">
        <v>1836</v>
      </c>
      <c r="D501" s="4" t="s">
        <v>1641</v>
      </c>
      <c r="E501" s="4" t="s">
        <v>1837</v>
      </c>
      <c r="F501" s="2" t="s">
        <v>438</v>
      </c>
      <c r="G501" s="6">
        <v>161.06</v>
      </c>
      <c r="H501" s="6">
        <v>10.56</v>
      </c>
      <c r="I501" s="160">
        <v>4</v>
      </c>
      <c r="J501" s="6">
        <v>3.5</v>
      </c>
      <c r="K501" s="7">
        <f t="shared" si="37"/>
        <v>14</v>
      </c>
      <c r="L501" s="7">
        <f t="shared" si="39"/>
        <v>0.98000000000000009</v>
      </c>
      <c r="M501" s="17">
        <f t="shared" si="38"/>
        <v>14.98</v>
      </c>
      <c r="N501" s="17">
        <f t="shared" si="35"/>
        <v>176.04</v>
      </c>
      <c r="O501" s="6">
        <v>176.04</v>
      </c>
      <c r="P501" s="13">
        <f t="shared" si="36"/>
        <v>11.540000000000001</v>
      </c>
      <c r="Q501" s="11">
        <v>1</v>
      </c>
      <c r="R501" s="13"/>
    </row>
    <row r="502" spans="1:18" ht="24" customHeight="1">
      <c r="A502" s="9">
        <v>498</v>
      </c>
      <c r="B502" s="3">
        <v>6020002415</v>
      </c>
      <c r="C502" s="2" t="s">
        <v>1838</v>
      </c>
      <c r="D502" s="4" t="s">
        <v>1641</v>
      </c>
      <c r="E502" s="4" t="s">
        <v>1839</v>
      </c>
      <c r="F502" s="2" t="s">
        <v>438</v>
      </c>
      <c r="G502" s="6">
        <v>108.61</v>
      </c>
      <c r="H502" s="6">
        <v>7.11</v>
      </c>
      <c r="I502" s="160">
        <v>5</v>
      </c>
      <c r="J502" s="6">
        <v>3.5</v>
      </c>
      <c r="K502" s="7">
        <f t="shared" si="37"/>
        <v>17.5</v>
      </c>
      <c r="L502" s="7">
        <f t="shared" si="39"/>
        <v>1.2250000000000001</v>
      </c>
      <c r="M502" s="17">
        <f t="shared" si="38"/>
        <v>18.73</v>
      </c>
      <c r="N502" s="17">
        <f t="shared" si="35"/>
        <v>127.34</v>
      </c>
      <c r="O502" s="6">
        <v>127.34</v>
      </c>
      <c r="P502" s="13">
        <f t="shared" si="36"/>
        <v>8.3350000000000009</v>
      </c>
      <c r="Q502" s="11">
        <v>0</v>
      </c>
      <c r="R502" s="13"/>
    </row>
    <row r="503" spans="1:18" ht="24" customHeight="1">
      <c r="A503" s="9">
        <v>499</v>
      </c>
      <c r="B503" s="3">
        <v>6020002416</v>
      </c>
      <c r="C503" s="2" t="s">
        <v>1840</v>
      </c>
      <c r="D503" s="4" t="s">
        <v>1841</v>
      </c>
      <c r="E503" s="4" t="s">
        <v>1842</v>
      </c>
      <c r="F503" s="2" t="s">
        <v>472</v>
      </c>
      <c r="G503" s="6">
        <v>3.75</v>
      </c>
      <c r="H503" s="6">
        <v>0.25</v>
      </c>
      <c r="I503" s="160">
        <v>0</v>
      </c>
      <c r="J503" s="6">
        <v>3.5</v>
      </c>
      <c r="K503" s="7">
        <f t="shared" si="37"/>
        <v>0</v>
      </c>
      <c r="L503" s="7">
        <f t="shared" si="39"/>
        <v>0</v>
      </c>
      <c r="M503" s="17">
        <f t="shared" si="38"/>
        <v>0</v>
      </c>
      <c r="N503" s="17">
        <f t="shared" si="35"/>
        <v>3.75</v>
      </c>
      <c r="O503" s="6">
        <v>3.75</v>
      </c>
      <c r="P503" s="13">
        <f t="shared" si="36"/>
        <v>0.25</v>
      </c>
      <c r="Q503" s="11">
        <v>1</v>
      </c>
      <c r="R503" s="13"/>
    </row>
    <row r="504" spans="1:18" ht="24" customHeight="1">
      <c r="A504" s="9">
        <v>500</v>
      </c>
      <c r="B504" s="3">
        <v>6020002417</v>
      </c>
      <c r="C504" s="2" t="s">
        <v>1843</v>
      </c>
      <c r="D504" s="4" t="s">
        <v>1756</v>
      </c>
      <c r="E504" s="4" t="s">
        <v>1844</v>
      </c>
      <c r="F504" s="10" t="s">
        <v>461</v>
      </c>
      <c r="G504" s="6">
        <v>277.14</v>
      </c>
      <c r="H504" s="6">
        <v>18.14</v>
      </c>
      <c r="I504" s="160">
        <v>6</v>
      </c>
      <c r="J504" s="6">
        <v>3.5</v>
      </c>
      <c r="K504" s="7">
        <f t="shared" si="37"/>
        <v>21</v>
      </c>
      <c r="L504" s="7">
        <f t="shared" si="39"/>
        <v>1.4700000000000002</v>
      </c>
      <c r="M504" s="17">
        <f t="shared" si="38"/>
        <v>22.47</v>
      </c>
      <c r="N504" s="17">
        <f t="shared" si="35"/>
        <v>299.61</v>
      </c>
      <c r="O504" s="6">
        <v>299.61</v>
      </c>
      <c r="P504" s="13">
        <f t="shared" si="36"/>
        <v>19.61</v>
      </c>
      <c r="Q504" s="11">
        <v>0</v>
      </c>
      <c r="R504" s="13"/>
    </row>
    <row r="505" spans="1:18" ht="24" customHeight="1">
      <c r="A505" s="9">
        <v>501</v>
      </c>
      <c r="B505" s="3">
        <v>6020002418</v>
      </c>
      <c r="C505" s="2" t="s">
        <v>1845</v>
      </c>
      <c r="D505" s="4" t="s">
        <v>1756</v>
      </c>
      <c r="E505" s="4" t="s">
        <v>1846</v>
      </c>
      <c r="F505" s="10" t="s">
        <v>461</v>
      </c>
      <c r="G505" s="6">
        <v>183.52</v>
      </c>
      <c r="H505" s="6">
        <v>12.02</v>
      </c>
      <c r="I505" s="160">
        <v>5</v>
      </c>
      <c r="J505" s="6">
        <v>3.5</v>
      </c>
      <c r="K505" s="7">
        <f t="shared" si="37"/>
        <v>17.5</v>
      </c>
      <c r="L505" s="7">
        <f t="shared" si="39"/>
        <v>1.2250000000000001</v>
      </c>
      <c r="M505" s="17">
        <f t="shared" si="38"/>
        <v>18.73</v>
      </c>
      <c r="N505" s="17">
        <f t="shared" si="35"/>
        <v>202.25</v>
      </c>
      <c r="O505" s="6">
        <v>202.25</v>
      </c>
      <c r="P505" s="13">
        <f t="shared" si="36"/>
        <v>13.244999999999999</v>
      </c>
      <c r="Q505" s="11">
        <v>1</v>
      </c>
      <c r="R505" s="13"/>
    </row>
    <row r="506" spans="1:18" ht="24" customHeight="1">
      <c r="A506" s="9">
        <v>502</v>
      </c>
      <c r="B506" s="3">
        <v>6020002419</v>
      </c>
      <c r="C506" s="2" t="s">
        <v>1847</v>
      </c>
      <c r="D506" s="4" t="s">
        <v>1756</v>
      </c>
      <c r="E506" s="4" t="s">
        <v>1848</v>
      </c>
      <c r="F506" s="10" t="s">
        <v>472</v>
      </c>
      <c r="G506" s="6">
        <v>56.18</v>
      </c>
      <c r="H506" s="6">
        <v>3.68</v>
      </c>
      <c r="I506" s="160">
        <v>12</v>
      </c>
      <c r="J506" s="6">
        <v>3.5</v>
      </c>
      <c r="K506" s="7">
        <f t="shared" si="37"/>
        <v>42</v>
      </c>
      <c r="L506" s="7">
        <f t="shared" si="39"/>
        <v>2.9400000000000004</v>
      </c>
      <c r="M506" s="17">
        <f t="shared" si="38"/>
        <v>44.94</v>
      </c>
      <c r="N506" s="17">
        <f t="shared" si="35"/>
        <v>101.12</v>
      </c>
      <c r="O506" s="6">
        <v>101.12</v>
      </c>
      <c r="P506" s="13">
        <f t="shared" si="36"/>
        <v>6.620000000000001</v>
      </c>
      <c r="Q506" s="11">
        <v>0</v>
      </c>
      <c r="R506" s="13"/>
    </row>
    <row r="507" spans="1:18" ht="24" customHeight="1">
      <c r="A507" s="9">
        <v>503</v>
      </c>
      <c r="B507" s="3">
        <v>6020002420</v>
      </c>
      <c r="C507" s="2" t="s">
        <v>1849</v>
      </c>
      <c r="D507" s="4" t="s">
        <v>1756</v>
      </c>
      <c r="E507" s="4" t="s">
        <v>1850</v>
      </c>
      <c r="F507" s="10" t="s">
        <v>472</v>
      </c>
      <c r="G507" s="6">
        <v>59.92</v>
      </c>
      <c r="H507" s="6">
        <v>3.92</v>
      </c>
      <c r="I507" s="160">
        <v>14</v>
      </c>
      <c r="J507" s="6">
        <v>3.5</v>
      </c>
      <c r="K507" s="7">
        <f t="shared" si="37"/>
        <v>49</v>
      </c>
      <c r="L507" s="7">
        <f t="shared" si="39"/>
        <v>3.43</v>
      </c>
      <c r="M507" s="17">
        <f t="shared" si="38"/>
        <v>52.43</v>
      </c>
      <c r="N507" s="17">
        <f t="shared" si="35"/>
        <v>112.35</v>
      </c>
      <c r="O507" s="6">
        <v>112.35</v>
      </c>
      <c r="P507" s="13">
        <f t="shared" si="36"/>
        <v>7.35</v>
      </c>
      <c r="Q507" s="11">
        <v>1</v>
      </c>
      <c r="R507" s="13"/>
    </row>
    <row r="508" spans="1:18" ht="24" customHeight="1">
      <c r="A508" s="9">
        <v>504</v>
      </c>
      <c r="B508" s="3">
        <v>6020002421</v>
      </c>
      <c r="C508" s="2" t="s">
        <v>1851</v>
      </c>
      <c r="D508" s="4" t="s">
        <v>1852</v>
      </c>
      <c r="E508" s="4" t="s">
        <v>1853</v>
      </c>
      <c r="F508" s="10" t="s">
        <v>472</v>
      </c>
      <c r="G508" s="6">
        <v>258.41000000000003</v>
      </c>
      <c r="H508" s="6">
        <v>16.91</v>
      </c>
      <c r="I508" s="160">
        <v>54</v>
      </c>
      <c r="J508" s="6">
        <v>3.5</v>
      </c>
      <c r="K508" s="7">
        <f t="shared" si="37"/>
        <v>189</v>
      </c>
      <c r="L508" s="7">
        <f t="shared" si="39"/>
        <v>13.23</v>
      </c>
      <c r="M508" s="17">
        <f t="shared" si="38"/>
        <v>202.23</v>
      </c>
      <c r="N508" s="17">
        <f t="shared" si="35"/>
        <v>460.64</v>
      </c>
      <c r="O508" s="6">
        <v>460.64</v>
      </c>
      <c r="P508" s="13">
        <f t="shared" si="36"/>
        <v>30.14</v>
      </c>
      <c r="Q508" s="11">
        <v>0</v>
      </c>
      <c r="R508" s="13"/>
    </row>
    <row r="509" spans="1:18" ht="24" customHeight="1">
      <c r="A509" s="9">
        <v>505</v>
      </c>
      <c r="B509" s="3">
        <v>6020002422</v>
      </c>
      <c r="C509" s="2" t="s">
        <v>1854</v>
      </c>
      <c r="D509" s="4" t="s">
        <v>1852</v>
      </c>
      <c r="E509" s="4" t="s">
        <v>1855</v>
      </c>
      <c r="F509" s="2" t="s">
        <v>472</v>
      </c>
      <c r="G509" s="6">
        <v>33.71</v>
      </c>
      <c r="H509" s="6">
        <v>2.21</v>
      </c>
      <c r="I509" s="160">
        <v>6</v>
      </c>
      <c r="J509" s="6">
        <v>3.5</v>
      </c>
      <c r="K509" s="7">
        <f t="shared" si="37"/>
        <v>21</v>
      </c>
      <c r="L509" s="7">
        <f t="shared" si="39"/>
        <v>1.4700000000000002</v>
      </c>
      <c r="M509" s="17">
        <f t="shared" si="38"/>
        <v>22.47</v>
      </c>
      <c r="N509" s="17">
        <f t="shared" si="35"/>
        <v>56.18</v>
      </c>
      <c r="O509" s="6">
        <v>56.18</v>
      </c>
      <c r="P509" s="13">
        <f t="shared" si="36"/>
        <v>3.68</v>
      </c>
      <c r="Q509" s="11">
        <v>1</v>
      </c>
      <c r="R509" s="13"/>
    </row>
    <row r="510" spans="1:18" ht="24" customHeight="1">
      <c r="A510" s="9">
        <v>506</v>
      </c>
      <c r="B510" s="3">
        <v>6020002423</v>
      </c>
      <c r="C510" s="2" t="s">
        <v>1856</v>
      </c>
      <c r="D510" s="4" t="s">
        <v>1852</v>
      </c>
      <c r="E510" s="4" t="s">
        <v>1857</v>
      </c>
      <c r="F510" s="10" t="s">
        <v>472</v>
      </c>
      <c r="G510" s="6">
        <v>602.95000000000005</v>
      </c>
      <c r="H510" s="6">
        <v>39.450000000000003</v>
      </c>
      <c r="I510" s="160">
        <v>164</v>
      </c>
      <c r="J510" s="6">
        <v>3.5</v>
      </c>
      <c r="K510" s="7">
        <f t="shared" si="37"/>
        <v>574</v>
      </c>
      <c r="L510" s="7">
        <f t="shared" si="39"/>
        <v>40.180000000000007</v>
      </c>
      <c r="M510" s="17">
        <f t="shared" si="38"/>
        <v>614.17999999999995</v>
      </c>
      <c r="N510" s="17">
        <f t="shared" si="35"/>
        <v>1217.1300000000001</v>
      </c>
      <c r="O510" s="6">
        <v>1217.1300000000001</v>
      </c>
      <c r="P510" s="13">
        <f t="shared" si="36"/>
        <v>79.63000000000001</v>
      </c>
      <c r="Q510" s="11">
        <v>0</v>
      </c>
      <c r="R510" s="13"/>
    </row>
    <row r="511" spans="1:18" ht="24" customHeight="1">
      <c r="A511" s="9">
        <v>507</v>
      </c>
      <c r="B511" s="3">
        <v>6020002424</v>
      </c>
      <c r="C511" s="2" t="s">
        <v>1858</v>
      </c>
      <c r="D511" s="4" t="s">
        <v>1756</v>
      </c>
      <c r="E511" s="4" t="s">
        <v>1859</v>
      </c>
      <c r="F511" s="10" t="s">
        <v>472</v>
      </c>
      <c r="G511" s="6">
        <v>161.04</v>
      </c>
      <c r="H511" s="6">
        <v>10.54</v>
      </c>
      <c r="I511" s="160">
        <v>45</v>
      </c>
      <c r="J511" s="6">
        <v>3.5</v>
      </c>
      <c r="K511" s="7">
        <f t="shared" si="37"/>
        <v>157.5</v>
      </c>
      <c r="L511" s="7">
        <f t="shared" si="39"/>
        <v>11.025</v>
      </c>
      <c r="M511" s="17">
        <f t="shared" si="38"/>
        <v>168.53</v>
      </c>
      <c r="N511" s="17">
        <f t="shared" si="35"/>
        <v>329.57</v>
      </c>
      <c r="O511" s="6">
        <v>329.57</v>
      </c>
      <c r="P511" s="13">
        <f t="shared" si="36"/>
        <v>21.564999999999998</v>
      </c>
      <c r="Q511" s="11">
        <v>1</v>
      </c>
      <c r="R511" s="13"/>
    </row>
    <row r="512" spans="1:18" ht="24" customHeight="1">
      <c r="A512" s="9">
        <v>508</v>
      </c>
      <c r="B512" s="3">
        <v>6020002425</v>
      </c>
      <c r="C512" s="2" t="s">
        <v>1860</v>
      </c>
      <c r="D512" s="4" t="s">
        <v>1861</v>
      </c>
      <c r="E512" s="4" t="s">
        <v>1862</v>
      </c>
      <c r="F512" s="10" t="s">
        <v>472</v>
      </c>
      <c r="G512" s="6">
        <v>209.72</v>
      </c>
      <c r="H512" s="6">
        <v>13.72</v>
      </c>
      <c r="I512" s="160">
        <v>45</v>
      </c>
      <c r="J512" s="6">
        <v>3.5</v>
      </c>
      <c r="K512" s="7">
        <f t="shared" si="37"/>
        <v>157.5</v>
      </c>
      <c r="L512" s="7">
        <f t="shared" si="39"/>
        <v>11.025</v>
      </c>
      <c r="M512" s="17">
        <f t="shared" si="38"/>
        <v>168.53</v>
      </c>
      <c r="N512" s="17">
        <f t="shared" si="35"/>
        <v>378.25</v>
      </c>
      <c r="O512" s="6">
        <v>378.25</v>
      </c>
      <c r="P512" s="13">
        <f t="shared" si="36"/>
        <v>24.745000000000001</v>
      </c>
      <c r="Q512" s="11">
        <v>0</v>
      </c>
      <c r="R512" s="13"/>
    </row>
    <row r="513" spans="1:18" ht="24" customHeight="1">
      <c r="A513" s="9">
        <v>509</v>
      </c>
      <c r="B513" s="3">
        <v>6020002426</v>
      </c>
      <c r="C513" s="2" t="s">
        <v>1863</v>
      </c>
      <c r="D513" s="4" t="s">
        <v>1756</v>
      </c>
      <c r="E513" s="4" t="s">
        <v>1864</v>
      </c>
      <c r="F513" s="10" t="s">
        <v>472</v>
      </c>
      <c r="G513" s="6">
        <v>325.82</v>
      </c>
      <c r="H513" s="6">
        <v>21.32</v>
      </c>
      <c r="I513" s="160">
        <v>86</v>
      </c>
      <c r="J513" s="6">
        <v>3.5</v>
      </c>
      <c r="K513" s="7">
        <f t="shared" si="37"/>
        <v>301</v>
      </c>
      <c r="L513" s="7">
        <f t="shared" si="39"/>
        <v>21.07</v>
      </c>
      <c r="M513" s="17">
        <f t="shared" si="38"/>
        <v>322.07</v>
      </c>
      <c r="N513" s="17">
        <f t="shared" si="35"/>
        <v>647.89</v>
      </c>
      <c r="O513" s="6">
        <v>647.89</v>
      </c>
      <c r="P513" s="13">
        <f t="shared" si="36"/>
        <v>42.39</v>
      </c>
      <c r="Q513" s="11">
        <v>1</v>
      </c>
      <c r="R513" s="13"/>
    </row>
    <row r="514" spans="1:18" ht="24" customHeight="1">
      <c r="A514" s="9">
        <v>510</v>
      </c>
      <c r="B514" s="3">
        <v>6020002427</v>
      </c>
      <c r="C514" s="2" t="s">
        <v>1865</v>
      </c>
      <c r="D514" s="4" t="s">
        <v>1866</v>
      </c>
      <c r="E514" s="4" t="s">
        <v>1867</v>
      </c>
      <c r="F514" s="10" t="s">
        <v>461</v>
      </c>
      <c r="G514" s="6">
        <v>56.19</v>
      </c>
      <c r="H514" s="6">
        <v>3.69</v>
      </c>
      <c r="I514" s="160">
        <v>1</v>
      </c>
      <c r="J514" s="6">
        <v>3.5</v>
      </c>
      <c r="K514" s="7">
        <f t="shared" si="37"/>
        <v>3.5</v>
      </c>
      <c r="L514" s="7">
        <f t="shared" si="39"/>
        <v>0.24500000000000002</v>
      </c>
      <c r="M514" s="17">
        <f t="shared" si="38"/>
        <v>3.75</v>
      </c>
      <c r="N514" s="17">
        <f t="shared" si="35"/>
        <v>59.94</v>
      </c>
      <c r="O514" s="6">
        <v>59.94</v>
      </c>
      <c r="P514" s="13">
        <f t="shared" si="36"/>
        <v>3.9350000000000001</v>
      </c>
      <c r="Q514" s="11">
        <v>0</v>
      </c>
      <c r="R514" s="13"/>
    </row>
    <row r="515" spans="1:18" ht="24" customHeight="1">
      <c r="A515" s="9">
        <v>511</v>
      </c>
      <c r="B515" s="3">
        <v>6020002428</v>
      </c>
      <c r="C515" s="2" t="s">
        <v>1868</v>
      </c>
      <c r="D515" s="4" t="s">
        <v>1869</v>
      </c>
      <c r="E515" s="4" t="s">
        <v>1870</v>
      </c>
      <c r="F515" s="10" t="s">
        <v>461</v>
      </c>
      <c r="G515" s="6">
        <v>123.61</v>
      </c>
      <c r="H515" s="6">
        <v>8.11</v>
      </c>
      <c r="I515" s="160">
        <v>3</v>
      </c>
      <c r="J515" s="6">
        <v>3.5</v>
      </c>
      <c r="K515" s="7">
        <f t="shared" si="37"/>
        <v>10.5</v>
      </c>
      <c r="L515" s="7">
        <f t="shared" si="39"/>
        <v>0.7350000000000001</v>
      </c>
      <c r="M515" s="17">
        <f t="shared" si="38"/>
        <v>11.24</v>
      </c>
      <c r="N515" s="17">
        <f t="shared" si="35"/>
        <v>134.85</v>
      </c>
      <c r="O515" s="6">
        <v>134.85</v>
      </c>
      <c r="P515" s="13">
        <f t="shared" si="36"/>
        <v>8.8449999999999989</v>
      </c>
      <c r="Q515" s="11">
        <v>1</v>
      </c>
      <c r="R515" s="13"/>
    </row>
    <row r="516" spans="1:18" ht="24" customHeight="1">
      <c r="A516" s="9">
        <v>512</v>
      </c>
      <c r="B516" s="3">
        <v>6020002429</v>
      </c>
      <c r="C516" s="2" t="s">
        <v>1871</v>
      </c>
      <c r="D516" s="4" t="s">
        <v>1872</v>
      </c>
      <c r="E516" s="4" t="s">
        <v>1873</v>
      </c>
      <c r="F516" s="10" t="s">
        <v>18</v>
      </c>
      <c r="G516" s="6">
        <v>0</v>
      </c>
      <c r="H516" s="6">
        <v>0</v>
      </c>
      <c r="I516" s="160">
        <v>6</v>
      </c>
      <c r="J516" s="6">
        <v>3.5</v>
      </c>
      <c r="K516" s="7">
        <f t="shared" si="37"/>
        <v>21</v>
      </c>
      <c r="L516" s="7">
        <f t="shared" si="39"/>
        <v>1.4700000000000002</v>
      </c>
      <c r="M516" s="17">
        <f t="shared" si="38"/>
        <v>22.47</v>
      </c>
      <c r="N516" s="17">
        <f t="shared" si="35"/>
        <v>22.47</v>
      </c>
      <c r="O516" s="6">
        <v>22.47</v>
      </c>
      <c r="P516" s="13">
        <f t="shared" si="36"/>
        <v>1.4700000000000002</v>
      </c>
      <c r="Q516" s="11">
        <v>0</v>
      </c>
      <c r="R516" s="13"/>
    </row>
    <row r="517" spans="1:18" ht="24" customHeight="1">
      <c r="A517" s="9">
        <v>513</v>
      </c>
      <c r="B517" s="3">
        <v>6020002430</v>
      </c>
      <c r="C517" s="2" t="s">
        <v>1874</v>
      </c>
      <c r="D517" s="4" t="s">
        <v>1756</v>
      </c>
      <c r="E517" s="4" t="s">
        <v>1875</v>
      </c>
      <c r="F517" s="10" t="s">
        <v>18</v>
      </c>
      <c r="G517" s="6">
        <v>0</v>
      </c>
      <c r="H517" s="6">
        <v>0</v>
      </c>
      <c r="I517" s="160">
        <v>28</v>
      </c>
      <c r="J517" s="6">
        <v>3.5</v>
      </c>
      <c r="K517" s="7">
        <f t="shared" si="37"/>
        <v>98</v>
      </c>
      <c r="L517" s="7">
        <f t="shared" si="39"/>
        <v>6.86</v>
      </c>
      <c r="M517" s="17">
        <f t="shared" si="38"/>
        <v>104.86</v>
      </c>
      <c r="N517" s="17">
        <f t="shared" ref="N517:N580" si="40">SUM(G517+M517)</f>
        <v>104.86</v>
      </c>
      <c r="O517" s="6">
        <v>104.86</v>
      </c>
      <c r="P517" s="13">
        <f t="shared" si="36"/>
        <v>6.86</v>
      </c>
      <c r="Q517" s="11">
        <v>1</v>
      </c>
      <c r="R517" s="13"/>
    </row>
    <row r="518" spans="1:18" ht="24" customHeight="1">
      <c r="A518" s="9">
        <v>514</v>
      </c>
      <c r="B518" s="3">
        <v>6020002431</v>
      </c>
      <c r="C518" s="2" t="s">
        <v>1876</v>
      </c>
      <c r="D518" s="4" t="s">
        <v>1869</v>
      </c>
      <c r="E518" s="4" t="s">
        <v>1877</v>
      </c>
      <c r="F518" s="10" t="s">
        <v>472</v>
      </c>
      <c r="G518" s="6">
        <v>7.49</v>
      </c>
      <c r="H518" s="6">
        <v>0.49</v>
      </c>
      <c r="I518" s="160">
        <v>1</v>
      </c>
      <c r="J518" s="6">
        <v>3.5</v>
      </c>
      <c r="K518" s="7">
        <f t="shared" si="37"/>
        <v>3.5</v>
      </c>
      <c r="L518" s="7">
        <f t="shared" si="39"/>
        <v>0.24500000000000002</v>
      </c>
      <c r="M518" s="17">
        <f t="shared" si="38"/>
        <v>3.75</v>
      </c>
      <c r="N518" s="17">
        <f t="shared" si="40"/>
        <v>11.24</v>
      </c>
      <c r="O518" s="6">
        <v>11.24</v>
      </c>
      <c r="P518" s="13">
        <f t="shared" ref="P518:P581" si="41">SUM(H518+L518)</f>
        <v>0.73499999999999999</v>
      </c>
      <c r="Q518" s="11">
        <v>0</v>
      </c>
      <c r="R518" s="13"/>
    </row>
    <row r="519" spans="1:18" ht="24" customHeight="1">
      <c r="A519" s="9">
        <v>515</v>
      </c>
      <c r="B519" s="3">
        <v>6020002432</v>
      </c>
      <c r="C519" s="2" t="s">
        <v>1878</v>
      </c>
      <c r="D519" s="4" t="s">
        <v>1879</v>
      </c>
      <c r="E519" s="4" t="s">
        <v>1880</v>
      </c>
      <c r="F519" s="10" t="s">
        <v>461</v>
      </c>
      <c r="G519" s="6">
        <v>59.94</v>
      </c>
      <c r="H519" s="6">
        <v>3.94</v>
      </c>
      <c r="I519" s="160">
        <v>1</v>
      </c>
      <c r="J519" s="6">
        <v>3.5</v>
      </c>
      <c r="K519" s="7">
        <f t="shared" ref="K519:K582" si="42">SUM(I519*J519)</f>
        <v>3.5</v>
      </c>
      <c r="L519" s="7">
        <f t="shared" si="39"/>
        <v>0.24500000000000002</v>
      </c>
      <c r="M519" s="17">
        <f t="shared" si="38"/>
        <v>3.75</v>
      </c>
      <c r="N519" s="17">
        <f t="shared" si="40"/>
        <v>63.69</v>
      </c>
      <c r="O519" s="6">
        <v>63.69</v>
      </c>
      <c r="P519" s="13">
        <f t="shared" si="41"/>
        <v>4.1849999999999996</v>
      </c>
      <c r="Q519" s="11">
        <v>1</v>
      </c>
      <c r="R519" s="13"/>
    </row>
    <row r="520" spans="1:18" ht="24" customHeight="1">
      <c r="A520" s="9">
        <v>516</v>
      </c>
      <c r="B520" s="3">
        <v>6020002433</v>
      </c>
      <c r="C520" s="2" t="s">
        <v>1881</v>
      </c>
      <c r="D520" s="4" t="s">
        <v>1869</v>
      </c>
      <c r="E520" s="4" t="s">
        <v>1882</v>
      </c>
      <c r="F520" s="10" t="s">
        <v>461</v>
      </c>
      <c r="G520" s="6">
        <v>44.96</v>
      </c>
      <c r="H520" s="6">
        <v>2.96</v>
      </c>
      <c r="I520" s="160">
        <v>1</v>
      </c>
      <c r="J520" s="6">
        <v>3.5</v>
      </c>
      <c r="K520" s="7">
        <f t="shared" si="42"/>
        <v>3.5</v>
      </c>
      <c r="L520" s="7">
        <f t="shared" si="39"/>
        <v>0.24500000000000002</v>
      </c>
      <c r="M520" s="17">
        <f t="shared" ref="M520:M583" si="43">ROUNDUP(K520+L520,2)</f>
        <v>3.75</v>
      </c>
      <c r="N520" s="17">
        <f t="shared" si="40"/>
        <v>48.71</v>
      </c>
      <c r="O520" s="6">
        <v>48.71</v>
      </c>
      <c r="P520" s="13">
        <f t="shared" si="41"/>
        <v>3.2050000000000001</v>
      </c>
      <c r="Q520" s="11">
        <v>0</v>
      </c>
      <c r="R520" s="13"/>
    </row>
    <row r="521" spans="1:18" ht="24" customHeight="1">
      <c r="A521" s="9">
        <v>517</v>
      </c>
      <c r="B521" s="3">
        <v>6020002434</v>
      </c>
      <c r="C521" s="2" t="s">
        <v>1883</v>
      </c>
      <c r="D521" s="4" t="s">
        <v>1884</v>
      </c>
      <c r="E521" s="4" t="s">
        <v>1885</v>
      </c>
      <c r="F521" s="2" t="s">
        <v>505</v>
      </c>
      <c r="G521" s="6">
        <v>213.47</v>
      </c>
      <c r="H521" s="6">
        <v>13.97</v>
      </c>
      <c r="I521" s="160">
        <v>32</v>
      </c>
      <c r="J521" s="6">
        <v>3.5</v>
      </c>
      <c r="K521" s="7">
        <f t="shared" si="42"/>
        <v>112</v>
      </c>
      <c r="L521" s="7">
        <f t="shared" ref="L521:L584" si="44">SUM(K521*7%)</f>
        <v>7.8400000000000007</v>
      </c>
      <c r="M521" s="17">
        <f t="shared" si="43"/>
        <v>119.84</v>
      </c>
      <c r="N521" s="17">
        <f t="shared" si="40"/>
        <v>333.31</v>
      </c>
      <c r="O521" s="6">
        <v>333.31</v>
      </c>
      <c r="P521" s="13">
        <f t="shared" si="41"/>
        <v>21.810000000000002</v>
      </c>
      <c r="Q521" s="11">
        <v>1</v>
      </c>
      <c r="R521" s="13"/>
    </row>
    <row r="522" spans="1:18" ht="24" customHeight="1">
      <c r="A522" s="9">
        <v>518</v>
      </c>
      <c r="B522" s="3">
        <v>6020002435</v>
      </c>
      <c r="C522" s="2" t="s">
        <v>1886</v>
      </c>
      <c r="D522" s="4" t="s">
        <v>1756</v>
      </c>
      <c r="E522" s="4" t="s">
        <v>1887</v>
      </c>
      <c r="F522" s="2" t="s">
        <v>472</v>
      </c>
      <c r="G522" s="6">
        <v>44.94</v>
      </c>
      <c r="H522" s="6">
        <v>2.94</v>
      </c>
      <c r="I522" s="160">
        <v>4</v>
      </c>
      <c r="J522" s="6">
        <v>3.5</v>
      </c>
      <c r="K522" s="7">
        <f t="shared" si="42"/>
        <v>14</v>
      </c>
      <c r="L522" s="7">
        <f t="shared" si="44"/>
        <v>0.98000000000000009</v>
      </c>
      <c r="M522" s="17">
        <f t="shared" si="43"/>
        <v>14.98</v>
      </c>
      <c r="N522" s="17">
        <f t="shared" si="40"/>
        <v>59.92</v>
      </c>
      <c r="O522" s="6">
        <v>59.92</v>
      </c>
      <c r="P522" s="13">
        <f t="shared" si="41"/>
        <v>3.92</v>
      </c>
      <c r="Q522" s="11">
        <v>0</v>
      </c>
      <c r="R522" s="13"/>
    </row>
    <row r="523" spans="1:18" ht="24" customHeight="1">
      <c r="A523" s="9">
        <v>519</v>
      </c>
      <c r="B523" s="3">
        <v>6020002436</v>
      </c>
      <c r="C523" s="2" t="s">
        <v>1888</v>
      </c>
      <c r="D523" s="4" t="s">
        <v>1889</v>
      </c>
      <c r="E523" s="4" t="s">
        <v>1890</v>
      </c>
      <c r="F523" s="2" t="s">
        <v>461</v>
      </c>
      <c r="G523" s="6">
        <v>348.31</v>
      </c>
      <c r="H523" s="6">
        <v>22.81</v>
      </c>
      <c r="I523" s="160">
        <v>11</v>
      </c>
      <c r="J523" s="6">
        <v>3.5</v>
      </c>
      <c r="K523" s="7">
        <f t="shared" si="42"/>
        <v>38.5</v>
      </c>
      <c r="L523" s="7">
        <f t="shared" si="44"/>
        <v>2.6950000000000003</v>
      </c>
      <c r="M523" s="17">
        <f t="shared" si="43"/>
        <v>41.199999999999996</v>
      </c>
      <c r="N523" s="17">
        <f t="shared" si="40"/>
        <v>389.51</v>
      </c>
      <c r="O523" s="6">
        <v>389.51</v>
      </c>
      <c r="P523" s="13">
        <f t="shared" si="41"/>
        <v>25.504999999999999</v>
      </c>
      <c r="Q523" s="11">
        <v>1</v>
      </c>
      <c r="R523" s="13"/>
    </row>
    <row r="524" spans="1:18" ht="24" customHeight="1">
      <c r="A524" s="9">
        <v>520</v>
      </c>
      <c r="B524" s="3">
        <v>6020002437</v>
      </c>
      <c r="C524" s="2" t="s">
        <v>1891</v>
      </c>
      <c r="D524" s="4" t="s">
        <v>1756</v>
      </c>
      <c r="E524" s="4" t="s">
        <v>1892</v>
      </c>
      <c r="F524" s="2" t="s">
        <v>505</v>
      </c>
      <c r="G524" s="6">
        <v>71.16</v>
      </c>
      <c r="H524" s="6">
        <v>4.66</v>
      </c>
      <c r="I524" s="160">
        <v>9</v>
      </c>
      <c r="J524" s="6">
        <v>3.5</v>
      </c>
      <c r="K524" s="7">
        <f t="shared" si="42"/>
        <v>31.5</v>
      </c>
      <c r="L524" s="7">
        <f t="shared" si="44"/>
        <v>2.2050000000000001</v>
      </c>
      <c r="M524" s="17">
        <f t="shared" si="43"/>
        <v>33.71</v>
      </c>
      <c r="N524" s="17">
        <f t="shared" si="40"/>
        <v>104.87</v>
      </c>
      <c r="O524" s="6">
        <v>104.87</v>
      </c>
      <c r="P524" s="13">
        <f t="shared" si="41"/>
        <v>6.8650000000000002</v>
      </c>
      <c r="Q524" s="11">
        <v>0</v>
      </c>
      <c r="R524" s="13"/>
    </row>
    <row r="525" spans="1:18" ht="24" customHeight="1">
      <c r="A525" s="9">
        <v>521</v>
      </c>
      <c r="B525" s="3">
        <v>6020002438</v>
      </c>
      <c r="C525" s="2" t="s">
        <v>1893</v>
      </c>
      <c r="D525" s="4" t="s">
        <v>1894</v>
      </c>
      <c r="E525" s="4" t="s">
        <v>1895</v>
      </c>
      <c r="F525" s="2" t="s">
        <v>1896</v>
      </c>
      <c r="G525" s="6">
        <v>48.7</v>
      </c>
      <c r="H525" s="6">
        <v>3.2</v>
      </c>
      <c r="I525" s="160">
        <v>0</v>
      </c>
      <c r="J525" s="6">
        <v>3.5</v>
      </c>
      <c r="K525" s="7">
        <f t="shared" si="42"/>
        <v>0</v>
      </c>
      <c r="L525" s="7">
        <f t="shared" si="44"/>
        <v>0</v>
      </c>
      <c r="M525" s="17">
        <f t="shared" si="43"/>
        <v>0</v>
      </c>
      <c r="N525" s="17">
        <f t="shared" si="40"/>
        <v>48.7</v>
      </c>
      <c r="O525" s="6">
        <v>48.7</v>
      </c>
      <c r="P525" s="13">
        <f t="shared" si="41"/>
        <v>3.2</v>
      </c>
      <c r="Q525" s="11">
        <v>1</v>
      </c>
      <c r="R525" s="13"/>
    </row>
    <row r="526" spans="1:18" ht="24" customHeight="1">
      <c r="A526" s="9">
        <v>522</v>
      </c>
      <c r="B526" s="3">
        <v>6020002439</v>
      </c>
      <c r="C526" s="2" t="s">
        <v>1897</v>
      </c>
      <c r="D526" s="4" t="s">
        <v>1898</v>
      </c>
      <c r="E526" s="4" t="s">
        <v>1899</v>
      </c>
      <c r="F526" s="2" t="s">
        <v>461</v>
      </c>
      <c r="G526" s="6">
        <v>262.17</v>
      </c>
      <c r="H526" s="6">
        <v>17.170000000000002</v>
      </c>
      <c r="I526" s="160">
        <v>4</v>
      </c>
      <c r="J526" s="6">
        <v>3.5</v>
      </c>
      <c r="K526" s="7">
        <f t="shared" si="42"/>
        <v>14</v>
      </c>
      <c r="L526" s="7">
        <f t="shared" si="44"/>
        <v>0.98000000000000009</v>
      </c>
      <c r="M526" s="17">
        <f t="shared" si="43"/>
        <v>14.98</v>
      </c>
      <c r="N526" s="17">
        <f t="shared" si="40"/>
        <v>277.15000000000003</v>
      </c>
      <c r="O526" s="6">
        <v>277.14999999999998</v>
      </c>
      <c r="P526" s="13">
        <f t="shared" si="41"/>
        <v>18.150000000000002</v>
      </c>
      <c r="Q526" s="11">
        <v>0</v>
      </c>
      <c r="R526" s="13"/>
    </row>
    <row r="527" spans="1:18" ht="24" customHeight="1">
      <c r="A527" s="9">
        <v>523</v>
      </c>
      <c r="B527" s="3">
        <v>6020002440</v>
      </c>
      <c r="C527" s="2" t="s">
        <v>1900</v>
      </c>
      <c r="D527" s="4" t="s">
        <v>1756</v>
      </c>
      <c r="E527" s="4" t="s">
        <v>1901</v>
      </c>
      <c r="F527" s="2" t="s">
        <v>18</v>
      </c>
      <c r="G527" s="6">
        <v>0</v>
      </c>
      <c r="H527" s="6">
        <v>0</v>
      </c>
      <c r="I527" s="160">
        <v>2</v>
      </c>
      <c r="J527" s="6">
        <v>3.5</v>
      </c>
      <c r="K527" s="7">
        <f t="shared" si="42"/>
        <v>7</v>
      </c>
      <c r="L527" s="7">
        <f t="shared" si="44"/>
        <v>0.49000000000000005</v>
      </c>
      <c r="M527" s="17">
        <f t="shared" si="43"/>
        <v>7.49</v>
      </c>
      <c r="N527" s="17">
        <f t="shared" si="40"/>
        <v>7.49</v>
      </c>
      <c r="O527" s="6">
        <v>7.49</v>
      </c>
      <c r="P527" s="13">
        <f t="shared" si="41"/>
        <v>0.49000000000000005</v>
      </c>
      <c r="Q527" s="11">
        <v>1</v>
      </c>
      <c r="R527" s="13"/>
    </row>
    <row r="528" spans="1:18" ht="24" customHeight="1">
      <c r="A528" s="9">
        <v>524</v>
      </c>
      <c r="B528" s="3">
        <v>6020002441</v>
      </c>
      <c r="C528" s="2" t="s">
        <v>1902</v>
      </c>
      <c r="D528" s="4" t="s">
        <v>1903</v>
      </c>
      <c r="E528" s="4" t="s">
        <v>1904</v>
      </c>
      <c r="F528" s="2" t="s">
        <v>461</v>
      </c>
      <c r="G528" s="6">
        <v>209.73</v>
      </c>
      <c r="H528" s="6">
        <v>13.73</v>
      </c>
      <c r="I528" s="160">
        <v>11</v>
      </c>
      <c r="J528" s="6">
        <v>3.5</v>
      </c>
      <c r="K528" s="7">
        <f t="shared" si="42"/>
        <v>38.5</v>
      </c>
      <c r="L528" s="7">
        <f t="shared" si="44"/>
        <v>2.6950000000000003</v>
      </c>
      <c r="M528" s="17">
        <f t="shared" si="43"/>
        <v>41.199999999999996</v>
      </c>
      <c r="N528" s="17">
        <f t="shared" si="40"/>
        <v>250.92999999999998</v>
      </c>
      <c r="O528" s="6">
        <v>250.93</v>
      </c>
      <c r="P528" s="13">
        <f t="shared" si="41"/>
        <v>16.425000000000001</v>
      </c>
      <c r="Q528" s="11">
        <v>0</v>
      </c>
      <c r="R528" s="13"/>
    </row>
    <row r="529" spans="1:18" ht="24" customHeight="1">
      <c r="A529" s="9">
        <v>525</v>
      </c>
      <c r="B529" s="3">
        <v>6020002442</v>
      </c>
      <c r="C529" s="2" t="s">
        <v>1905</v>
      </c>
      <c r="D529" s="4" t="s">
        <v>1756</v>
      </c>
      <c r="E529" s="4" t="s">
        <v>1906</v>
      </c>
      <c r="F529" s="10" t="s">
        <v>505</v>
      </c>
      <c r="G529" s="6">
        <v>142.32</v>
      </c>
      <c r="H529" s="6">
        <v>9.32</v>
      </c>
      <c r="I529" s="160">
        <v>12</v>
      </c>
      <c r="J529" s="6">
        <v>3.5</v>
      </c>
      <c r="K529" s="7">
        <f t="shared" si="42"/>
        <v>42</v>
      </c>
      <c r="L529" s="7">
        <f t="shared" si="44"/>
        <v>2.9400000000000004</v>
      </c>
      <c r="M529" s="17">
        <f t="shared" si="43"/>
        <v>44.94</v>
      </c>
      <c r="N529" s="17">
        <f t="shared" si="40"/>
        <v>187.26</v>
      </c>
      <c r="O529" s="6">
        <v>187.26</v>
      </c>
      <c r="P529" s="13">
        <f t="shared" si="41"/>
        <v>12.260000000000002</v>
      </c>
      <c r="Q529" s="11">
        <v>1</v>
      </c>
      <c r="R529" s="13"/>
    </row>
    <row r="530" spans="1:18" ht="24" customHeight="1">
      <c r="A530" s="9">
        <v>526</v>
      </c>
      <c r="B530" s="3">
        <v>6020002443</v>
      </c>
      <c r="C530" s="2" t="s">
        <v>1907</v>
      </c>
      <c r="D530" s="4" t="s">
        <v>1908</v>
      </c>
      <c r="E530" s="4" t="s">
        <v>1909</v>
      </c>
      <c r="F530" s="2" t="s">
        <v>461</v>
      </c>
      <c r="G530" s="6">
        <v>393.24</v>
      </c>
      <c r="H530" s="6">
        <v>25.74</v>
      </c>
      <c r="I530" s="160">
        <v>15</v>
      </c>
      <c r="J530" s="6">
        <v>3.5</v>
      </c>
      <c r="K530" s="7">
        <f t="shared" si="42"/>
        <v>52.5</v>
      </c>
      <c r="L530" s="7">
        <f t="shared" si="44"/>
        <v>3.6750000000000003</v>
      </c>
      <c r="M530" s="17">
        <f t="shared" si="43"/>
        <v>56.18</v>
      </c>
      <c r="N530" s="17">
        <f t="shared" si="40"/>
        <v>449.42</v>
      </c>
      <c r="O530" s="6">
        <v>449.42</v>
      </c>
      <c r="P530" s="13">
        <f t="shared" si="41"/>
        <v>29.414999999999999</v>
      </c>
      <c r="Q530" s="11">
        <v>0</v>
      </c>
      <c r="R530" s="13"/>
    </row>
    <row r="531" spans="1:18" ht="24" customHeight="1">
      <c r="A531" s="9">
        <v>527</v>
      </c>
      <c r="B531" s="3">
        <v>6020002444</v>
      </c>
      <c r="C531" s="2" t="s">
        <v>1910</v>
      </c>
      <c r="D531" s="4" t="s">
        <v>1911</v>
      </c>
      <c r="E531" s="4" t="s">
        <v>1912</v>
      </c>
      <c r="F531" s="2" t="s">
        <v>472</v>
      </c>
      <c r="G531" s="6">
        <v>7.49</v>
      </c>
      <c r="H531" s="6">
        <v>0.49</v>
      </c>
      <c r="I531" s="160">
        <v>0</v>
      </c>
      <c r="J531" s="6">
        <v>3.5</v>
      </c>
      <c r="K531" s="7">
        <f t="shared" si="42"/>
        <v>0</v>
      </c>
      <c r="L531" s="7">
        <f t="shared" si="44"/>
        <v>0</v>
      </c>
      <c r="M531" s="17">
        <f t="shared" si="43"/>
        <v>0</v>
      </c>
      <c r="N531" s="17">
        <f t="shared" si="40"/>
        <v>7.49</v>
      </c>
      <c r="O531" s="6">
        <v>7.49</v>
      </c>
      <c r="P531" s="13">
        <f t="shared" si="41"/>
        <v>0.49</v>
      </c>
      <c r="Q531" s="11">
        <v>1</v>
      </c>
      <c r="R531" s="13"/>
    </row>
    <row r="532" spans="1:18" ht="24" customHeight="1">
      <c r="A532" s="9">
        <v>528</v>
      </c>
      <c r="B532" s="3">
        <v>6020002445</v>
      </c>
      <c r="C532" s="2" t="s">
        <v>1913</v>
      </c>
      <c r="D532" s="4" t="s">
        <v>1756</v>
      </c>
      <c r="E532" s="4" t="s">
        <v>1914</v>
      </c>
      <c r="F532" s="2" t="s">
        <v>472</v>
      </c>
      <c r="G532" s="6">
        <v>18.73</v>
      </c>
      <c r="H532" s="6">
        <v>1.23</v>
      </c>
      <c r="I532" s="160">
        <v>6</v>
      </c>
      <c r="J532" s="6">
        <v>3.5</v>
      </c>
      <c r="K532" s="7">
        <f t="shared" si="42"/>
        <v>21</v>
      </c>
      <c r="L532" s="7">
        <f t="shared" si="44"/>
        <v>1.4700000000000002</v>
      </c>
      <c r="M532" s="17">
        <f t="shared" si="43"/>
        <v>22.47</v>
      </c>
      <c r="N532" s="17">
        <f t="shared" si="40"/>
        <v>41.2</v>
      </c>
      <c r="O532" s="6">
        <v>41.2</v>
      </c>
      <c r="P532" s="13">
        <f t="shared" si="41"/>
        <v>2.7</v>
      </c>
      <c r="Q532" s="11">
        <v>0</v>
      </c>
      <c r="R532" s="13"/>
    </row>
    <row r="533" spans="1:18" ht="24" customHeight="1">
      <c r="A533" s="9">
        <v>529</v>
      </c>
      <c r="B533" s="3">
        <v>6020002446</v>
      </c>
      <c r="C533" s="2" t="s">
        <v>1915</v>
      </c>
      <c r="D533" s="4" t="s">
        <v>1916</v>
      </c>
      <c r="E533" s="4" t="s">
        <v>1917</v>
      </c>
      <c r="F533" s="2" t="s">
        <v>461</v>
      </c>
      <c r="G533" s="6">
        <v>104.88</v>
      </c>
      <c r="H533" s="6">
        <v>6.88</v>
      </c>
      <c r="I533" s="160">
        <v>6</v>
      </c>
      <c r="J533" s="6">
        <v>3.5</v>
      </c>
      <c r="K533" s="7">
        <f t="shared" si="42"/>
        <v>21</v>
      </c>
      <c r="L533" s="7">
        <f t="shared" si="44"/>
        <v>1.4700000000000002</v>
      </c>
      <c r="M533" s="17">
        <f t="shared" si="43"/>
        <v>22.47</v>
      </c>
      <c r="N533" s="17">
        <f t="shared" si="40"/>
        <v>127.35</v>
      </c>
      <c r="O533" s="6">
        <v>127.35</v>
      </c>
      <c r="P533" s="13">
        <f t="shared" si="41"/>
        <v>8.35</v>
      </c>
      <c r="Q533" s="11">
        <v>1</v>
      </c>
      <c r="R533" s="13"/>
    </row>
    <row r="534" spans="1:18" ht="24" customHeight="1">
      <c r="A534" s="9">
        <v>530</v>
      </c>
      <c r="B534" s="3">
        <v>6020002447</v>
      </c>
      <c r="C534" s="2" t="s">
        <v>1918</v>
      </c>
      <c r="D534" s="4" t="s">
        <v>1756</v>
      </c>
      <c r="E534" s="4" t="s">
        <v>1919</v>
      </c>
      <c r="F534" s="2" t="s">
        <v>472</v>
      </c>
      <c r="G534" s="6">
        <v>33.71</v>
      </c>
      <c r="H534" s="6">
        <v>2.21</v>
      </c>
      <c r="I534" s="160">
        <v>5</v>
      </c>
      <c r="J534" s="6">
        <v>3.5</v>
      </c>
      <c r="K534" s="7">
        <f t="shared" si="42"/>
        <v>17.5</v>
      </c>
      <c r="L534" s="7">
        <f t="shared" si="44"/>
        <v>1.2250000000000001</v>
      </c>
      <c r="M534" s="17">
        <f t="shared" si="43"/>
        <v>18.73</v>
      </c>
      <c r="N534" s="17">
        <f t="shared" si="40"/>
        <v>52.44</v>
      </c>
      <c r="O534" s="6">
        <v>52.44</v>
      </c>
      <c r="P534" s="13">
        <f t="shared" si="41"/>
        <v>3.4350000000000001</v>
      </c>
      <c r="Q534" s="11">
        <v>0</v>
      </c>
      <c r="R534" s="13"/>
    </row>
    <row r="535" spans="1:18" ht="24" customHeight="1">
      <c r="A535" s="9">
        <v>531</v>
      </c>
      <c r="B535" s="3">
        <v>6020002448</v>
      </c>
      <c r="C535" s="2" t="s">
        <v>1920</v>
      </c>
      <c r="D535" s="4" t="s">
        <v>1921</v>
      </c>
      <c r="E535" s="4" t="s">
        <v>1922</v>
      </c>
      <c r="F535" s="2" t="s">
        <v>472</v>
      </c>
      <c r="G535" s="6">
        <v>11.24</v>
      </c>
      <c r="H535" s="6">
        <v>0.74</v>
      </c>
      <c r="I535" s="160">
        <v>2</v>
      </c>
      <c r="J535" s="6">
        <v>3.5</v>
      </c>
      <c r="K535" s="7">
        <f t="shared" si="42"/>
        <v>7</v>
      </c>
      <c r="L535" s="7">
        <f t="shared" si="44"/>
        <v>0.49000000000000005</v>
      </c>
      <c r="M535" s="17">
        <f t="shared" si="43"/>
        <v>7.49</v>
      </c>
      <c r="N535" s="17">
        <f t="shared" si="40"/>
        <v>18.73</v>
      </c>
      <c r="O535" s="6">
        <v>18.73</v>
      </c>
      <c r="P535" s="13">
        <f t="shared" si="41"/>
        <v>1.23</v>
      </c>
      <c r="Q535" s="11">
        <v>1</v>
      </c>
      <c r="R535" s="13"/>
    </row>
    <row r="536" spans="1:18" ht="24" customHeight="1">
      <c r="A536" s="9">
        <v>532</v>
      </c>
      <c r="B536" s="3">
        <v>6020002449</v>
      </c>
      <c r="C536" s="2" t="s">
        <v>1923</v>
      </c>
      <c r="D536" s="4" t="s">
        <v>1756</v>
      </c>
      <c r="E536" s="4" t="s">
        <v>1924</v>
      </c>
      <c r="F536" s="2" t="s">
        <v>505</v>
      </c>
      <c r="G536" s="6">
        <v>37.46</v>
      </c>
      <c r="H536" s="6">
        <v>2.46</v>
      </c>
      <c r="I536" s="160">
        <v>3</v>
      </c>
      <c r="J536" s="6">
        <v>3.5</v>
      </c>
      <c r="K536" s="7">
        <f t="shared" si="42"/>
        <v>10.5</v>
      </c>
      <c r="L536" s="7">
        <f t="shared" si="44"/>
        <v>0.7350000000000001</v>
      </c>
      <c r="M536" s="17">
        <f t="shared" si="43"/>
        <v>11.24</v>
      </c>
      <c r="N536" s="17">
        <f t="shared" si="40"/>
        <v>48.7</v>
      </c>
      <c r="O536" s="6">
        <v>48.7</v>
      </c>
      <c r="P536" s="13">
        <f t="shared" si="41"/>
        <v>3.1950000000000003</v>
      </c>
      <c r="Q536" s="11">
        <v>0</v>
      </c>
      <c r="R536" s="13"/>
    </row>
    <row r="537" spans="1:18" ht="24" customHeight="1">
      <c r="A537" s="9">
        <v>533</v>
      </c>
      <c r="B537" s="3">
        <v>6020002450</v>
      </c>
      <c r="C537" s="2" t="s">
        <v>1925</v>
      </c>
      <c r="D537" s="4" t="s">
        <v>1926</v>
      </c>
      <c r="E537" s="4" t="s">
        <v>1927</v>
      </c>
      <c r="F537" s="2" t="s">
        <v>505</v>
      </c>
      <c r="G537" s="6">
        <v>56.19</v>
      </c>
      <c r="H537" s="6">
        <v>3.69</v>
      </c>
      <c r="I537" s="160">
        <v>5</v>
      </c>
      <c r="J537" s="6">
        <v>3.5</v>
      </c>
      <c r="K537" s="7">
        <f t="shared" si="42"/>
        <v>17.5</v>
      </c>
      <c r="L537" s="7">
        <f t="shared" si="44"/>
        <v>1.2250000000000001</v>
      </c>
      <c r="M537" s="17">
        <f t="shared" si="43"/>
        <v>18.73</v>
      </c>
      <c r="N537" s="17">
        <f t="shared" si="40"/>
        <v>74.92</v>
      </c>
      <c r="O537" s="6">
        <v>74.92</v>
      </c>
      <c r="P537" s="13">
        <f t="shared" si="41"/>
        <v>4.915</v>
      </c>
      <c r="Q537" s="11">
        <v>1</v>
      </c>
      <c r="R537" s="13"/>
    </row>
    <row r="538" spans="1:18" ht="24" customHeight="1">
      <c r="A538" s="9">
        <v>534</v>
      </c>
      <c r="B538" s="3">
        <v>6020002451</v>
      </c>
      <c r="C538" s="2" t="s">
        <v>1928</v>
      </c>
      <c r="D538" s="4" t="s">
        <v>1756</v>
      </c>
      <c r="E538" s="4" t="s">
        <v>1929</v>
      </c>
      <c r="F538" s="2" t="s">
        <v>505</v>
      </c>
      <c r="G538" s="6">
        <v>29.97</v>
      </c>
      <c r="H538" s="6">
        <v>1.97</v>
      </c>
      <c r="I538" s="160">
        <v>1</v>
      </c>
      <c r="J538" s="6">
        <v>3.5</v>
      </c>
      <c r="K538" s="7">
        <f t="shared" si="42"/>
        <v>3.5</v>
      </c>
      <c r="L538" s="7">
        <f t="shared" si="44"/>
        <v>0.24500000000000002</v>
      </c>
      <c r="M538" s="17">
        <f t="shared" si="43"/>
        <v>3.75</v>
      </c>
      <c r="N538" s="17">
        <f t="shared" si="40"/>
        <v>33.72</v>
      </c>
      <c r="O538" s="6">
        <v>33.72</v>
      </c>
      <c r="P538" s="13">
        <f t="shared" si="41"/>
        <v>2.2149999999999999</v>
      </c>
      <c r="Q538" s="11">
        <v>0</v>
      </c>
      <c r="R538" s="13"/>
    </row>
    <row r="539" spans="1:18" ht="24" customHeight="1">
      <c r="A539" s="9">
        <v>535</v>
      </c>
      <c r="B539" s="3">
        <v>6020002452</v>
      </c>
      <c r="C539" s="2" t="s">
        <v>1930</v>
      </c>
      <c r="D539" s="4" t="s">
        <v>1931</v>
      </c>
      <c r="E539" s="4" t="s">
        <v>1932</v>
      </c>
      <c r="F539" s="2" t="s">
        <v>505</v>
      </c>
      <c r="G539" s="6">
        <v>74.91</v>
      </c>
      <c r="H539" s="6">
        <v>4.91</v>
      </c>
      <c r="I539" s="160">
        <v>4</v>
      </c>
      <c r="J539" s="6">
        <v>3.5</v>
      </c>
      <c r="K539" s="7">
        <f t="shared" si="42"/>
        <v>14</v>
      </c>
      <c r="L539" s="7">
        <f t="shared" si="44"/>
        <v>0.98000000000000009</v>
      </c>
      <c r="M539" s="17">
        <f t="shared" si="43"/>
        <v>14.98</v>
      </c>
      <c r="N539" s="17">
        <f t="shared" si="40"/>
        <v>89.89</v>
      </c>
      <c r="O539" s="6">
        <v>89.89</v>
      </c>
      <c r="P539" s="13">
        <f t="shared" si="41"/>
        <v>5.8900000000000006</v>
      </c>
      <c r="Q539" s="11">
        <v>1</v>
      </c>
      <c r="R539" s="13"/>
    </row>
    <row r="540" spans="1:18" ht="24" customHeight="1">
      <c r="A540" s="9">
        <v>536</v>
      </c>
      <c r="B540" s="3">
        <v>6020002453</v>
      </c>
      <c r="C540" s="2" t="s">
        <v>1933</v>
      </c>
      <c r="D540" s="4" t="s">
        <v>1934</v>
      </c>
      <c r="E540" s="4" t="s">
        <v>1935</v>
      </c>
      <c r="F540" s="10" t="s">
        <v>438</v>
      </c>
      <c r="G540" s="6">
        <v>1149.73</v>
      </c>
      <c r="H540" s="6">
        <v>75.23</v>
      </c>
      <c r="I540" s="160">
        <v>26</v>
      </c>
      <c r="J540" s="6">
        <v>3.5</v>
      </c>
      <c r="K540" s="7">
        <f t="shared" si="42"/>
        <v>91</v>
      </c>
      <c r="L540" s="7">
        <f t="shared" si="44"/>
        <v>6.370000000000001</v>
      </c>
      <c r="M540" s="17">
        <f t="shared" si="43"/>
        <v>97.37</v>
      </c>
      <c r="N540" s="17">
        <f t="shared" si="40"/>
        <v>1247.0999999999999</v>
      </c>
      <c r="O540" s="6">
        <v>1247.0999999999999</v>
      </c>
      <c r="P540" s="13">
        <f t="shared" si="41"/>
        <v>81.600000000000009</v>
      </c>
      <c r="Q540" s="11">
        <v>0</v>
      </c>
      <c r="R540" s="13"/>
    </row>
    <row r="541" spans="1:18" ht="24" customHeight="1">
      <c r="A541" s="9">
        <v>537</v>
      </c>
      <c r="B541" s="3">
        <v>6020002454</v>
      </c>
      <c r="C541" s="2" t="s">
        <v>1936</v>
      </c>
      <c r="D541" s="4" t="s">
        <v>1937</v>
      </c>
      <c r="E541" s="4" t="s">
        <v>1938</v>
      </c>
      <c r="F541" s="10" t="s">
        <v>18</v>
      </c>
      <c r="G541" s="6">
        <v>0</v>
      </c>
      <c r="H541" s="6">
        <v>0</v>
      </c>
      <c r="I541" s="160">
        <v>2</v>
      </c>
      <c r="J541" s="6">
        <v>3.5</v>
      </c>
      <c r="K541" s="7">
        <f t="shared" si="42"/>
        <v>7</v>
      </c>
      <c r="L541" s="7">
        <f t="shared" si="44"/>
        <v>0.49000000000000005</v>
      </c>
      <c r="M541" s="17">
        <f t="shared" si="43"/>
        <v>7.49</v>
      </c>
      <c r="N541" s="17">
        <f t="shared" si="40"/>
        <v>7.49</v>
      </c>
      <c r="O541" s="6">
        <v>7.49</v>
      </c>
      <c r="P541" s="13">
        <f t="shared" si="41"/>
        <v>0.49000000000000005</v>
      </c>
      <c r="Q541" s="11">
        <v>1</v>
      </c>
      <c r="R541" s="13"/>
    </row>
    <row r="542" spans="1:18" ht="24" customHeight="1">
      <c r="A542" s="9">
        <v>538</v>
      </c>
      <c r="B542" s="3">
        <v>6020002455</v>
      </c>
      <c r="C542" s="2" t="s">
        <v>1939</v>
      </c>
      <c r="D542" s="4" t="s">
        <v>1940</v>
      </c>
      <c r="E542" s="4" t="s">
        <v>1941</v>
      </c>
      <c r="F542" s="2" t="s">
        <v>740</v>
      </c>
      <c r="G542" s="6">
        <v>138.58000000000001</v>
      </c>
      <c r="H542" s="6">
        <v>9.08</v>
      </c>
      <c r="I542" s="160">
        <v>10</v>
      </c>
      <c r="J542" s="6">
        <v>3.5</v>
      </c>
      <c r="K542" s="7">
        <f t="shared" si="42"/>
        <v>35</v>
      </c>
      <c r="L542" s="7">
        <f t="shared" si="44"/>
        <v>2.4500000000000002</v>
      </c>
      <c r="M542" s="17">
        <f t="shared" si="43"/>
        <v>37.450000000000003</v>
      </c>
      <c r="N542" s="17">
        <f t="shared" si="40"/>
        <v>176.03000000000003</v>
      </c>
      <c r="O542" s="6">
        <v>176.03</v>
      </c>
      <c r="P542" s="13">
        <f t="shared" si="41"/>
        <v>11.530000000000001</v>
      </c>
      <c r="Q542" s="11">
        <v>0</v>
      </c>
      <c r="R542" s="13"/>
    </row>
    <row r="543" spans="1:18" ht="24" customHeight="1">
      <c r="A543" s="9">
        <v>539</v>
      </c>
      <c r="B543" s="3">
        <v>6020002456</v>
      </c>
      <c r="C543" s="2" t="s">
        <v>1942</v>
      </c>
      <c r="D543" s="4" t="s">
        <v>1940</v>
      </c>
      <c r="E543" s="4" t="s">
        <v>1943</v>
      </c>
      <c r="F543" s="2" t="s">
        <v>472</v>
      </c>
      <c r="G543" s="6">
        <v>52.43</v>
      </c>
      <c r="H543" s="6">
        <v>3.43</v>
      </c>
      <c r="I543" s="160">
        <v>13</v>
      </c>
      <c r="J543" s="6">
        <v>3.5</v>
      </c>
      <c r="K543" s="7">
        <f t="shared" si="42"/>
        <v>45.5</v>
      </c>
      <c r="L543" s="7">
        <f t="shared" si="44"/>
        <v>3.1850000000000005</v>
      </c>
      <c r="M543" s="17">
        <f t="shared" si="43"/>
        <v>48.69</v>
      </c>
      <c r="N543" s="17">
        <f t="shared" si="40"/>
        <v>101.12</v>
      </c>
      <c r="O543" s="6">
        <v>101.12</v>
      </c>
      <c r="P543" s="13">
        <f t="shared" si="41"/>
        <v>6.6150000000000002</v>
      </c>
      <c r="Q543" s="11">
        <v>1</v>
      </c>
      <c r="R543" s="13"/>
    </row>
    <row r="544" spans="1:18" ht="24" customHeight="1">
      <c r="A544" s="9">
        <v>540</v>
      </c>
      <c r="B544" s="3">
        <v>6020002457</v>
      </c>
      <c r="C544" s="2" t="s">
        <v>1944</v>
      </c>
      <c r="D544" s="4" t="s">
        <v>1945</v>
      </c>
      <c r="E544" s="4" t="s">
        <v>1946</v>
      </c>
      <c r="F544" s="2" t="s">
        <v>18</v>
      </c>
      <c r="G544" s="6">
        <v>0</v>
      </c>
      <c r="H544" s="6">
        <v>0</v>
      </c>
      <c r="I544" s="160">
        <v>19</v>
      </c>
      <c r="J544" s="6">
        <v>3.5</v>
      </c>
      <c r="K544" s="7">
        <f t="shared" si="42"/>
        <v>66.5</v>
      </c>
      <c r="L544" s="7">
        <f t="shared" si="44"/>
        <v>4.6550000000000002</v>
      </c>
      <c r="M544" s="17">
        <f t="shared" si="43"/>
        <v>71.160000000000011</v>
      </c>
      <c r="N544" s="17">
        <f t="shared" si="40"/>
        <v>71.160000000000011</v>
      </c>
      <c r="O544" s="6">
        <v>71.16</v>
      </c>
      <c r="P544" s="13">
        <f t="shared" si="41"/>
        <v>4.6550000000000002</v>
      </c>
      <c r="Q544" s="11">
        <v>0</v>
      </c>
      <c r="R544" s="13"/>
    </row>
    <row r="545" spans="1:18" ht="24" customHeight="1">
      <c r="A545" s="9">
        <v>541</v>
      </c>
      <c r="B545" s="3">
        <v>6020002458</v>
      </c>
      <c r="C545" s="2" t="s">
        <v>1947</v>
      </c>
      <c r="D545" s="4" t="s">
        <v>1948</v>
      </c>
      <c r="E545" s="4" t="s">
        <v>1949</v>
      </c>
      <c r="F545" s="2" t="s">
        <v>1043</v>
      </c>
      <c r="G545" s="6">
        <v>37.46</v>
      </c>
      <c r="H545" s="6">
        <v>2.46</v>
      </c>
      <c r="I545" s="160">
        <v>0</v>
      </c>
      <c r="J545" s="6">
        <v>3.5</v>
      </c>
      <c r="K545" s="7">
        <f t="shared" si="42"/>
        <v>0</v>
      </c>
      <c r="L545" s="7">
        <f t="shared" si="44"/>
        <v>0</v>
      </c>
      <c r="M545" s="17">
        <f t="shared" si="43"/>
        <v>0</v>
      </c>
      <c r="N545" s="17">
        <f t="shared" si="40"/>
        <v>37.46</v>
      </c>
      <c r="O545" s="6">
        <v>37.46</v>
      </c>
      <c r="P545" s="13">
        <f t="shared" si="41"/>
        <v>2.46</v>
      </c>
      <c r="Q545" s="11">
        <v>1</v>
      </c>
      <c r="R545" s="13"/>
    </row>
    <row r="546" spans="1:18" ht="24" customHeight="1">
      <c r="A546" s="9">
        <v>542</v>
      </c>
      <c r="B546" s="3">
        <v>6020002459</v>
      </c>
      <c r="C546" s="2" t="s">
        <v>1950</v>
      </c>
      <c r="D546" s="4" t="s">
        <v>1951</v>
      </c>
      <c r="E546" s="4" t="s">
        <v>1952</v>
      </c>
      <c r="F546" s="2" t="s">
        <v>438</v>
      </c>
      <c r="G546" s="6">
        <v>187.27</v>
      </c>
      <c r="H546" s="6">
        <v>12.27</v>
      </c>
      <c r="I546" s="160">
        <v>26</v>
      </c>
      <c r="J546" s="6">
        <v>3.5</v>
      </c>
      <c r="K546" s="7">
        <f t="shared" si="42"/>
        <v>91</v>
      </c>
      <c r="L546" s="7">
        <f t="shared" si="44"/>
        <v>6.370000000000001</v>
      </c>
      <c r="M546" s="17">
        <f t="shared" si="43"/>
        <v>97.37</v>
      </c>
      <c r="N546" s="17">
        <f t="shared" si="40"/>
        <v>284.64</v>
      </c>
      <c r="O546" s="6">
        <v>284.64</v>
      </c>
      <c r="P546" s="13">
        <f t="shared" si="41"/>
        <v>18.64</v>
      </c>
      <c r="Q546" s="11">
        <v>0</v>
      </c>
      <c r="R546" s="13"/>
    </row>
    <row r="547" spans="1:18" ht="24" customHeight="1">
      <c r="A547" s="9">
        <v>543</v>
      </c>
      <c r="B547" s="3">
        <v>6020002460</v>
      </c>
      <c r="C547" s="2" t="s">
        <v>1953</v>
      </c>
      <c r="D547" s="4" t="s">
        <v>1954</v>
      </c>
      <c r="E547" s="4" t="s">
        <v>1955</v>
      </c>
      <c r="F547" s="2" t="s">
        <v>438</v>
      </c>
      <c r="G547" s="6">
        <v>850.14</v>
      </c>
      <c r="H547" s="6">
        <v>55.64</v>
      </c>
      <c r="I547" s="160">
        <v>22</v>
      </c>
      <c r="J547" s="6">
        <v>3.5</v>
      </c>
      <c r="K547" s="7">
        <f t="shared" si="42"/>
        <v>77</v>
      </c>
      <c r="L547" s="7">
        <f t="shared" si="44"/>
        <v>5.3900000000000006</v>
      </c>
      <c r="M547" s="17">
        <f t="shared" si="43"/>
        <v>82.39</v>
      </c>
      <c r="N547" s="17">
        <f t="shared" si="40"/>
        <v>932.53</v>
      </c>
      <c r="O547" s="6">
        <v>932.53</v>
      </c>
      <c r="P547" s="13">
        <f t="shared" si="41"/>
        <v>61.03</v>
      </c>
      <c r="Q547" s="11">
        <v>1</v>
      </c>
      <c r="R547" s="13"/>
    </row>
    <row r="548" spans="1:18" ht="24" customHeight="1">
      <c r="A548" s="9">
        <v>544</v>
      </c>
      <c r="B548" s="3">
        <v>6020002461</v>
      </c>
      <c r="C548" s="2" t="s">
        <v>1956</v>
      </c>
      <c r="D548" s="4" t="s">
        <v>1957</v>
      </c>
      <c r="E548" s="4" t="s">
        <v>1958</v>
      </c>
      <c r="F548" s="2" t="s">
        <v>438</v>
      </c>
      <c r="G548" s="6">
        <v>1494.28</v>
      </c>
      <c r="H548" s="6">
        <v>97.78</v>
      </c>
      <c r="I548" s="160">
        <v>30</v>
      </c>
      <c r="J548" s="6">
        <v>3.5</v>
      </c>
      <c r="K548" s="7">
        <f t="shared" si="42"/>
        <v>105</v>
      </c>
      <c r="L548" s="7">
        <f t="shared" si="44"/>
        <v>7.3500000000000005</v>
      </c>
      <c r="M548" s="17">
        <f t="shared" si="43"/>
        <v>112.35</v>
      </c>
      <c r="N548" s="17">
        <f t="shared" si="40"/>
        <v>1606.6299999999999</v>
      </c>
      <c r="O548" s="6">
        <v>1606.63</v>
      </c>
      <c r="P548" s="13">
        <f t="shared" si="41"/>
        <v>105.13</v>
      </c>
      <c r="Q548" s="11">
        <v>0</v>
      </c>
      <c r="R548" s="13"/>
    </row>
    <row r="549" spans="1:18" ht="24" customHeight="1">
      <c r="A549" s="9">
        <v>545</v>
      </c>
      <c r="B549" s="3">
        <v>6020002462</v>
      </c>
      <c r="C549" s="2" t="s">
        <v>1959</v>
      </c>
      <c r="D549" s="4" t="s">
        <v>1960</v>
      </c>
      <c r="E549" s="4" t="s">
        <v>1961</v>
      </c>
      <c r="F549" s="2" t="s">
        <v>438</v>
      </c>
      <c r="G549" s="6">
        <v>1078.58</v>
      </c>
      <c r="H549" s="6">
        <v>70.58</v>
      </c>
      <c r="I549" s="160">
        <v>29</v>
      </c>
      <c r="J549" s="6">
        <v>3.5</v>
      </c>
      <c r="K549" s="7">
        <f t="shared" si="42"/>
        <v>101.5</v>
      </c>
      <c r="L549" s="7">
        <f t="shared" si="44"/>
        <v>7.1050000000000004</v>
      </c>
      <c r="M549" s="17">
        <f t="shared" si="43"/>
        <v>108.61</v>
      </c>
      <c r="N549" s="17">
        <f t="shared" si="40"/>
        <v>1187.1899999999998</v>
      </c>
      <c r="O549" s="6">
        <v>1187.19</v>
      </c>
      <c r="P549" s="13">
        <f t="shared" si="41"/>
        <v>77.685000000000002</v>
      </c>
      <c r="Q549" s="11">
        <v>1</v>
      </c>
      <c r="R549" s="13"/>
    </row>
    <row r="550" spans="1:18" ht="24" customHeight="1">
      <c r="A550" s="9">
        <v>546</v>
      </c>
      <c r="B550" s="3">
        <v>6020002463</v>
      </c>
      <c r="C550" s="2" t="s">
        <v>1962</v>
      </c>
      <c r="D550" s="4" t="s">
        <v>1963</v>
      </c>
      <c r="E550" s="4" t="s">
        <v>1964</v>
      </c>
      <c r="F550" s="2" t="s">
        <v>438</v>
      </c>
      <c r="G550" s="6">
        <v>1078.5899999999999</v>
      </c>
      <c r="H550" s="6">
        <v>70.59</v>
      </c>
      <c r="I550" s="160">
        <v>31</v>
      </c>
      <c r="J550" s="6">
        <v>3.5</v>
      </c>
      <c r="K550" s="7">
        <f t="shared" si="42"/>
        <v>108.5</v>
      </c>
      <c r="L550" s="7">
        <f t="shared" si="44"/>
        <v>7.5950000000000006</v>
      </c>
      <c r="M550" s="17">
        <f t="shared" si="43"/>
        <v>116.10000000000001</v>
      </c>
      <c r="N550" s="17">
        <f t="shared" si="40"/>
        <v>1194.6899999999998</v>
      </c>
      <c r="O550" s="6">
        <v>1194.69</v>
      </c>
      <c r="P550" s="13">
        <f t="shared" si="41"/>
        <v>78.185000000000002</v>
      </c>
      <c r="Q550" s="11">
        <v>0</v>
      </c>
      <c r="R550" s="13"/>
    </row>
    <row r="551" spans="1:18" ht="24" customHeight="1">
      <c r="A551" s="9">
        <v>547</v>
      </c>
      <c r="B551" s="3">
        <v>6020002464</v>
      </c>
      <c r="C551" s="2" t="s">
        <v>1965</v>
      </c>
      <c r="D551" s="4" t="s">
        <v>1966</v>
      </c>
      <c r="E551" s="4" t="s">
        <v>1967</v>
      </c>
      <c r="F551" s="2" t="s">
        <v>438</v>
      </c>
      <c r="G551" s="6">
        <v>217.24</v>
      </c>
      <c r="H551" s="6">
        <v>14.24</v>
      </c>
      <c r="I551" s="160">
        <v>9</v>
      </c>
      <c r="J551" s="6">
        <v>3.5</v>
      </c>
      <c r="K551" s="7">
        <f t="shared" si="42"/>
        <v>31.5</v>
      </c>
      <c r="L551" s="7">
        <f t="shared" si="44"/>
        <v>2.2050000000000001</v>
      </c>
      <c r="M551" s="17">
        <f t="shared" si="43"/>
        <v>33.71</v>
      </c>
      <c r="N551" s="17">
        <f t="shared" si="40"/>
        <v>250.95000000000002</v>
      </c>
      <c r="O551" s="6">
        <v>250.95</v>
      </c>
      <c r="P551" s="13">
        <f t="shared" si="41"/>
        <v>16.445</v>
      </c>
      <c r="Q551" s="11">
        <v>1</v>
      </c>
      <c r="R551" s="13"/>
    </row>
    <row r="552" spans="1:18" ht="24" customHeight="1">
      <c r="A552" s="9">
        <v>548</v>
      </c>
      <c r="B552" s="3">
        <v>6020002465</v>
      </c>
      <c r="C552" s="2" t="s">
        <v>1968</v>
      </c>
      <c r="D552" s="4" t="s">
        <v>1969</v>
      </c>
      <c r="E552" s="4" t="s">
        <v>1970</v>
      </c>
      <c r="F552" s="2" t="s">
        <v>438</v>
      </c>
      <c r="G552" s="6">
        <v>790.23</v>
      </c>
      <c r="H552" s="6">
        <v>51.73</v>
      </c>
      <c r="I552" s="160">
        <v>26</v>
      </c>
      <c r="J552" s="6">
        <v>3.5</v>
      </c>
      <c r="K552" s="7">
        <f t="shared" si="42"/>
        <v>91</v>
      </c>
      <c r="L552" s="7">
        <f t="shared" si="44"/>
        <v>6.370000000000001</v>
      </c>
      <c r="M552" s="17">
        <f t="shared" si="43"/>
        <v>97.37</v>
      </c>
      <c r="N552" s="17">
        <f t="shared" si="40"/>
        <v>887.6</v>
      </c>
      <c r="O552" s="6">
        <v>887.6</v>
      </c>
      <c r="P552" s="13">
        <f t="shared" si="41"/>
        <v>58.099999999999994</v>
      </c>
      <c r="Q552" s="11">
        <v>0</v>
      </c>
      <c r="R552" s="13"/>
    </row>
    <row r="553" spans="1:18" ht="24" customHeight="1">
      <c r="A553" s="9">
        <v>549</v>
      </c>
      <c r="B553" s="3">
        <v>6020002466</v>
      </c>
      <c r="C553" s="2" t="s">
        <v>1971</v>
      </c>
      <c r="D553" s="4" t="s">
        <v>1972</v>
      </c>
      <c r="E553" s="4" t="s">
        <v>1973</v>
      </c>
      <c r="F553" s="2" t="s">
        <v>438</v>
      </c>
      <c r="G553" s="6">
        <v>1599.14</v>
      </c>
      <c r="H553" s="6">
        <v>104.64</v>
      </c>
      <c r="I553" s="160">
        <v>50</v>
      </c>
      <c r="J553" s="6">
        <v>3.5</v>
      </c>
      <c r="K553" s="7">
        <f t="shared" si="42"/>
        <v>175</v>
      </c>
      <c r="L553" s="7">
        <f t="shared" si="44"/>
        <v>12.250000000000002</v>
      </c>
      <c r="M553" s="17">
        <f t="shared" si="43"/>
        <v>187.25</v>
      </c>
      <c r="N553" s="17">
        <f t="shared" si="40"/>
        <v>1786.39</v>
      </c>
      <c r="O553" s="6">
        <v>1786.39</v>
      </c>
      <c r="P553" s="13">
        <f t="shared" si="41"/>
        <v>116.89</v>
      </c>
      <c r="Q553" s="11">
        <v>1</v>
      </c>
      <c r="R553" s="13"/>
    </row>
    <row r="554" spans="1:18" ht="24" customHeight="1">
      <c r="A554" s="9">
        <v>550</v>
      </c>
      <c r="B554" s="3">
        <v>6020002467</v>
      </c>
      <c r="C554" s="2" t="s">
        <v>1974</v>
      </c>
      <c r="D554" s="4" t="s">
        <v>1975</v>
      </c>
      <c r="E554" s="4" t="s">
        <v>1976</v>
      </c>
      <c r="F554" s="2" t="s">
        <v>476</v>
      </c>
      <c r="G554" s="6">
        <v>26.22</v>
      </c>
      <c r="H554" s="6">
        <v>1.72</v>
      </c>
      <c r="I554" s="160">
        <v>2</v>
      </c>
      <c r="J554" s="6">
        <v>3.5</v>
      </c>
      <c r="K554" s="7">
        <f t="shared" si="42"/>
        <v>7</v>
      </c>
      <c r="L554" s="7">
        <f t="shared" si="44"/>
        <v>0.49000000000000005</v>
      </c>
      <c r="M554" s="17">
        <f t="shared" si="43"/>
        <v>7.49</v>
      </c>
      <c r="N554" s="17">
        <f t="shared" si="40"/>
        <v>33.71</v>
      </c>
      <c r="O554" s="6">
        <v>33.71</v>
      </c>
      <c r="P554" s="13">
        <f t="shared" si="41"/>
        <v>2.21</v>
      </c>
      <c r="Q554" s="11">
        <v>0</v>
      </c>
      <c r="R554" s="13"/>
    </row>
    <row r="555" spans="1:18" ht="24" customHeight="1">
      <c r="A555" s="9">
        <v>551</v>
      </c>
      <c r="B555" s="3">
        <v>6020002468</v>
      </c>
      <c r="C555" s="2" t="s">
        <v>1977</v>
      </c>
      <c r="D555" s="4" t="s">
        <v>1978</v>
      </c>
      <c r="E555" s="4" t="s">
        <v>1979</v>
      </c>
      <c r="F555" s="2" t="s">
        <v>461</v>
      </c>
      <c r="G555" s="6">
        <v>63.68</v>
      </c>
      <c r="H555" s="6">
        <v>4.18</v>
      </c>
      <c r="I555" s="160">
        <v>3</v>
      </c>
      <c r="J555" s="6">
        <v>3.5</v>
      </c>
      <c r="K555" s="7">
        <f t="shared" si="42"/>
        <v>10.5</v>
      </c>
      <c r="L555" s="7">
        <f t="shared" si="44"/>
        <v>0.7350000000000001</v>
      </c>
      <c r="M555" s="17">
        <f t="shared" si="43"/>
        <v>11.24</v>
      </c>
      <c r="N555" s="17">
        <f t="shared" si="40"/>
        <v>74.92</v>
      </c>
      <c r="O555" s="6">
        <v>74.92</v>
      </c>
      <c r="P555" s="13">
        <f t="shared" si="41"/>
        <v>4.915</v>
      </c>
      <c r="Q555" s="11">
        <v>1</v>
      </c>
      <c r="R555" s="13"/>
    </row>
    <row r="556" spans="1:18" ht="24" customHeight="1">
      <c r="A556" s="9">
        <v>552</v>
      </c>
      <c r="B556" s="3">
        <v>6020002469</v>
      </c>
      <c r="C556" s="2" t="s">
        <v>1980</v>
      </c>
      <c r="D556" s="4" t="s">
        <v>1981</v>
      </c>
      <c r="E556" s="4" t="s">
        <v>1982</v>
      </c>
      <c r="F556" s="2" t="s">
        <v>438</v>
      </c>
      <c r="G556" s="6">
        <v>1655.31</v>
      </c>
      <c r="H556" s="6">
        <v>108.31</v>
      </c>
      <c r="I556" s="160">
        <v>50</v>
      </c>
      <c r="J556" s="6">
        <v>3.5</v>
      </c>
      <c r="K556" s="7">
        <f t="shared" si="42"/>
        <v>175</v>
      </c>
      <c r="L556" s="7">
        <f t="shared" si="44"/>
        <v>12.250000000000002</v>
      </c>
      <c r="M556" s="17">
        <f t="shared" si="43"/>
        <v>187.25</v>
      </c>
      <c r="N556" s="17">
        <f t="shared" si="40"/>
        <v>1842.56</v>
      </c>
      <c r="O556" s="6">
        <v>1842.56</v>
      </c>
      <c r="P556" s="13">
        <f t="shared" si="41"/>
        <v>120.56</v>
      </c>
      <c r="Q556" s="11">
        <v>0</v>
      </c>
      <c r="R556" s="13"/>
    </row>
    <row r="557" spans="1:18" ht="24" customHeight="1">
      <c r="A557" s="9">
        <v>553</v>
      </c>
      <c r="B557" s="3">
        <v>6020002470</v>
      </c>
      <c r="C557" s="2" t="s">
        <v>1983</v>
      </c>
      <c r="D557" s="4" t="s">
        <v>1984</v>
      </c>
      <c r="E557" s="4" t="s">
        <v>1985</v>
      </c>
      <c r="F557" s="2" t="s">
        <v>438</v>
      </c>
      <c r="G557" s="6">
        <v>662.88</v>
      </c>
      <c r="H557" s="6">
        <v>43.38</v>
      </c>
      <c r="I557" s="160">
        <v>22</v>
      </c>
      <c r="J557" s="6">
        <v>3.5</v>
      </c>
      <c r="K557" s="7">
        <f t="shared" si="42"/>
        <v>77</v>
      </c>
      <c r="L557" s="7">
        <f t="shared" si="44"/>
        <v>5.3900000000000006</v>
      </c>
      <c r="M557" s="17">
        <f t="shared" si="43"/>
        <v>82.39</v>
      </c>
      <c r="N557" s="17">
        <f t="shared" si="40"/>
        <v>745.27</v>
      </c>
      <c r="O557" s="6">
        <v>745.27</v>
      </c>
      <c r="P557" s="13">
        <f t="shared" si="41"/>
        <v>48.77</v>
      </c>
      <c r="Q557" s="11">
        <v>1</v>
      </c>
      <c r="R557" s="13"/>
    </row>
    <row r="558" spans="1:18" ht="24" customHeight="1">
      <c r="A558" s="9">
        <v>554</v>
      </c>
      <c r="B558" s="3">
        <v>6020002471</v>
      </c>
      <c r="C558" s="2" t="s">
        <v>1986</v>
      </c>
      <c r="D558" s="4" t="s">
        <v>1987</v>
      </c>
      <c r="E558" s="4" t="s">
        <v>1985</v>
      </c>
      <c r="F558" s="2" t="s">
        <v>476</v>
      </c>
      <c r="G558" s="6">
        <v>101.12</v>
      </c>
      <c r="H558" s="6">
        <v>6.62</v>
      </c>
      <c r="I558" s="160">
        <v>26</v>
      </c>
      <c r="J558" s="6">
        <v>3.5</v>
      </c>
      <c r="K558" s="7">
        <f t="shared" si="42"/>
        <v>91</v>
      </c>
      <c r="L558" s="7">
        <f t="shared" si="44"/>
        <v>6.370000000000001</v>
      </c>
      <c r="M558" s="17">
        <f t="shared" si="43"/>
        <v>97.37</v>
      </c>
      <c r="N558" s="17">
        <f t="shared" si="40"/>
        <v>198.49</v>
      </c>
      <c r="O558" s="6">
        <v>198.49</v>
      </c>
      <c r="P558" s="13">
        <f t="shared" si="41"/>
        <v>12.990000000000002</v>
      </c>
      <c r="Q558" s="11">
        <v>0</v>
      </c>
      <c r="R558" s="13"/>
    </row>
    <row r="559" spans="1:18" ht="24" customHeight="1">
      <c r="A559" s="9">
        <v>555</v>
      </c>
      <c r="B559" s="3">
        <v>6020002472</v>
      </c>
      <c r="C559" s="2" t="s">
        <v>1988</v>
      </c>
      <c r="D559" s="4" t="s">
        <v>1987</v>
      </c>
      <c r="E559" s="4" t="s">
        <v>1989</v>
      </c>
      <c r="F559" s="2" t="s">
        <v>438</v>
      </c>
      <c r="G559" s="6">
        <v>816.42</v>
      </c>
      <c r="H559" s="6">
        <v>53.42</v>
      </c>
      <c r="I559" s="160">
        <v>29</v>
      </c>
      <c r="J559" s="6">
        <v>3.5</v>
      </c>
      <c r="K559" s="7">
        <f t="shared" si="42"/>
        <v>101.5</v>
      </c>
      <c r="L559" s="7">
        <f t="shared" si="44"/>
        <v>7.1050000000000004</v>
      </c>
      <c r="M559" s="17">
        <f t="shared" si="43"/>
        <v>108.61</v>
      </c>
      <c r="N559" s="17">
        <f t="shared" si="40"/>
        <v>925.03</v>
      </c>
      <c r="O559" s="6">
        <v>925.03</v>
      </c>
      <c r="P559" s="13">
        <f t="shared" si="41"/>
        <v>60.525000000000006</v>
      </c>
      <c r="Q559" s="11">
        <v>1</v>
      </c>
      <c r="R559" s="13"/>
    </row>
    <row r="560" spans="1:18" ht="24" customHeight="1">
      <c r="A560" s="9">
        <v>556</v>
      </c>
      <c r="B560" s="3">
        <v>6020002473</v>
      </c>
      <c r="C560" s="2" t="s">
        <v>1990</v>
      </c>
      <c r="D560" s="4" t="s">
        <v>1991</v>
      </c>
      <c r="E560" s="4" t="s">
        <v>1992</v>
      </c>
      <c r="F560" s="2" t="s">
        <v>505</v>
      </c>
      <c r="G560" s="6">
        <v>243.43</v>
      </c>
      <c r="H560" s="6">
        <v>15.93</v>
      </c>
      <c r="I560" s="160">
        <v>16</v>
      </c>
      <c r="J560" s="6">
        <v>3.5</v>
      </c>
      <c r="K560" s="7">
        <f t="shared" si="42"/>
        <v>56</v>
      </c>
      <c r="L560" s="7">
        <f t="shared" si="44"/>
        <v>3.9200000000000004</v>
      </c>
      <c r="M560" s="17">
        <f t="shared" si="43"/>
        <v>59.92</v>
      </c>
      <c r="N560" s="17">
        <f t="shared" si="40"/>
        <v>303.35000000000002</v>
      </c>
      <c r="O560" s="6">
        <v>303.35000000000002</v>
      </c>
      <c r="P560" s="13">
        <f t="shared" si="41"/>
        <v>19.850000000000001</v>
      </c>
      <c r="Q560" s="11">
        <v>0</v>
      </c>
      <c r="R560" s="13"/>
    </row>
    <row r="561" spans="1:18" ht="24" customHeight="1">
      <c r="A561" s="9">
        <v>557</v>
      </c>
      <c r="B561" s="3">
        <v>6020002474</v>
      </c>
      <c r="C561" s="2" t="s">
        <v>1993</v>
      </c>
      <c r="D561" s="4" t="s">
        <v>1994</v>
      </c>
      <c r="E561" s="4" t="s">
        <v>1995</v>
      </c>
      <c r="F561" s="2" t="s">
        <v>438</v>
      </c>
      <c r="G561" s="6">
        <v>3134.58</v>
      </c>
      <c r="H561" s="6">
        <v>205.08</v>
      </c>
      <c r="I561" s="160">
        <v>68</v>
      </c>
      <c r="J561" s="6">
        <v>3.5</v>
      </c>
      <c r="K561" s="7">
        <f t="shared" si="42"/>
        <v>238</v>
      </c>
      <c r="L561" s="7">
        <f t="shared" si="44"/>
        <v>16.66</v>
      </c>
      <c r="M561" s="17">
        <f t="shared" si="43"/>
        <v>254.66</v>
      </c>
      <c r="N561" s="17">
        <f t="shared" si="40"/>
        <v>3389.24</v>
      </c>
      <c r="O561" s="6">
        <v>3389.24</v>
      </c>
      <c r="P561" s="13">
        <f t="shared" si="41"/>
        <v>221.74</v>
      </c>
      <c r="Q561" s="11">
        <v>1</v>
      </c>
      <c r="R561" s="13"/>
    </row>
    <row r="562" spans="1:18" ht="24" customHeight="1">
      <c r="A562" s="9">
        <v>558</v>
      </c>
      <c r="B562" s="3">
        <v>6020002475</v>
      </c>
      <c r="C562" s="2" t="s">
        <v>1996</v>
      </c>
      <c r="D562" s="4" t="s">
        <v>1997</v>
      </c>
      <c r="E562" s="4" t="s">
        <v>1998</v>
      </c>
      <c r="F562" s="2" t="s">
        <v>461</v>
      </c>
      <c r="G562" s="6">
        <v>842.63</v>
      </c>
      <c r="H562" s="6">
        <v>55.13</v>
      </c>
      <c r="I562" s="160">
        <v>28</v>
      </c>
      <c r="J562" s="6">
        <v>3.5</v>
      </c>
      <c r="K562" s="7">
        <f t="shared" si="42"/>
        <v>98</v>
      </c>
      <c r="L562" s="7">
        <f t="shared" si="44"/>
        <v>6.86</v>
      </c>
      <c r="M562" s="17">
        <f t="shared" si="43"/>
        <v>104.86</v>
      </c>
      <c r="N562" s="17">
        <f t="shared" si="40"/>
        <v>947.49</v>
      </c>
      <c r="O562" s="6">
        <v>947.49</v>
      </c>
      <c r="P562" s="13">
        <f t="shared" si="41"/>
        <v>61.99</v>
      </c>
      <c r="Q562" s="11">
        <v>0</v>
      </c>
      <c r="R562" s="13"/>
    </row>
    <row r="563" spans="1:18" ht="24" customHeight="1">
      <c r="A563" s="9">
        <v>559</v>
      </c>
      <c r="B563" s="3">
        <v>6020002476</v>
      </c>
      <c r="C563" s="2" t="s">
        <v>1999</v>
      </c>
      <c r="D563" s="4" t="s">
        <v>2000</v>
      </c>
      <c r="E563" s="4" t="s">
        <v>2001</v>
      </c>
      <c r="F563" s="2" t="s">
        <v>438</v>
      </c>
      <c r="G563" s="6">
        <v>696.6</v>
      </c>
      <c r="H563" s="6">
        <v>45.6</v>
      </c>
      <c r="I563" s="160">
        <v>13</v>
      </c>
      <c r="J563" s="6">
        <v>3.5</v>
      </c>
      <c r="K563" s="7">
        <f t="shared" si="42"/>
        <v>45.5</v>
      </c>
      <c r="L563" s="7">
        <f t="shared" si="44"/>
        <v>3.1850000000000005</v>
      </c>
      <c r="M563" s="17">
        <f t="shared" si="43"/>
        <v>48.69</v>
      </c>
      <c r="N563" s="17">
        <f t="shared" si="40"/>
        <v>745.29</v>
      </c>
      <c r="O563" s="6">
        <v>745.29</v>
      </c>
      <c r="P563" s="13">
        <f t="shared" si="41"/>
        <v>48.785000000000004</v>
      </c>
      <c r="Q563" s="11">
        <v>1</v>
      </c>
      <c r="R563" s="13"/>
    </row>
    <row r="564" spans="1:18" ht="24" customHeight="1">
      <c r="A564" s="9">
        <v>560</v>
      </c>
      <c r="B564" s="3">
        <v>6020002477</v>
      </c>
      <c r="C564" s="2" t="s">
        <v>2002</v>
      </c>
      <c r="D564" s="4" t="s">
        <v>2003</v>
      </c>
      <c r="E564" s="4" t="s">
        <v>2004</v>
      </c>
      <c r="F564" s="2" t="s">
        <v>438</v>
      </c>
      <c r="G564" s="6">
        <v>441.93</v>
      </c>
      <c r="H564" s="6">
        <v>28.93</v>
      </c>
      <c r="I564" s="160">
        <v>13</v>
      </c>
      <c r="J564" s="6">
        <v>3.5</v>
      </c>
      <c r="K564" s="7">
        <f t="shared" si="42"/>
        <v>45.5</v>
      </c>
      <c r="L564" s="7">
        <f t="shared" si="44"/>
        <v>3.1850000000000005</v>
      </c>
      <c r="M564" s="17">
        <f t="shared" si="43"/>
        <v>48.69</v>
      </c>
      <c r="N564" s="17">
        <f t="shared" si="40"/>
        <v>490.62</v>
      </c>
      <c r="O564" s="6">
        <v>490.62</v>
      </c>
      <c r="P564" s="13">
        <f t="shared" si="41"/>
        <v>32.115000000000002</v>
      </c>
      <c r="Q564" s="11">
        <v>0</v>
      </c>
      <c r="R564" s="13"/>
    </row>
    <row r="565" spans="1:18" ht="24" customHeight="1">
      <c r="A565" s="9">
        <v>561</v>
      </c>
      <c r="B565" s="3">
        <v>6020002478</v>
      </c>
      <c r="C565" s="2" t="s">
        <v>2005</v>
      </c>
      <c r="D565" s="4" t="s">
        <v>2003</v>
      </c>
      <c r="E565" s="4" t="s">
        <v>2006</v>
      </c>
      <c r="F565" s="2" t="s">
        <v>438</v>
      </c>
      <c r="G565" s="6">
        <v>3216.98</v>
      </c>
      <c r="H565" s="6">
        <v>210.48</v>
      </c>
      <c r="I565" s="160">
        <v>97</v>
      </c>
      <c r="J565" s="6">
        <v>3.5</v>
      </c>
      <c r="K565" s="7">
        <f t="shared" si="42"/>
        <v>339.5</v>
      </c>
      <c r="L565" s="7">
        <f t="shared" si="44"/>
        <v>23.765000000000001</v>
      </c>
      <c r="M565" s="17">
        <f t="shared" si="43"/>
        <v>363.27</v>
      </c>
      <c r="N565" s="17">
        <f t="shared" si="40"/>
        <v>3580.25</v>
      </c>
      <c r="O565" s="6">
        <v>3580.25</v>
      </c>
      <c r="P565" s="13">
        <f t="shared" si="41"/>
        <v>234.245</v>
      </c>
      <c r="Q565" s="11">
        <v>1</v>
      </c>
      <c r="R565" s="13"/>
    </row>
    <row r="566" spans="1:18" ht="24" customHeight="1">
      <c r="A566" s="9">
        <v>562</v>
      </c>
      <c r="B566" s="3">
        <v>6020002479</v>
      </c>
      <c r="C566" s="2" t="s">
        <v>2007</v>
      </c>
      <c r="D566" s="4" t="s">
        <v>2008</v>
      </c>
      <c r="E566" s="4" t="s">
        <v>2009</v>
      </c>
      <c r="F566" s="2" t="s">
        <v>505</v>
      </c>
      <c r="G566" s="6">
        <v>202.23</v>
      </c>
      <c r="H566" s="6">
        <v>13.23</v>
      </c>
      <c r="I566" s="160">
        <v>17</v>
      </c>
      <c r="J566" s="6">
        <v>3.5</v>
      </c>
      <c r="K566" s="7">
        <f t="shared" si="42"/>
        <v>59.5</v>
      </c>
      <c r="L566" s="7">
        <f t="shared" si="44"/>
        <v>4.165</v>
      </c>
      <c r="M566" s="17">
        <f t="shared" si="43"/>
        <v>63.669999999999995</v>
      </c>
      <c r="N566" s="17">
        <f t="shared" si="40"/>
        <v>265.89999999999998</v>
      </c>
      <c r="O566" s="6">
        <v>265.89999999999998</v>
      </c>
      <c r="P566" s="13">
        <f t="shared" si="41"/>
        <v>17.395</v>
      </c>
      <c r="Q566" s="11">
        <v>0</v>
      </c>
      <c r="R566" s="13"/>
    </row>
    <row r="567" spans="1:18" ht="24" customHeight="1">
      <c r="A567" s="9">
        <v>563</v>
      </c>
      <c r="B567" s="3">
        <v>6020002480</v>
      </c>
      <c r="C567" s="2" t="s">
        <v>2010</v>
      </c>
      <c r="D567" s="4" t="s">
        <v>2011</v>
      </c>
      <c r="E567" s="4" t="s">
        <v>2012</v>
      </c>
      <c r="F567" s="2" t="s">
        <v>438</v>
      </c>
      <c r="G567" s="6">
        <v>299.61</v>
      </c>
      <c r="H567" s="6">
        <v>19.61</v>
      </c>
      <c r="I567" s="160">
        <v>0</v>
      </c>
      <c r="J567" s="6">
        <v>3.5</v>
      </c>
      <c r="K567" s="7">
        <f t="shared" si="42"/>
        <v>0</v>
      </c>
      <c r="L567" s="7">
        <f t="shared" si="44"/>
        <v>0</v>
      </c>
      <c r="M567" s="17">
        <f t="shared" si="43"/>
        <v>0</v>
      </c>
      <c r="N567" s="17">
        <f t="shared" si="40"/>
        <v>299.61</v>
      </c>
      <c r="O567" s="6">
        <v>299.61</v>
      </c>
      <c r="P567" s="13">
        <f t="shared" si="41"/>
        <v>19.61</v>
      </c>
      <c r="Q567" s="11">
        <v>1</v>
      </c>
      <c r="R567" s="13"/>
    </row>
    <row r="568" spans="1:18" ht="24" customHeight="1">
      <c r="A568" s="9">
        <v>564</v>
      </c>
      <c r="B568" s="3">
        <v>6020002481</v>
      </c>
      <c r="C568" s="2" t="s">
        <v>2013</v>
      </c>
      <c r="D568" s="4" t="s">
        <v>2014</v>
      </c>
      <c r="E568" s="4" t="s">
        <v>2015</v>
      </c>
      <c r="F568" s="2" t="s">
        <v>18</v>
      </c>
      <c r="G568" s="6">
        <v>0</v>
      </c>
      <c r="H568" s="6">
        <v>0</v>
      </c>
      <c r="I568" s="160">
        <v>4</v>
      </c>
      <c r="J568" s="6">
        <v>3.5</v>
      </c>
      <c r="K568" s="7">
        <f t="shared" si="42"/>
        <v>14</v>
      </c>
      <c r="L568" s="7">
        <f t="shared" si="44"/>
        <v>0.98000000000000009</v>
      </c>
      <c r="M568" s="17">
        <f t="shared" si="43"/>
        <v>14.98</v>
      </c>
      <c r="N568" s="17">
        <f t="shared" si="40"/>
        <v>14.98</v>
      </c>
      <c r="O568" s="6">
        <v>14.98</v>
      </c>
      <c r="P568" s="13">
        <f t="shared" si="41"/>
        <v>0.98000000000000009</v>
      </c>
      <c r="Q568" s="11">
        <v>0</v>
      </c>
      <c r="R568" s="13"/>
    </row>
    <row r="569" spans="1:18" ht="24" customHeight="1">
      <c r="A569" s="9">
        <v>565</v>
      </c>
      <c r="B569" s="3">
        <v>6020002482</v>
      </c>
      <c r="C569" s="2" t="s">
        <v>2016</v>
      </c>
      <c r="D569" s="4" t="s">
        <v>2017</v>
      </c>
      <c r="E569" s="4" t="s">
        <v>2018</v>
      </c>
      <c r="F569" s="2" t="s">
        <v>2019</v>
      </c>
      <c r="G569" s="6">
        <v>1483.03</v>
      </c>
      <c r="H569" s="6">
        <v>97.03</v>
      </c>
      <c r="I569" s="160">
        <v>4</v>
      </c>
      <c r="J569" s="6">
        <v>3.5</v>
      </c>
      <c r="K569" s="7">
        <f t="shared" si="42"/>
        <v>14</v>
      </c>
      <c r="L569" s="7">
        <f t="shared" si="44"/>
        <v>0.98000000000000009</v>
      </c>
      <c r="M569" s="17">
        <f t="shared" si="43"/>
        <v>14.98</v>
      </c>
      <c r="N569" s="17">
        <f t="shared" si="40"/>
        <v>1498.01</v>
      </c>
      <c r="O569" s="6">
        <v>1498.01</v>
      </c>
      <c r="P569" s="13">
        <f t="shared" si="41"/>
        <v>98.01</v>
      </c>
      <c r="Q569" s="11">
        <v>1</v>
      </c>
      <c r="R569" s="13"/>
    </row>
    <row r="570" spans="1:18" ht="24" customHeight="1">
      <c r="A570" s="9">
        <v>566</v>
      </c>
      <c r="B570" s="3">
        <v>6020002483</v>
      </c>
      <c r="C570" s="2" t="s">
        <v>2020</v>
      </c>
      <c r="D570" s="4" t="s">
        <v>2021</v>
      </c>
      <c r="E570" s="4" t="s">
        <v>2022</v>
      </c>
      <c r="F570" s="2" t="s">
        <v>2023</v>
      </c>
      <c r="G570" s="6">
        <v>78.66</v>
      </c>
      <c r="H570" s="6">
        <v>5.16</v>
      </c>
      <c r="I570" s="160">
        <v>0</v>
      </c>
      <c r="J570" s="6">
        <v>3.5</v>
      </c>
      <c r="K570" s="7">
        <f t="shared" si="42"/>
        <v>0</v>
      </c>
      <c r="L570" s="7">
        <f t="shared" si="44"/>
        <v>0</v>
      </c>
      <c r="M570" s="17">
        <f t="shared" si="43"/>
        <v>0</v>
      </c>
      <c r="N570" s="17">
        <f t="shared" si="40"/>
        <v>78.66</v>
      </c>
      <c r="O570" s="6">
        <v>78.66</v>
      </c>
      <c r="P570" s="13">
        <f t="shared" si="41"/>
        <v>5.16</v>
      </c>
      <c r="Q570" s="11">
        <v>0</v>
      </c>
      <c r="R570" s="13"/>
    </row>
    <row r="571" spans="1:18" ht="24" customHeight="1">
      <c r="A571" s="9">
        <v>567</v>
      </c>
      <c r="B571" s="3">
        <v>6020002484</v>
      </c>
      <c r="C571" s="2" t="s">
        <v>2024</v>
      </c>
      <c r="D571" s="4" t="s">
        <v>2025</v>
      </c>
      <c r="E571" s="4" t="s">
        <v>2026</v>
      </c>
      <c r="F571" s="2" t="s">
        <v>438</v>
      </c>
      <c r="G571" s="6">
        <v>554.29</v>
      </c>
      <c r="H571" s="6">
        <v>36.29</v>
      </c>
      <c r="I571" s="160">
        <v>33</v>
      </c>
      <c r="J571" s="6">
        <v>3.5</v>
      </c>
      <c r="K571" s="7">
        <f t="shared" si="42"/>
        <v>115.5</v>
      </c>
      <c r="L571" s="7">
        <f t="shared" si="44"/>
        <v>8.0850000000000009</v>
      </c>
      <c r="M571" s="17">
        <f t="shared" si="43"/>
        <v>123.59</v>
      </c>
      <c r="N571" s="17">
        <f t="shared" si="40"/>
        <v>677.88</v>
      </c>
      <c r="O571" s="6">
        <v>677.88</v>
      </c>
      <c r="P571" s="13">
        <f t="shared" si="41"/>
        <v>44.375</v>
      </c>
      <c r="Q571" s="11">
        <v>1</v>
      </c>
      <c r="R571" s="13"/>
    </row>
    <row r="572" spans="1:18" ht="24" customHeight="1">
      <c r="A572" s="9">
        <v>568</v>
      </c>
      <c r="B572" s="3">
        <v>6020002485</v>
      </c>
      <c r="C572" s="2" t="s">
        <v>2027</v>
      </c>
      <c r="D572" s="4" t="s">
        <v>2028</v>
      </c>
      <c r="E572" s="4" t="s">
        <v>2029</v>
      </c>
      <c r="F572" s="2" t="s">
        <v>476</v>
      </c>
      <c r="G572" s="6">
        <v>179.76</v>
      </c>
      <c r="H572" s="6">
        <v>11.76</v>
      </c>
      <c r="I572" s="160">
        <v>29</v>
      </c>
      <c r="J572" s="6">
        <v>3.5</v>
      </c>
      <c r="K572" s="7">
        <f t="shared" si="42"/>
        <v>101.5</v>
      </c>
      <c r="L572" s="7">
        <f t="shared" si="44"/>
        <v>7.1050000000000004</v>
      </c>
      <c r="M572" s="17">
        <f t="shared" si="43"/>
        <v>108.61</v>
      </c>
      <c r="N572" s="17">
        <f t="shared" si="40"/>
        <v>288.37</v>
      </c>
      <c r="O572" s="6">
        <v>288.37</v>
      </c>
      <c r="P572" s="13">
        <f t="shared" si="41"/>
        <v>18.865000000000002</v>
      </c>
      <c r="Q572" s="11">
        <v>0</v>
      </c>
      <c r="R572" s="13"/>
    </row>
    <row r="573" spans="1:18" ht="24" customHeight="1">
      <c r="A573" s="9">
        <v>569</v>
      </c>
      <c r="B573" s="3">
        <v>6020002486</v>
      </c>
      <c r="C573" s="2" t="s">
        <v>2030</v>
      </c>
      <c r="D573" s="4" t="s">
        <v>2031</v>
      </c>
      <c r="E573" s="4" t="s">
        <v>2032</v>
      </c>
      <c r="F573" s="2" t="s">
        <v>461</v>
      </c>
      <c r="G573" s="6">
        <v>572.99</v>
      </c>
      <c r="H573" s="6">
        <v>37.49</v>
      </c>
      <c r="I573" s="160">
        <v>31</v>
      </c>
      <c r="J573" s="6">
        <v>3.5</v>
      </c>
      <c r="K573" s="7">
        <f t="shared" si="42"/>
        <v>108.5</v>
      </c>
      <c r="L573" s="7">
        <f t="shared" si="44"/>
        <v>7.5950000000000006</v>
      </c>
      <c r="M573" s="17">
        <f t="shared" si="43"/>
        <v>116.10000000000001</v>
      </c>
      <c r="N573" s="17">
        <f t="shared" si="40"/>
        <v>689.09</v>
      </c>
      <c r="O573" s="6">
        <v>689.09</v>
      </c>
      <c r="P573" s="13">
        <f t="shared" si="41"/>
        <v>45.085000000000001</v>
      </c>
      <c r="Q573" s="11">
        <v>1</v>
      </c>
      <c r="R573" s="13"/>
    </row>
    <row r="574" spans="1:18" ht="24" customHeight="1">
      <c r="A574" s="9">
        <v>570</v>
      </c>
      <c r="B574" s="3">
        <v>6020002487</v>
      </c>
      <c r="C574" s="2" t="s">
        <v>2033</v>
      </c>
      <c r="D574" s="4" t="s">
        <v>2034</v>
      </c>
      <c r="E574" s="4" t="s">
        <v>2035</v>
      </c>
      <c r="F574" s="2" t="s">
        <v>2036</v>
      </c>
      <c r="G574" s="6">
        <v>11.24</v>
      </c>
      <c r="H574" s="6">
        <v>0.74</v>
      </c>
      <c r="I574" s="160">
        <v>1</v>
      </c>
      <c r="J574" s="6">
        <v>3.5</v>
      </c>
      <c r="K574" s="7">
        <f t="shared" si="42"/>
        <v>3.5</v>
      </c>
      <c r="L574" s="7">
        <f t="shared" si="44"/>
        <v>0.24500000000000002</v>
      </c>
      <c r="M574" s="17">
        <f t="shared" si="43"/>
        <v>3.75</v>
      </c>
      <c r="N574" s="17">
        <f t="shared" si="40"/>
        <v>14.99</v>
      </c>
      <c r="O574" s="6">
        <v>14.99</v>
      </c>
      <c r="P574" s="13">
        <f t="shared" si="41"/>
        <v>0.98499999999999999</v>
      </c>
      <c r="Q574" s="11">
        <v>0</v>
      </c>
      <c r="R574" s="13"/>
    </row>
    <row r="575" spans="1:18" ht="24" customHeight="1">
      <c r="A575" s="9">
        <v>571</v>
      </c>
      <c r="B575" s="3">
        <v>6020002488</v>
      </c>
      <c r="C575" s="2" t="s">
        <v>2037</v>
      </c>
      <c r="D575" s="8" t="s">
        <v>2034</v>
      </c>
      <c r="E575" s="8" t="s">
        <v>2038</v>
      </c>
      <c r="F575" s="2" t="s">
        <v>476</v>
      </c>
      <c r="G575" s="6">
        <v>26.22</v>
      </c>
      <c r="H575" s="6">
        <v>1.72</v>
      </c>
      <c r="I575" s="160">
        <v>1</v>
      </c>
      <c r="J575" s="6">
        <v>3.5</v>
      </c>
      <c r="K575" s="7">
        <f t="shared" si="42"/>
        <v>3.5</v>
      </c>
      <c r="L575" s="7">
        <f>SUM(K575*7%)</f>
        <v>0.24500000000000002</v>
      </c>
      <c r="M575" s="17">
        <f t="shared" si="43"/>
        <v>3.75</v>
      </c>
      <c r="N575" s="17">
        <f t="shared" si="40"/>
        <v>29.97</v>
      </c>
      <c r="O575" s="6">
        <v>29.97</v>
      </c>
      <c r="P575" s="13">
        <f t="shared" si="41"/>
        <v>1.9650000000000001</v>
      </c>
      <c r="Q575" s="11">
        <v>1</v>
      </c>
      <c r="R575" s="13"/>
    </row>
    <row r="576" spans="1:18" ht="24" customHeight="1">
      <c r="A576" s="9">
        <v>572</v>
      </c>
      <c r="B576" s="3">
        <v>6020002489</v>
      </c>
      <c r="C576" s="2" t="s">
        <v>2039</v>
      </c>
      <c r="D576" s="8" t="s">
        <v>2034</v>
      </c>
      <c r="E576" s="8" t="s">
        <v>2040</v>
      </c>
      <c r="F576" s="2" t="s">
        <v>2036</v>
      </c>
      <c r="G576" s="6">
        <v>3.75</v>
      </c>
      <c r="H576" s="6">
        <v>0.25</v>
      </c>
      <c r="I576" s="160">
        <v>1</v>
      </c>
      <c r="J576" s="6">
        <v>3.5</v>
      </c>
      <c r="K576" s="7">
        <f t="shared" si="42"/>
        <v>3.5</v>
      </c>
      <c r="L576" s="7">
        <f>SUM(K576*7%)</f>
        <v>0.24500000000000002</v>
      </c>
      <c r="M576" s="17">
        <f t="shared" si="43"/>
        <v>3.75</v>
      </c>
      <c r="N576" s="17">
        <f t="shared" si="40"/>
        <v>7.5</v>
      </c>
      <c r="O576" s="6">
        <v>7.5</v>
      </c>
      <c r="P576" s="13">
        <f t="shared" si="41"/>
        <v>0.495</v>
      </c>
      <c r="Q576" s="11">
        <v>0</v>
      </c>
      <c r="R576" s="13"/>
    </row>
    <row r="577" spans="1:18" ht="24" customHeight="1">
      <c r="A577" s="9">
        <v>573</v>
      </c>
      <c r="B577" s="3">
        <v>6020002490</v>
      </c>
      <c r="C577" s="2" t="s">
        <v>2041</v>
      </c>
      <c r="D577" s="4" t="s">
        <v>2042</v>
      </c>
      <c r="E577" s="4" t="s">
        <v>2043</v>
      </c>
      <c r="F577" s="2" t="s">
        <v>2044</v>
      </c>
      <c r="G577" s="6">
        <v>41.21</v>
      </c>
      <c r="H577" s="6">
        <v>2.71</v>
      </c>
      <c r="I577" s="160">
        <v>0</v>
      </c>
      <c r="J577" s="6">
        <v>3.5</v>
      </c>
      <c r="K577" s="7">
        <f t="shared" si="42"/>
        <v>0</v>
      </c>
      <c r="L577" s="7">
        <f t="shared" si="44"/>
        <v>0</v>
      </c>
      <c r="M577" s="17">
        <f t="shared" si="43"/>
        <v>0</v>
      </c>
      <c r="N577" s="17">
        <f t="shared" si="40"/>
        <v>41.21</v>
      </c>
      <c r="O577" s="6">
        <v>41.21</v>
      </c>
      <c r="P577" s="13">
        <f t="shared" si="41"/>
        <v>2.71</v>
      </c>
      <c r="Q577" s="11">
        <v>1</v>
      </c>
      <c r="R577" s="13"/>
    </row>
    <row r="578" spans="1:18" ht="24" customHeight="1">
      <c r="A578" s="9">
        <v>574</v>
      </c>
      <c r="B578" s="3">
        <v>6020002491</v>
      </c>
      <c r="C578" s="2" t="s">
        <v>2045</v>
      </c>
      <c r="D578" s="4" t="s">
        <v>2046</v>
      </c>
      <c r="E578" s="4" t="s">
        <v>2047</v>
      </c>
      <c r="F578" s="2" t="s">
        <v>472</v>
      </c>
      <c r="G578" s="6">
        <v>82.39</v>
      </c>
      <c r="H578" s="6">
        <v>5.39</v>
      </c>
      <c r="I578" s="160">
        <v>16</v>
      </c>
      <c r="J578" s="6">
        <v>3.5</v>
      </c>
      <c r="K578" s="7">
        <f t="shared" si="42"/>
        <v>56</v>
      </c>
      <c r="L578" s="7">
        <f t="shared" si="44"/>
        <v>3.9200000000000004</v>
      </c>
      <c r="M578" s="17">
        <f t="shared" si="43"/>
        <v>59.92</v>
      </c>
      <c r="N578" s="17">
        <f t="shared" si="40"/>
        <v>142.31</v>
      </c>
      <c r="O578" s="6">
        <v>142.31</v>
      </c>
      <c r="P578" s="13">
        <f t="shared" si="41"/>
        <v>9.31</v>
      </c>
      <c r="Q578" s="11">
        <v>0</v>
      </c>
      <c r="R578" s="13"/>
    </row>
    <row r="579" spans="1:18" ht="24" customHeight="1">
      <c r="A579" s="9">
        <v>575</v>
      </c>
      <c r="B579" s="3">
        <v>6020002492</v>
      </c>
      <c r="C579" s="2" t="s">
        <v>2048</v>
      </c>
      <c r="D579" s="4" t="s">
        <v>2049</v>
      </c>
      <c r="E579" s="4" t="s">
        <v>2050</v>
      </c>
      <c r="F579" s="2" t="s">
        <v>476</v>
      </c>
      <c r="G579" s="6">
        <v>149.80000000000001</v>
      </c>
      <c r="H579" s="6">
        <v>9.8000000000000007</v>
      </c>
      <c r="I579" s="160">
        <v>21</v>
      </c>
      <c r="J579" s="6">
        <v>3.5</v>
      </c>
      <c r="K579" s="7">
        <f t="shared" si="42"/>
        <v>73.5</v>
      </c>
      <c r="L579" s="7">
        <f t="shared" si="44"/>
        <v>5.1450000000000005</v>
      </c>
      <c r="M579" s="17">
        <f t="shared" si="43"/>
        <v>78.650000000000006</v>
      </c>
      <c r="N579" s="17">
        <f t="shared" si="40"/>
        <v>228.45000000000002</v>
      </c>
      <c r="O579" s="6">
        <v>228.45</v>
      </c>
      <c r="P579" s="13">
        <f t="shared" si="41"/>
        <v>14.945</v>
      </c>
      <c r="Q579" s="11">
        <v>1</v>
      </c>
      <c r="R579" s="13"/>
    </row>
    <row r="580" spans="1:18" ht="24" customHeight="1">
      <c r="A580" s="9">
        <v>576</v>
      </c>
      <c r="B580" s="3">
        <v>6020002493</v>
      </c>
      <c r="C580" s="2" t="s">
        <v>2051</v>
      </c>
      <c r="D580" s="4" t="s">
        <v>2052</v>
      </c>
      <c r="E580" s="4" t="s">
        <v>2053</v>
      </c>
      <c r="F580" s="2" t="s">
        <v>438</v>
      </c>
      <c r="G580" s="6">
        <v>1977.38</v>
      </c>
      <c r="H580" s="6">
        <v>129.38</v>
      </c>
      <c r="I580" s="160">
        <v>59</v>
      </c>
      <c r="J580" s="6">
        <v>3.5</v>
      </c>
      <c r="K580" s="7">
        <f t="shared" si="42"/>
        <v>206.5</v>
      </c>
      <c r="L580" s="7">
        <f t="shared" si="44"/>
        <v>14.455000000000002</v>
      </c>
      <c r="M580" s="17">
        <f t="shared" si="43"/>
        <v>220.95999999999998</v>
      </c>
      <c r="N580" s="17">
        <f t="shared" si="40"/>
        <v>2198.34</v>
      </c>
      <c r="O580" s="6">
        <v>2198.34</v>
      </c>
      <c r="P580" s="13">
        <f t="shared" si="41"/>
        <v>143.83500000000001</v>
      </c>
      <c r="Q580" s="11">
        <v>0</v>
      </c>
      <c r="R580" s="13"/>
    </row>
    <row r="581" spans="1:18" ht="24" customHeight="1">
      <c r="A581" s="9">
        <v>577</v>
      </c>
      <c r="B581" s="3">
        <v>6020002494</v>
      </c>
      <c r="C581" s="2" t="s">
        <v>2054</v>
      </c>
      <c r="D581" s="4" t="s">
        <v>2052</v>
      </c>
      <c r="E581" s="4" t="s">
        <v>2055</v>
      </c>
      <c r="F581" s="2" t="s">
        <v>461</v>
      </c>
      <c r="G581" s="6">
        <v>475.64</v>
      </c>
      <c r="H581" s="6">
        <v>31.14</v>
      </c>
      <c r="I581" s="160">
        <v>7</v>
      </c>
      <c r="J581" s="6">
        <v>3.5</v>
      </c>
      <c r="K581" s="7">
        <f t="shared" si="42"/>
        <v>24.5</v>
      </c>
      <c r="L581" s="7">
        <f t="shared" si="44"/>
        <v>1.7150000000000001</v>
      </c>
      <c r="M581" s="17">
        <f t="shared" si="43"/>
        <v>26.220000000000002</v>
      </c>
      <c r="N581" s="17">
        <f t="shared" ref="N581:N644" si="45">SUM(G581+M581)</f>
        <v>501.86</v>
      </c>
      <c r="O581" s="6">
        <v>501.86</v>
      </c>
      <c r="P581" s="13">
        <f t="shared" si="41"/>
        <v>32.855000000000004</v>
      </c>
      <c r="Q581" s="11">
        <v>1</v>
      </c>
      <c r="R581" s="13"/>
    </row>
    <row r="582" spans="1:18" ht="24" customHeight="1">
      <c r="A582" s="9">
        <v>578</v>
      </c>
      <c r="B582" s="3">
        <v>6020002495</v>
      </c>
      <c r="C582" s="2" t="s">
        <v>2056</v>
      </c>
      <c r="D582" s="4" t="s">
        <v>2057</v>
      </c>
      <c r="E582" s="4" t="s">
        <v>2058</v>
      </c>
      <c r="F582" s="2" t="s">
        <v>438</v>
      </c>
      <c r="G582" s="6">
        <v>2344.38</v>
      </c>
      <c r="H582" s="6">
        <v>153.38</v>
      </c>
      <c r="I582" s="160">
        <v>58</v>
      </c>
      <c r="J582" s="6">
        <v>3.5</v>
      </c>
      <c r="K582" s="7">
        <f t="shared" si="42"/>
        <v>203</v>
      </c>
      <c r="L582" s="7">
        <f t="shared" si="44"/>
        <v>14.21</v>
      </c>
      <c r="M582" s="17">
        <f t="shared" si="43"/>
        <v>217.21</v>
      </c>
      <c r="N582" s="17">
        <f t="shared" si="45"/>
        <v>2561.59</v>
      </c>
      <c r="O582" s="6">
        <v>2561.59</v>
      </c>
      <c r="P582" s="13">
        <f t="shared" ref="P582:P645" si="46">SUM(H582+L582)</f>
        <v>167.59</v>
      </c>
      <c r="Q582" s="11">
        <v>0</v>
      </c>
      <c r="R582" s="13"/>
    </row>
    <row r="583" spans="1:18" ht="24" customHeight="1">
      <c r="A583" s="9">
        <v>579</v>
      </c>
      <c r="B583" s="3">
        <v>6020002496</v>
      </c>
      <c r="C583" s="2" t="s">
        <v>2059</v>
      </c>
      <c r="D583" s="4" t="s">
        <v>2060</v>
      </c>
      <c r="E583" s="4" t="s">
        <v>2061</v>
      </c>
      <c r="F583" s="2" t="s">
        <v>442</v>
      </c>
      <c r="G583" s="6">
        <v>460.65</v>
      </c>
      <c r="H583" s="6">
        <v>30.15</v>
      </c>
      <c r="I583" s="160">
        <v>29</v>
      </c>
      <c r="J583" s="6">
        <v>3.5</v>
      </c>
      <c r="K583" s="7">
        <f t="shared" ref="K583:K643" si="47">SUM(I583*J583)</f>
        <v>101.5</v>
      </c>
      <c r="L583" s="7">
        <f t="shared" si="44"/>
        <v>7.1050000000000004</v>
      </c>
      <c r="M583" s="17">
        <f t="shared" si="43"/>
        <v>108.61</v>
      </c>
      <c r="N583" s="17">
        <f t="shared" si="45"/>
        <v>569.26</v>
      </c>
      <c r="O583" s="6">
        <v>569.26</v>
      </c>
      <c r="P583" s="13">
        <f t="shared" si="46"/>
        <v>37.254999999999995</v>
      </c>
      <c r="Q583" s="11">
        <v>1</v>
      </c>
      <c r="R583" s="13"/>
    </row>
    <row r="584" spans="1:18" ht="24" customHeight="1">
      <c r="A584" s="9">
        <v>580</v>
      </c>
      <c r="B584" s="3">
        <v>6020002497</v>
      </c>
      <c r="C584" s="2" t="s">
        <v>2062</v>
      </c>
      <c r="D584" s="4" t="s">
        <v>2063</v>
      </c>
      <c r="E584" s="4" t="s">
        <v>2064</v>
      </c>
      <c r="F584" s="2" t="s">
        <v>438</v>
      </c>
      <c r="G584" s="6">
        <v>423.2</v>
      </c>
      <c r="H584" s="6">
        <v>27.7</v>
      </c>
      <c r="I584" s="160">
        <v>19</v>
      </c>
      <c r="J584" s="6">
        <v>3.5</v>
      </c>
      <c r="K584" s="7">
        <f t="shared" si="47"/>
        <v>66.5</v>
      </c>
      <c r="L584" s="7">
        <f t="shared" si="44"/>
        <v>4.6550000000000002</v>
      </c>
      <c r="M584" s="17">
        <f t="shared" ref="M584:M647" si="48">ROUNDUP(K584+L584,2)</f>
        <v>71.160000000000011</v>
      </c>
      <c r="N584" s="17">
        <f t="shared" si="45"/>
        <v>494.36</v>
      </c>
      <c r="O584" s="6">
        <v>494.36</v>
      </c>
      <c r="P584" s="13">
        <f t="shared" si="46"/>
        <v>32.354999999999997</v>
      </c>
      <c r="Q584" s="11">
        <v>0</v>
      </c>
      <c r="R584" s="13"/>
    </row>
    <row r="585" spans="1:18" ht="24" customHeight="1">
      <c r="A585" s="9">
        <v>581</v>
      </c>
      <c r="B585" s="3">
        <v>6020002498</v>
      </c>
      <c r="C585" s="2" t="s">
        <v>2065</v>
      </c>
      <c r="D585" s="4" t="s">
        <v>2066</v>
      </c>
      <c r="E585" s="4" t="s">
        <v>2067</v>
      </c>
      <c r="F585" s="2" t="s">
        <v>18</v>
      </c>
      <c r="G585" s="6">
        <v>0</v>
      </c>
      <c r="H585" s="6">
        <v>0</v>
      </c>
      <c r="I585" s="160">
        <v>4</v>
      </c>
      <c r="J585" s="6">
        <v>3.5</v>
      </c>
      <c r="K585" s="7">
        <f t="shared" si="47"/>
        <v>14</v>
      </c>
      <c r="L585" s="7">
        <f t="shared" ref="L585:L650" si="49">SUM(K585*7%)</f>
        <v>0.98000000000000009</v>
      </c>
      <c r="M585" s="17">
        <f t="shared" si="48"/>
        <v>14.98</v>
      </c>
      <c r="N585" s="17">
        <f t="shared" si="45"/>
        <v>14.98</v>
      </c>
      <c r="O585" s="6">
        <v>14.98</v>
      </c>
      <c r="P585" s="13">
        <f t="shared" si="46"/>
        <v>0.98000000000000009</v>
      </c>
      <c r="Q585" s="11">
        <v>1</v>
      </c>
      <c r="R585" s="13"/>
    </row>
    <row r="586" spans="1:18" ht="24" customHeight="1">
      <c r="A586" s="9">
        <v>582</v>
      </c>
      <c r="B586" s="3">
        <v>6020002499</v>
      </c>
      <c r="C586" s="2" t="s">
        <v>2068</v>
      </c>
      <c r="D586" s="4" t="s">
        <v>2066</v>
      </c>
      <c r="E586" s="4" t="s">
        <v>2069</v>
      </c>
      <c r="F586" s="2" t="s">
        <v>438</v>
      </c>
      <c r="G586" s="6">
        <v>307.11</v>
      </c>
      <c r="H586" s="6">
        <v>20.11</v>
      </c>
      <c r="I586" s="160">
        <v>16</v>
      </c>
      <c r="J586" s="6">
        <v>3.5</v>
      </c>
      <c r="K586" s="7">
        <f t="shared" si="47"/>
        <v>56</v>
      </c>
      <c r="L586" s="7">
        <f t="shared" si="49"/>
        <v>3.9200000000000004</v>
      </c>
      <c r="M586" s="17">
        <f t="shared" si="48"/>
        <v>59.92</v>
      </c>
      <c r="N586" s="17">
        <f t="shared" si="45"/>
        <v>367.03000000000003</v>
      </c>
      <c r="O586" s="6">
        <v>367.03</v>
      </c>
      <c r="P586" s="13">
        <f t="shared" si="46"/>
        <v>24.03</v>
      </c>
      <c r="Q586" s="11">
        <v>0</v>
      </c>
      <c r="R586" s="13"/>
    </row>
    <row r="587" spans="1:18" ht="24" customHeight="1">
      <c r="A587" s="9">
        <v>583</v>
      </c>
      <c r="B587" s="3">
        <v>6020002500</v>
      </c>
      <c r="C587" s="2" t="s">
        <v>2070</v>
      </c>
      <c r="D587" s="4" t="s">
        <v>2066</v>
      </c>
      <c r="E587" s="4" t="s">
        <v>2071</v>
      </c>
      <c r="F587" s="2" t="s">
        <v>476</v>
      </c>
      <c r="G587" s="6">
        <v>52.44</v>
      </c>
      <c r="H587" s="6">
        <v>3.44</v>
      </c>
      <c r="I587" s="160">
        <v>2</v>
      </c>
      <c r="J587" s="6">
        <v>3.5</v>
      </c>
      <c r="K587" s="7">
        <f t="shared" si="47"/>
        <v>7</v>
      </c>
      <c r="L587" s="7">
        <f t="shared" si="49"/>
        <v>0.49000000000000005</v>
      </c>
      <c r="M587" s="17">
        <f t="shared" si="48"/>
        <v>7.49</v>
      </c>
      <c r="N587" s="17">
        <f t="shared" si="45"/>
        <v>59.93</v>
      </c>
      <c r="O587" s="6">
        <v>59.93</v>
      </c>
      <c r="P587" s="13">
        <f t="shared" si="46"/>
        <v>3.93</v>
      </c>
      <c r="Q587" s="11">
        <v>1</v>
      </c>
      <c r="R587" s="13"/>
    </row>
    <row r="588" spans="1:18" ht="24" customHeight="1">
      <c r="A588" s="9">
        <v>584</v>
      </c>
      <c r="B588" s="3">
        <v>6020002501</v>
      </c>
      <c r="C588" s="2" t="s">
        <v>2072</v>
      </c>
      <c r="D588" s="4" t="s">
        <v>2073</v>
      </c>
      <c r="E588" s="4" t="s">
        <v>2074</v>
      </c>
      <c r="F588" s="2" t="s">
        <v>18</v>
      </c>
      <c r="G588" s="6">
        <v>0</v>
      </c>
      <c r="H588" s="6">
        <v>0</v>
      </c>
      <c r="I588" s="160">
        <v>16</v>
      </c>
      <c r="J588" s="6">
        <v>3.5</v>
      </c>
      <c r="K588" s="7">
        <f t="shared" si="47"/>
        <v>56</v>
      </c>
      <c r="L588" s="7">
        <f t="shared" si="49"/>
        <v>3.9200000000000004</v>
      </c>
      <c r="M588" s="17">
        <f t="shared" si="48"/>
        <v>59.92</v>
      </c>
      <c r="N588" s="17">
        <f t="shared" si="45"/>
        <v>59.92</v>
      </c>
      <c r="O588" s="6">
        <v>59.92</v>
      </c>
      <c r="P588" s="13">
        <f t="shared" si="46"/>
        <v>3.9200000000000004</v>
      </c>
      <c r="Q588" s="11">
        <v>0</v>
      </c>
      <c r="R588" s="13"/>
    </row>
    <row r="589" spans="1:18" ht="24" customHeight="1">
      <c r="A589" s="9">
        <v>585</v>
      </c>
      <c r="B589" s="3">
        <v>6020002502</v>
      </c>
      <c r="C589" s="2" t="s">
        <v>2075</v>
      </c>
      <c r="D589" s="4" t="s">
        <v>2076</v>
      </c>
      <c r="E589" s="4" t="s">
        <v>2077</v>
      </c>
      <c r="F589" s="2" t="s">
        <v>438</v>
      </c>
      <c r="G589" s="6">
        <v>430.7</v>
      </c>
      <c r="H589" s="6">
        <v>28.2</v>
      </c>
      <c r="I589" s="160">
        <v>15</v>
      </c>
      <c r="J589" s="6">
        <v>3.5</v>
      </c>
      <c r="K589" s="7">
        <f t="shared" si="47"/>
        <v>52.5</v>
      </c>
      <c r="L589" s="7">
        <f t="shared" si="49"/>
        <v>3.6750000000000003</v>
      </c>
      <c r="M589" s="17">
        <f t="shared" si="48"/>
        <v>56.18</v>
      </c>
      <c r="N589" s="17">
        <f t="shared" si="45"/>
        <v>486.88</v>
      </c>
      <c r="O589" s="6">
        <v>486.88</v>
      </c>
      <c r="P589" s="13">
        <f t="shared" si="46"/>
        <v>31.875</v>
      </c>
      <c r="Q589" s="11">
        <v>1</v>
      </c>
      <c r="R589" s="13"/>
    </row>
    <row r="590" spans="1:18" ht="24" customHeight="1">
      <c r="A590" s="9">
        <v>586</v>
      </c>
      <c r="B590" s="3">
        <v>6020002503</v>
      </c>
      <c r="C590" s="2" t="s">
        <v>2078</v>
      </c>
      <c r="D590" s="4" t="s">
        <v>2079</v>
      </c>
      <c r="E590" s="4" t="s">
        <v>2080</v>
      </c>
      <c r="F590" s="10" t="s">
        <v>438</v>
      </c>
      <c r="G590" s="6">
        <v>179.79</v>
      </c>
      <c r="H590" s="6">
        <v>11.79</v>
      </c>
      <c r="I590" s="160">
        <v>6</v>
      </c>
      <c r="J590" s="6">
        <v>3.5</v>
      </c>
      <c r="K590" s="7">
        <f t="shared" si="47"/>
        <v>21</v>
      </c>
      <c r="L590" s="7">
        <f t="shared" si="49"/>
        <v>1.4700000000000002</v>
      </c>
      <c r="M590" s="17">
        <f t="shared" si="48"/>
        <v>22.47</v>
      </c>
      <c r="N590" s="17">
        <f t="shared" si="45"/>
        <v>202.26</v>
      </c>
      <c r="O590" s="6">
        <v>202.26</v>
      </c>
      <c r="P590" s="13">
        <f t="shared" si="46"/>
        <v>13.26</v>
      </c>
      <c r="Q590" s="11">
        <v>0</v>
      </c>
      <c r="R590" s="13"/>
    </row>
    <row r="591" spans="1:18" ht="24" customHeight="1">
      <c r="A591" s="9">
        <v>587</v>
      </c>
      <c r="B591" s="3">
        <v>6020002504</v>
      </c>
      <c r="C591" s="2" t="s">
        <v>2081</v>
      </c>
      <c r="D591" s="4" t="s">
        <v>2082</v>
      </c>
      <c r="E591" s="4" t="s">
        <v>2083</v>
      </c>
      <c r="F591" s="2" t="s">
        <v>18</v>
      </c>
      <c r="G591" s="6">
        <v>0</v>
      </c>
      <c r="H591" s="6">
        <v>0</v>
      </c>
      <c r="I591" s="160">
        <v>8</v>
      </c>
      <c r="J591" s="6">
        <v>3.5</v>
      </c>
      <c r="K591" s="7">
        <f t="shared" si="47"/>
        <v>28</v>
      </c>
      <c r="L591" s="7">
        <f t="shared" si="49"/>
        <v>1.9600000000000002</v>
      </c>
      <c r="M591" s="17">
        <f t="shared" si="48"/>
        <v>29.96</v>
      </c>
      <c r="N591" s="17">
        <f t="shared" si="45"/>
        <v>29.96</v>
      </c>
      <c r="O591" s="6">
        <v>29.96</v>
      </c>
      <c r="P591" s="13">
        <f t="shared" si="46"/>
        <v>1.9600000000000002</v>
      </c>
      <c r="Q591" s="11">
        <v>1</v>
      </c>
      <c r="R591" s="13"/>
    </row>
    <row r="592" spans="1:18" ht="24" customHeight="1">
      <c r="A592" s="9">
        <v>588</v>
      </c>
      <c r="B592" s="3">
        <v>6020002505</v>
      </c>
      <c r="C592" s="2" t="s">
        <v>2084</v>
      </c>
      <c r="D592" s="4" t="s">
        <v>2085</v>
      </c>
      <c r="E592" s="4" t="s">
        <v>2086</v>
      </c>
      <c r="F592" s="2" t="s">
        <v>476</v>
      </c>
      <c r="G592" s="6">
        <v>134.82</v>
      </c>
      <c r="H592" s="6">
        <v>8.82</v>
      </c>
      <c r="I592" s="160">
        <v>34</v>
      </c>
      <c r="J592" s="6">
        <v>3.5</v>
      </c>
      <c r="K592" s="7">
        <f t="shared" si="47"/>
        <v>119</v>
      </c>
      <c r="L592" s="7">
        <f t="shared" si="49"/>
        <v>8.33</v>
      </c>
      <c r="M592" s="17">
        <f t="shared" si="48"/>
        <v>127.33</v>
      </c>
      <c r="N592" s="17">
        <f t="shared" si="45"/>
        <v>262.14999999999998</v>
      </c>
      <c r="O592" s="6">
        <v>262.14999999999998</v>
      </c>
      <c r="P592" s="13">
        <f t="shared" si="46"/>
        <v>17.149999999999999</v>
      </c>
      <c r="Q592" s="11">
        <v>0</v>
      </c>
      <c r="R592" s="13"/>
    </row>
    <row r="593" spans="1:18" ht="24" customHeight="1">
      <c r="A593" s="9">
        <v>589</v>
      </c>
      <c r="B593" s="3">
        <v>6020002506</v>
      </c>
      <c r="C593" s="2" t="s">
        <v>2087</v>
      </c>
      <c r="D593" s="4" t="s">
        <v>2085</v>
      </c>
      <c r="E593" s="4" t="s">
        <v>2088</v>
      </c>
      <c r="F593" s="2" t="s">
        <v>476</v>
      </c>
      <c r="G593" s="6">
        <v>127.33</v>
      </c>
      <c r="H593" s="6">
        <v>8.33</v>
      </c>
      <c r="I593" s="160">
        <v>17</v>
      </c>
      <c r="J593" s="6">
        <v>3.5</v>
      </c>
      <c r="K593" s="7">
        <f t="shared" si="47"/>
        <v>59.5</v>
      </c>
      <c r="L593" s="7">
        <f t="shared" si="49"/>
        <v>4.165</v>
      </c>
      <c r="M593" s="17">
        <f t="shared" si="48"/>
        <v>63.669999999999995</v>
      </c>
      <c r="N593" s="17">
        <f t="shared" si="45"/>
        <v>191</v>
      </c>
      <c r="O593" s="6">
        <v>191</v>
      </c>
      <c r="P593" s="13">
        <f t="shared" si="46"/>
        <v>12.495000000000001</v>
      </c>
      <c r="Q593" s="11">
        <v>1</v>
      </c>
      <c r="R593" s="13"/>
    </row>
    <row r="594" spans="1:18" ht="24" customHeight="1">
      <c r="A594" s="9">
        <v>590</v>
      </c>
      <c r="B594" s="3">
        <v>6020002507</v>
      </c>
      <c r="C594" s="2" t="s">
        <v>2089</v>
      </c>
      <c r="D594" s="4" t="s">
        <v>2090</v>
      </c>
      <c r="E594" s="4" t="s">
        <v>2091</v>
      </c>
      <c r="F594" s="2" t="s">
        <v>461</v>
      </c>
      <c r="G594" s="6">
        <v>1381.93</v>
      </c>
      <c r="H594" s="6">
        <v>90.43</v>
      </c>
      <c r="I594" s="160">
        <v>60</v>
      </c>
      <c r="J594" s="6">
        <v>3.5</v>
      </c>
      <c r="K594" s="7">
        <f t="shared" si="47"/>
        <v>210</v>
      </c>
      <c r="L594" s="7">
        <f t="shared" si="49"/>
        <v>14.700000000000001</v>
      </c>
      <c r="M594" s="17">
        <f t="shared" si="48"/>
        <v>224.7</v>
      </c>
      <c r="N594" s="17">
        <f t="shared" si="45"/>
        <v>1606.63</v>
      </c>
      <c r="O594" s="6">
        <v>1606.63</v>
      </c>
      <c r="P594" s="13">
        <f t="shared" si="46"/>
        <v>105.13000000000001</v>
      </c>
      <c r="Q594" s="11">
        <v>0</v>
      </c>
      <c r="R594" s="13"/>
    </row>
    <row r="595" spans="1:18" ht="24" customHeight="1">
      <c r="A595" s="9">
        <v>591</v>
      </c>
      <c r="B595" s="3">
        <v>6020002508</v>
      </c>
      <c r="C595" s="2" t="s">
        <v>2092</v>
      </c>
      <c r="D595" s="4" t="s">
        <v>2093</v>
      </c>
      <c r="E595" s="4" t="s">
        <v>2094</v>
      </c>
      <c r="F595" s="2" t="s">
        <v>438</v>
      </c>
      <c r="G595" s="6">
        <v>816.44</v>
      </c>
      <c r="H595" s="6">
        <v>53.44</v>
      </c>
      <c r="I595" s="160">
        <v>23</v>
      </c>
      <c r="J595" s="6">
        <v>3.5</v>
      </c>
      <c r="K595" s="7">
        <f t="shared" si="47"/>
        <v>80.5</v>
      </c>
      <c r="L595" s="7">
        <f t="shared" si="49"/>
        <v>5.6350000000000007</v>
      </c>
      <c r="M595" s="17">
        <f t="shared" si="48"/>
        <v>86.14</v>
      </c>
      <c r="N595" s="17">
        <f t="shared" si="45"/>
        <v>902.58</v>
      </c>
      <c r="O595" s="6">
        <v>902.58</v>
      </c>
      <c r="P595" s="13">
        <f t="shared" si="46"/>
        <v>59.074999999999996</v>
      </c>
      <c r="Q595" s="11">
        <v>1</v>
      </c>
      <c r="R595" s="13"/>
    </row>
    <row r="596" spans="1:18" ht="24" customHeight="1">
      <c r="A596" s="9">
        <v>592</v>
      </c>
      <c r="B596" s="3">
        <v>6020002509</v>
      </c>
      <c r="C596" s="2" t="s">
        <v>2095</v>
      </c>
      <c r="D596" s="4" t="s">
        <v>2096</v>
      </c>
      <c r="E596" s="4" t="s">
        <v>2097</v>
      </c>
      <c r="F596" s="2" t="s">
        <v>476</v>
      </c>
      <c r="G596" s="6">
        <v>486.85</v>
      </c>
      <c r="H596" s="6">
        <v>31.85</v>
      </c>
      <c r="I596" s="160">
        <v>67</v>
      </c>
      <c r="J596" s="6">
        <v>3.5</v>
      </c>
      <c r="K596" s="7">
        <f t="shared" si="47"/>
        <v>234.5</v>
      </c>
      <c r="L596" s="7">
        <f t="shared" si="49"/>
        <v>16.415000000000003</v>
      </c>
      <c r="M596" s="17">
        <f t="shared" si="48"/>
        <v>250.92</v>
      </c>
      <c r="N596" s="17">
        <f t="shared" si="45"/>
        <v>737.77</v>
      </c>
      <c r="O596" s="6">
        <v>737.77</v>
      </c>
      <c r="P596" s="13">
        <f t="shared" si="46"/>
        <v>48.265000000000001</v>
      </c>
      <c r="Q596" s="11">
        <v>0</v>
      </c>
      <c r="R596" s="13"/>
    </row>
    <row r="597" spans="1:18" ht="24" customHeight="1">
      <c r="A597" s="9">
        <v>593</v>
      </c>
      <c r="B597" s="3">
        <v>6020002510</v>
      </c>
      <c r="C597" s="2" t="s">
        <v>2098</v>
      </c>
      <c r="D597" s="4" t="s">
        <v>2099</v>
      </c>
      <c r="E597" s="4" t="s">
        <v>2100</v>
      </c>
      <c r="F597" s="2" t="s">
        <v>438</v>
      </c>
      <c r="G597" s="6">
        <v>1247.0899999999999</v>
      </c>
      <c r="H597" s="6">
        <v>81.59</v>
      </c>
      <c r="I597" s="160">
        <v>22</v>
      </c>
      <c r="J597" s="6">
        <v>3.5</v>
      </c>
      <c r="K597" s="7">
        <f t="shared" si="47"/>
        <v>77</v>
      </c>
      <c r="L597" s="7">
        <f t="shared" si="49"/>
        <v>5.3900000000000006</v>
      </c>
      <c r="M597" s="17">
        <f t="shared" si="48"/>
        <v>82.39</v>
      </c>
      <c r="N597" s="17">
        <f t="shared" si="45"/>
        <v>1329.48</v>
      </c>
      <c r="O597" s="6">
        <v>1329.48</v>
      </c>
      <c r="P597" s="13">
        <f t="shared" si="46"/>
        <v>86.98</v>
      </c>
      <c r="Q597" s="11">
        <v>1</v>
      </c>
      <c r="R597" s="13"/>
    </row>
    <row r="598" spans="1:18" ht="24" customHeight="1">
      <c r="A598" s="9">
        <v>594</v>
      </c>
      <c r="B598" s="3">
        <v>6020002511</v>
      </c>
      <c r="C598" s="2" t="s">
        <v>2101</v>
      </c>
      <c r="D598" s="4" t="s">
        <v>2102</v>
      </c>
      <c r="E598" s="4" t="s">
        <v>2103</v>
      </c>
      <c r="F598" s="2" t="s">
        <v>18</v>
      </c>
      <c r="G598" s="6">
        <v>0</v>
      </c>
      <c r="H598" s="6">
        <v>0</v>
      </c>
      <c r="I598" s="160">
        <v>19</v>
      </c>
      <c r="J598" s="6">
        <v>3.5</v>
      </c>
      <c r="K598" s="7">
        <f t="shared" si="47"/>
        <v>66.5</v>
      </c>
      <c r="L598" s="7">
        <f t="shared" si="49"/>
        <v>4.6550000000000002</v>
      </c>
      <c r="M598" s="17">
        <f t="shared" si="48"/>
        <v>71.160000000000011</v>
      </c>
      <c r="N598" s="17">
        <f t="shared" si="45"/>
        <v>71.160000000000011</v>
      </c>
      <c r="O598" s="6">
        <v>71.16</v>
      </c>
      <c r="P598" s="13">
        <f t="shared" si="46"/>
        <v>4.6550000000000002</v>
      </c>
      <c r="Q598" s="11">
        <v>0</v>
      </c>
      <c r="R598" s="13"/>
    </row>
    <row r="599" spans="1:18" ht="24" customHeight="1">
      <c r="A599" s="9">
        <v>595</v>
      </c>
      <c r="B599" s="3">
        <v>6020002512</v>
      </c>
      <c r="C599" s="2" t="s">
        <v>2104</v>
      </c>
      <c r="D599" s="4" t="s">
        <v>2105</v>
      </c>
      <c r="E599" s="4" t="s">
        <v>2106</v>
      </c>
      <c r="F599" s="2" t="s">
        <v>461</v>
      </c>
      <c r="G599" s="6">
        <v>322.08999999999997</v>
      </c>
      <c r="H599" s="6">
        <v>21.09</v>
      </c>
      <c r="I599" s="160">
        <v>14</v>
      </c>
      <c r="J599" s="6">
        <v>3.5</v>
      </c>
      <c r="K599" s="7">
        <f t="shared" si="47"/>
        <v>49</v>
      </c>
      <c r="L599" s="7">
        <f t="shared" si="49"/>
        <v>3.43</v>
      </c>
      <c r="M599" s="17">
        <f t="shared" si="48"/>
        <v>52.43</v>
      </c>
      <c r="N599" s="17">
        <f t="shared" si="45"/>
        <v>374.52</v>
      </c>
      <c r="O599" s="6">
        <v>374.52</v>
      </c>
      <c r="P599" s="13">
        <f t="shared" si="46"/>
        <v>24.52</v>
      </c>
      <c r="Q599" s="11">
        <v>1</v>
      </c>
      <c r="R599" s="13"/>
    </row>
    <row r="600" spans="1:18" ht="24" customHeight="1">
      <c r="A600" s="9">
        <v>596</v>
      </c>
      <c r="B600" s="3">
        <v>6020002513</v>
      </c>
      <c r="C600" s="2" t="s">
        <v>2107</v>
      </c>
      <c r="D600" s="4" t="s">
        <v>2108</v>
      </c>
      <c r="E600" s="4" t="s">
        <v>2109</v>
      </c>
      <c r="F600" s="2" t="s">
        <v>476</v>
      </c>
      <c r="G600" s="6">
        <v>63.67</v>
      </c>
      <c r="H600" s="6">
        <v>4.17</v>
      </c>
      <c r="I600" s="160">
        <v>10</v>
      </c>
      <c r="J600" s="6">
        <v>3.5</v>
      </c>
      <c r="K600" s="7">
        <f t="shared" si="47"/>
        <v>35</v>
      </c>
      <c r="L600" s="7">
        <f t="shared" si="49"/>
        <v>2.4500000000000002</v>
      </c>
      <c r="M600" s="17">
        <f t="shared" si="48"/>
        <v>37.450000000000003</v>
      </c>
      <c r="N600" s="17">
        <f t="shared" si="45"/>
        <v>101.12</v>
      </c>
      <c r="O600" s="6">
        <v>101.12</v>
      </c>
      <c r="P600" s="13">
        <f t="shared" si="46"/>
        <v>6.62</v>
      </c>
      <c r="Q600" s="11">
        <v>0</v>
      </c>
      <c r="R600" s="13"/>
    </row>
    <row r="601" spans="1:18" ht="24" customHeight="1">
      <c r="A601" s="9">
        <v>597</v>
      </c>
      <c r="B601" s="3">
        <v>6020002514</v>
      </c>
      <c r="C601" s="2" t="s">
        <v>2110</v>
      </c>
      <c r="D601" s="4" t="s">
        <v>2111</v>
      </c>
      <c r="E601" s="4" t="s">
        <v>2112</v>
      </c>
      <c r="F601" s="2" t="s">
        <v>438</v>
      </c>
      <c r="G601" s="6">
        <v>602.97</v>
      </c>
      <c r="H601" s="6">
        <v>39.47</v>
      </c>
      <c r="I601" s="160">
        <v>10</v>
      </c>
      <c r="J601" s="6">
        <v>3.5</v>
      </c>
      <c r="K601" s="7">
        <f t="shared" si="47"/>
        <v>35</v>
      </c>
      <c r="L601" s="7">
        <f t="shared" si="49"/>
        <v>2.4500000000000002</v>
      </c>
      <c r="M601" s="17">
        <f t="shared" si="48"/>
        <v>37.450000000000003</v>
      </c>
      <c r="N601" s="17">
        <f t="shared" si="45"/>
        <v>640.42000000000007</v>
      </c>
      <c r="O601" s="6">
        <v>640.41999999999996</v>
      </c>
      <c r="P601" s="13">
        <f t="shared" si="46"/>
        <v>41.92</v>
      </c>
      <c r="Q601" s="11">
        <v>1</v>
      </c>
      <c r="R601" s="13"/>
    </row>
    <row r="602" spans="1:18" ht="24" customHeight="1">
      <c r="A602" s="9">
        <v>598</v>
      </c>
      <c r="B602" s="3">
        <v>6020002515</v>
      </c>
      <c r="C602" s="2" t="s">
        <v>2113</v>
      </c>
      <c r="D602" s="4" t="s">
        <v>2114</v>
      </c>
      <c r="E602" s="4" t="s">
        <v>2115</v>
      </c>
      <c r="F602" s="2" t="s">
        <v>18</v>
      </c>
      <c r="G602" s="6">
        <v>0</v>
      </c>
      <c r="H602" s="6">
        <v>0</v>
      </c>
      <c r="I602" s="160">
        <v>24</v>
      </c>
      <c r="J602" s="6">
        <v>3.5</v>
      </c>
      <c r="K602" s="7">
        <f t="shared" si="47"/>
        <v>84</v>
      </c>
      <c r="L602" s="7">
        <f t="shared" si="49"/>
        <v>5.8800000000000008</v>
      </c>
      <c r="M602" s="17">
        <f t="shared" si="48"/>
        <v>89.88</v>
      </c>
      <c r="N602" s="17">
        <f t="shared" si="45"/>
        <v>89.88</v>
      </c>
      <c r="O602" s="6">
        <v>89.88</v>
      </c>
      <c r="P602" s="13">
        <f t="shared" si="46"/>
        <v>5.8800000000000008</v>
      </c>
      <c r="Q602" s="11">
        <v>0</v>
      </c>
      <c r="R602" s="13"/>
    </row>
    <row r="603" spans="1:18" ht="24" customHeight="1">
      <c r="A603" s="9">
        <v>599</v>
      </c>
      <c r="B603" s="3">
        <v>6020002516</v>
      </c>
      <c r="C603" s="2" t="s">
        <v>2116</v>
      </c>
      <c r="D603" s="4" t="s">
        <v>2117</v>
      </c>
      <c r="E603" s="4" t="s">
        <v>2118</v>
      </c>
      <c r="F603" s="2" t="s">
        <v>505</v>
      </c>
      <c r="G603" s="6">
        <v>168.53</v>
      </c>
      <c r="H603" s="6">
        <v>11.03</v>
      </c>
      <c r="I603" s="160">
        <v>12</v>
      </c>
      <c r="J603" s="6">
        <v>3.5</v>
      </c>
      <c r="K603" s="7">
        <f t="shared" si="47"/>
        <v>42</v>
      </c>
      <c r="L603" s="7">
        <f t="shared" si="49"/>
        <v>2.9400000000000004</v>
      </c>
      <c r="M603" s="17">
        <f t="shared" si="48"/>
        <v>44.94</v>
      </c>
      <c r="N603" s="17">
        <f t="shared" si="45"/>
        <v>213.47</v>
      </c>
      <c r="O603" s="6">
        <v>213.47</v>
      </c>
      <c r="P603" s="13">
        <f t="shared" si="46"/>
        <v>13.969999999999999</v>
      </c>
      <c r="Q603" s="11">
        <v>1</v>
      </c>
      <c r="R603" s="13"/>
    </row>
    <row r="604" spans="1:18" ht="24" customHeight="1">
      <c r="A604" s="9">
        <v>600</v>
      </c>
      <c r="B604" s="3">
        <v>6020002517</v>
      </c>
      <c r="C604" s="2" t="s">
        <v>2119</v>
      </c>
      <c r="D604" s="4" t="s">
        <v>2120</v>
      </c>
      <c r="E604" s="4" t="s">
        <v>2121</v>
      </c>
      <c r="F604" s="10" t="s">
        <v>1368</v>
      </c>
      <c r="G604" s="6">
        <v>183.51</v>
      </c>
      <c r="H604" s="6">
        <v>12.01</v>
      </c>
      <c r="I604" s="160">
        <v>4</v>
      </c>
      <c r="J604" s="6">
        <v>3.5</v>
      </c>
      <c r="K604" s="7">
        <f t="shared" si="47"/>
        <v>14</v>
      </c>
      <c r="L604" s="7">
        <f t="shared" si="49"/>
        <v>0.98000000000000009</v>
      </c>
      <c r="M604" s="17">
        <f t="shared" si="48"/>
        <v>14.98</v>
      </c>
      <c r="N604" s="17">
        <f t="shared" si="45"/>
        <v>198.48999999999998</v>
      </c>
      <c r="O604" s="6">
        <v>198.49</v>
      </c>
      <c r="P604" s="13">
        <f t="shared" si="46"/>
        <v>12.99</v>
      </c>
      <c r="Q604" s="11">
        <v>0</v>
      </c>
      <c r="R604" s="13"/>
    </row>
    <row r="605" spans="1:18" ht="24" customHeight="1">
      <c r="A605" s="9">
        <v>601</v>
      </c>
      <c r="B605" s="3">
        <v>6020002518</v>
      </c>
      <c r="C605" s="2" t="s">
        <v>2122</v>
      </c>
      <c r="D605" s="4" t="s">
        <v>2123</v>
      </c>
      <c r="E605" s="4" t="s">
        <v>2124</v>
      </c>
      <c r="F605" s="2" t="s">
        <v>18</v>
      </c>
      <c r="G605" s="6">
        <v>0</v>
      </c>
      <c r="H605" s="6">
        <v>0</v>
      </c>
      <c r="I605" s="160">
        <v>9</v>
      </c>
      <c r="J605" s="6">
        <v>3.5</v>
      </c>
      <c r="K605" s="7">
        <f t="shared" si="47"/>
        <v>31.5</v>
      </c>
      <c r="L605" s="7">
        <f t="shared" si="49"/>
        <v>2.2050000000000001</v>
      </c>
      <c r="M605" s="17">
        <f t="shared" si="48"/>
        <v>33.71</v>
      </c>
      <c r="N605" s="17">
        <f t="shared" si="45"/>
        <v>33.71</v>
      </c>
      <c r="O605" s="6">
        <v>33.71</v>
      </c>
      <c r="P605" s="13">
        <f t="shared" si="46"/>
        <v>2.2050000000000001</v>
      </c>
      <c r="Q605" s="11">
        <v>1</v>
      </c>
      <c r="R605" s="13"/>
    </row>
    <row r="606" spans="1:18" ht="24" customHeight="1">
      <c r="A606" s="9">
        <v>602</v>
      </c>
      <c r="B606" s="3">
        <v>6020002519</v>
      </c>
      <c r="C606" s="2" t="s">
        <v>418</v>
      </c>
      <c r="D606" s="4" t="s">
        <v>2125</v>
      </c>
      <c r="E606" s="4" t="s">
        <v>2126</v>
      </c>
      <c r="F606" s="10" t="s">
        <v>438</v>
      </c>
      <c r="G606" s="6">
        <v>187.27</v>
      </c>
      <c r="H606" s="6">
        <v>12.27</v>
      </c>
      <c r="I606" s="160">
        <v>5</v>
      </c>
      <c r="J606" s="6">
        <v>3.5</v>
      </c>
      <c r="K606" s="7">
        <f t="shared" si="47"/>
        <v>17.5</v>
      </c>
      <c r="L606" s="7">
        <f t="shared" si="49"/>
        <v>1.2250000000000001</v>
      </c>
      <c r="M606" s="17">
        <f t="shared" si="48"/>
        <v>18.73</v>
      </c>
      <c r="N606" s="17">
        <f t="shared" si="45"/>
        <v>206</v>
      </c>
      <c r="O606" s="6">
        <v>206</v>
      </c>
      <c r="P606" s="13">
        <f t="shared" si="46"/>
        <v>13.494999999999999</v>
      </c>
      <c r="Q606" s="11">
        <v>0</v>
      </c>
      <c r="R606" s="13"/>
    </row>
    <row r="607" spans="1:18" ht="24" customHeight="1">
      <c r="A607" s="9">
        <v>603</v>
      </c>
      <c r="B607" s="3">
        <v>6020002520</v>
      </c>
      <c r="C607" s="2" t="s">
        <v>2127</v>
      </c>
      <c r="D607" s="4" t="s">
        <v>2128</v>
      </c>
      <c r="E607" s="4" t="s">
        <v>2129</v>
      </c>
      <c r="F607" s="2" t="s">
        <v>438</v>
      </c>
      <c r="G607" s="6">
        <v>584.24</v>
      </c>
      <c r="H607" s="6">
        <v>38.24</v>
      </c>
      <c r="I607" s="160">
        <v>24</v>
      </c>
      <c r="J607" s="6">
        <v>3.5</v>
      </c>
      <c r="K607" s="7">
        <f t="shared" si="47"/>
        <v>84</v>
      </c>
      <c r="L607" s="7">
        <f t="shared" si="49"/>
        <v>5.8800000000000008</v>
      </c>
      <c r="M607" s="17">
        <f t="shared" si="48"/>
        <v>89.88</v>
      </c>
      <c r="N607" s="17">
        <f t="shared" si="45"/>
        <v>674.12</v>
      </c>
      <c r="O607" s="6">
        <v>674.12</v>
      </c>
      <c r="P607" s="13">
        <f t="shared" si="46"/>
        <v>44.120000000000005</v>
      </c>
      <c r="Q607" s="11">
        <v>1</v>
      </c>
      <c r="R607" s="13"/>
    </row>
    <row r="608" spans="1:18" ht="24" customHeight="1">
      <c r="A608" s="9">
        <v>604</v>
      </c>
      <c r="B608" s="3">
        <v>6020002521</v>
      </c>
      <c r="C608" s="2" t="s">
        <v>2130</v>
      </c>
      <c r="D608" s="4" t="s">
        <v>2131</v>
      </c>
      <c r="E608" s="4" t="s">
        <v>2132</v>
      </c>
      <c r="F608" s="10" t="s">
        <v>438</v>
      </c>
      <c r="G608" s="6">
        <v>719.07</v>
      </c>
      <c r="H608" s="6">
        <v>47.07</v>
      </c>
      <c r="I608" s="160">
        <v>19</v>
      </c>
      <c r="J608" s="6">
        <v>3.5</v>
      </c>
      <c r="K608" s="7">
        <f t="shared" si="47"/>
        <v>66.5</v>
      </c>
      <c r="L608" s="7">
        <f t="shared" si="49"/>
        <v>4.6550000000000002</v>
      </c>
      <c r="M608" s="17">
        <f t="shared" si="48"/>
        <v>71.160000000000011</v>
      </c>
      <c r="N608" s="17">
        <f t="shared" si="45"/>
        <v>790.23</v>
      </c>
      <c r="O608" s="6">
        <v>790.23</v>
      </c>
      <c r="P608" s="13">
        <f t="shared" si="46"/>
        <v>51.725000000000001</v>
      </c>
      <c r="Q608" s="11">
        <v>0</v>
      </c>
      <c r="R608" s="13"/>
    </row>
    <row r="609" spans="1:18" ht="24" customHeight="1">
      <c r="A609" s="9">
        <v>605</v>
      </c>
      <c r="B609" s="3">
        <v>6020002522</v>
      </c>
      <c r="C609" s="2" t="s">
        <v>2133</v>
      </c>
      <c r="D609" s="4" t="s">
        <v>2134</v>
      </c>
      <c r="E609" s="4" t="s">
        <v>2135</v>
      </c>
      <c r="F609" s="2" t="s">
        <v>2136</v>
      </c>
      <c r="G609" s="6">
        <v>161.06</v>
      </c>
      <c r="H609" s="6">
        <v>10.56</v>
      </c>
      <c r="I609" s="160">
        <v>0</v>
      </c>
      <c r="J609" s="6">
        <v>3.5</v>
      </c>
      <c r="K609" s="7">
        <f t="shared" si="47"/>
        <v>0</v>
      </c>
      <c r="L609" s="7">
        <f t="shared" si="49"/>
        <v>0</v>
      </c>
      <c r="M609" s="17">
        <f t="shared" si="48"/>
        <v>0</v>
      </c>
      <c r="N609" s="17">
        <f t="shared" si="45"/>
        <v>161.06</v>
      </c>
      <c r="O609" s="6">
        <v>161.06</v>
      </c>
      <c r="P609" s="13">
        <f t="shared" si="46"/>
        <v>10.56</v>
      </c>
      <c r="Q609" s="11">
        <v>1</v>
      </c>
      <c r="R609" s="13"/>
    </row>
    <row r="610" spans="1:18" ht="24" customHeight="1">
      <c r="A610" s="9">
        <v>606</v>
      </c>
      <c r="B610" s="3">
        <v>6020002523</v>
      </c>
      <c r="C610" s="2" t="s">
        <v>2137</v>
      </c>
      <c r="D610" s="4" t="s">
        <v>2138</v>
      </c>
      <c r="E610" s="4" t="s">
        <v>2139</v>
      </c>
      <c r="F610" s="10" t="s">
        <v>740</v>
      </c>
      <c r="G610" s="6">
        <v>179.77</v>
      </c>
      <c r="H610" s="6">
        <v>11.77</v>
      </c>
      <c r="I610" s="160">
        <v>12</v>
      </c>
      <c r="J610" s="6">
        <v>3.5</v>
      </c>
      <c r="K610" s="7">
        <f t="shared" si="47"/>
        <v>42</v>
      </c>
      <c r="L610" s="7">
        <f t="shared" si="49"/>
        <v>2.9400000000000004</v>
      </c>
      <c r="M610" s="17">
        <f t="shared" si="48"/>
        <v>44.94</v>
      </c>
      <c r="N610" s="17">
        <f t="shared" si="45"/>
        <v>224.71</v>
      </c>
      <c r="O610" s="6">
        <v>224.71</v>
      </c>
      <c r="P610" s="13">
        <f t="shared" si="46"/>
        <v>14.71</v>
      </c>
      <c r="Q610" s="11">
        <v>0</v>
      </c>
      <c r="R610" s="13"/>
    </row>
    <row r="611" spans="1:18" ht="24" customHeight="1">
      <c r="A611" s="9">
        <v>607</v>
      </c>
      <c r="B611" s="3">
        <v>6020002524</v>
      </c>
      <c r="C611" s="2" t="s">
        <v>2140</v>
      </c>
      <c r="D611" s="4" t="s">
        <v>2141</v>
      </c>
      <c r="E611" s="4" t="s">
        <v>2142</v>
      </c>
      <c r="F611" s="2" t="s">
        <v>18</v>
      </c>
      <c r="G611" s="6">
        <v>0</v>
      </c>
      <c r="H611" s="6">
        <v>0</v>
      </c>
      <c r="I611" s="160">
        <v>13</v>
      </c>
      <c r="J611" s="6">
        <v>3.5</v>
      </c>
      <c r="K611" s="7">
        <f t="shared" si="47"/>
        <v>45.5</v>
      </c>
      <c r="L611" s="7">
        <f t="shared" si="49"/>
        <v>3.1850000000000005</v>
      </c>
      <c r="M611" s="17">
        <f t="shared" si="48"/>
        <v>48.69</v>
      </c>
      <c r="N611" s="17">
        <f t="shared" si="45"/>
        <v>48.69</v>
      </c>
      <c r="O611" s="6">
        <v>48.69</v>
      </c>
      <c r="P611" s="13">
        <f t="shared" si="46"/>
        <v>3.1850000000000005</v>
      </c>
      <c r="Q611" s="11">
        <v>1</v>
      </c>
      <c r="R611" s="13"/>
    </row>
    <row r="612" spans="1:18" ht="24" customHeight="1">
      <c r="A612" s="9">
        <v>608</v>
      </c>
      <c r="B612" s="3">
        <v>6020002525</v>
      </c>
      <c r="C612" s="2" t="s">
        <v>2143</v>
      </c>
      <c r="D612" s="4" t="s">
        <v>2144</v>
      </c>
      <c r="E612" s="4" t="s">
        <v>2145</v>
      </c>
      <c r="F612" s="2" t="s">
        <v>438</v>
      </c>
      <c r="G612" s="6">
        <v>378.27</v>
      </c>
      <c r="H612" s="6">
        <v>24.77</v>
      </c>
      <c r="I612" s="160">
        <v>10</v>
      </c>
      <c r="J612" s="6">
        <v>3.5</v>
      </c>
      <c r="K612" s="7">
        <f t="shared" si="47"/>
        <v>35</v>
      </c>
      <c r="L612" s="7">
        <f t="shared" si="49"/>
        <v>2.4500000000000002</v>
      </c>
      <c r="M612" s="17">
        <f t="shared" si="48"/>
        <v>37.450000000000003</v>
      </c>
      <c r="N612" s="17">
        <f t="shared" si="45"/>
        <v>415.71999999999997</v>
      </c>
      <c r="O612" s="6">
        <v>415.72</v>
      </c>
      <c r="P612" s="13">
        <f t="shared" si="46"/>
        <v>27.22</v>
      </c>
      <c r="Q612" s="11">
        <v>0</v>
      </c>
      <c r="R612" s="13"/>
    </row>
    <row r="613" spans="1:18" ht="24" customHeight="1">
      <c r="A613" s="9">
        <v>609</v>
      </c>
      <c r="B613" s="3">
        <v>6020002526</v>
      </c>
      <c r="C613" s="2" t="s">
        <v>2146</v>
      </c>
      <c r="D613" s="4" t="s">
        <v>2147</v>
      </c>
      <c r="E613" s="4" t="s">
        <v>2148</v>
      </c>
      <c r="F613" s="2" t="s">
        <v>18</v>
      </c>
      <c r="G613" s="6">
        <v>0</v>
      </c>
      <c r="H613" s="6">
        <v>0</v>
      </c>
      <c r="I613" s="160">
        <v>6</v>
      </c>
      <c r="J613" s="6">
        <v>3.5</v>
      </c>
      <c r="K613" s="7">
        <f t="shared" si="47"/>
        <v>21</v>
      </c>
      <c r="L613" s="7">
        <f t="shared" si="49"/>
        <v>1.4700000000000002</v>
      </c>
      <c r="M613" s="17">
        <f t="shared" si="48"/>
        <v>22.47</v>
      </c>
      <c r="N613" s="17">
        <f t="shared" si="45"/>
        <v>22.47</v>
      </c>
      <c r="O613" s="6">
        <v>22.47</v>
      </c>
      <c r="P613" s="13">
        <f t="shared" si="46"/>
        <v>1.4700000000000002</v>
      </c>
      <c r="Q613" s="11">
        <v>1</v>
      </c>
      <c r="R613" s="13"/>
    </row>
    <row r="614" spans="1:18" ht="24" customHeight="1">
      <c r="A614" s="9">
        <v>610</v>
      </c>
      <c r="B614" s="3">
        <v>6020002527</v>
      </c>
      <c r="C614" s="2" t="s">
        <v>2149</v>
      </c>
      <c r="D614" s="4" t="s">
        <v>2150</v>
      </c>
      <c r="E614" s="4" t="s">
        <v>2151</v>
      </c>
      <c r="F614" s="2" t="s">
        <v>438</v>
      </c>
      <c r="G614" s="6">
        <v>535.57000000000005</v>
      </c>
      <c r="H614" s="6">
        <v>35.07</v>
      </c>
      <c r="I614" s="160">
        <v>17</v>
      </c>
      <c r="J614" s="6">
        <v>3.5</v>
      </c>
      <c r="K614" s="7">
        <f t="shared" si="47"/>
        <v>59.5</v>
      </c>
      <c r="L614" s="7">
        <f t="shared" si="49"/>
        <v>4.165</v>
      </c>
      <c r="M614" s="17">
        <f t="shared" si="48"/>
        <v>63.669999999999995</v>
      </c>
      <c r="N614" s="17">
        <f t="shared" si="45"/>
        <v>599.24</v>
      </c>
      <c r="O614" s="6">
        <v>599.24</v>
      </c>
      <c r="P614" s="13">
        <f t="shared" si="46"/>
        <v>39.234999999999999</v>
      </c>
      <c r="Q614" s="11">
        <v>0</v>
      </c>
      <c r="R614" s="13"/>
    </row>
    <row r="615" spans="1:18" ht="24" customHeight="1">
      <c r="A615" s="9">
        <v>611</v>
      </c>
      <c r="B615" s="3">
        <v>6020002528</v>
      </c>
      <c r="C615" s="2" t="s">
        <v>2152</v>
      </c>
      <c r="D615" s="4" t="s">
        <v>2153</v>
      </c>
      <c r="E615" s="4" t="s">
        <v>2154</v>
      </c>
      <c r="F615" s="2" t="s">
        <v>18</v>
      </c>
      <c r="G615" s="6">
        <v>0</v>
      </c>
      <c r="H615" s="6">
        <v>0</v>
      </c>
      <c r="I615" s="160">
        <v>31</v>
      </c>
      <c r="J615" s="6">
        <v>3.5</v>
      </c>
      <c r="K615" s="7">
        <f t="shared" si="47"/>
        <v>108.5</v>
      </c>
      <c r="L615" s="7">
        <f t="shared" si="49"/>
        <v>7.5950000000000006</v>
      </c>
      <c r="M615" s="17">
        <f t="shared" si="48"/>
        <v>116.10000000000001</v>
      </c>
      <c r="N615" s="17">
        <f t="shared" si="45"/>
        <v>116.10000000000001</v>
      </c>
      <c r="O615" s="6">
        <v>116.1</v>
      </c>
      <c r="P615" s="13">
        <f t="shared" si="46"/>
        <v>7.5950000000000006</v>
      </c>
      <c r="Q615" s="11">
        <v>1</v>
      </c>
      <c r="R615" s="13"/>
    </row>
    <row r="616" spans="1:18" ht="24" customHeight="1">
      <c r="A616" s="9">
        <v>612</v>
      </c>
      <c r="B616" s="3">
        <v>6020002529</v>
      </c>
      <c r="C616" s="2" t="s">
        <v>2155</v>
      </c>
      <c r="D616" s="4" t="s">
        <v>2156</v>
      </c>
      <c r="E616" s="4" t="s">
        <v>2157</v>
      </c>
      <c r="F616" s="2" t="s">
        <v>472</v>
      </c>
      <c r="G616" s="6">
        <v>67.41</v>
      </c>
      <c r="H616" s="6">
        <v>4.41</v>
      </c>
      <c r="I616" s="160">
        <v>24</v>
      </c>
      <c r="J616" s="6">
        <v>3.5</v>
      </c>
      <c r="K616" s="7">
        <f t="shared" si="47"/>
        <v>84</v>
      </c>
      <c r="L616" s="7">
        <f t="shared" si="49"/>
        <v>5.8800000000000008</v>
      </c>
      <c r="M616" s="17">
        <f t="shared" si="48"/>
        <v>89.88</v>
      </c>
      <c r="N616" s="17">
        <f t="shared" si="45"/>
        <v>157.29</v>
      </c>
      <c r="O616" s="6">
        <v>157.29</v>
      </c>
      <c r="P616" s="13">
        <f t="shared" si="46"/>
        <v>10.290000000000001</v>
      </c>
      <c r="Q616" s="11">
        <v>0</v>
      </c>
      <c r="R616" s="13"/>
    </row>
    <row r="617" spans="1:18" ht="24" customHeight="1">
      <c r="A617" s="9">
        <v>613</v>
      </c>
      <c r="B617" s="3">
        <v>6020002530</v>
      </c>
      <c r="C617" s="2" t="s">
        <v>2158</v>
      </c>
      <c r="D617" s="4" t="s">
        <v>2159</v>
      </c>
      <c r="E617" s="4" t="s">
        <v>2160</v>
      </c>
      <c r="F617" s="2" t="s">
        <v>18</v>
      </c>
      <c r="G617" s="6">
        <v>0</v>
      </c>
      <c r="H617" s="6">
        <v>0</v>
      </c>
      <c r="I617" s="160">
        <v>14</v>
      </c>
      <c r="J617" s="6">
        <v>3.5</v>
      </c>
      <c r="K617" s="7">
        <f t="shared" si="47"/>
        <v>49</v>
      </c>
      <c r="L617" s="7">
        <f t="shared" si="49"/>
        <v>3.43</v>
      </c>
      <c r="M617" s="17">
        <f t="shared" si="48"/>
        <v>52.43</v>
      </c>
      <c r="N617" s="17">
        <f t="shared" si="45"/>
        <v>52.43</v>
      </c>
      <c r="O617" s="6">
        <v>52.43</v>
      </c>
      <c r="P617" s="13">
        <f t="shared" si="46"/>
        <v>3.43</v>
      </c>
      <c r="Q617" s="11">
        <v>1</v>
      </c>
      <c r="R617" s="13"/>
    </row>
    <row r="618" spans="1:18" ht="24" customHeight="1">
      <c r="A618" s="9">
        <v>614</v>
      </c>
      <c r="B618" s="3">
        <v>6020002531</v>
      </c>
      <c r="C618" s="2" t="s">
        <v>2161</v>
      </c>
      <c r="D618" s="4" t="s">
        <v>2162</v>
      </c>
      <c r="E618" s="4" t="s">
        <v>2163</v>
      </c>
      <c r="F618" s="2" t="s">
        <v>438</v>
      </c>
      <c r="G618" s="6">
        <v>426.96</v>
      </c>
      <c r="H618" s="6">
        <v>27.96</v>
      </c>
      <c r="I618" s="160">
        <v>9</v>
      </c>
      <c r="J618" s="6">
        <v>3.5</v>
      </c>
      <c r="K618" s="7">
        <f t="shared" si="47"/>
        <v>31.5</v>
      </c>
      <c r="L618" s="7">
        <f t="shared" si="49"/>
        <v>2.2050000000000001</v>
      </c>
      <c r="M618" s="17">
        <f t="shared" si="48"/>
        <v>33.71</v>
      </c>
      <c r="N618" s="17">
        <f t="shared" si="45"/>
        <v>460.66999999999996</v>
      </c>
      <c r="O618" s="6">
        <v>460.67</v>
      </c>
      <c r="P618" s="13">
        <f t="shared" si="46"/>
        <v>30.164999999999999</v>
      </c>
      <c r="Q618" s="11">
        <v>0</v>
      </c>
      <c r="R618" s="13"/>
    </row>
    <row r="619" spans="1:18" ht="24" customHeight="1">
      <c r="A619" s="9">
        <v>615</v>
      </c>
      <c r="B619" s="3">
        <v>6020002532</v>
      </c>
      <c r="C619" s="2" t="s">
        <v>2164</v>
      </c>
      <c r="D619" s="4" t="s">
        <v>2165</v>
      </c>
      <c r="E619" s="4" t="s">
        <v>2166</v>
      </c>
      <c r="F619" s="10" t="s">
        <v>438</v>
      </c>
      <c r="G619" s="6">
        <v>1108.55</v>
      </c>
      <c r="H619" s="6">
        <v>72.55</v>
      </c>
      <c r="I619" s="160">
        <v>29</v>
      </c>
      <c r="J619" s="6">
        <v>3.5</v>
      </c>
      <c r="K619" s="7">
        <f t="shared" si="47"/>
        <v>101.5</v>
      </c>
      <c r="L619" s="7">
        <f t="shared" si="49"/>
        <v>7.1050000000000004</v>
      </c>
      <c r="M619" s="17">
        <f t="shared" si="48"/>
        <v>108.61</v>
      </c>
      <c r="N619" s="17">
        <f t="shared" si="45"/>
        <v>1217.1599999999999</v>
      </c>
      <c r="O619" s="6">
        <v>1217.1600000000001</v>
      </c>
      <c r="P619" s="13">
        <f t="shared" si="46"/>
        <v>79.655000000000001</v>
      </c>
      <c r="Q619" s="11">
        <v>1</v>
      </c>
      <c r="R619" s="13"/>
    </row>
    <row r="620" spans="1:18" ht="24" customHeight="1">
      <c r="A620" s="9">
        <v>616</v>
      </c>
      <c r="B620" s="3">
        <v>6020002533</v>
      </c>
      <c r="C620" s="2" t="s">
        <v>2167</v>
      </c>
      <c r="D620" s="4" t="s">
        <v>2168</v>
      </c>
      <c r="E620" s="4" t="s">
        <v>2169</v>
      </c>
      <c r="F620" s="10" t="s">
        <v>2170</v>
      </c>
      <c r="G620" s="6">
        <v>18.739999999999998</v>
      </c>
      <c r="H620" s="6">
        <v>1.24</v>
      </c>
      <c r="I620" s="160">
        <v>0</v>
      </c>
      <c r="J620" s="6">
        <v>3.5</v>
      </c>
      <c r="K620" s="7">
        <f t="shared" si="47"/>
        <v>0</v>
      </c>
      <c r="L620" s="7">
        <f t="shared" si="49"/>
        <v>0</v>
      </c>
      <c r="M620" s="17">
        <f t="shared" si="48"/>
        <v>0</v>
      </c>
      <c r="N620" s="17">
        <f t="shared" si="45"/>
        <v>18.739999999999998</v>
      </c>
      <c r="O620" s="6">
        <v>18.739999999999998</v>
      </c>
      <c r="P620" s="13">
        <f t="shared" si="46"/>
        <v>1.24</v>
      </c>
      <c r="Q620" s="11">
        <v>0</v>
      </c>
      <c r="R620" s="13"/>
    </row>
    <row r="621" spans="1:18" ht="24" customHeight="1">
      <c r="A621" s="9">
        <v>617</v>
      </c>
      <c r="B621" s="3">
        <v>6020002534</v>
      </c>
      <c r="C621" s="2" t="s">
        <v>2171</v>
      </c>
      <c r="D621" s="4" t="s">
        <v>2172</v>
      </c>
      <c r="E621" s="4" t="s">
        <v>2173</v>
      </c>
      <c r="F621" s="2" t="s">
        <v>472</v>
      </c>
      <c r="G621" s="6">
        <v>74.900000000000006</v>
      </c>
      <c r="H621" s="6">
        <v>4.9000000000000004</v>
      </c>
      <c r="I621" s="160">
        <v>24</v>
      </c>
      <c r="J621" s="6">
        <v>3.5</v>
      </c>
      <c r="K621" s="7">
        <f t="shared" si="47"/>
        <v>84</v>
      </c>
      <c r="L621" s="7">
        <f t="shared" si="49"/>
        <v>5.8800000000000008</v>
      </c>
      <c r="M621" s="17">
        <f t="shared" si="48"/>
        <v>89.88</v>
      </c>
      <c r="N621" s="17">
        <f t="shared" si="45"/>
        <v>164.78</v>
      </c>
      <c r="O621" s="6">
        <v>164.78</v>
      </c>
      <c r="P621" s="13">
        <f t="shared" si="46"/>
        <v>10.780000000000001</v>
      </c>
      <c r="Q621" s="11">
        <v>1</v>
      </c>
      <c r="R621" s="13"/>
    </row>
    <row r="622" spans="1:18" ht="24" customHeight="1">
      <c r="A622" s="9">
        <v>618</v>
      </c>
      <c r="B622" s="3">
        <v>6020002535</v>
      </c>
      <c r="C622" s="2" t="s">
        <v>2174</v>
      </c>
      <c r="D622" s="4" t="s">
        <v>2175</v>
      </c>
      <c r="E622" s="4" t="s">
        <v>2176</v>
      </c>
      <c r="F622" s="2" t="s">
        <v>438</v>
      </c>
      <c r="G622" s="6">
        <v>674.12</v>
      </c>
      <c r="H622" s="6">
        <v>44.12</v>
      </c>
      <c r="I622" s="160">
        <v>16</v>
      </c>
      <c r="J622" s="6">
        <v>3.5</v>
      </c>
      <c r="K622" s="7">
        <f t="shared" si="47"/>
        <v>56</v>
      </c>
      <c r="L622" s="7">
        <f t="shared" si="49"/>
        <v>3.9200000000000004</v>
      </c>
      <c r="M622" s="17">
        <f t="shared" si="48"/>
        <v>59.92</v>
      </c>
      <c r="N622" s="17">
        <f t="shared" si="45"/>
        <v>734.04</v>
      </c>
      <c r="O622" s="6">
        <v>734.04</v>
      </c>
      <c r="P622" s="13">
        <f t="shared" si="46"/>
        <v>48.04</v>
      </c>
      <c r="Q622" s="11">
        <v>0</v>
      </c>
      <c r="R622" s="13"/>
    </row>
    <row r="623" spans="1:18" ht="24" customHeight="1">
      <c r="A623" s="9">
        <v>619</v>
      </c>
      <c r="B623" s="3">
        <v>6020002536</v>
      </c>
      <c r="C623" s="2" t="s">
        <v>2177</v>
      </c>
      <c r="D623" s="4" t="s">
        <v>2178</v>
      </c>
      <c r="E623" s="4" t="s">
        <v>2179</v>
      </c>
      <c r="F623" s="10" t="s">
        <v>461</v>
      </c>
      <c r="G623" s="6">
        <v>164.8</v>
      </c>
      <c r="H623" s="6">
        <v>10.8</v>
      </c>
      <c r="I623" s="160">
        <v>5</v>
      </c>
      <c r="J623" s="6">
        <v>3.5</v>
      </c>
      <c r="K623" s="7">
        <f t="shared" si="47"/>
        <v>17.5</v>
      </c>
      <c r="L623" s="7">
        <f t="shared" si="49"/>
        <v>1.2250000000000001</v>
      </c>
      <c r="M623" s="17">
        <f t="shared" si="48"/>
        <v>18.73</v>
      </c>
      <c r="N623" s="17">
        <f t="shared" si="45"/>
        <v>183.53</v>
      </c>
      <c r="O623" s="6">
        <v>183.53</v>
      </c>
      <c r="P623" s="13">
        <f t="shared" si="46"/>
        <v>12.025</v>
      </c>
      <c r="Q623" s="11">
        <v>1</v>
      </c>
      <c r="R623" s="13"/>
    </row>
    <row r="624" spans="1:18" ht="24" customHeight="1">
      <c r="A624" s="9">
        <v>620</v>
      </c>
      <c r="B624" s="3">
        <v>6020002537</v>
      </c>
      <c r="C624" s="2" t="s">
        <v>2180</v>
      </c>
      <c r="D624" s="4" t="s">
        <v>2181</v>
      </c>
      <c r="E624" s="4" t="s">
        <v>2182</v>
      </c>
      <c r="F624" s="2" t="s">
        <v>476</v>
      </c>
      <c r="G624" s="6">
        <v>142.31</v>
      </c>
      <c r="H624" s="6">
        <v>9.31</v>
      </c>
      <c r="I624" s="160">
        <v>17</v>
      </c>
      <c r="J624" s="6">
        <v>3.5</v>
      </c>
      <c r="K624" s="7">
        <f t="shared" si="47"/>
        <v>59.5</v>
      </c>
      <c r="L624" s="7">
        <f t="shared" si="49"/>
        <v>4.165</v>
      </c>
      <c r="M624" s="17">
        <f t="shared" si="48"/>
        <v>63.669999999999995</v>
      </c>
      <c r="N624" s="17">
        <f t="shared" si="45"/>
        <v>205.98</v>
      </c>
      <c r="O624" s="6">
        <v>205.98</v>
      </c>
      <c r="P624" s="13">
        <f t="shared" si="46"/>
        <v>13.475000000000001</v>
      </c>
      <c r="Q624" s="11">
        <v>0</v>
      </c>
      <c r="R624" s="13"/>
    </row>
    <row r="625" spans="1:18" ht="24" customHeight="1">
      <c r="A625" s="9">
        <v>621</v>
      </c>
      <c r="B625" s="3">
        <v>6020002538</v>
      </c>
      <c r="C625" s="2" t="s">
        <v>2183</v>
      </c>
      <c r="D625" s="4" t="s">
        <v>2184</v>
      </c>
      <c r="E625" s="4" t="s">
        <v>2185</v>
      </c>
      <c r="F625" s="2" t="s">
        <v>740</v>
      </c>
      <c r="G625" s="6">
        <v>243.44</v>
      </c>
      <c r="H625" s="6">
        <v>15.94</v>
      </c>
      <c r="I625" s="160">
        <v>18</v>
      </c>
      <c r="J625" s="6">
        <v>3.5</v>
      </c>
      <c r="K625" s="7">
        <f t="shared" si="47"/>
        <v>63</v>
      </c>
      <c r="L625" s="7">
        <f t="shared" si="49"/>
        <v>4.41</v>
      </c>
      <c r="M625" s="17">
        <f t="shared" si="48"/>
        <v>67.41</v>
      </c>
      <c r="N625" s="17">
        <f t="shared" si="45"/>
        <v>310.85000000000002</v>
      </c>
      <c r="O625" s="6">
        <v>310.85000000000002</v>
      </c>
      <c r="P625" s="13">
        <f t="shared" si="46"/>
        <v>20.350000000000001</v>
      </c>
      <c r="Q625" s="11">
        <v>1</v>
      </c>
      <c r="R625" s="13"/>
    </row>
    <row r="626" spans="1:18" ht="24" customHeight="1">
      <c r="A626" s="9">
        <v>622</v>
      </c>
      <c r="B626" s="3">
        <v>6020002539</v>
      </c>
      <c r="C626" s="2" t="s">
        <v>2186</v>
      </c>
      <c r="D626" s="4" t="s">
        <v>2187</v>
      </c>
      <c r="E626" s="4" t="s">
        <v>2188</v>
      </c>
      <c r="F626" s="2" t="s">
        <v>740</v>
      </c>
      <c r="G626" s="6">
        <v>224.71</v>
      </c>
      <c r="H626" s="6">
        <v>14.71</v>
      </c>
      <c r="I626" s="160">
        <v>15</v>
      </c>
      <c r="J626" s="6">
        <v>3.5</v>
      </c>
      <c r="K626" s="7">
        <f t="shared" si="47"/>
        <v>52.5</v>
      </c>
      <c r="L626" s="7">
        <f t="shared" si="49"/>
        <v>3.6750000000000003</v>
      </c>
      <c r="M626" s="17">
        <f t="shared" si="48"/>
        <v>56.18</v>
      </c>
      <c r="N626" s="17">
        <f t="shared" si="45"/>
        <v>280.89</v>
      </c>
      <c r="O626" s="6">
        <v>280.89</v>
      </c>
      <c r="P626" s="13">
        <f t="shared" si="46"/>
        <v>18.385000000000002</v>
      </c>
      <c r="Q626" s="11">
        <v>0</v>
      </c>
      <c r="R626" s="13"/>
    </row>
    <row r="627" spans="1:18" ht="24" customHeight="1">
      <c r="A627" s="9">
        <v>623</v>
      </c>
      <c r="B627" s="3">
        <v>6020002540</v>
      </c>
      <c r="C627" s="2" t="s">
        <v>2189</v>
      </c>
      <c r="D627" s="4" t="s">
        <v>2190</v>
      </c>
      <c r="E627" s="4" t="s">
        <v>2191</v>
      </c>
      <c r="F627" s="2" t="s">
        <v>461</v>
      </c>
      <c r="G627" s="6">
        <v>778.96</v>
      </c>
      <c r="H627" s="6">
        <v>50.96</v>
      </c>
      <c r="I627" s="160">
        <v>33</v>
      </c>
      <c r="J627" s="6">
        <v>3.5</v>
      </c>
      <c r="K627" s="7">
        <f t="shared" si="47"/>
        <v>115.5</v>
      </c>
      <c r="L627" s="7">
        <f t="shared" si="49"/>
        <v>8.0850000000000009</v>
      </c>
      <c r="M627" s="17">
        <f t="shared" si="48"/>
        <v>123.59</v>
      </c>
      <c r="N627" s="17">
        <f t="shared" si="45"/>
        <v>902.55000000000007</v>
      </c>
      <c r="O627" s="6">
        <v>902.55</v>
      </c>
      <c r="P627" s="13">
        <f t="shared" si="46"/>
        <v>59.045000000000002</v>
      </c>
      <c r="Q627" s="11">
        <v>1</v>
      </c>
      <c r="R627" s="13"/>
    </row>
    <row r="628" spans="1:18" ht="24" customHeight="1">
      <c r="A628" s="9">
        <v>624</v>
      </c>
      <c r="B628" s="3">
        <v>6020002541</v>
      </c>
      <c r="C628" s="2" t="s">
        <v>2192</v>
      </c>
      <c r="D628" s="4" t="s">
        <v>2193</v>
      </c>
      <c r="E628" s="4" t="s">
        <v>2194</v>
      </c>
      <c r="F628" s="2" t="s">
        <v>438</v>
      </c>
      <c r="G628" s="6">
        <v>1044.8800000000001</v>
      </c>
      <c r="H628" s="6">
        <v>68.38</v>
      </c>
      <c r="I628" s="160">
        <v>36</v>
      </c>
      <c r="J628" s="6">
        <v>3.5</v>
      </c>
      <c r="K628" s="7">
        <f t="shared" si="47"/>
        <v>126</v>
      </c>
      <c r="L628" s="7">
        <f t="shared" si="49"/>
        <v>8.82</v>
      </c>
      <c r="M628" s="17">
        <f t="shared" si="48"/>
        <v>134.82</v>
      </c>
      <c r="N628" s="17">
        <f t="shared" si="45"/>
        <v>1179.7</v>
      </c>
      <c r="O628" s="6">
        <v>1179.7</v>
      </c>
      <c r="P628" s="13">
        <f t="shared" si="46"/>
        <v>77.199999999999989</v>
      </c>
      <c r="Q628" s="11">
        <v>0</v>
      </c>
      <c r="R628" s="13"/>
    </row>
    <row r="629" spans="1:18" ht="24" customHeight="1">
      <c r="A629" s="9">
        <v>625</v>
      </c>
      <c r="B629" s="3">
        <v>6020002542</v>
      </c>
      <c r="C629" s="2" t="s">
        <v>2195</v>
      </c>
      <c r="D629" s="4" t="s">
        <v>2196</v>
      </c>
      <c r="E629" s="4" t="s">
        <v>2197</v>
      </c>
      <c r="F629" s="2" t="s">
        <v>438</v>
      </c>
      <c r="G629" s="6">
        <v>404.48</v>
      </c>
      <c r="H629" s="6">
        <v>26.48</v>
      </c>
      <c r="I629" s="160">
        <v>10</v>
      </c>
      <c r="J629" s="6">
        <v>3.5</v>
      </c>
      <c r="K629" s="7">
        <f t="shared" si="47"/>
        <v>35</v>
      </c>
      <c r="L629" s="7">
        <f t="shared" si="49"/>
        <v>2.4500000000000002</v>
      </c>
      <c r="M629" s="17">
        <f t="shared" si="48"/>
        <v>37.450000000000003</v>
      </c>
      <c r="N629" s="17">
        <f t="shared" si="45"/>
        <v>441.93</v>
      </c>
      <c r="O629" s="6">
        <v>441.93</v>
      </c>
      <c r="P629" s="13">
        <f t="shared" si="46"/>
        <v>28.93</v>
      </c>
      <c r="Q629" s="11">
        <v>1</v>
      </c>
      <c r="R629" s="13"/>
    </row>
    <row r="630" spans="1:18" ht="24" customHeight="1">
      <c r="A630" s="9">
        <v>626</v>
      </c>
      <c r="B630" s="3">
        <v>6020002543</v>
      </c>
      <c r="C630" s="2" t="s">
        <v>2198</v>
      </c>
      <c r="D630" s="4" t="s">
        <v>2196</v>
      </c>
      <c r="E630" s="4" t="s">
        <v>2199</v>
      </c>
      <c r="F630" s="2" t="s">
        <v>438</v>
      </c>
      <c r="G630" s="6">
        <v>647.9</v>
      </c>
      <c r="H630" s="6">
        <v>42.4</v>
      </c>
      <c r="I630" s="160">
        <v>20</v>
      </c>
      <c r="J630" s="6">
        <v>3.5</v>
      </c>
      <c r="K630" s="7">
        <f t="shared" si="47"/>
        <v>70</v>
      </c>
      <c r="L630" s="7">
        <f t="shared" si="49"/>
        <v>4.9000000000000004</v>
      </c>
      <c r="M630" s="17">
        <f t="shared" si="48"/>
        <v>74.900000000000006</v>
      </c>
      <c r="N630" s="17">
        <f t="shared" si="45"/>
        <v>722.8</v>
      </c>
      <c r="O630" s="6">
        <v>722.8</v>
      </c>
      <c r="P630" s="13">
        <f t="shared" si="46"/>
        <v>47.3</v>
      </c>
      <c r="Q630" s="11">
        <v>0</v>
      </c>
      <c r="R630" s="13"/>
    </row>
    <row r="631" spans="1:18" ht="24" customHeight="1">
      <c r="A631" s="9">
        <v>627</v>
      </c>
      <c r="B631" s="3">
        <v>6020002544</v>
      </c>
      <c r="C631" s="2" t="s">
        <v>2200</v>
      </c>
      <c r="D631" s="4" t="s">
        <v>2201</v>
      </c>
      <c r="E631" s="4" t="s">
        <v>2202</v>
      </c>
      <c r="F631" s="2" t="s">
        <v>438</v>
      </c>
      <c r="G631" s="6">
        <v>2883.67</v>
      </c>
      <c r="H631" s="6">
        <v>188.67</v>
      </c>
      <c r="I631" s="160">
        <v>164</v>
      </c>
      <c r="J631" s="6">
        <v>3.5</v>
      </c>
      <c r="K631" s="7">
        <f t="shared" si="47"/>
        <v>574</v>
      </c>
      <c r="L631" s="7">
        <f t="shared" si="49"/>
        <v>40.180000000000007</v>
      </c>
      <c r="M631" s="17">
        <f t="shared" si="48"/>
        <v>614.17999999999995</v>
      </c>
      <c r="N631" s="17">
        <f t="shared" si="45"/>
        <v>3497.85</v>
      </c>
      <c r="O631" s="6">
        <v>3497.85</v>
      </c>
      <c r="P631" s="13">
        <f t="shared" si="46"/>
        <v>228.85</v>
      </c>
      <c r="Q631" s="11">
        <v>1</v>
      </c>
      <c r="R631" s="13"/>
    </row>
    <row r="632" spans="1:18" ht="24" customHeight="1">
      <c r="A632" s="9">
        <v>628</v>
      </c>
      <c r="B632" s="3">
        <v>6020002545</v>
      </c>
      <c r="C632" s="2" t="s">
        <v>2203</v>
      </c>
      <c r="D632" s="4" t="s">
        <v>2204</v>
      </c>
      <c r="E632" s="4" t="s">
        <v>2202</v>
      </c>
      <c r="F632" s="2" t="s">
        <v>18</v>
      </c>
      <c r="G632" s="6">
        <v>0</v>
      </c>
      <c r="H632" s="6">
        <v>0</v>
      </c>
      <c r="I632" s="160">
        <v>207</v>
      </c>
      <c r="J632" s="6">
        <v>3.5</v>
      </c>
      <c r="K632" s="7">
        <f t="shared" si="47"/>
        <v>724.5</v>
      </c>
      <c r="L632" s="7">
        <f t="shared" si="49"/>
        <v>50.715000000000003</v>
      </c>
      <c r="M632" s="17">
        <f t="shared" si="48"/>
        <v>775.22</v>
      </c>
      <c r="N632" s="17">
        <f t="shared" si="45"/>
        <v>775.22</v>
      </c>
      <c r="O632" s="6">
        <v>775.22</v>
      </c>
      <c r="P632" s="13">
        <f t="shared" si="46"/>
        <v>50.715000000000003</v>
      </c>
      <c r="Q632" s="11">
        <v>0</v>
      </c>
      <c r="R632" s="13"/>
    </row>
    <row r="633" spans="1:18" ht="24" customHeight="1">
      <c r="A633" s="9">
        <v>629</v>
      </c>
      <c r="B633" s="3">
        <v>6020002546</v>
      </c>
      <c r="C633" s="2" t="s">
        <v>2205</v>
      </c>
      <c r="D633" s="4" t="s">
        <v>2206</v>
      </c>
      <c r="E633" s="4" t="s">
        <v>2207</v>
      </c>
      <c r="F633" s="19" t="s">
        <v>438</v>
      </c>
      <c r="G633" s="6">
        <v>6048.2</v>
      </c>
      <c r="H633" s="6">
        <v>395.7</v>
      </c>
      <c r="I633" s="160">
        <v>173</v>
      </c>
      <c r="J633" s="6">
        <v>3.5</v>
      </c>
      <c r="K633" s="7">
        <f t="shared" si="47"/>
        <v>605.5</v>
      </c>
      <c r="L633" s="7">
        <f t="shared" si="49"/>
        <v>42.385000000000005</v>
      </c>
      <c r="M633" s="17">
        <f t="shared" si="48"/>
        <v>647.89</v>
      </c>
      <c r="N633" s="17">
        <f t="shared" si="45"/>
        <v>6696.09</v>
      </c>
      <c r="O633" s="6">
        <v>6696.09</v>
      </c>
      <c r="P633" s="13">
        <f t="shared" si="46"/>
        <v>438.08499999999998</v>
      </c>
      <c r="Q633" s="11">
        <v>1</v>
      </c>
      <c r="R633" s="13"/>
    </row>
    <row r="634" spans="1:18" ht="24" customHeight="1">
      <c r="A634" s="9">
        <v>630</v>
      </c>
      <c r="B634" s="3">
        <v>6020002547</v>
      </c>
      <c r="C634" s="2" t="s">
        <v>2208</v>
      </c>
      <c r="D634" s="4" t="s">
        <v>2209</v>
      </c>
      <c r="E634" s="4" t="s">
        <v>2207</v>
      </c>
      <c r="F634" s="2" t="s">
        <v>18</v>
      </c>
      <c r="G634" s="6">
        <v>0</v>
      </c>
      <c r="H634" s="6">
        <v>0</v>
      </c>
      <c r="I634" s="160">
        <v>4</v>
      </c>
      <c r="J634" s="6">
        <v>3.5</v>
      </c>
      <c r="K634" s="7">
        <f t="shared" si="47"/>
        <v>14</v>
      </c>
      <c r="L634" s="7">
        <f t="shared" si="49"/>
        <v>0.98000000000000009</v>
      </c>
      <c r="M634" s="17">
        <f t="shared" si="48"/>
        <v>14.98</v>
      </c>
      <c r="N634" s="17">
        <f t="shared" si="45"/>
        <v>14.98</v>
      </c>
      <c r="O634" s="6">
        <v>14.98</v>
      </c>
      <c r="P634" s="13">
        <f t="shared" si="46"/>
        <v>0.98000000000000009</v>
      </c>
      <c r="Q634" s="11">
        <v>0</v>
      </c>
      <c r="R634" s="13"/>
    </row>
    <row r="635" spans="1:18" ht="24" customHeight="1">
      <c r="A635" s="9">
        <v>631</v>
      </c>
      <c r="B635" s="3">
        <v>6020002548</v>
      </c>
      <c r="C635" s="2" t="s">
        <v>2210</v>
      </c>
      <c r="D635" s="4" t="s">
        <v>2211</v>
      </c>
      <c r="E635" s="4" t="s">
        <v>2212</v>
      </c>
      <c r="F635" s="2" t="s">
        <v>505</v>
      </c>
      <c r="G635" s="6">
        <v>295.86</v>
      </c>
      <c r="H635" s="6">
        <v>19.36</v>
      </c>
      <c r="I635" s="160">
        <v>16</v>
      </c>
      <c r="J635" s="6">
        <v>3.5</v>
      </c>
      <c r="K635" s="7">
        <f t="shared" si="47"/>
        <v>56</v>
      </c>
      <c r="L635" s="7">
        <f t="shared" si="49"/>
        <v>3.9200000000000004</v>
      </c>
      <c r="M635" s="17">
        <f t="shared" si="48"/>
        <v>59.92</v>
      </c>
      <c r="N635" s="17">
        <f t="shared" si="45"/>
        <v>355.78000000000003</v>
      </c>
      <c r="O635" s="6">
        <v>355.78</v>
      </c>
      <c r="P635" s="13">
        <f t="shared" si="46"/>
        <v>23.28</v>
      </c>
      <c r="Q635" s="11">
        <v>1</v>
      </c>
      <c r="R635" s="13"/>
    </row>
    <row r="636" spans="1:18" ht="24" customHeight="1">
      <c r="A636" s="9">
        <v>632</v>
      </c>
      <c r="B636" s="3">
        <v>6020002549</v>
      </c>
      <c r="C636" s="2" t="s">
        <v>2213</v>
      </c>
      <c r="D636" s="4" t="s">
        <v>2214</v>
      </c>
      <c r="E636" s="4" t="s">
        <v>2215</v>
      </c>
      <c r="F636" s="2" t="s">
        <v>438</v>
      </c>
      <c r="G636" s="6">
        <v>12961.46</v>
      </c>
      <c r="H636" s="6">
        <v>847.96</v>
      </c>
      <c r="I636" s="160">
        <v>330</v>
      </c>
      <c r="J636" s="6">
        <v>3.5</v>
      </c>
      <c r="K636" s="7">
        <f t="shared" si="47"/>
        <v>1155</v>
      </c>
      <c r="L636" s="7">
        <f t="shared" si="49"/>
        <v>80.850000000000009</v>
      </c>
      <c r="M636" s="17">
        <f t="shared" si="48"/>
        <v>1235.8499999999999</v>
      </c>
      <c r="N636" s="17">
        <f t="shared" si="45"/>
        <v>14197.31</v>
      </c>
      <c r="O636" s="6">
        <v>14197.31</v>
      </c>
      <c r="P636" s="13">
        <f t="shared" si="46"/>
        <v>928.81000000000006</v>
      </c>
      <c r="Q636" s="11">
        <v>0</v>
      </c>
      <c r="R636" s="13"/>
    </row>
    <row r="637" spans="1:18" ht="24" customHeight="1">
      <c r="A637" s="9">
        <v>633</v>
      </c>
      <c r="B637" s="3">
        <v>6020002550</v>
      </c>
      <c r="C637" s="2" t="s">
        <v>2216</v>
      </c>
      <c r="D637" s="4" t="s">
        <v>2217</v>
      </c>
      <c r="E637" s="4" t="s">
        <v>2218</v>
      </c>
      <c r="F637" s="2" t="s">
        <v>18</v>
      </c>
      <c r="G637" s="6">
        <v>0</v>
      </c>
      <c r="H637" s="6">
        <v>0</v>
      </c>
      <c r="I637" s="160">
        <v>26</v>
      </c>
      <c r="J637" s="6">
        <v>3.5</v>
      </c>
      <c r="K637" s="7">
        <f t="shared" si="47"/>
        <v>91</v>
      </c>
      <c r="L637" s="7">
        <f t="shared" si="49"/>
        <v>6.370000000000001</v>
      </c>
      <c r="M637" s="17">
        <f t="shared" si="48"/>
        <v>97.37</v>
      </c>
      <c r="N637" s="17">
        <f t="shared" si="45"/>
        <v>97.37</v>
      </c>
      <c r="O637" s="6">
        <v>97.37</v>
      </c>
      <c r="P637" s="13">
        <f t="shared" si="46"/>
        <v>6.370000000000001</v>
      </c>
      <c r="Q637" s="11">
        <v>1</v>
      </c>
      <c r="R637" s="13"/>
    </row>
    <row r="638" spans="1:18" ht="24" customHeight="1">
      <c r="A638" s="9">
        <v>634</v>
      </c>
      <c r="B638" s="3">
        <v>6020002551</v>
      </c>
      <c r="C638" s="2" t="s">
        <v>2219</v>
      </c>
      <c r="D638" s="4" t="s">
        <v>2220</v>
      </c>
      <c r="E638" s="4" t="s">
        <v>2221</v>
      </c>
      <c r="F638" s="2" t="s">
        <v>18</v>
      </c>
      <c r="G638" s="6">
        <v>0</v>
      </c>
      <c r="H638" s="6">
        <v>0</v>
      </c>
      <c r="I638" s="160">
        <v>20</v>
      </c>
      <c r="J638" s="6">
        <v>3.5</v>
      </c>
      <c r="K638" s="7">
        <f t="shared" si="47"/>
        <v>70</v>
      </c>
      <c r="L638" s="7">
        <f t="shared" si="49"/>
        <v>4.9000000000000004</v>
      </c>
      <c r="M638" s="17">
        <f t="shared" si="48"/>
        <v>74.900000000000006</v>
      </c>
      <c r="N638" s="17">
        <f t="shared" si="45"/>
        <v>74.900000000000006</v>
      </c>
      <c r="O638" s="6">
        <v>74.900000000000006</v>
      </c>
      <c r="P638" s="13">
        <f t="shared" si="46"/>
        <v>4.9000000000000004</v>
      </c>
      <c r="Q638" s="11">
        <v>0</v>
      </c>
      <c r="R638" s="13"/>
    </row>
    <row r="639" spans="1:18" ht="24" customHeight="1">
      <c r="A639" s="9">
        <v>635</v>
      </c>
      <c r="B639" s="3">
        <v>6020002552</v>
      </c>
      <c r="C639" s="2" t="s">
        <v>2222</v>
      </c>
      <c r="D639" s="4" t="s">
        <v>2223</v>
      </c>
      <c r="E639" s="4" t="s">
        <v>2224</v>
      </c>
      <c r="F639" s="2" t="s">
        <v>18</v>
      </c>
      <c r="G639" s="6">
        <v>0</v>
      </c>
      <c r="H639" s="6">
        <v>0</v>
      </c>
      <c r="I639" s="160">
        <v>20</v>
      </c>
      <c r="J639" s="6">
        <v>3.5</v>
      </c>
      <c r="K639" s="7">
        <f t="shared" si="47"/>
        <v>70</v>
      </c>
      <c r="L639" s="7">
        <f t="shared" si="49"/>
        <v>4.9000000000000004</v>
      </c>
      <c r="M639" s="17">
        <f t="shared" si="48"/>
        <v>74.900000000000006</v>
      </c>
      <c r="N639" s="17">
        <f t="shared" si="45"/>
        <v>74.900000000000006</v>
      </c>
      <c r="O639" s="6">
        <v>74.900000000000006</v>
      </c>
      <c r="P639" s="13">
        <f t="shared" si="46"/>
        <v>4.9000000000000004</v>
      </c>
      <c r="Q639" s="11">
        <v>1</v>
      </c>
      <c r="R639" s="13"/>
    </row>
    <row r="640" spans="1:18" ht="24" customHeight="1">
      <c r="A640" s="9">
        <v>636</v>
      </c>
      <c r="B640" s="3">
        <v>6020002553</v>
      </c>
      <c r="C640" s="2" t="s">
        <v>2225</v>
      </c>
      <c r="D640" s="4" t="s">
        <v>2226</v>
      </c>
      <c r="E640" s="4" t="s">
        <v>2227</v>
      </c>
      <c r="F640" s="2" t="s">
        <v>505</v>
      </c>
      <c r="G640" s="6">
        <v>56.18</v>
      </c>
      <c r="H640" s="6">
        <v>3.68</v>
      </c>
      <c r="I640" s="160">
        <v>7</v>
      </c>
      <c r="J640" s="6">
        <v>3.5</v>
      </c>
      <c r="K640" s="7">
        <f t="shared" si="47"/>
        <v>24.5</v>
      </c>
      <c r="L640" s="7">
        <f t="shared" si="49"/>
        <v>1.7150000000000001</v>
      </c>
      <c r="M640" s="17">
        <f t="shared" si="48"/>
        <v>26.220000000000002</v>
      </c>
      <c r="N640" s="17">
        <f t="shared" si="45"/>
        <v>82.4</v>
      </c>
      <c r="O640" s="6">
        <v>82.4</v>
      </c>
      <c r="P640" s="13">
        <f t="shared" si="46"/>
        <v>5.3950000000000005</v>
      </c>
      <c r="Q640" s="11">
        <v>0</v>
      </c>
      <c r="R640" s="13"/>
    </row>
    <row r="641" spans="1:18" ht="24" customHeight="1">
      <c r="A641" s="9">
        <v>637</v>
      </c>
      <c r="B641" s="3">
        <v>6020002554</v>
      </c>
      <c r="C641" s="2" t="s">
        <v>2228</v>
      </c>
      <c r="D641" s="4" t="s">
        <v>2229</v>
      </c>
      <c r="E641" s="4" t="s">
        <v>2230</v>
      </c>
      <c r="F641" s="2" t="s">
        <v>472</v>
      </c>
      <c r="G641" s="6">
        <v>7.49</v>
      </c>
      <c r="H641" s="6">
        <v>0.49</v>
      </c>
      <c r="I641" s="160">
        <v>1</v>
      </c>
      <c r="J641" s="6">
        <v>3.5</v>
      </c>
      <c r="K641" s="7">
        <f t="shared" si="47"/>
        <v>3.5</v>
      </c>
      <c r="L641" s="7">
        <f t="shared" si="49"/>
        <v>0.24500000000000002</v>
      </c>
      <c r="M641" s="17">
        <f t="shared" si="48"/>
        <v>3.75</v>
      </c>
      <c r="N641" s="17">
        <f t="shared" si="45"/>
        <v>11.24</v>
      </c>
      <c r="O641" s="6">
        <v>11.24</v>
      </c>
      <c r="P641" s="13">
        <f t="shared" si="46"/>
        <v>0.73499999999999999</v>
      </c>
      <c r="Q641" s="11">
        <v>1</v>
      </c>
      <c r="R641" s="13"/>
    </row>
    <row r="642" spans="1:18" ht="24" customHeight="1">
      <c r="A642" s="9">
        <v>638</v>
      </c>
      <c r="B642" s="3">
        <v>6020002555</v>
      </c>
      <c r="C642" s="2" t="s">
        <v>2231</v>
      </c>
      <c r="D642" s="4" t="s">
        <v>2229</v>
      </c>
      <c r="E642" s="4" t="s">
        <v>2232</v>
      </c>
      <c r="F642" s="2" t="s">
        <v>18</v>
      </c>
      <c r="G642" s="6">
        <v>0</v>
      </c>
      <c r="H642" s="6">
        <v>0</v>
      </c>
      <c r="I642" s="160">
        <v>15</v>
      </c>
      <c r="J642" s="6">
        <v>3.5</v>
      </c>
      <c r="K642" s="7">
        <f t="shared" si="47"/>
        <v>52.5</v>
      </c>
      <c r="L642" s="7">
        <f t="shared" si="49"/>
        <v>3.6750000000000003</v>
      </c>
      <c r="M642" s="17">
        <f t="shared" si="48"/>
        <v>56.18</v>
      </c>
      <c r="N642" s="17">
        <f t="shared" si="45"/>
        <v>56.18</v>
      </c>
      <c r="O642" s="6">
        <v>56.18</v>
      </c>
      <c r="P642" s="13">
        <f t="shared" si="46"/>
        <v>3.6750000000000003</v>
      </c>
      <c r="Q642" s="11">
        <v>0</v>
      </c>
      <c r="R642" s="13"/>
    </row>
    <row r="643" spans="1:18" ht="24" customHeight="1">
      <c r="A643" s="9">
        <v>639</v>
      </c>
      <c r="B643" s="3">
        <v>6020002556</v>
      </c>
      <c r="C643" s="2" t="s">
        <v>2233</v>
      </c>
      <c r="D643" s="4" t="s">
        <v>2229</v>
      </c>
      <c r="E643" s="4" t="s">
        <v>2234</v>
      </c>
      <c r="F643" s="2" t="s">
        <v>505</v>
      </c>
      <c r="G643" s="6">
        <v>26.22</v>
      </c>
      <c r="H643" s="6">
        <v>1.72</v>
      </c>
      <c r="I643" s="160">
        <v>2</v>
      </c>
      <c r="J643" s="6">
        <v>3.5</v>
      </c>
      <c r="K643" s="7">
        <f t="shared" si="47"/>
        <v>7</v>
      </c>
      <c r="L643" s="7">
        <f t="shared" si="49"/>
        <v>0.49000000000000005</v>
      </c>
      <c r="M643" s="17">
        <f t="shared" si="48"/>
        <v>7.49</v>
      </c>
      <c r="N643" s="17">
        <f t="shared" si="45"/>
        <v>33.71</v>
      </c>
      <c r="O643" s="6">
        <v>33.71</v>
      </c>
      <c r="P643" s="13">
        <f t="shared" si="46"/>
        <v>2.21</v>
      </c>
      <c r="Q643" s="11">
        <v>1</v>
      </c>
      <c r="R643" s="13"/>
    </row>
    <row r="644" spans="1:18" ht="24" customHeight="1">
      <c r="A644" s="9">
        <v>640</v>
      </c>
      <c r="B644" s="3">
        <v>6020002557</v>
      </c>
      <c r="C644" s="2" t="s">
        <v>2235</v>
      </c>
      <c r="D644" s="4" t="s">
        <v>2236</v>
      </c>
      <c r="E644" s="4" t="s">
        <v>2237</v>
      </c>
      <c r="F644" s="2" t="s">
        <v>18</v>
      </c>
      <c r="G644" s="6">
        <v>0</v>
      </c>
      <c r="H644" s="6">
        <v>0</v>
      </c>
      <c r="I644" s="160">
        <v>0</v>
      </c>
      <c r="J644" s="6">
        <v>125</v>
      </c>
      <c r="K644" s="7">
        <v>125</v>
      </c>
      <c r="L644" s="7">
        <f>K644*7%</f>
        <v>8.75</v>
      </c>
      <c r="M644" s="17">
        <f t="shared" si="48"/>
        <v>133.75</v>
      </c>
      <c r="N644" s="17">
        <f t="shared" si="45"/>
        <v>133.75</v>
      </c>
      <c r="O644" s="6">
        <v>133.75</v>
      </c>
      <c r="P644" s="13">
        <f t="shared" si="46"/>
        <v>8.75</v>
      </c>
      <c r="Q644" s="11">
        <v>0</v>
      </c>
      <c r="R644" s="13"/>
    </row>
    <row r="645" spans="1:18" ht="24" customHeight="1">
      <c r="A645" s="9">
        <v>641</v>
      </c>
      <c r="B645" s="3">
        <v>6020002558</v>
      </c>
      <c r="C645" s="2" t="s">
        <v>2238</v>
      </c>
      <c r="D645" s="4" t="s">
        <v>2239</v>
      </c>
      <c r="E645" s="4" t="s">
        <v>2240</v>
      </c>
      <c r="F645" s="2" t="s">
        <v>18</v>
      </c>
      <c r="G645" s="6">
        <v>0</v>
      </c>
      <c r="H645" s="6">
        <v>0</v>
      </c>
      <c r="I645" s="160">
        <v>29</v>
      </c>
      <c r="J645" s="6">
        <v>3.5</v>
      </c>
      <c r="K645" s="7">
        <f t="shared" ref="K645:K708" si="50">SUM(I645*J645)</f>
        <v>101.5</v>
      </c>
      <c r="L645" s="7">
        <f t="shared" si="49"/>
        <v>7.1050000000000004</v>
      </c>
      <c r="M645" s="17">
        <f t="shared" si="48"/>
        <v>108.61</v>
      </c>
      <c r="N645" s="17">
        <f t="shared" ref="N645:N708" si="51">SUM(G645+M645)</f>
        <v>108.61</v>
      </c>
      <c r="O645" s="6">
        <v>108.61</v>
      </c>
      <c r="P645" s="13">
        <f t="shared" si="46"/>
        <v>7.1050000000000004</v>
      </c>
      <c r="Q645" s="11">
        <v>1</v>
      </c>
      <c r="R645" s="13"/>
    </row>
    <row r="646" spans="1:18" ht="24" customHeight="1">
      <c r="A646" s="9">
        <v>642</v>
      </c>
      <c r="B646" s="3">
        <v>6020002559</v>
      </c>
      <c r="C646" s="2" t="s">
        <v>2241</v>
      </c>
      <c r="D646" s="4" t="s">
        <v>2242</v>
      </c>
      <c r="E646" s="4" t="s">
        <v>2243</v>
      </c>
      <c r="F646" s="2" t="s">
        <v>472</v>
      </c>
      <c r="G646" s="6">
        <v>59.92</v>
      </c>
      <c r="H646" s="6">
        <v>3.92</v>
      </c>
      <c r="I646" s="160">
        <v>18</v>
      </c>
      <c r="J646" s="6">
        <v>3.5</v>
      </c>
      <c r="K646" s="7">
        <f t="shared" si="50"/>
        <v>63</v>
      </c>
      <c r="L646" s="7">
        <f t="shared" si="49"/>
        <v>4.41</v>
      </c>
      <c r="M646" s="17">
        <f t="shared" si="48"/>
        <v>67.41</v>
      </c>
      <c r="N646" s="17">
        <f t="shared" si="51"/>
        <v>127.33</v>
      </c>
      <c r="O646" s="6">
        <v>127.33</v>
      </c>
      <c r="P646" s="13">
        <f t="shared" ref="P646:P709" si="52">SUM(H646+L646)</f>
        <v>8.33</v>
      </c>
      <c r="Q646" s="11">
        <v>0</v>
      </c>
      <c r="R646" s="13"/>
    </row>
    <row r="647" spans="1:18" ht="24" customHeight="1">
      <c r="A647" s="9">
        <v>643</v>
      </c>
      <c r="B647" s="3">
        <v>6020002560</v>
      </c>
      <c r="C647" s="2" t="s">
        <v>2244</v>
      </c>
      <c r="D647" s="4" t="s">
        <v>2245</v>
      </c>
      <c r="E647" s="4" t="s">
        <v>2246</v>
      </c>
      <c r="F647" s="2" t="s">
        <v>505</v>
      </c>
      <c r="G647" s="6">
        <v>415.7</v>
      </c>
      <c r="H647" s="6">
        <v>27.2</v>
      </c>
      <c r="I647" s="160">
        <v>54</v>
      </c>
      <c r="J647" s="6">
        <v>3.5</v>
      </c>
      <c r="K647" s="7">
        <f t="shared" si="50"/>
        <v>189</v>
      </c>
      <c r="L647" s="7">
        <f t="shared" si="49"/>
        <v>13.23</v>
      </c>
      <c r="M647" s="17">
        <f t="shared" si="48"/>
        <v>202.23</v>
      </c>
      <c r="N647" s="17">
        <f t="shared" si="51"/>
        <v>617.92999999999995</v>
      </c>
      <c r="O647" s="6">
        <v>617.92999999999995</v>
      </c>
      <c r="P647" s="13">
        <f t="shared" si="52"/>
        <v>40.43</v>
      </c>
      <c r="Q647" s="11">
        <v>1</v>
      </c>
      <c r="R647" s="13"/>
    </row>
    <row r="648" spans="1:18" ht="24" customHeight="1">
      <c r="A648" s="9">
        <v>644</v>
      </c>
      <c r="B648" s="3">
        <v>6020002561</v>
      </c>
      <c r="C648" s="2" t="s">
        <v>2247</v>
      </c>
      <c r="D648" s="4" t="s">
        <v>2236</v>
      </c>
      <c r="E648" s="4" t="s">
        <v>2248</v>
      </c>
      <c r="F648" s="2" t="s">
        <v>438</v>
      </c>
      <c r="G648" s="6">
        <v>808.95</v>
      </c>
      <c r="H648" s="6">
        <v>52.95</v>
      </c>
      <c r="I648" s="160">
        <v>18</v>
      </c>
      <c r="J648" s="6">
        <v>3.5</v>
      </c>
      <c r="K648" s="7">
        <f t="shared" si="50"/>
        <v>63</v>
      </c>
      <c r="L648" s="7">
        <f t="shared" si="49"/>
        <v>4.41</v>
      </c>
      <c r="M648" s="17">
        <f t="shared" ref="M648:M711" si="53">ROUNDUP(K648+L648,2)</f>
        <v>67.41</v>
      </c>
      <c r="N648" s="17">
        <f t="shared" si="51"/>
        <v>876.36</v>
      </c>
      <c r="O648" s="6">
        <v>876.36</v>
      </c>
      <c r="P648" s="13">
        <f t="shared" si="52"/>
        <v>57.36</v>
      </c>
      <c r="Q648" s="11">
        <v>0</v>
      </c>
      <c r="R648" s="13"/>
    </row>
    <row r="649" spans="1:18" ht="24" customHeight="1">
      <c r="A649" s="9">
        <v>645</v>
      </c>
      <c r="B649" s="3">
        <v>6020002562</v>
      </c>
      <c r="C649" s="2" t="s">
        <v>2249</v>
      </c>
      <c r="D649" s="4" t="s">
        <v>2236</v>
      </c>
      <c r="E649" s="4" t="s">
        <v>2250</v>
      </c>
      <c r="F649" s="2" t="s">
        <v>740</v>
      </c>
      <c r="G649" s="6">
        <v>704.08</v>
      </c>
      <c r="H649" s="6">
        <v>46.08</v>
      </c>
      <c r="I649" s="160">
        <v>50</v>
      </c>
      <c r="J649" s="6">
        <v>3.5</v>
      </c>
      <c r="K649" s="7">
        <f t="shared" si="50"/>
        <v>175</v>
      </c>
      <c r="L649" s="7">
        <f t="shared" si="49"/>
        <v>12.250000000000002</v>
      </c>
      <c r="M649" s="17">
        <f t="shared" si="53"/>
        <v>187.25</v>
      </c>
      <c r="N649" s="17">
        <f t="shared" si="51"/>
        <v>891.33</v>
      </c>
      <c r="O649" s="6">
        <v>891.33</v>
      </c>
      <c r="P649" s="13">
        <f t="shared" si="52"/>
        <v>58.33</v>
      </c>
      <c r="Q649" s="11">
        <v>1</v>
      </c>
      <c r="R649" s="13"/>
    </row>
    <row r="650" spans="1:18" ht="24" customHeight="1">
      <c r="A650" s="9">
        <v>646</v>
      </c>
      <c r="B650" s="3">
        <v>6020002563</v>
      </c>
      <c r="C650" s="2" t="s">
        <v>2251</v>
      </c>
      <c r="D650" s="4" t="s">
        <v>2252</v>
      </c>
      <c r="E650" s="4" t="s">
        <v>2253</v>
      </c>
      <c r="F650" s="2" t="s">
        <v>472</v>
      </c>
      <c r="G650" s="6">
        <v>187.25</v>
      </c>
      <c r="H650" s="6">
        <v>12.25</v>
      </c>
      <c r="I650" s="160">
        <v>48</v>
      </c>
      <c r="J650" s="6">
        <v>3.5</v>
      </c>
      <c r="K650" s="7">
        <f t="shared" si="50"/>
        <v>168</v>
      </c>
      <c r="L650" s="7">
        <f t="shared" si="49"/>
        <v>11.760000000000002</v>
      </c>
      <c r="M650" s="17">
        <f t="shared" si="53"/>
        <v>179.76</v>
      </c>
      <c r="N650" s="17">
        <f t="shared" si="51"/>
        <v>367.01</v>
      </c>
      <c r="O650" s="6">
        <v>367.01</v>
      </c>
      <c r="P650" s="13">
        <f t="shared" si="52"/>
        <v>24.01</v>
      </c>
      <c r="Q650" s="11">
        <v>0</v>
      </c>
      <c r="R650" s="13"/>
    </row>
    <row r="651" spans="1:18" ht="24" customHeight="1">
      <c r="A651" s="9">
        <v>647</v>
      </c>
      <c r="B651" s="3">
        <v>6020002564</v>
      </c>
      <c r="C651" s="2" t="s">
        <v>2254</v>
      </c>
      <c r="D651" s="4" t="s">
        <v>2255</v>
      </c>
      <c r="E651" s="4" t="s">
        <v>2256</v>
      </c>
      <c r="F651" s="2" t="s">
        <v>438</v>
      </c>
      <c r="G651" s="6">
        <v>329.58</v>
      </c>
      <c r="H651" s="6">
        <v>21.58</v>
      </c>
      <c r="I651" s="160">
        <v>9</v>
      </c>
      <c r="J651" s="6">
        <v>3.5</v>
      </c>
      <c r="K651" s="7">
        <f t="shared" si="50"/>
        <v>31.5</v>
      </c>
      <c r="L651" s="7">
        <f t="shared" ref="L651:L714" si="54">SUM(K651*7%)</f>
        <v>2.2050000000000001</v>
      </c>
      <c r="M651" s="17">
        <f t="shared" si="53"/>
        <v>33.71</v>
      </c>
      <c r="N651" s="17">
        <f t="shared" si="51"/>
        <v>363.28999999999996</v>
      </c>
      <c r="O651" s="6">
        <v>363.29</v>
      </c>
      <c r="P651" s="13">
        <f t="shared" si="52"/>
        <v>23.784999999999997</v>
      </c>
      <c r="Q651" s="11">
        <v>1</v>
      </c>
      <c r="R651" s="13"/>
    </row>
    <row r="652" spans="1:18" ht="24" customHeight="1">
      <c r="A652" s="9">
        <v>648</v>
      </c>
      <c r="B652" s="3">
        <v>6020002565</v>
      </c>
      <c r="C652" s="2" t="s">
        <v>2257</v>
      </c>
      <c r="D652" s="4" t="s">
        <v>2258</v>
      </c>
      <c r="E652" s="4" t="s">
        <v>2259</v>
      </c>
      <c r="F652" s="2" t="s">
        <v>2260</v>
      </c>
      <c r="G652" s="6">
        <v>1861.27</v>
      </c>
      <c r="H652" s="6">
        <v>121.77</v>
      </c>
      <c r="I652" s="160">
        <v>64</v>
      </c>
      <c r="J652" s="6">
        <v>3.5</v>
      </c>
      <c r="K652" s="7">
        <f t="shared" si="50"/>
        <v>224</v>
      </c>
      <c r="L652" s="7">
        <f t="shared" si="54"/>
        <v>15.680000000000001</v>
      </c>
      <c r="M652" s="17">
        <f t="shared" si="53"/>
        <v>239.68</v>
      </c>
      <c r="N652" s="17">
        <f t="shared" si="51"/>
        <v>2100.9499999999998</v>
      </c>
      <c r="O652" s="6">
        <v>2100.9499999999998</v>
      </c>
      <c r="P652" s="13">
        <f t="shared" si="52"/>
        <v>137.44999999999999</v>
      </c>
      <c r="Q652" s="11">
        <v>0</v>
      </c>
      <c r="R652" s="13"/>
    </row>
    <row r="653" spans="1:18" ht="24" customHeight="1">
      <c r="A653" s="9">
        <v>649</v>
      </c>
      <c r="B653" s="3">
        <v>6020002566</v>
      </c>
      <c r="C653" s="2" t="s">
        <v>2261</v>
      </c>
      <c r="D653" s="4" t="s">
        <v>2262</v>
      </c>
      <c r="E653" s="4" t="s">
        <v>2263</v>
      </c>
      <c r="F653" s="2" t="s">
        <v>472</v>
      </c>
      <c r="G653" s="6">
        <v>243.43</v>
      </c>
      <c r="H653" s="6">
        <v>15.93</v>
      </c>
      <c r="I653" s="160">
        <v>91</v>
      </c>
      <c r="J653" s="6">
        <v>3.5</v>
      </c>
      <c r="K653" s="7">
        <f t="shared" si="50"/>
        <v>318.5</v>
      </c>
      <c r="L653" s="7">
        <f t="shared" si="54"/>
        <v>22.295000000000002</v>
      </c>
      <c r="M653" s="17">
        <f t="shared" si="53"/>
        <v>340.8</v>
      </c>
      <c r="N653" s="17">
        <f t="shared" si="51"/>
        <v>584.23</v>
      </c>
      <c r="O653" s="6">
        <v>584.23</v>
      </c>
      <c r="P653" s="13">
        <f t="shared" si="52"/>
        <v>38.225000000000001</v>
      </c>
      <c r="Q653" s="11">
        <v>1</v>
      </c>
      <c r="R653" s="13"/>
    </row>
    <row r="654" spans="1:18" ht="24" customHeight="1">
      <c r="A654" s="9">
        <v>650</v>
      </c>
      <c r="B654" s="3">
        <v>6020002567</v>
      </c>
      <c r="C654" s="2" t="s">
        <v>413</v>
      </c>
      <c r="D654" s="4" t="s">
        <v>2264</v>
      </c>
      <c r="E654" s="4" t="s">
        <v>2265</v>
      </c>
      <c r="F654" s="2" t="s">
        <v>505</v>
      </c>
      <c r="G654" s="6">
        <v>778.97</v>
      </c>
      <c r="H654" s="6">
        <v>50.97</v>
      </c>
      <c r="I654" s="160">
        <v>78</v>
      </c>
      <c r="J654" s="6">
        <v>3.5</v>
      </c>
      <c r="K654" s="7">
        <f t="shared" si="50"/>
        <v>273</v>
      </c>
      <c r="L654" s="7">
        <f t="shared" si="54"/>
        <v>19.110000000000003</v>
      </c>
      <c r="M654" s="17">
        <f t="shared" si="53"/>
        <v>292.11</v>
      </c>
      <c r="N654" s="17">
        <f t="shared" si="51"/>
        <v>1071.08</v>
      </c>
      <c r="O654" s="6">
        <v>1071.08</v>
      </c>
      <c r="P654" s="13">
        <f t="shared" si="52"/>
        <v>70.08</v>
      </c>
      <c r="Q654" s="11">
        <v>0</v>
      </c>
      <c r="R654" s="13"/>
    </row>
    <row r="655" spans="1:18" ht="24" customHeight="1">
      <c r="A655" s="9">
        <v>651</v>
      </c>
      <c r="B655" s="3">
        <v>6020002568</v>
      </c>
      <c r="C655" s="2" t="s">
        <v>2266</v>
      </c>
      <c r="D655" s="8" t="s">
        <v>2258</v>
      </c>
      <c r="E655" s="8" t="s">
        <v>2267</v>
      </c>
      <c r="F655" s="135" t="s">
        <v>18</v>
      </c>
      <c r="G655" s="6">
        <v>0</v>
      </c>
      <c r="H655" s="6">
        <v>0</v>
      </c>
      <c r="I655" s="160">
        <v>43</v>
      </c>
      <c r="J655" s="6">
        <v>3.5</v>
      </c>
      <c r="K655" s="7">
        <f t="shared" si="50"/>
        <v>150.5</v>
      </c>
      <c r="L655" s="7">
        <f>SUM(K655*7%)</f>
        <v>10.535</v>
      </c>
      <c r="M655" s="17">
        <f t="shared" si="53"/>
        <v>161.04</v>
      </c>
      <c r="N655" s="17">
        <f t="shared" si="51"/>
        <v>161.04</v>
      </c>
      <c r="O655" s="6">
        <v>161.04</v>
      </c>
      <c r="P655" s="13">
        <f t="shared" si="52"/>
        <v>10.535</v>
      </c>
      <c r="Q655" s="11">
        <v>1</v>
      </c>
      <c r="R655" s="13"/>
    </row>
    <row r="656" spans="1:18" ht="24" customHeight="1">
      <c r="A656" s="9">
        <v>652</v>
      </c>
      <c r="B656" s="3">
        <v>6020002569</v>
      </c>
      <c r="C656" s="2" t="s">
        <v>2268</v>
      </c>
      <c r="D656" s="4" t="s">
        <v>2269</v>
      </c>
      <c r="E656" s="4" t="s">
        <v>2270</v>
      </c>
      <c r="F656" s="2" t="s">
        <v>438</v>
      </c>
      <c r="G656" s="6">
        <v>2127.17</v>
      </c>
      <c r="H656" s="6">
        <v>139.16999999999999</v>
      </c>
      <c r="I656" s="160">
        <v>58</v>
      </c>
      <c r="J656" s="6">
        <v>3.5</v>
      </c>
      <c r="K656" s="7">
        <f t="shared" si="50"/>
        <v>203</v>
      </c>
      <c r="L656" s="7">
        <f t="shared" si="54"/>
        <v>14.21</v>
      </c>
      <c r="M656" s="17">
        <f t="shared" si="53"/>
        <v>217.21</v>
      </c>
      <c r="N656" s="17">
        <f t="shared" si="51"/>
        <v>2344.38</v>
      </c>
      <c r="O656" s="6">
        <v>2344.38</v>
      </c>
      <c r="P656" s="13">
        <f t="shared" si="52"/>
        <v>153.38</v>
      </c>
      <c r="Q656" s="11">
        <v>0</v>
      </c>
      <c r="R656" s="13"/>
    </row>
    <row r="657" spans="1:18" ht="24" customHeight="1">
      <c r="A657" s="9">
        <v>653</v>
      </c>
      <c r="B657" s="3">
        <v>6020002570</v>
      </c>
      <c r="C657" s="2" t="s">
        <v>2271</v>
      </c>
      <c r="D657" s="4" t="s">
        <v>2272</v>
      </c>
      <c r="E657" s="4" t="s">
        <v>2273</v>
      </c>
      <c r="F657" s="2" t="s">
        <v>740</v>
      </c>
      <c r="G657" s="6">
        <v>93.63</v>
      </c>
      <c r="H657" s="6">
        <v>6.13</v>
      </c>
      <c r="I657" s="160">
        <v>4</v>
      </c>
      <c r="J657" s="6">
        <v>3.5</v>
      </c>
      <c r="K657" s="7">
        <f t="shared" si="50"/>
        <v>14</v>
      </c>
      <c r="L657" s="7">
        <f t="shared" si="54"/>
        <v>0.98000000000000009</v>
      </c>
      <c r="M657" s="17">
        <f t="shared" si="53"/>
        <v>14.98</v>
      </c>
      <c r="N657" s="17">
        <f t="shared" si="51"/>
        <v>108.61</v>
      </c>
      <c r="O657" s="6">
        <v>108.61</v>
      </c>
      <c r="P657" s="13">
        <f t="shared" si="52"/>
        <v>7.11</v>
      </c>
      <c r="Q657" s="11">
        <v>1</v>
      </c>
      <c r="R657" s="13"/>
    </row>
    <row r="658" spans="1:18" ht="24" customHeight="1">
      <c r="A658" s="9">
        <v>654</v>
      </c>
      <c r="B658" s="3">
        <v>6020002571</v>
      </c>
      <c r="C658" s="2" t="s">
        <v>2274</v>
      </c>
      <c r="D658" s="4" t="s">
        <v>2272</v>
      </c>
      <c r="E658" s="4" t="s">
        <v>2275</v>
      </c>
      <c r="F658" s="2" t="s">
        <v>2276</v>
      </c>
      <c r="G658" s="6">
        <v>239.69</v>
      </c>
      <c r="H658" s="6">
        <v>15.69</v>
      </c>
      <c r="I658" s="160">
        <v>11</v>
      </c>
      <c r="J658" s="6">
        <v>3.5</v>
      </c>
      <c r="K658" s="7">
        <f t="shared" si="50"/>
        <v>38.5</v>
      </c>
      <c r="L658" s="7">
        <f t="shared" si="54"/>
        <v>2.6950000000000003</v>
      </c>
      <c r="M658" s="17">
        <f t="shared" si="53"/>
        <v>41.199999999999996</v>
      </c>
      <c r="N658" s="17">
        <f t="shared" si="51"/>
        <v>280.89</v>
      </c>
      <c r="O658" s="6">
        <v>280.89</v>
      </c>
      <c r="P658" s="13">
        <f t="shared" si="52"/>
        <v>18.384999999999998</v>
      </c>
      <c r="Q658" s="11">
        <v>0</v>
      </c>
      <c r="R658" s="13"/>
    </row>
    <row r="659" spans="1:18" ht="24" customHeight="1">
      <c r="A659" s="9">
        <v>655</v>
      </c>
      <c r="B659" s="3">
        <v>6020002572</v>
      </c>
      <c r="C659" s="2" t="s">
        <v>2277</v>
      </c>
      <c r="D659" s="4" t="s">
        <v>2278</v>
      </c>
      <c r="E659" s="4" t="s">
        <v>2279</v>
      </c>
      <c r="F659" s="2" t="s">
        <v>509</v>
      </c>
      <c r="G659" s="6">
        <v>52.46</v>
      </c>
      <c r="H659" s="6">
        <v>3.46</v>
      </c>
      <c r="I659" s="160">
        <v>1</v>
      </c>
      <c r="J659" s="6">
        <v>3.5</v>
      </c>
      <c r="K659" s="7">
        <f t="shared" si="50"/>
        <v>3.5</v>
      </c>
      <c r="L659" s="7">
        <f t="shared" si="54"/>
        <v>0.24500000000000002</v>
      </c>
      <c r="M659" s="17">
        <f t="shared" si="53"/>
        <v>3.75</v>
      </c>
      <c r="N659" s="17">
        <f t="shared" si="51"/>
        <v>56.21</v>
      </c>
      <c r="O659" s="6">
        <v>56.21</v>
      </c>
      <c r="P659" s="13">
        <f t="shared" si="52"/>
        <v>3.7050000000000001</v>
      </c>
      <c r="Q659" s="11">
        <v>1</v>
      </c>
      <c r="R659" s="13"/>
    </row>
    <row r="660" spans="1:18" ht="24" customHeight="1">
      <c r="A660" s="9">
        <v>656</v>
      </c>
      <c r="B660" s="3">
        <v>6020002573</v>
      </c>
      <c r="C660" s="2" t="s">
        <v>2280</v>
      </c>
      <c r="D660" s="4" t="s">
        <v>2281</v>
      </c>
      <c r="E660" s="4" t="s">
        <v>2282</v>
      </c>
      <c r="F660" s="2" t="s">
        <v>438</v>
      </c>
      <c r="G660" s="6">
        <v>587.98</v>
      </c>
      <c r="H660" s="6">
        <v>38.479999999999997</v>
      </c>
      <c r="I660" s="160">
        <v>22</v>
      </c>
      <c r="J660" s="6">
        <v>3.5</v>
      </c>
      <c r="K660" s="7">
        <f t="shared" si="50"/>
        <v>77</v>
      </c>
      <c r="L660" s="7">
        <f t="shared" si="54"/>
        <v>5.3900000000000006</v>
      </c>
      <c r="M660" s="17">
        <f t="shared" si="53"/>
        <v>82.39</v>
      </c>
      <c r="N660" s="17">
        <f t="shared" si="51"/>
        <v>670.37</v>
      </c>
      <c r="O660" s="6">
        <v>670.37</v>
      </c>
      <c r="P660" s="13">
        <f t="shared" si="52"/>
        <v>43.87</v>
      </c>
      <c r="Q660" s="11">
        <v>0</v>
      </c>
      <c r="R660" s="13"/>
    </row>
    <row r="661" spans="1:18" ht="24" customHeight="1">
      <c r="A661" s="9">
        <v>657</v>
      </c>
      <c r="B661" s="3">
        <v>6020002574</v>
      </c>
      <c r="C661" s="2" t="s">
        <v>2283</v>
      </c>
      <c r="D661" s="4" t="s">
        <v>2284</v>
      </c>
      <c r="E661" s="4" t="s">
        <v>2285</v>
      </c>
      <c r="F661" s="2" t="s">
        <v>438</v>
      </c>
      <c r="G661" s="6">
        <v>1228.3800000000001</v>
      </c>
      <c r="H661" s="6">
        <v>80.38</v>
      </c>
      <c r="I661" s="160">
        <v>30</v>
      </c>
      <c r="J661" s="6">
        <v>3.5</v>
      </c>
      <c r="K661" s="7">
        <f t="shared" si="50"/>
        <v>105</v>
      </c>
      <c r="L661" s="7">
        <f t="shared" si="54"/>
        <v>7.3500000000000005</v>
      </c>
      <c r="M661" s="17">
        <f t="shared" si="53"/>
        <v>112.35</v>
      </c>
      <c r="N661" s="17">
        <f t="shared" si="51"/>
        <v>1340.73</v>
      </c>
      <c r="O661" s="6">
        <v>1340.73</v>
      </c>
      <c r="P661" s="13">
        <f t="shared" si="52"/>
        <v>87.72999999999999</v>
      </c>
      <c r="Q661" s="11">
        <v>1</v>
      </c>
      <c r="R661" s="13"/>
    </row>
    <row r="662" spans="1:18" ht="24" customHeight="1">
      <c r="A662" s="9">
        <v>658</v>
      </c>
      <c r="B662" s="3">
        <v>6020002575</v>
      </c>
      <c r="C662" s="2" t="s">
        <v>2286</v>
      </c>
      <c r="D662" s="4" t="s">
        <v>2287</v>
      </c>
      <c r="E662" s="4" t="s">
        <v>2288</v>
      </c>
      <c r="F662" s="2" t="s">
        <v>438</v>
      </c>
      <c r="G662" s="6">
        <v>1408.15</v>
      </c>
      <c r="H662" s="6">
        <v>92.15</v>
      </c>
      <c r="I662" s="160">
        <v>54</v>
      </c>
      <c r="J662" s="6">
        <v>3.5</v>
      </c>
      <c r="K662" s="7">
        <f t="shared" si="50"/>
        <v>189</v>
      </c>
      <c r="L662" s="7">
        <f t="shared" si="54"/>
        <v>13.23</v>
      </c>
      <c r="M662" s="17">
        <f t="shared" si="53"/>
        <v>202.23</v>
      </c>
      <c r="N662" s="17">
        <f t="shared" si="51"/>
        <v>1610.38</v>
      </c>
      <c r="O662" s="6">
        <v>1610.38</v>
      </c>
      <c r="P662" s="13">
        <f t="shared" si="52"/>
        <v>105.38000000000001</v>
      </c>
      <c r="Q662" s="11">
        <v>0</v>
      </c>
      <c r="R662" s="13"/>
    </row>
    <row r="663" spans="1:18" ht="24" customHeight="1">
      <c r="A663" s="9">
        <v>659</v>
      </c>
      <c r="B663" s="3">
        <v>6020002576</v>
      </c>
      <c r="C663" s="2" t="s">
        <v>2289</v>
      </c>
      <c r="D663" s="4" t="s">
        <v>2290</v>
      </c>
      <c r="E663" s="4" t="s">
        <v>2291</v>
      </c>
      <c r="F663" s="2" t="s">
        <v>438</v>
      </c>
      <c r="G663" s="6">
        <v>2820</v>
      </c>
      <c r="H663" s="6">
        <v>184.5</v>
      </c>
      <c r="I663" s="160">
        <v>33</v>
      </c>
      <c r="J663" s="6">
        <v>3.5</v>
      </c>
      <c r="K663" s="7">
        <f t="shared" si="50"/>
        <v>115.5</v>
      </c>
      <c r="L663" s="7">
        <f t="shared" si="54"/>
        <v>8.0850000000000009</v>
      </c>
      <c r="M663" s="17">
        <f t="shared" si="53"/>
        <v>123.59</v>
      </c>
      <c r="N663" s="17">
        <f t="shared" si="51"/>
        <v>2943.59</v>
      </c>
      <c r="O663" s="6">
        <v>2943.59</v>
      </c>
      <c r="P663" s="13">
        <f t="shared" si="52"/>
        <v>192.58500000000001</v>
      </c>
      <c r="Q663" s="11">
        <v>1</v>
      </c>
      <c r="R663" s="13"/>
    </row>
    <row r="664" spans="1:18" ht="24" customHeight="1">
      <c r="A664" s="9">
        <v>660</v>
      </c>
      <c r="B664" s="3">
        <v>6020002577</v>
      </c>
      <c r="C664" s="2" t="s">
        <v>2292</v>
      </c>
      <c r="D664" s="4" t="s">
        <v>2293</v>
      </c>
      <c r="E664" s="4" t="s">
        <v>2294</v>
      </c>
      <c r="F664" s="2" t="s">
        <v>438</v>
      </c>
      <c r="G664" s="6">
        <v>205.99</v>
      </c>
      <c r="H664" s="6">
        <v>13.49</v>
      </c>
      <c r="I664" s="160">
        <v>4</v>
      </c>
      <c r="J664" s="6">
        <v>3.5</v>
      </c>
      <c r="K664" s="7">
        <f t="shared" si="50"/>
        <v>14</v>
      </c>
      <c r="L664" s="7">
        <f t="shared" si="54"/>
        <v>0.98000000000000009</v>
      </c>
      <c r="M664" s="17">
        <f t="shared" si="53"/>
        <v>14.98</v>
      </c>
      <c r="N664" s="17">
        <f t="shared" si="51"/>
        <v>220.97</v>
      </c>
      <c r="O664" s="6">
        <v>220.97</v>
      </c>
      <c r="P664" s="13">
        <f t="shared" si="52"/>
        <v>14.47</v>
      </c>
      <c r="Q664" s="11">
        <v>0</v>
      </c>
      <c r="R664" s="13"/>
    </row>
    <row r="665" spans="1:18" ht="24" customHeight="1">
      <c r="A665" s="9">
        <v>661</v>
      </c>
      <c r="B665" s="3">
        <v>6020002578</v>
      </c>
      <c r="C665" s="2" t="s">
        <v>2295</v>
      </c>
      <c r="D665" s="4" t="s">
        <v>2296</v>
      </c>
      <c r="E665" s="4" t="s">
        <v>2297</v>
      </c>
      <c r="F665" s="2" t="s">
        <v>585</v>
      </c>
      <c r="G665" s="6">
        <v>1572.91</v>
      </c>
      <c r="H665" s="6">
        <v>102.91</v>
      </c>
      <c r="I665" s="160">
        <v>54</v>
      </c>
      <c r="J665" s="6">
        <v>3.5</v>
      </c>
      <c r="K665" s="7">
        <f t="shared" si="50"/>
        <v>189</v>
      </c>
      <c r="L665" s="7">
        <f t="shared" si="54"/>
        <v>13.23</v>
      </c>
      <c r="M665" s="17">
        <f t="shared" si="53"/>
        <v>202.23</v>
      </c>
      <c r="N665" s="17">
        <f t="shared" si="51"/>
        <v>1775.14</v>
      </c>
      <c r="O665" s="6">
        <v>1775.14</v>
      </c>
      <c r="P665" s="13">
        <f t="shared" si="52"/>
        <v>116.14</v>
      </c>
      <c r="Q665" s="11">
        <v>1</v>
      </c>
      <c r="R665" s="13"/>
    </row>
    <row r="666" spans="1:18" ht="24" customHeight="1">
      <c r="A666" s="9">
        <v>662</v>
      </c>
      <c r="B666" s="3">
        <v>6020002579</v>
      </c>
      <c r="C666" s="2" t="s">
        <v>2298</v>
      </c>
      <c r="D666" s="4" t="s">
        <v>2299</v>
      </c>
      <c r="E666" s="4" t="s">
        <v>2300</v>
      </c>
      <c r="F666" s="2" t="s">
        <v>472</v>
      </c>
      <c r="G666" s="6">
        <v>157.29</v>
      </c>
      <c r="H666" s="6">
        <v>10.29</v>
      </c>
      <c r="I666" s="160">
        <v>67</v>
      </c>
      <c r="J666" s="6">
        <v>3.5</v>
      </c>
      <c r="K666" s="7">
        <f t="shared" si="50"/>
        <v>234.5</v>
      </c>
      <c r="L666" s="7">
        <f t="shared" si="54"/>
        <v>16.415000000000003</v>
      </c>
      <c r="M666" s="17">
        <f t="shared" si="53"/>
        <v>250.92</v>
      </c>
      <c r="N666" s="17">
        <f t="shared" si="51"/>
        <v>408.21</v>
      </c>
      <c r="O666" s="6">
        <v>408.21</v>
      </c>
      <c r="P666" s="13">
        <f t="shared" si="52"/>
        <v>26.705000000000002</v>
      </c>
      <c r="Q666" s="11">
        <v>0</v>
      </c>
      <c r="R666" s="13"/>
    </row>
    <row r="667" spans="1:18" ht="24" customHeight="1">
      <c r="A667" s="9">
        <v>663</v>
      </c>
      <c r="B667" s="3">
        <v>6020002580</v>
      </c>
      <c r="C667" s="2" t="s">
        <v>2301</v>
      </c>
      <c r="D667" s="4" t="s">
        <v>2302</v>
      </c>
      <c r="E667" s="4" t="s">
        <v>2303</v>
      </c>
      <c r="F667" s="2" t="s">
        <v>438</v>
      </c>
      <c r="G667" s="6">
        <v>943.75</v>
      </c>
      <c r="H667" s="6">
        <v>61.75</v>
      </c>
      <c r="I667" s="160">
        <v>16</v>
      </c>
      <c r="J667" s="6">
        <v>3.5</v>
      </c>
      <c r="K667" s="7">
        <f t="shared" si="50"/>
        <v>56</v>
      </c>
      <c r="L667" s="7">
        <f t="shared" si="54"/>
        <v>3.9200000000000004</v>
      </c>
      <c r="M667" s="17">
        <f t="shared" si="53"/>
        <v>59.92</v>
      </c>
      <c r="N667" s="17">
        <f t="shared" si="51"/>
        <v>1003.67</v>
      </c>
      <c r="O667" s="6">
        <v>1003.67</v>
      </c>
      <c r="P667" s="13">
        <f t="shared" si="52"/>
        <v>65.67</v>
      </c>
      <c r="Q667" s="11">
        <v>1</v>
      </c>
      <c r="R667" s="13"/>
    </row>
    <row r="668" spans="1:18" ht="24" customHeight="1">
      <c r="A668" s="9">
        <v>664</v>
      </c>
      <c r="B668" s="3">
        <v>6020002581</v>
      </c>
      <c r="C668" s="2" t="s">
        <v>2304</v>
      </c>
      <c r="D668" s="4" t="s">
        <v>2305</v>
      </c>
      <c r="E668" s="4" t="s">
        <v>2306</v>
      </c>
      <c r="F668" s="2" t="s">
        <v>438</v>
      </c>
      <c r="G668" s="6">
        <v>1546.69</v>
      </c>
      <c r="H668" s="6">
        <v>101.19</v>
      </c>
      <c r="I668" s="160">
        <v>44</v>
      </c>
      <c r="J668" s="6">
        <v>3.5</v>
      </c>
      <c r="K668" s="7">
        <f t="shared" si="50"/>
        <v>154</v>
      </c>
      <c r="L668" s="7">
        <f t="shared" si="54"/>
        <v>10.780000000000001</v>
      </c>
      <c r="M668" s="17">
        <f t="shared" si="53"/>
        <v>164.78</v>
      </c>
      <c r="N668" s="17">
        <f t="shared" si="51"/>
        <v>1711.47</v>
      </c>
      <c r="O668" s="6">
        <v>1711.47</v>
      </c>
      <c r="P668" s="13">
        <f t="shared" si="52"/>
        <v>111.97</v>
      </c>
      <c r="Q668" s="11">
        <v>0</v>
      </c>
      <c r="R668" s="13"/>
    </row>
    <row r="669" spans="1:18" ht="24" customHeight="1">
      <c r="A669" s="9">
        <v>665</v>
      </c>
      <c r="B669" s="3">
        <v>6020002582</v>
      </c>
      <c r="C669" s="2" t="s">
        <v>2307</v>
      </c>
      <c r="D669" s="4" t="s">
        <v>2308</v>
      </c>
      <c r="E669" s="4" t="s">
        <v>2309</v>
      </c>
      <c r="F669" s="2" t="s">
        <v>438</v>
      </c>
      <c r="G669" s="6">
        <v>584.23</v>
      </c>
      <c r="H669" s="6">
        <v>38.229999999999997</v>
      </c>
      <c r="I669" s="160">
        <v>17</v>
      </c>
      <c r="J669" s="6">
        <v>3.5</v>
      </c>
      <c r="K669" s="7">
        <f t="shared" si="50"/>
        <v>59.5</v>
      </c>
      <c r="L669" s="7">
        <f t="shared" si="54"/>
        <v>4.165</v>
      </c>
      <c r="M669" s="17">
        <f t="shared" si="53"/>
        <v>63.669999999999995</v>
      </c>
      <c r="N669" s="17">
        <f t="shared" si="51"/>
        <v>647.9</v>
      </c>
      <c r="O669" s="6">
        <v>647.9</v>
      </c>
      <c r="P669" s="13">
        <f t="shared" si="52"/>
        <v>42.394999999999996</v>
      </c>
      <c r="Q669" s="11">
        <v>1</v>
      </c>
      <c r="R669" s="13"/>
    </row>
    <row r="670" spans="1:18" ht="24" customHeight="1">
      <c r="A670" s="9">
        <v>666</v>
      </c>
      <c r="B670" s="3">
        <v>6020002583</v>
      </c>
      <c r="C670" s="2" t="s">
        <v>2310</v>
      </c>
      <c r="D670" s="4" t="s">
        <v>1224</v>
      </c>
      <c r="E670" s="4" t="s">
        <v>2311</v>
      </c>
      <c r="F670" s="2" t="s">
        <v>472</v>
      </c>
      <c r="G670" s="6">
        <v>97.37</v>
      </c>
      <c r="H670" s="6">
        <v>6.37</v>
      </c>
      <c r="I670" s="160">
        <v>30</v>
      </c>
      <c r="J670" s="6">
        <v>3.5</v>
      </c>
      <c r="K670" s="7">
        <f t="shared" si="50"/>
        <v>105</v>
      </c>
      <c r="L670" s="7">
        <f t="shared" si="54"/>
        <v>7.3500000000000005</v>
      </c>
      <c r="M670" s="17">
        <f t="shared" si="53"/>
        <v>112.35</v>
      </c>
      <c r="N670" s="17">
        <f t="shared" si="51"/>
        <v>209.72</v>
      </c>
      <c r="O670" s="6">
        <v>209.72</v>
      </c>
      <c r="P670" s="13">
        <f t="shared" si="52"/>
        <v>13.72</v>
      </c>
      <c r="Q670" s="11">
        <v>0</v>
      </c>
      <c r="R670" s="13"/>
    </row>
    <row r="671" spans="1:18" ht="24" customHeight="1">
      <c r="A671" s="9">
        <v>667</v>
      </c>
      <c r="B671" s="3">
        <v>6020002584</v>
      </c>
      <c r="C671" s="2" t="s">
        <v>2312</v>
      </c>
      <c r="D671" s="4" t="s">
        <v>1224</v>
      </c>
      <c r="E671" s="4" t="s">
        <v>2313</v>
      </c>
      <c r="F671" s="2" t="s">
        <v>438</v>
      </c>
      <c r="G671" s="6">
        <v>385.75</v>
      </c>
      <c r="H671" s="6">
        <v>25.25</v>
      </c>
      <c r="I671" s="160">
        <v>13</v>
      </c>
      <c r="J671" s="6">
        <v>3.5</v>
      </c>
      <c r="K671" s="7">
        <f t="shared" si="50"/>
        <v>45.5</v>
      </c>
      <c r="L671" s="7">
        <f t="shared" si="54"/>
        <v>3.1850000000000005</v>
      </c>
      <c r="M671" s="17">
        <f t="shared" si="53"/>
        <v>48.69</v>
      </c>
      <c r="N671" s="17">
        <f t="shared" si="51"/>
        <v>434.44</v>
      </c>
      <c r="O671" s="6">
        <v>434.44</v>
      </c>
      <c r="P671" s="13">
        <f t="shared" si="52"/>
        <v>28.435000000000002</v>
      </c>
      <c r="Q671" s="11">
        <v>1</v>
      </c>
      <c r="R671" s="13"/>
    </row>
    <row r="672" spans="1:18" ht="24" customHeight="1">
      <c r="A672" s="9">
        <v>668</v>
      </c>
      <c r="B672" s="3">
        <v>6020002585</v>
      </c>
      <c r="C672" s="2" t="s">
        <v>2314</v>
      </c>
      <c r="D672" s="4" t="s">
        <v>2315</v>
      </c>
      <c r="E672" s="4" t="s">
        <v>2316</v>
      </c>
      <c r="F672" s="2" t="s">
        <v>438</v>
      </c>
      <c r="G672" s="6">
        <v>1733.94</v>
      </c>
      <c r="H672" s="6">
        <v>113.44</v>
      </c>
      <c r="I672" s="160">
        <v>46</v>
      </c>
      <c r="J672" s="6">
        <v>3.5</v>
      </c>
      <c r="K672" s="7">
        <f t="shared" si="50"/>
        <v>161</v>
      </c>
      <c r="L672" s="7">
        <f t="shared" si="54"/>
        <v>11.270000000000001</v>
      </c>
      <c r="M672" s="17">
        <f t="shared" si="53"/>
        <v>172.27</v>
      </c>
      <c r="N672" s="17">
        <f t="shared" si="51"/>
        <v>1906.21</v>
      </c>
      <c r="O672" s="6">
        <v>1906.21</v>
      </c>
      <c r="P672" s="13">
        <f t="shared" si="52"/>
        <v>124.71</v>
      </c>
      <c r="Q672" s="11">
        <v>0</v>
      </c>
      <c r="R672" s="13"/>
    </row>
    <row r="673" spans="1:18" ht="24" customHeight="1">
      <c r="A673" s="9">
        <v>669</v>
      </c>
      <c r="B673" s="3">
        <v>6020002586</v>
      </c>
      <c r="C673" s="2" t="s">
        <v>2317</v>
      </c>
      <c r="D673" s="4" t="s">
        <v>2315</v>
      </c>
      <c r="E673" s="4" t="s">
        <v>2318</v>
      </c>
      <c r="F673" s="2" t="s">
        <v>438</v>
      </c>
      <c r="G673" s="6">
        <v>213.48</v>
      </c>
      <c r="H673" s="6">
        <v>13.98</v>
      </c>
      <c r="I673" s="160">
        <v>6</v>
      </c>
      <c r="J673" s="6">
        <v>3.5</v>
      </c>
      <c r="K673" s="7">
        <f t="shared" si="50"/>
        <v>21</v>
      </c>
      <c r="L673" s="7">
        <f t="shared" si="54"/>
        <v>1.4700000000000002</v>
      </c>
      <c r="M673" s="17">
        <f t="shared" si="53"/>
        <v>22.47</v>
      </c>
      <c r="N673" s="17">
        <f t="shared" si="51"/>
        <v>235.95</v>
      </c>
      <c r="O673" s="6">
        <v>235.95</v>
      </c>
      <c r="P673" s="13">
        <f t="shared" si="52"/>
        <v>15.450000000000001</v>
      </c>
      <c r="Q673" s="11">
        <v>1</v>
      </c>
      <c r="R673" s="13"/>
    </row>
    <row r="674" spans="1:18" ht="24" customHeight="1">
      <c r="A674" s="9">
        <v>670</v>
      </c>
      <c r="B674" s="3">
        <v>6020002587</v>
      </c>
      <c r="C674" s="2" t="s">
        <v>2319</v>
      </c>
      <c r="D674" s="4" t="s">
        <v>2320</v>
      </c>
      <c r="E674" s="4" t="s">
        <v>2321</v>
      </c>
      <c r="F674" s="2" t="s">
        <v>438</v>
      </c>
      <c r="G674" s="6">
        <v>1456.82</v>
      </c>
      <c r="H674" s="6">
        <v>95.32</v>
      </c>
      <c r="I674" s="160">
        <v>45</v>
      </c>
      <c r="J674" s="6">
        <v>3.5</v>
      </c>
      <c r="K674" s="7">
        <f t="shared" si="50"/>
        <v>157.5</v>
      </c>
      <c r="L674" s="7">
        <f t="shared" si="54"/>
        <v>11.025</v>
      </c>
      <c r="M674" s="17">
        <f t="shared" si="53"/>
        <v>168.53</v>
      </c>
      <c r="N674" s="17">
        <f t="shared" si="51"/>
        <v>1625.35</v>
      </c>
      <c r="O674" s="6">
        <v>1625.35</v>
      </c>
      <c r="P674" s="13">
        <f t="shared" si="52"/>
        <v>106.345</v>
      </c>
      <c r="Q674" s="11">
        <v>0</v>
      </c>
      <c r="R674" s="13"/>
    </row>
    <row r="675" spans="1:18" ht="24" customHeight="1">
      <c r="A675" s="9">
        <v>671</v>
      </c>
      <c r="B675" s="3">
        <v>6020002588</v>
      </c>
      <c r="C675" s="2" t="s">
        <v>2322</v>
      </c>
      <c r="D675" s="4" t="s">
        <v>2323</v>
      </c>
      <c r="E675" s="4" t="s">
        <v>2324</v>
      </c>
      <c r="F675" s="2" t="s">
        <v>438</v>
      </c>
      <c r="G675" s="6">
        <v>520.58000000000004</v>
      </c>
      <c r="H675" s="6">
        <v>34.08</v>
      </c>
      <c r="I675" s="160">
        <v>8</v>
      </c>
      <c r="J675" s="6">
        <v>3.5</v>
      </c>
      <c r="K675" s="7">
        <f t="shared" si="50"/>
        <v>28</v>
      </c>
      <c r="L675" s="7">
        <f t="shared" si="54"/>
        <v>1.9600000000000002</v>
      </c>
      <c r="M675" s="17">
        <f t="shared" si="53"/>
        <v>29.96</v>
      </c>
      <c r="N675" s="17">
        <f t="shared" si="51"/>
        <v>550.54000000000008</v>
      </c>
      <c r="O675" s="6">
        <v>550.54</v>
      </c>
      <c r="P675" s="13">
        <f t="shared" si="52"/>
        <v>36.04</v>
      </c>
      <c r="Q675" s="11">
        <v>1</v>
      </c>
      <c r="R675" s="13"/>
    </row>
    <row r="676" spans="1:18" ht="24" customHeight="1">
      <c r="A676" s="9">
        <v>672</v>
      </c>
      <c r="B676" s="3">
        <v>6020002589</v>
      </c>
      <c r="C676" s="2" t="s">
        <v>2325</v>
      </c>
      <c r="D676" s="4" t="s">
        <v>2326</v>
      </c>
      <c r="E676" s="4" t="s">
        <v>2327</v>
      </c>
      <c r="F676" s="10" t="s">
        <v>18</v>
      </c>
      <c r="G676" s="6">
        <v>0</v>
      </c>
      <c r="H676" s="6">
        <v>0</v>
      </c>
      <c r="I676" s="160">
        <v>35</v>
      </c>
      <c r="J676" s="6">
        <v>3.5</v>
      </c>
      <c r="K676" s="7">
        <f t="shared" si="50"/>
        <v>122.5</v>
      </c>
      <c r="L676" s="7">
        <f t="shared" si="54"/>
        <v>8.5750000000000011</v>
      </c>
      <c r="M676" s="17">
        <f t="shared" si="53"/>
        <v>131.07999999999998</v>
      </c>
      <c r="N676" s="17">
        <f t="shared" si="51"/>
        <v>131.07999999999998</v>
      </c>
      <c r="O676" s="6">
        <v>131.08000000000001</v>
      </c>
      <c r="P676" s="13">
        <f t="shared" si="52"/>
        <v>8.5750000000000011</v>
      </c>
      <c r="Q676" s="11">
        <v>0</v>
      </c>
      <c r="R676" s="13"/>
    </row>
    <row r="677" spans="1:18" ht="24" customHeight="1">
      <c r="A677" s="9">
        <v>673</v>
      </c>
      <c r="B677" s="3">
        <v>6020002590</v>
      </c>
      <c r="C677" s="2" t="s">
        <v>2328</v>
      </c>
      <c r="D677" s="4" t="s">
        <v>3922</v>
      </c>
      <c r="E677" s="4" t="s">
        <v>2329</v>
      </c>
      <c r="F677" s="2" t="s">
        <v>472</v>
      </c>
      <c r="G677" s="6">
        <v>112.35</v>
      </c>
      <c r="H677" s="6">
        <v>7.35</v>
      </c>
      <c r="I677" s="160">
        <v>32</v>
      </c>
      <c r="J677" s="6">
        <v>3.5</v>
      </c>
      <c r="K677" s="7">
        <f t="shared" si="50"/>
        <v>112</v>
      </c>
      <c r="L677" s="7">
        <f t="shared" si="54"/>
        <v>7.8400000000000007</v>
      </c>
      <c r="M677" s="17">
        <f t="shared" si="53"/>
        <v>119.84</v>
      </c>
      <c r="N677" s="17">
        <f t="shared" si="51"/>
        <v>232.19</v>
      </c>
      <c r="O677" s="6">
        <v>232.19</v>
      </c>
      <c r="P677" s="13">
        <f t="shared" si="52"/>
        <v>15.190000000000001</v>
      </c>
      <c r="Q677" s="11">
        <v>1</v>
      </c>
      <c r="R677" s="13"/>
    </row>
    <row r="678" spans="1:18" ht="24" customHeight="1">
      <c r="A678" s="9">
        <v>674</v>
      </c>
      <c r="B678" s="3">
        <v>6020002591</v>
      </c>
      <c r="C678" s="2" t="s">
        <v>2330</v>
      </c>
      <c r="D678" s="4" t="s">
        <v>2331</v>
      </c>
      <c r="E678" s="4" t="s">
        <v>2332</v>
      </c>
      <c r="F678" s="2" t="s">
        <v>438</v>
      </c>
      <c r="G678" s="6">
        <v>359.54</v>
      </c>
      <c r="H678" s="6">
        <v>23.54</v>
      </c>
      <c r="I678" s="160">
        <v>6</v>
      </c>
      <c r="J678" s="6">
        <v>3.5</v>
      </c>
      <c r="K678" s="7">
        <f t="shared" si="50"/>
        <v>21</v>
      </c>
      <c r="L678" s="7">
        <f t="shared" si="54"/>
        <v>1.4700000000000002</v>
      </c>
      <c r="M678" s="17">
        <f t="shared" si="53"/>
        <v>22.47</v>
      </c>
      <c r="N678" s="17">
        <f t="shared" si="51"/>
        <v>382.01</v>
      </c>
      <c r="O678" s="6">
        <v>382.01</v>
      </c>
      <c r="P678" s="13">
        <f t="shared" si="52"/>
        <v>25.009999999999998</v>
      </c>
      <c r="Q678" s="11">
        <v>0</v>
      </c>
      <c r="R678" s="13"/>
    </row>
    <row r="679" spans="1:18" ht="24" customHeight="1">
      <c r="A679" s="9">
        <v>675</v>
      </c>
      <c r="B679" s="3">
        <v>6020002592</v>
      </c>
      <c r="C679" s="2" t="s">
        <v>2333</v>
      </c>
      <c r="D679" s="4" t="s">
        <v>2334</v>
      </c>
      <c r="E679" s="4" t="s">
        <v>2335</v>
      </c>
      <c r="F679" s="2" t="s">
        <v>438</v>
      </c>
      <c r="G679" s="6">
        <v>498.1</v>
      </c>
      <c r="H679" s="6">
        <v>32.6</v>
      </c>
      <c r="I679" s="160">
        <v>16</v>
      </c>
      <c r="J679" s="6">
        <v>3.5</v>
      </c>
      <c r="K679" s="7">
        <f t="shared" si="50"/>
        <v>56</v>
      </c>
      <c r="L679" s="7">
        <f t="shared" si="54"/>
        <v>3.9200000000000004</v>
      </c>
      <c r="M679" s="17">
        <f t="shared" si="53"/>
        <v>59.92</v>
      </c>
      <c r="N679" s="17">
        <f t="shared" si="51"/>
        <v>558.02</v>
      </c>
      <c r="O679" s="6">
        <v>558.02</v>
      </c>
      <c r="P679" s="13">
        <f t="shared" si="52"/>
        <v>36.520000000000003</v>
      </c>
      <c r="Q679" s="11">
        <v>1</v>
      </c>
      <c r="R679" s="13"/>
    </row>
    <row r="680" spans="1:18" ht="24" customHeight="1">
      <c r="A680" s="9">
        <v>676</v>
      </c>
      <c r="B680" s="3">
        <v>6020002593</v>
      </c>
      <c r="C680" s="2" t="s">
        <v>2336</v>
      </c>
      <c r="D680" s="4" t="s">
        <v>2337</v>
      </c>
      <c r="E680" s="4" t="s">
        <v>2338</v>
      </c>
      <c r="F680" s="2" t="s">
        <v>438</v>
      </c>
      <c r="G680" s="6">
        <v>423.22</v>
      </c>
      <c r="H680" s="6">
        <v>27.72</v>
      </c>
      <c r="I680" s="160">
        <v>18</v>
      </c>
      <c r="J680" s="6">
        <v>3.5</v>
      </c>
      <c r="K680" s="7">
        <f t="shared" si="50"/>
        <v>63</v>
      </c>
      <c r="L680" s="7">
        <f t="shared" si="54"/>
        <v>4.41</v>
      </c>
      <c r="M680" s="17">
        <f t="shared" si="53"/>
        <v>67.41</v>
      </c>
      <c r="N680" s="17">
        <f t="shared" si="51"/>
        <v>490.63</v>
      </c>
      <c r="O680" s="6">
        <v>490.63</v>
      </c>
      <c r="P680" s="13">
        <f t="shared" si="52"/>
        <v>32.129999999999995</v>
      </c>
      <c r="Q680" s="11">
        <v>0</v>
      </c>
      <c r="R680" s="13"/>
    </row>
    <row r="681" spans="1:18" ht="24" customHeight="1">
      <c r="A681" s="9">
        <v>677</v>
      </c>
      <c r="B681" s="3">
        <v>6020002594</v>
      </c>
      <c r="C681" s="2" t="s">
        <v>2339</v>
      </c>
      <c r="D681" s="4" t="s">
        <v>2331</v>
      </c>
      <c r="E681" s="4" t="s">
        <v>2340</v>
      </c>
      <c r="F681" s="2" t="s">
        <v>438</v>
      </c>
      <c r="G681" s="6">
        <v>550.53</v>
      </c>
      <c r="H681" s="6">
        <v>36.03</v>
      </c>
      <c r="I681" s="160">
        <v>9</v>
      </c>
      <c r="J681" s="6">
        <v>3.5</v>
      </c>
      <c r="K681" s="7">
        <f t="shared" si="50"/>
        <v>31.5</v>
      </c>
      <c r="L681" s="7">
        <f t="shared" si="54"/>
        <v>2.2050000000000001</v>
      </c>
      <c r="M681" s="17">
        <f t="shared" si="53"/>
        <v>33.71</v>
      </c>
      <c r="N681" s="17">
        <f t="shared" si="51"/>
        <v>584.24</v>
      </c>
      <c r="O681" s="6">
        <v>584.24</v>
      </c>
      <c r="P681" s="13">
        <f t="shared" si="52"/>
        <v>38.234999999999999</v>
      </c>
      <c r="Q681" s="11">
        <v>1</v>
      </c>
      <c r="R681" s="13"/>
    </row>
    <row r="682" spans="1:18" ht="24" customHeight="1">
      <c r="A682" s="9">
        <v>678</v>
      </c>
      <c r="B682" s="3">
        <v>6020002595</v>
      </c>
      <c r="C682" s="2" t="s">
        <v>2341</v>
      </c>
      <c r="D682" s="4" t="s">
        <v>2331</v>
      </c>
      <c r="E682" s="4" t="s">
        <v>2342</v>
      </c>
      <c r="F682" s="2" t="s">
        <v>438</v>
      </c>
      <c r="G682" s="6">
        <v>943.77</v>
      </c>
      <c r="H682" s="6">
        <v>61.77</v>
      </c>
      <c r="I682" s="160">
        <v>32</v>
      </c>
      <c r="J682" s="6">
        <v>3.5</v>
      </c>
      <c r="K682" s="7">
        <f t="shared" si="50"/>
        <v>112</v>
      </c>
      <c r="L682" s="7">
        <f t="shared" si="54"/>
        <v>7.8400000000000007</v>
      </c>
      <c r="M682" s="17">
        <f t="shared" si="53"/>
        <v>119.84</v>
      </c>
      <c r="N682" s="17">
        <f t="shared" si="51"/>
        <v>1063.6099999999999</v>
      </c>
      <c r="O682" s="6">
        <v>1063.6099999999999</v>
      </c>
      <c r="P682" s="13">
        <f t="shared" si="52"/>
        <v>69.61</v>
      </c>
      <c r="Q682" s="11">
        <v>0</v>
      </c>
      <c r="R682" s="13"/>
    </row>
    <row r="683" spans="1:18" ht="24" customHeight="1">
      <c r="A683" s="9">
        <v>679</v>
      </c>
      <c r="B683" s="3">
        <v>6020002596</v>
      </c>
      <c r="C683" s="2" t="s">
        <v>2343</v>
      </c>
      <c r="D683" s="4" t="s">
        <v>2344</v>
      </c>
      <c r="E683" s="4" t="s">
        <v>2345</v>
      </c>
      <c r="F683" s="2" t="s">
        <v>438</v>
      </c>
      <c r="G683" s="6">
        <v>561.77</v>
      </c>
      <c r="H683" s="6">
        <v>36.770000000000003</v>
      </c>
      <c r="I683" s="160">
        <v>6</v>
      </c>
      <c r="J683" s="6">
        <v>3.5</v>
      </c>
      <c r="K683" s="7">
        <f t="shared" si="50"/>
        <v>21</v>
      </c>
      <c r="L683" s="7">
        <f t="shared" si="54"/>
        <v>1.4700000000000002</v>
      </c>
      <c r="M683" s="17">
        <f t="shared" si="53"/>
        <v>22.47</v>
      </c>
      <c r="N683" s="17">
        <f t="shared" si="51"/>
        <v>584.24</v>
      </c>
      <c r="O683" s="6">
        <v>584.24</v>
      </c>
      <c r="P683" s="13">
        <f t="shared" si="52"/>
        <v>38.24</v>
      </c>
      <c r="Q683" s="11">
        <v>1</v>
      </c>
      <c r="R683" s="13"/>
    </row>
    <row r="684" spans="1:18" ht="24" customHeight="1">
      <c r="A684" s="9">
        <v>680</v>
      </c>
      <c r="B684" s="3">
        <v>6020002597</v>
      </c>
      <c r="C684" s="2" t="s">
        <v>2346</v>
      </c>
      <c r="D684" s="4" t="s">
        <v>2347</v>
      </c>
      <c r="E684" s="4" t="s">
        <v>2348</v>
      </c>
      <c r="F684" s="2" t="s">
        <v>438</v>
      </c>
      <c r="G684" s="6">
        <v>468.15</v>
      </c>
      <c r="H684" s="6">
        <v>30.65</v>
      </c>
      <c r="I684" s="160">
        <v>21</v>
      </c>
      <c r="J684" s="6">
        <v>3.5</v>
      </c>
      <c r="K684" s="7">
        <f t="shared" si="50"/>
        <v>73.5</v>
      </c>
      <c r="L684" s="7">
        <f t="shared" si="54"/>
        <v>5.1450000000000005</v>
      </c>
      <c r="M684" s="17">
        <f t="shared" si="53"/>
        <v>78.650000000000006</v>
      </c>
      <c r="N684" s="17">
        <f t="shared" si="51"/>
        <v>546.79999999999995</v>
      </c>
      <c r="O684" s="6">
        <v>546.79999999999995</v>
      </c>
      <c r="P684" s="13">
        <f t="shared" si="52"/>
        <v>35.795000000000002</v>
      </c>
      <c r="Q684" s="11">
        <v>0</v>
      </c>
      <c r="R684" s="13"/>
    </row>
    <row r="685" spans="1:18" ht="24" customHeight="1">
      <c r="A685" s="9">
        <v>681</v>
      </c>
      <c r="B685" s="3">
        <v>6020002598</v>
      </c>
      <c r="C685" s="2" t="s">
        <v>2349</v>
      </c>
      <c r="D685" s="4" t="s">
        <v>2350</v>
      </c>
      <c r="E685" s="4" t="s">
        <v>2351</v>
      </c>
      <c r="F685" s="2" t="s">
        <v>438</v>
      </c>
      <c r="G685" s="6">
        <v>587.98</v>
      </c>
      <c r="H685" s="6">
        <v>38.479999999999997</v>
      </c>
      <c r="I685" s="160">
        <v>39</v>
      </c>
      <c r="J685" s="6">
        <v>3.5</v>
      </c>
      <c r="K685" s="7">
        <f t="shared" si="50"/>
        <v>136.5</v>
      </c>
      <c r="L685" s="7">
        <f t="shared" si="54"/>
        <v>9.5550000000000015</v>
      </c>
      <c r="M685" s="17">
        <f t="shared" si="53"/>
        <v>146.06</v>
      </c>
      <c r="N685" s="17">
        <f t="shared" si="51"/>
        <v>734.04</v>
      </c>
      <c r="O685" s="6">
        <v>734.04</v>
      </c>
      <c r="P685" s="13">
        <f t="shared" si="52"/>
        <v>48.034999999999997</v>
      </c>
      <c r="Q685" s="11">
        <v>1</v>
      </c>
      <c r="R685" s="13"/>
    </row>
    <row r="686" spans="1:18" ht="24" customHeight="1">
      <c r="A686" s="9">
        <v>682</v>
      </c>
      <c r="B686" s="3">
        <v>6020002599</v>
      </c>
      <c r="C686" s="2" t="s">
        <v>2352</v>
      </c>
      <c r="D686" s="4" t="s">
        <v>2353</v>
      </c>
      <c r="E686" s="4" t="s">
        <v>2354</v>
      </c>
      <c r="F686" s="2" t="s">
        <v>438</v>
      </c>
      <c r="G686" s="6">
        <v>400.73</v>
      </c>
      <c r="H686" s="6">
        <v>26.23</v>
      </c>
      <c r="I686" s="160">
        <v>14</v>
      </c>
      <c r="J686" s="6">
        <v>3.5</v>
      </c>
      <c r="K686" s="7">
        <f t="shared" si="50"/>
        <v>49</v>
      </c>
      <c r="L686" s="7">
        <f t="shared" si="54"/>
        <v>3.43</v>
      </c>
      <c r="M686" s="17">
        <f t="shared" si="53"/>
        <v>52.43</v>
      </c>
      <c r="N686" s="17">
        <f t="shared" si="51"/>
        <v>453.16</v>
      </c>
      <c r="O686" s="6">
        <v>453.16</v>
      </c>
      <c r="P686" s="13">
        <f t="shared" si="52"/>
        <v>29.66</v>
      </c>
      <c r="Q686" s="11">
        <v>0</v>
      </c>
      <c r="R686" s="13"/>
    </row>
    <row r="687" spans="1:18" ht="24" customHeight="1">
      <c r="A687" s="9">
        <v>683</v>
      </c>
      <c r="B687" s="3">
        <v>6020002600</v>
      </c>
      <c r="C687" s="2" t="s">
        <v>2355</v>
      </c>
      <c r="D687" s="4" t="s">
        <v>2353</v>
      </c>
      <c r="E687" s="4" t="s">
        <v>2356</v>
      </c>
      <c r="F687" s="2" t="s">
        <v>438</v>
      </c>
      <c r="G687" s="6">
        <v>352.06</v>
      </c>
      <c r="H687" s="6">
        <v>23.06</v>
      </c>
      <c r="I687" s="160">
        <v>11</v>
      </c>
      <c r="J687" s="6">
        <v>3.5</v>
      </c>
      <c r="K687" s="7">
        <f t="shared" si="50"/>
        <v>38.5</v>
      </c>
      <c r="L687" s="7">
        <f t="shared" si="54"/>
        <v>2.6950000000000003</v>
      </c>
      <c r="M687" s="17">
        <f t="shared" si="53"/>
        <v>41.199999999999996</v>
      </c>
      <c r="N687" s="17">
        <f t="shared" si="51"/>
        <v>393.26</v>
      </c>
      <c r="O687" s="6">
        <v>393.26</v>
      </c>
      <c r="P687" s="13">
        <f t="shared" si="52"/>
        <v>25.754999999999999</v>
      </c>
      <c r="Q687" s="11">
        <v>1</v>
      </c>
      <c r="R687" s="13"/>
    </row>
    <row r="688" spans="1:18" ht="24" customHeight="1">
      <c r="A688" s="9">
        <v>684</v>
      </c>
      <c r="B688" s="3">
        <v>6020002601</v>
      </c>
      <c r="C688" s="2" t="s">
        <v>2357</v>
      </c>
      <c r="D688" s="4" t="s">
        <v>2358</v>
      </c>
      <c r="E688" s="4" t="s">
        <v>2359</v>
      </c>
      <c r="F688" s="2" t="s">
        <v>472</v>
      </c>
      <c r="G688" s="6">
        <v>82.39</v>
      </c>
      <c r="H688" s="6">
        <v>5.39</v>
      </c>
      <c r="I688" s="160">
        <v>18</v>
      </c>
      <c r="J688" s="6">
        <v>3.5</v>
      </c>
      <c r="K688" s="7">
        <f t="shared" si="50"/>
        <v>63</v>
      </c>
      <c r="L688" s="7">
        <f t="shared" si="54"/>
        <v>4.41</v>
      </c>
      <c r="M688" s="17">
        <f t="shared" si="53"/>
        <v>67.41</v>
      </c>
      <c r="N688" s="17">
        <f t="shared" si="51"/>
        <v>149.80000000000001</v>
      </c>
      <c r="O688" s="6">
        <v>149.80000000000001</v>
      </c>
      <c r="P688" s="13">
        <f t="shared" si="52"/>
        <v>9.8000000000000007</v>
      </c>
      <c r="Q688" s="11">
        <v>0</v>
      </c>
      <c r="R688" s="13"/>
    </row>
    <row r="689" spans="1:18" ht="24" customHeight="1">
      <c r="A689" s="9">
        <v>685</v>
      </c>
      <c r="B689" s="3">
        <v>6020002602</v>
      </c>
      <c r="C689" s="2" t="s">
        <v>2360</v>
      </c>
      <c r="D689" s="4" t="s">
        <v>2361</v>
      </c>
      <c r="E689" s="4" t="s">
        <v>2362</v>
      </c>
      <c r="F689" s="2" t="s">
        <v>18</v>
      </c>
      <c r="G689" s="6">
        <v>0</v>
      </c>
      <c r="H689" s="6">
        <v>0</v>
      </c>
      <c r="I689" s="160">
        <v>10</v>
      </c>
      <c r="J689" s="6">
        <v>3.5</v>
      </c>
      <c r="K689" s="7">
        <f t="shared" si="50"/>
        <v>35</v>
      </c>
      <c r="L689" s="7">
        <f t="shared" si="54"/>
        <v>2.4500000000000002</v>
      </c>
      <c r="M689" s="17">
        <f t="shared" si="53"/>
        <v>37.450000000000003</v>
      </c>
      <c r="N689" s="17">
        <f t="shared" si="51"/>
        <v>37.450000000000003</v>
      </c>
      <c r="O689" s="6">
        <v>37.450000000000003</v>
      </c>
      <c r="P689" s="13">
        <f t="shared" si="52"/>
        <v>2.4500000000000002</v>
      </c>
      <c r="Q689" s="11">
        <v>1</v>
      </c>
      <c r="R689" s="13"/>
    </row>
    <row r="690" spans="1:18" ht="24" customHeight="1">
      <c r="A690" s="9">
        <v>686</v>
      </c>
      <c r="B690" s="3">
        <v>6020002603</v>
      </c>
      <c r="C690" s="2" t="s">
        <v>2363</v>
      </c>
      <c r="D690" s="4" t="s">
        <v>2364</v>
      </c>
      <c r="E690" s="4" t="s">
        <v>2365</v>
      </c>
      <c r="F690" s="2" t="s">
        <v>476</v>
      </c>
      <c r="G690" s="6">
        <v>220.96</v>
      </c>
      <c r="H690" s="6">
        <v>14.46</v>
      </c>
      <c r="I690" s="160">
        <v>33</v>
      </c>
      <c r="J690" s="6">
        <v>3.5</v>
      </c>
      <c r="K690" s="7">
        <f t="shared" si="50"/>
        <v>115.5</v>
      </c>
      <c r="L690" s="7">
        <f t="shared" si="54"/>
        <v>8.0850000000000009</v>
      </c>
      <c r="M690" s="17">
        <f t="shared" si="53"/>
        <v>123.59</v>
      </c>
      <c r="N690" s="17">
        <f t="shared" si="51"/>
        <v>344.55</v>
      </c>
      <c r="O690" s="6">
        <v>344.55</v>
      </c>
      <c r="P690" s="13">
        <f t="shared" si="52"/>
        <v>22.545000000000002</v>
      </c>
      <c r="Q690" s="11">
        <v>0</v>
      </c>
      <c r="R690" s="13"/>
    </row>
    <row r="691" spans="1:18" ht="24" customHeight="1">
      <c r="A691" s="9">
        <v>687</v>
      </c>
      <c r="B691" s="3">
        <v>6020002604</v>
      </c>
      <c r="C691" s="2" t="s">
        <v>2366</v>
      </c>
      <c r="D691" s="4" t="s">
        <v>2367</v>
      </c>
      <c r="E691" s="4" t="s">
        <v>2368</v>
      </c>
      <c r="F691" s="2" t="s">
        <v>18</v>
      </c>
      <c r="G691" s="6">
        <v>0</v>
      </c>
      <c r="H691" s="6">
        <v>0</v>
      </c>
      <c r="I691" s="160">
        <v>27</v>
      </c>
      <c r="J691" s="6">
        <v>3.5</v>
      </c>
      <c r="K691" s="7">
        <f t="shared" si="50"/>
        <v>94.5</v>
      </c>
      <c r="L691" s="7">
        <f t="shared" si="54"/>
        <v>6.6150000000000002</v>
      </c>
      <c r="M691" s="17">
        <f t="shared" si="53"/>
        <v>101.12</v>
      </c>
      <c r="N691" s="17">
        <f t="shared" si="51"/>
        <v>101.12</v>
      </c>
      <c r="O691" s="6">
        <v>101.12</v>
      </c>
      <c r="P691" s="13">
        <f t="shared" si="52"/>
        <v>6.6150000000000002</v>
      </c>
      <c r="Q691" s="11">
        <v>1</v>
      </c>
      <c r="R691" s="13"/>
    </row>
    <row r="692" spans="1:18" ht="24" customHeight="1">
      <c r="A692" s="9">
        <v>688</v>
      </c>
      <c r="B692" s="3">
        <v>6020002605</v>
      </c>
      <c r="C692" s="2" t="s">
        <v>2369</v>
      </c>
      <c r="D692" s="4" t="s">
        <v>2370</v>
      </c>
      <c r="E692" s="4" t="s">
        <v>2371</v>
      </c>
      <c r="F692" s="2" t="s">
        <v>438</v>
      </c>
      <c r="G692" s="6">
        <v>1131.02</v>
      </c>
      <c r="H692" s="6">
        <v>74.02</v>
      </c>
      <c r="I692" s="160">
        <v>34</v>
      </c>
      <c r="J692" s="6">
        <v>3.5</v>
      </c>
      <c r="K692" s="7">
        <f t="shared" si="50"/>
        <v>119</v>
      </c>
      <c r="L692" s="7">
        <f t="shared" si="54"/>
        <v>8.33</v>
      </c>
      <c r="M692" s="17">
        <f t="shared" si="53"/>
        <v>127.33</v>
      </c>
      <c r="N692" s="17">
        <f t="shared" si="51"/>
        <v>1258.3499999999999</v>
      </c>
      <c r="O692" s="6">
        <v>1258.3499999999999</v>
      </c>
      <c r="P692" s="13">
        <f t="shared" si="52"/>
        <v>82.35</v>
      </c>
      <c r="Q692" s="11">
        <v>0</v>
      </c>
      <c r="R692" s="13"/>
    </row>
    <row r="693" spans="1:18" ht="24" customHeight="1">
      <c r="A693" s="9">
        <v>689</v>
      </c>
      <c r="B693" s="3">
        <v>6020002606</v>
      </c>
      <c r="C693" s="2" t="s">
        <v>2372</v>
      </c>
      <c r="D693" s="4" t="s">
        <v>2373</v>
      </c>
      <c r="E693" s="4" t="s">
        <v>2374</v>
      </c>
      <c r="F693" s="2" t="s">
        <v>438</v>
      </c>
      <c r="G693" s="6">
        <v>378.26</v>
      </c>
      <c r="H693" s="6">
        <v>24.76</v>
      </c>
      <c r="I693" s="160">
        <v>14</v>
      </c>
      <c r="J693" s="6">
        <v>3.5</v>
      </c>
      <c r="K693" s="7">
        <f t="shared" si="50"/>
        <v>49</v>
      </c>
      <c r="L693" s="7">
        <f t="shared" si="54"/>
        <v>3.43</v>
      </c>
      <c r="M693" s="17">
        <f t="shared" si="53"/>
        <v>52.43</v>
      </c>
      <c r="N693" s="17">
        <f t="shared" si="51"/>
        <v>430.69</v>
      </c>
      <c r="O693" s="6">
        <v>430.69</v>
      </c>
      <c r="P693" s="13">
        <f t="shared" si="52"/>
        <v>28.19</v>
      </c>
      <c r="Q693" s="11">
        <v>1</v>
      </c>
      <c r="R693" s="13"/>
    </row>
    <row r="694" spans="1:18" ht="24" customHeight="1">
      <c r="A694" s="9">
        <v>690</v>
      </c>
      <c r="B694" s="3">
        <v>6020002607</v>
      </c>
      <c r="C694" s="2" t="s">
        <v>2375</v>
      </c>
      <c r="D694" s="4" t="s">
        <v>2373</v>
      </c>
      <c r="E694" s="4" t="s">
        <v>2376</v>
      </c>
      <c r="F694" s="2" t="s">
        <v>438</v>
      </c>
      <c r="G694" s="6">
        <v>1767.65</v>
      </c>
      <c r="H694" s="6">
        <v>115.65</v>
      </c>
      <c r="I694" s="160">
        <v>58</v>
      </c>
      <c r="J694" s="6">
        <v>3.5</v>
      </c>
      <c r="K694" s="7">
        <f t="shared" si="50"/>
        <v>203</v>
      </c>
      <c r="L694" s="7">
        <f t="shared" si="54"/>
        <v>14.21</v>
      </c>
      <c r="M694" s="17">
        <f t="shared" si="53"/>
        <v>217.21</v>
      </c>
      <c r="N694" s="17">
        <f t="shared" si="51"/>
        <v>1984.8600000000001</v>
      </c>
      <c r="O694" s="6">
        <v>1984.86</v>
      </c>
      <c r="P694" s="13">
        <f t="shared" si="52"/>
        <v>129.86000000000001</v>
      </c>
      <c r="Q694" s="11">
        <v>0</v>
      </c>
      <c r="R694" s="13"/>
    </row>
    <row r="695" spans="1:18" ht="24" customHeight="1">
      <c r="A695" s="9">
        <v>691</v>
      </c>
      <c r="B695" s="3">
        <v>6020002608</v>
      </c>
      <c r="C695" s="2" t="s">
        <v>2377</v>
      </c>
      <c r="D695" s="4" t="s">
        <v>2373</v>
      </c>
      <c r="E695" s="4" t="s">
        <v>2378</v>
      </c>
      <c r="F695" s="2" t="s">
        <v>472</v>
      </c>
      <c r="G695" s="6">
        <v>26.22</v>
      </c>
      <c r="H695" s="6">
        <v>1.72</v>
      </c>
      <c r="I695" s="160">
        <v>10</v>
      </c>
      <c r="J695" s="6">
        <v>3.5</v>
      </c>
      <c r="K695" s="7">
        <f t="shared" si="50"/>
        <v>35</v>
      </c>
      <c r="L695" s="7">
        <f t="shared" si="54"/>
        <v>2.4500000000000002</v>
      </c>
      <c r="M695" s="17">
        <f t="shared" si="53"/>
        <v>37.450000000000003</v>
      </c>
      <c r="N695" s="17">
        <f t="shared" si="51"/>
        <v>63.67</v>
      </c>
      <c r="O695" s="6">
        <v>63.67</v>
      </c>
      <c r="P695" s="13">
        <f t="shared" si="52"/>
        <v>4.17</v>
      </c>
      <c r="Q695" s="11">
        <v>1</v>
      </c>
      <c r="R695" s="13"/>
    </row>
    <row r="696" spans="1:18" ht="24" customHeight="1">
      <c r="A696" s="9">
        <v>692</v>
      </c>
      <c r="B696" s="3">
        <v>6020002609</v>
      </c>
      <c r="C696" s="2" t="s">
        <v>2379</v>
      </c>
      <c r="D696" s="4" t="s">
        <v>2373</v>
      </c>
      <c r="E696" s="4" t="s">
        <v>2380</v>
      </c>
      <c r="F696" s="2" t="s">
        <v>18</v>
      </c>
      <c r="G696" s="6">
        <v>0</v>
      </c>
      <c r="H696" s="6">
        <v>0</v>
      </c>
      <c r="I696" s="160">
        <v>24</v>
      </c>
      <c r="J696" s="6">
        <v>3.5</v>
      </c>
      <c r="K696" s="7">
        <f t="shared" si="50"/>
        <v>84</v>
      </c>
      <c r="L696" s="7">
        <f t="shared" si="54"/>
        <v>5.8800000000000008</v>
      </c>
      <c r="M696" s="17">
        <f t="shared" si="53"/>
        <v>89.88</v>
      </c>
      <c r="N696" s="17">
        <f t="shared" si="51"/>
        <v>89.88</v>
      </c>
      <c r="O696" s="6">
        <v>89.88</v>
      </c>
      <c r="P696" s="13">
        <f t="shared" si="52"/>
        <v>5.8800000000000008</v>
      </c>
      <c r="Q696" s="11">
        <v>0</v>
      </c>
      <c r="R696" s="13"/>
    </row>
    <row r="697" spans="1:18" ht="24" customHeight="1">
      <c r="A697" s="9">
        <v>693</v>
      </c>
      <c r="B697" s="3">
        <v>6020002610</v>
      </c>
      <c r="C697" s="2" t="s">
        <v>2381</v>
      </c>
      <c r="D697" s="4" t="s">
        <v>2373</v>
      </c>
      <c r="E697" s="4" t="s">
        <v>2382</v>
      </c>
      <c r="F697" s="2" t="s">
        <v>18</v>
      </c>
      <c r="G697" s="6">
        <v>0</v>
      </c>
      <c r="H697" s="6">
        <v>0</v>
      </c>
      <c r="I697" s="160">
        <v>12</v>
      </c>
      <c r="J697" s="6">
        <v>3.5</v>
      </c>
      <c r="K697" s="7">
        <f t="shared" si="50"/>
        <v>42</v>
      </c>
      <c r="L697" s="7">
        <f t="shared" si="54"/>
        <v>2.9400000000000004</v>
      </c>
      <c r="M697" s="17">
        <f t="shared" si="53"/>
        <v>44.94</v>
      </c>
      <c r="N697" s="17">
        <f t="shared" si="51"/>
        <v>44.94</v>
      </c>
      <c r="O697" s="6">
        <v>44.94</v>
      </c>
      <c r="P697" s="13">
        <f t="shared" si="52"/>
        <v>2.9400000000000004</v>
      </c>
      <c r="Q697" s="11">
        <v>1</v>
      </c>
      <c r="R697" s="13"/>
    </row>
    <row r="698" spans="1:18" ht="24" customHeight="1">
      <c r="A698" s="9">
        <v>694</v>
      </c>
      <c r="B698" s="3">
        <v>6020002611</v>
      </c>
      <c r="C698" s="2" t="s">
        <v>2383</v>
      </c>
      <c r="D698" s="4" t="s">
        <v>2373</v>
      </c>
      <c r="E698" s="4" t="s">
        <v>2384</v>
      </c>
      <c r="F698" s="2" t="s">
        <v>505</v>
      </c>
      <c r="G698" s="6">
        <v>116.1</v>
      </c>
      <c r="H698" s="6">
        <v>7.6</v>
      </c>
      <c r="I698" s="160">
        <v>11</v>
      </c>
      <c r="J698" s="6">
        <v>3.5</v>
      </c>
      <c r="K698" s="7">
        <f t="shared" si="50"/>
        <v>38.5</v>
      </c>
      <c r="L698" s="7">
        <f t="shared" si="54"/>
        <v>2.6950000000000003</v>
      </c>
      <c r="M698" s="17">
        <f t="shared" si="53"/>
        <v>41.199999999999996</v>
      </c>
      <c r="N698" s="17">
        <f t="shared" si="51"/>
        <v>157.29999999999998</v>
      </c>
      <c r="O698" s="6">
        <v>157.30000000000001</v>
      </c>
      <c r="P698" s="13">
        <f t="shared" si="52"/>
        <v>10.295</v>
      </c>
      <c r="Q698" s="11">
        <v>0</v>
      </c>
      <c r="R698" s="13"/>
    </row>
    <row r="699" spans="1:18" ht="24" customHeight="1">
      <c r="A699" s="9">
        <v>695</v>
      </c>
      <c r="B699" s="3">
        <v>6020002612</v>
      </c>
      <c r="C699" s="2" t="s">
        <v>2385</v>
      </c>
      <c r="D699" s="4" t="s">
        <v>2386</v>
      </c>
      <c r="E699" s="4" t="s">
        <v>2387</v>
      </c>
      <c r="F699" s="2" t="s">
        <v>18</v>
      </c>
      <c r="G699" s="6">
        <v>0</v>
      </c>
      <c r="H699" s="6">
        <v>0</v>
      </c>
      <c r="I699" s="160">
        <v>63</v>
      </c>
      <c r="J699" s="6">
        <v>3.5</v>
      </c>
      <c r="K699" s="7">
        <f t="shared" si="50"/>
        <v>220.5</v>
      </c>
      <c r="L699" s="7">
        <f t="shared" si="54"/>
        <v>15.435000000000002</v>
      </c>
      <c r="M699" s="17">
        <f t="shared" si="53"/>
        <v>235.94</v>
      </c>
      <c r="N699" s="17">
        <f t="shared" si="51"/>
        <v>235.94</v>
      </c>
      <c r="O699" s="6">
        <v>235.94</v>
      </c>
      <c r="P699" s="13">
        <f t="shared" si="52"/>
        <v>15.435000000000002</v>
      </c>
      <c r="Q699" s="11">
        <v>1</v>
      </c>
      <c r="R699" s="13"/>
    </row>
    <row r="700" spans="1:18" ht="24" customHeight="1">
      <c r="A700" s="9">
        <v>696</v>
      </c>
      <c r="B700" s="3">
        <v>6020002613</v>
      </c>
      <c r="C700" s="2" t="s">
        <v>2388</v>
      </c>
      <c r="D700" s="4" t="s">
        <v>2389</v>
      </c>
      <c r="E700" s="4" t="s">
        <v>2390</v>
      </c>
      <c r="F700" s="2" t="s">
        <v>472</v>
      </c>
      <c r="G700" s="6">
        <v>18.73</v>
      </c>
      <c r="H700" s="6">
        <v>1.23</v>
      </c>
      <c r="I700" s="160">
        <v>4</v>
      </c>
      <c r="J700" s="6">
        <v>3.5</v>
      </c>
      <c r="K700" s="7">
        <f t="shared" si="50"/>
        <v>14</v>
      </c>
      <c r="L700" s="7">
        <f t="shared" si="54"/>
        <v>0.98000000000000009</v>
      </c>
      <c r="M700" s="17">
        <f t="shared" si="53"/>
        <v>14.98</v>
      </c>
      <c r="N700" s="17">
        <f t="shared" si="51"/>
        <v>33.71</v>
      </c>
      <c r="O700" s="6">
        <v>33.71</v>
      </c>
      <c r="P700" s="13">
        <f t="shared" si="52"/>
        <v>2.21</v>
      </c>
      <c r="Q700" s="11">
        <v>0</v>
      </c>
      <c r="R700" s="13"/>
    </row>
    <row r="701" spans="1:18" ht="24" customHeight="1">
      <c r="A701" s="9">
        <v>697</v>
      </c>
      <c r="B701" s="3">
        <v>6020002614</v>
      </c>
      <c r="C701" s="2" t="s">
        <v>2391</v>
      </c>
      <c r="D701" s="4" t="s">
        <v>2392</v>
      </c>
      <c r="E701" s="4" t="s">
        <v>2393</v>
      </c>
      <c r="F701" s="2" t="s">
        <v>600</v>
      </c>
      <c r="G701" s="6">
        <v>235.95</v>
      </c>
      <c r="H701" s="6">
        <v>15.45</v>
      </c>
      <c r="I701" s="160">
        <v>5</v>
      </c>
      <c r="J701" s="6">
        <v>3.5</v>
      </c>
      <c r="K701" s="7">
        <f t="shared" si="50"/>
        <v>17.5</v>
      </c>
      <c r="L701" s="7">
        <f t="shared" si="54"/>
        <v>1.2250000000000001</v>
      </c>
      <c r="M701" s="17">
        <f t="shared" si="53"/>
        <v>18.73</v>
      </c>
      <c r="N701" s="17">
        <f t="shared" si="51"/>
        <v>254.67999999999998</v>
      </c>
      <c r="O701" s="6">
        <v>254.68</v>
      </c>
      <c r="P701" s="13">
        <f t="shared" si="52"/>
        <v>16.675000000000001</v>
      </c>
      <c r="Q701" s="11">
        <v>1</v>
      </c>
      <c r="R701" s="13"/>
    </row>
    <row r="702" spans="1:18" ht="24" customHeight="1">
      <c r="A702" s="9">
        <v>698</v>
      </c>
      <c r="B702" s="3">
        <v>6020002615</v>
      </c>
      <c r="C702" s="2" t="s">
        <v>2394</v>
      </c>
      <c r="D702" s="4" t="s">
        <v>2395</v>
      </c>
      <c r="E702" s="4" t="s">
        <v>2396</v>
      </c>
      <c r="F702" s="2" t="s">
        <v>438</v>
      </c>
      <c r="G702" s="6">
        <v>445.68</v>
      </c>
      <c r="H702" s="6">
        <v>29.18</v>
      </c>
      <c r="I702" s="160">
        <v>11</v>
      </c>
      <c r="J702" s="6">
        <v>3.5</v>
      </c>
      <c r="K702" s="7">
        <f t="shared" si="50"/>
        <v>38.5</v>
      </c>
      <c r="L702" s="7">
        <f t="shared" si="54"/>
        <v>2.6950000000000003</v>
      </c>
      <c r="M702" s="17">
        <f t="shared" si="53"/>
        <v>41.199999999999996</v>
      </c>
      <c r="N702" s="17">
        <f t="shared" si="51"/>
        <v>486.88</v>
      </c>
      <c r="O702" s="6">
        <v>486.88</v>
      </c>
      <c r="P702" s="13">
        <f t="shared" si="52"/>
        <v>31.875</v>
      </c>
      <c r="Q702" s="11">
        <v>0</v>
      </c>
      <c r="R702" s="13"/>
    </row>
    <row r="703" spans="1:18" ht="24" customHeight="1">
      <c r="A703" s="9">
        <v>699</v>
      </c>
      <c r="B703" s="3">
        <v>6020002616</v>
      </c>
      <c r="C703" s="2" t="s">
        <v>2397</v>
      </c>
      <c r="D703" s="4" t="s">
        <v>2398</v>
      </c>
      <c r="E703" s="4" t="s">
        <v>2399</v>
      </c>
      <c r="F703" s="2" t="s">
        <v>438</v>
      </c>
      <c r="G703" s="6">
        <v>318.33999999999997</v>
      </c>
      <c r="H703" s="6">
        <v>20.84</v>
      </c>
      <c r="I703" s="160">
        <v>12</v>
      </c>
      <c r="J703" s="6">
        <v>3.5</v>
      </c>
      <c r="K703" s="7">
        <f t="shared" si="50"/>
        <v>42</v>
      </c>
      <c r="L703" s="7">
        <f t="shared" si="54"/>
        <v>2.9400000000000004</v>
      </c>
      <c r="M703" s="17">
        <f t="shared" si="53"/>
        <v>44.94</v>
      </c>
      <c r="N703" s="17">
        <f t="shared" si="51"/>
        <v>363.28</v>
      </c>
      <c r="O703" s="6">
        <v>363.28</v>
      </c>
      <c r="P703" s="13">
        <f t="shared" si="52"/>
        <v>23.78</v>
      </c>
      <c r="Q703" s="11">
        <v>1</v>
      </c>
      <c r="R703" s="13"/>
    </row>
    <row r="704" spans="1:18" ht="24" customHeight="1">
      <c r="A704" s="9">
        <v>700</v>
      </c>
      <c r="B704" s="3">
        <v>6020002617</v>
      </c>
      <c r="C704" s="2" t="s">
        <v>2400</v>
      </c>
      <c r="D704" s="4" t="s">
        <v>2401</v>
      </c>
      <c r="E704" s="4" t="s">
        <v>2402</v>
      </c>
      <c r="F704" s="2" t="s">
        <v>438</v>
      </c>
      <c r="G704" s="6">
        <v>1119.79</v>
      </c>
      <c r="H704" s="6">
        <v>73.290000000000006</v>
      </c>
      <c r="I704" s="160">
        <v>28</v>
      </c>
      <c r="J704" s="6">
        <v>3.5</v>
      </c>
      <c r="K704" s="7">
        <f t="shared" si="50"/>
        <v>98</v>
      </c>
      <c r="L704" s="7">
        <f t="shared" si="54"/>
        <v>6.86</v>
      </c>
      <c r="M704" s="17">
        <f t="shared" si="53"/>
        <v>104.86</v>
      </c>
      <c r="N704" s="17">
        <f t="shared" si="51"/>
        <v>1224.6499999999999</v>
      </c>
      <c r="O704" s="6">
        <v>1224.6500000000001</v>
      </c>
      <c r="P704" s="13">
        <f t="shared" si="52"/>
        <v>80.150000000000006</v>
      </c>
      <c r="Q704" s="11">
        <v>0</v>
      </c>
      <c r="R704" s="13"/>
    </row>
    <row r="705" spans="1:18" ht="24" customHeight="1">
      <c r="A705" s="9">
        <v>701</v>
      </c>
      <c r="B705" s="3">
        <v>6020002618</v>
      </c>
      <c r="C705" s="2" t="s">
        <v>2403</v>
      </c>
      <c r="D705" s="4" t="s">
        <v>2404</v>
      </c>
      <c r="E705" s="4" t="s">
        <v>2405</v>
      </c>
      <c r="F705" s="2" t="s">
        <v>438</v>
      </c>
      <c r="G705" s="6">
        <v>460.65</v>
      </c>
      <c r="H705" s="6">
        <v>30.15</v>
      </c>
      <c r="I705" s="160">
        <v>26</v>
      </c>
      <c r="J705" s="6">
        <v>3.5</v>
      </c>
      <c r="K705" s="7">
        <f t="shared" si="50"/>
        <v>91</v>
      </c>
      <c r="L705" s="7">
        <f t="shared" si="54"/>
        <v>6.370000000000001</v>
      </c>
      <c r="M705" s="17">
        <f t="shared" si="53"/>
        <v>97.37</v>
      </c>
      <c r="N705" s="17">
        <f t="shared" si="51"/>
        <v>558.02</v>
      </c>
      <c r="O705" s="6">
        <v>558.02</v>
      </c>
      <c r="P705" s="13">
        <f t="shared" si="52"/>
        <v>36.519999999999996</v>
      </c>
      <c r="Q705" s="11">
        <v>1</v>
      </c>
      <c r="R705" s="13"/>
    </row>
    <row r="706" spans="1:18" ht="24" customHeight="1">
      <c r="A706" s="9">
        <v>702</v>
      </c>
      <c r="B706" s="3">
        <v>6020002619</v>
      </c>
      <c r="C706" s="2" t="s">
        <v>2406</v>
      </c>
      <c r="D706" s="4" t="s">
        <v>2407</v>
      </c>
      <c r="E706" s="4" t="s">
        <v>2408</v>
      </c>
      <c r="F706" s="2" t="s">
        <v>438</v>
      </c>
      <c r="G706" s="6">
        <v>1217.1600000000001</v>
      </c>
      <c r="H706" s="6">
        <v>79.66</v>
      </c>
      <c r="I706" s="160">
        <v>19</v>
      </c>
      <c r="J706" s="6">
        <v>3.5</v>
      </c>
      <c r="K706" s="7">
        <f t="shared" si="50"/>
        <v>66.5</v>
      </c>
      <c r="L706" s="7">
        <f t="shared" si="54"/>
        <v>4.6550000000000002</v>
      </c>
      <c r="M706" s="17">
        <f t="shared" si="53"/>
        <v>71.160000000000011</v>
      </c>
      <c r="N706" s="17">
        <f t="shared" si="51"/>
        <v>1288.3200000000002</v>
      </c>
      <c r="O706" s="6">
        <v>1288.32</v>
      </c>
      <c r="P706" s="13">
        <f t="shared" si="52"/>
        <v>84.314999999999998</v>
      </c>
      <c r="Q706" s="11">
        <v>0</v>
      </c>
      <c r="R706" s="13"/>
    </row>
    <row r="707" spans="1:18" ht="24" customHeight="1">
      <c r="A707" s="9">
        <v>703</v>
      </c>
      <c r="B707" s="3">
        <v>6020002620</v>
      </c>
      <c r="C707" s="2" t="s">
        <v>2409</v>
      </c>
      <c r="D707" s="4" t="s">
        <v>2410</v>
      </c>
      <c r="E707" s="4" t="s">
        <v>2411</v>
      </c>
      <c r="F707" s="2" t="s">
        <v>438</v>
      </c>
      <c r="G707" s="6">
        <v>887.59</v>
      </c>
      <c r="H707" s="6">
        <v>58.09</v>
      </c>
      <c r="I707" s="160">
        <v>33</v>
      </c>
      <c r="J707" s="6">
        <v>3.5</v>
      </c>
      <c r="K707" s="7">
        <f t="shared" si="50"/>
        <v>115.5</v>
      </c>
      <c r="L707" s="7">
        <f t="shared" si="54"/>
        <v>8.0850000000000009</v>
      </c>
      <c r="M707" s="17">
        <f t="shared" si="53"/>
        <v>123.59</v>
      </c>
      <c r="N707" s="17">
        <f t="shared" si="51"/>
        <v>1011.1800000000001</v>
      </c>
      <c r="O707" s="6">
        <v>1011.18</v>
      </c>
      <c r="P707" s="13">
        <f t="shared" si="52"/>
        <v>66.175000000000011</v>
      </c>
      <c r="Q707" s="11">
        <v>1</v>
      </c>
      <c r="R707" s="13"/>
    </row>
    <row r="708" spans="1:18" ht="24" customHeight="1">
      <c r="A708" s="9">
        <v>704</v>
      </c>
      <c r="B708" s="3">
        <v>6020002621</v>
      </c>
      <c r="C708" s="2" t="s">
        <v>2412</v>
      </c>
      <c r="D708" s="4" t="s">
        <v>2413</v>
      </c>
      <c r="E708" s="4" t="s">
        <v>2414</v>
      </c>
      <c r="F708" s="2" t="s">
        <v>1420</v>
      </c>
      <c r="G708" s="6">
        <v>26.22</v>
      </c>
      <c r="H708" s="6">
        <v>1.72</v>
      </c>
      <c r="I708" s="160">
        <v>0</v>
      </c>
      <c r="J708" s="6">
        <v>3.5</v>
      </c>
      <c r="K708" s="7">
        <f t="shared" si="50"/>
        <v>0</v>
      </c>
      <c r="L708" s="7">
        <f t="shared" si="54"/>
        <v>0</v>
      </c>
      <c r="M708" s="17">
        <f t="shared" si="53"/>
        <v>0</v>
      </c>
      <c r="N708" s="17">
        <f t="shared" si="51"/>
        <v>26.22</v>
      </c>
      <c r="O708" s="6">
        <v>26.22</v>
      </c>
      <c r="P708" s="13">
        <f t="shared" si="52"/>
        <v>1.72</v>
      </c>
      <c r="Q708" s="11">
        <v>0</v>
      </c>
      <c r="R708" s="13"/>
    </row>
    <row r="709" spans="1:18" ht="24" customHeight="1">
      <c r="A709" s="9">
        <v>705</v>
      </c>
      <c r="B709" s="3">
        <v>6020002622</v>
      </c>
      <c r="C709" s="2" t="s">
        <v>2415</v>
      </c>
      <c r="D709" s="4" t="s">
        <v>2413</v>
      </c>
      <c r="E709" s="4" t="s">
        <v>2416</v>
      </c>
      <c r="F709" s="2" t="s">
        <v>18</v>
      </c>
      <c r="G709" s="6">
        <v>0</v>
      </c>
      <c r="H709" s="6">
        <v>0</v>
      </c>
      <c r="I709" s="160">
        <v>20</v>
      </c>
      <c r="J709" s="6">
        <v>3.5</v>
      </c>
      <c r="K709" s="7">
        <f t="shared" ref="K709:K772" si="55">SUM(I709*J709)</f>
        <v>70</v>
      </c>
      <c r="L709" s="7">
        <f t="shared" si="54"/>
        <v>4.9000000000000004</v>
      </c>
      <c r="M709" s="17">
        <f t="shared" si="53"/>
        <v>74.900000000000006</v>
      </c>
      <c r="N709" s="17">
        <f t="shared" ref="N709:N772" si="56">SUM(G709+M709)</f>
        <v>74.900000000000006</v>
      </c>
      <c r="O709" s="6">
        <v>74.900000000000006</v>
      </c>
      <c r="P709" s="13">
        <f t="shared" si="52"/>
        <v>4.9000000000000004</v>
      </c>
      <c r="Q709" s="11">
        <v>1</v>
      </c>
      <c r="R709" s="13"/>
    </row>
    <row r="710" spans="1:18" ht="24" customHeight="1">
      <c r="A710" s="9">
        <v>706</v>
      </c>
      <c r="B710" s="3">
        <v>6020002623</v>
      </c>
      <c r="C710" s="2" t="s">
        <v>2417</v>
      </c>
      <c r="D710" s="4" t="s">
        <v>2418</v>
      </c>
      <c r="E710" s="4" t="s">
        <v>2419</v>
      </c>
      <c r="F710" s="10" t="s">
        <v>18</v>
      </c>
      <c r="G710" s="6">
        <v>0</v>
      </c>
      <c r="H710" s="6">
        <v>0</v>
      </c>
      <c r="I710" s="160">
        <v>18</v>
      </c>
      <c r="J710" s="6">
        <v>3.5</v>
      </c>
      <c r="K710" s="7">
        <f t="shared" si="55"/>
        <v>63</v>
      </c>
      <c r="L710" s="7">
        <f t="shared" si="54"/>
        <v>4.41</v>
      </c>
      <c r="M710" s="17">
        <f t="shared" si="53"/>
        <v>67.41</v>
      </c>
      <c r="N710" s="17">
        <f t="shared" si="56"/>
        <v>67.41</v>
      </c>
      <c r="O710" s="6">
        <v>67.41</v>
      </c>
      <c r="P710" s="13">
        <f t="shared" ref="P710:P773" si="57">SUM(H710+L710)</f>
        <v>4.41</v>
      </c>
      <c r="Q710" s="11">
        <v>0</v>
      </c>
      <c r="R710" s="13"/>
    </row>
    <row r="711" spans="1:18" ht="24" customHeight="1">
      <c r="A711" s="9">
        <v>707</v>
      </c>
      <c r="B711" s="3">
        <v>6020002624</v>
      </c>
      <c r="C711" s="2" t="s">
        <v>2420</v>
      </c>
      <c r="D711" s="4" t="s">
        <v>2421</v>
      </c>
      <c r="E711" s="4" t="s">
        <v>2422</v>
      </c>
      <c r="F711" s="10" t="s">
        <v>18</v>
      </c>
      <c r="G711" s="6">
        <v>0</v>
      </c>
      <c r="H711" s="6">
        <v>0</v>
      </c>
      <c r="I711" s="160">
        <v>8</v>
      </c>
      <c r="J711" s="6">
        <v>3.5</v>
      </c>
      <c r="K711" s="7">
        <f t="shared" si="55"/>
        <v>28</v>
      </c>
      <c r="L711" s="7">
        <f t="shared" si="54"/>
        <v>1.9600000000000002</v>
      </c>
      <c r="M711" s="17">
        <f t="shared" si="53"/>
        <v>29.96</v>
      </c>
      <c r="N711" s="17">
        <f t="shared" si="56"/>
        <v>29.96</v>
      </c>
      <c r="O711" s="6">
        <v>29.96</v>
      </c>
      <c r="P711" s="13">
        <f t="shared" si="57"/>
        <v>1.9600000000000002</v>
      </c>
      <c r="Q711" s="11">
        <v>1</v>
      </c>
      <c r="R711" s="13"/>
    </row>
    <row r="712" spans="1:18" ht="24" customHeight="1">
      <c r="A712" s="9">
        <v>708</v>
      </c>
      <c r="B712" s="3">
        <v>6020002625</v>
      </c>
      <c r="C712" s="2" t="s">
        <v>2423</v>
      </c>
      <c r="D712" s="4" t="s">
        <v>2424</v>
      </c>
      <c r="E712" s="4" t="s">
        <v>2425</v>
      </c>
      <c r="F712" s="2" t="s">
        <v>472</v>
      </c>
      <c r="G712" s="6">
        <v>108.61</v>
      </c>
      <c r="H712" s="6">
        <v>7.11</v>
      </c>
      <c r="I712" s="160">
        <v>22</v>
      </c>
      <c r="J712" s="6">
        <v>3.5</v>
      </c>
      <c r="K712" s="7">
        <f t="shared" si="55"/>
        <v>77</v>
      </c>
      <c r="L712" s="7">
        <f t="shared" si="54"/>
        <v>5.3900000000000006</v>
      </c>
      <c r="M712" s="17">
        <f t="shared" ref="M712:M775" si="58">ROUNDUP(K712+L712,2)</f>
        <v>82.39</v>
      </c>
      <c r="N712" s="17">
        <f t="shared" si="56"/>
        <v>191</v>
      </c>
      <c r="O712" s="6">
        <v>191</v>
      </c>
      <c r="P712" s="13">
        <f t="shared" si="57"/>
        <v>12.5</v>
      </c>
      <c r="Q712" s="11">
        <v>0</v>
      </c>
      <c r="R712" s="13"/>
    </row>
    <row r="713" spans="1:18" ht="24" customHeight="1">
      <c r="A713" s="9">
        <v>709</v>
      </c>
      <c r="B713" s="3">
        <v>6020002626</v>
      </c>
      <c r="C713" s="2" t="s">
        <v>2426</v>
      </c>
      <c r="D713" s="4" t="s">
        <v>2424</v>
      </c>
      <c r="E713" s="4" t="s">
        <v>2427</v>
      </c>
      <c r="F713" s="2" t="s">
        <v>442</v>
      </c>
      <c r="G713" s="6">
        <v>97.39</v>
      </c>
      <c r="H713" s="6">
        <v>6.39</v>
      </c>
      <c r="I713" s="160">
        <v>4</v>
      </c>
      <c r="J713" s="6">
        <v>3.5</v>
      </c>
      <c r="K713" s="7">
        <f t="shared" si="55"/>
        <v>14</v>
      </c>
      <c r="L713" s="7">
        <f t="shared" si="54"/>
        <v>0.98000000000000009</v>
      </c>
      <c r="M713" s="17">
        <f t="shared" si="58"/>
        <v>14.98</v>
      </c>
      <c r="N713" s="17">
        <f t="shared" si="56"/>
        <v>112.37</v>
      </c>
      <c r="O713" s="6">
        <v>112.37</v>
      </c>
      <c r="P713" s="13">
        <f t="shared" si="57"/>
        <v>7.37</v>
      </c>
      <c r="Q713" s="11">
        <v>1</v>
      </c>
      <c r="R713" s="13"/>
    </row>
    <row r="714" spans="1:18" ht="24" customHeight="1">
      <c r="A714" s="9">
        <v>710</v>
      </c>
      <c r="B714" s="3">
        <v>6020002627</v>
      </c>
      <c r="C714" s="2" t="s">
        <v>2428</v>
      </c>
      <c r="D714" s="4" t="s">
        <v>2429</v>
      </c>
      <c r="E714" s="4" t="s">
        <v>2430</v>
      </c>
      <c r="F714" s="2" t="s">
        <v>438</v>
      </c>
      <c r="G714" s="6">
        <v>1104.79</v>
      </c>
      <c r="H714" s="6">
        <v>72.290000000000006</v>
      </c>
      <c r="I714" s="160">
        <v>29</v>
      </c>
      <c r="J714" s="6">
        <v>3.5</v>
      </c>
      <c r="K714" s="7">
        <f t="shared" si="55"/>
        <v>101.5</v>
      </c>
      <c r="L714" s="7">
        <f t="shared" si="54"/>
        <v>7.1050000000000004</v>
      </c>
      <c r="M714" s="17">
        <f t="shared" si="58"/>
        <v>108.61</v>
      </c>
      <c r="N714" s="17">
        <f t="shared" si="56"/>
        <v>1213.3999999999999</v>
      </c>
      <c r="O714" s="6">
        <v>1213.4000000000001</v>
      </c>
      <c r="P714" s="13">
        <f t="shared" si="57"/>
        <v>79.39500000000001</v>
      </c>
      <c r="Q714" s="11">
        <v>0</v>
      </c>
      <c r="R714" s="13"/>
    </row>
    <row r="715" spans="1:18" ht="24" customHeight="1">
      <c r="A715" s="9">
        <v>711</v>
      </c>
      <c r="B715" s="3">
        <v>6020002628</v>
      </c>
      <c r="C715" s="2" t="s">
        <v>2431</v>
      </c>
      <c r="D715" s="4" t="s">
        <v>2429</v>
      </c>
      <c r="E715" s="4" t="s">
        <v>2432</v>
      </c>
      <c r="F715" s="2" t="s">
        <v>438</v>
      </c>
      <c r="G715" s="6">
        <v>464.41</v>
      </c>
      <c r="H715" s="6">
        <v>30.41</v>
      </c>
      <c r="I715" s="160">
        <v>9</v>
      </c>
      <c r="J715" s="6">
        <v>3.5</v>
      </c>
      <c r="K715" s="7">
        <f t="shared" si="55"/>
        <v>31.5</v>
      </c>
      <c r="L715" s="7">
        <f t="shared" ref="L715:L778" si="59">SUM(K715*7%)</f>
        <v>2.2050000000000001</v>
      </c>
      <c r="M715" s="17">
        <f t="shared" si="58"/>
        <v>33.71</v>
      </c>
      <c r="N715" s="17">
        <f t="shared" si="56"/>
        <v>498.12</v>
      </c>
      <c r="O715" s="6">
        <v>498.12</v>
      </c>
      <c r="P715" s="13">
        <f t="shared" si="57"/>
        <v>32.615000000000002</v>
      </c>
      <c r="Q715" s="11">
        <v>1</v>
      </c>
      <c r="R715" s="13"/>
    </row>
    <row r="716" spans="1:18" ht="24" customHeight="1">
      <c r="A716" s="9">
        <v>712</v>
      </c>
      <c r="B716" s="3">
        <v>6020002629</v>
      </c>
      <c r="C716" s="2" t="s">
        <v>2433</v>
      </c>
      <c r="D716" s="4" t="s">
        <v>2424</v>
      </c>
      <c r="E716" s="4" t="s">
        <v>2434</v>
      </c>
      <c r="F716" s="2" t="s">
        <v>438</v>
      </c>
      <c r="G716" s="6">
        <v>1629.09</v>
      </c>
      <c r="H716" s="6">
        <v>106.59</v>
      </c>
      <c r="I716" s="160">
        <v>46</v>
      </c>
      <c r="J716" s="6">
        <v>3.5</v>
      </c>
      <c r="K716" s="7">
        <f t="shared" si="55"/>
        <v>161</v>
      </c>
      <c r="L716" s="7">
        <f t="shared" si="59"/>
        <v>11.270000000000001</v>
      </c>
      <c r="M716" s="17">
        <f t="shared" si="58"/>
        <v>172.27</v>
      </c>
      <c r="N716" s="17">
        <f t="shared" si="56"/>
        <v>1801.36</v>
      </c>
      <c r="O716" s="6">
        <v>1801.36</v>
      </c>
      <c r="P716" s="13">
        <f t="shared" si="57"/>
        <v>117.86</v>
      </c>
      <c r="Q716" s="11">
        <v>0</v>
      </c>
      <c r="R716" s="13"/>
    </row>
    <row r="717" spans="1:18" ht="24" customHeight="1">
      <c r="A717" s="9">
        <v>713</v>
      </c>
      <c r="B717" s="3">
        <v>6020002630</v>
      </c>
      <c r="C717" s="2" t="s">
        <v>2435</v>
      </c>
      <c r="D717" s="4" t="s">
        <v>2436</v>
      </c>
      <c r="E717" s="4" t="s">
        <v>2437</v>
      </c>
      <c r="F717" s="2" t="s">
        <v>740</v>
      </c>
      <c r="G717" s="6">
        <v>161.05000000000001</v>
      </c>
      <c r="H717" s="6">
        <v>10.55</v>
      </c>
      <c r="I717" s="160">
        <v>11</v>
      </c>
      <c r="J717" s="6">
        <v>3.5</v>
      </c>
      <c r="K717" s="7">
        <f t="shared" si="55"/>
        <v>38.5</v>
      </c>
      <c r="L717" s="7">
        <f t="shared" si="59"/>
        <v>2.6950000000000003</v>
      </c>
      <c r="M717" s="17">
        <f t="shared" si="58"/>
        <v>41.199999999999996</v>
      </c>
      <c r="N717" s="17">
        <f t="shared" si="56"/>
        <v>202.25</v>
      </c>
      <c r="O717" s="6">
        <v>202.25</v>
      </c>
      <c r="P717" s="13">
        <f t="shared" si="57"/>
        <v>13.245000000000001</v>
      </c>
      <c r="Q717" s="11">
        <v>1</v>
      </c>
      <c r="R717" s="13"/>
    </row>
    <row r="718" spans="1:18" ht="24" customHeight="1">
      <c r="A718" s="9">
        <v>714</v>
      </c>
      <c r="B718" s="3">
        <v>6020002631</v>
      </c>
      <c r="C718" s="2" t="s">
        <v>2438</v>
      </c>
      <c r="D718" s="4" t="s">
        <v>1756</v>
      </c>
      <c r="E718" s="4" t="s">
        <v>2439</v>
      </c>
      <c r="F718" s="2" t="s">
        <v>472</v>
      </c>
      <c r="G718" s="6">
        <v>7.49</v>
      </c>
      <c r="H718" s="6">
        <v>0.49</v>
      </c>
      <c r="I718" s="160">
        <v>4</v>
      </c>
      <c r="J718" s="6">
        <v>3.5</v>
      </c>
      <c r="K718" s="7">
        <f t="shared" si="55"/>
        <v>14</v>
      </c>
      <c r="L718" s="7">
        <f t="shared" si="59"/>
        <v>0.98000000000000009</v>
      </c>
      <c r="M718" s="17">
        <f t="shared" si="58"/>
        <v>14.98</v>
      </c>
      <c r="N718" s="17">
        <f t="shared" si="56"/>
        <v>22.47</v>
      </c>
      <c r="O718" s="6">
        <v>22.47</v>
      </c>
      <c r="P718" s="13">
        <f t="shared" si="57"/>
        <v>1.4700000000000002</v>
      </c>
      <c r="Q718" s="11">
        <v>0</v>
      </c>
      <c r="R718" s="13"/>
    </row>
    <row r="719" spans="1:18" ht="24" customHeight="1">
      <c r="A719" s="9">
        <v>715</v>
      </c>
      <c r="B719" s="3">
        <v>6020002632</v>
      </c>
      <c r="C719" s="2" t="s">
        <v>2440</v>
      </c>
      <c r="D719" s="4" t="s">
        <v>2441</v>
      </c>
      <c r="E719" s="4" t="s">
        <v>2442</v>
      </c>
      <c r="F719" s="2" t="s">
        <v>476</v>
      </c>
      <c r="G719" s="6">
        <v>906.29</v>
      </c>
      <c r="H719" s="6">
        <v>59.29</v>
      </c>
      <c r="I719" s="160">
        <v>138</v>
      </c>
      <c r="J719" s="6">
        <v>3.5</v>
      </c>
      <c r="K719" s="7">
        <f t="shared" si="55"/>
        <v>483</v>
      </c>
      <c r="L719" s="7">
        <f t="shared" si="59"/>
        <v>33.81</v>
      </c>
      <c r="M719" s="17">
        <f t="shared" si="58"/>
        <v>516.80999999999995</v>
      </c>
      <c r="N719" s="17">
        <f t="shared" si="56"/>
        <v>1423.1</v>
      </c>
      <c r="O719" s="6">
        <v>1423.1</v>
      </c>
      <c r="P719" s="13">
        <f t="shared" si="57"/>
        <v>93.1</v>
      </c>
      <c r="Q719" s="11">
        <v>1</v>
      </c>
      <c r="R719" s="13"/>
    </row>
    <row r="720" spans="1:18" ht="24" customHeight="1">
      <c r="A720" s="9">
        <v>716</v>
      </c>
      <c r="B720" s="3">
        <v>6020002633</v>
      </c>
      <c r="C720" s="2" t="s">
        <v>2443</v>
      </c>
      <c r="D720" s="4" t="s">
        <v>2444</v>
      </c>
      <c r="E720" s="4" t="s">
        <v>2445</v>
      </c>
      <c r="F720" s="2" t="s">
        <v>461</v>
      </c>
      <c r="G720" s="6">
        <v>651.64</v>
      </c>
      <c r="H720" s="6">
        <v>42.64</v>
      </c>
      <c r="I720" s="160">
        <v>12</v>
      </c>
      <c r="J720" s="6">
        <v>3.5</v>
      </c>
      <c r="K720" s="7">
        <f t="shared" si="55"/>
        <v>42</v>
      </c>
      <c r="L720" s="7">
        <f t="shared" si="59"/>
        <v>2.9400000000000004</v>
      </c>
      <c r="M720" s="17">
        <f t="shared" si="58"/>
        <v>44.94</v>
      </c>
      <c r="N720" s="17">
        <f t="shared" si="56"/>
        <v>696.57999999999993</v>
      </c>
      <c r="O720" s="6">
        <v>696.58</v>
      </c>
      <c r="P720" s="13">
        <f t="shared" si="57"/>
        <v>45.58</v>
      </c>
      <c r="Q720" s="11">
        <v>0</v>
      </c>
      <c r="R720" s="13"/>
    </row>
    <row r="721" spans="1:18" ht="24" customHeight="1">
      <c r="A721" s="9">
        <v>717</v>
      </c>
      <c r="B721" s="3">
        <v>6020002634</v>
      </c>
      <c r="C721" s="2" t="s">
        <v>2446</v>
      </c>
      <c r="D721" s="4" t="s">
        <v>2447</v>
      </c>
      <c r="E721" s="4" t="s">
        <v>2445</v>
      </c>
      <c r="F721" s="2" t="s">
        <v>438</v>
      </c>
      <c r="G721" s="6">
        <v>209.76</v>
      </c>
      <c r="H721" s="6">
        <v>13.76</v>
      </c>
      <c r="I721" s="160">
        <v>11</v>
      </c>
      <c r="J721" s="6">
        <v>3.5</v>
      </c>
      <c r="K721" s="7">
        <f t="shared" si="55"/>
        <v>38.5</v>
      </c>
      <c r="L721" s="7">
        <f t="shared" si="59"/>
        <v>2.6950000000000003</v>
      </c>
      <c r="M721" s="17">
        <f t="shared" si="58"/>
        <v>41.199999999999996</v>
      </c>
      <c r="N721" s="17">
        <f t="shared" si="56"/>
        <v>250.95999999999998</v>
      </c>
      <c r="O721" s="6">
        <v>250.96</v>
      </c>
      <c r="P721" s="13">
        <f t="shared" si="57"/>
        <v>16.454999999999998</v>
      </c>
      <c r="Q721" s="11">
        <v>1</v>
      </c>
      <c r="R721" s="13"/>
    </row>
    <row r="722" spans="1:18" ht="24" customHeight="1">
      <c r="A722" s="9">
        <v>718</v>
      </c>
      <c r="B722" s="3">
        <v>6020002635</v>
      </c>
      <c r="C722" s="2" t="s">
        <v>2448</v>
      </c>
      <c r="D722" s="4" t="s">
        <v>2449</v>
      </c>
      <c r="E722" s="4" t="s">
        <v>2450</v>
      </c>
      <c r="F722" s="2" t="s">
        <v>18</v>
      </c>
      <c r="G722" s="6">
        <v>0</v>
      </c>
      <c r="H722" s="6">
        <v>0</v>
      </c>
      <c r="I722" s="160">
        <v>30</v>
      </c>
      <c r="J722" s="6">
        <v>3.5</v>
      </c>
      <c r="K722" s="7">
        <f t="shared" si="55"/>
        <v>105</v>
      </c>
      <c r="L722" s="7">
        <f t="shared" si="59"/>
        <v>7.3500000000000005</v>
      </c>
      <c r="M722" s="17">
        <f t="shared" si="58"/>
        <v>112.35</v>
      </c>
      <c r="N722" s="17">
        <f t="shared" si="56"/>
        <v>112.35</v>
      </c>
      <c r="O722" s="6">
        <v>112.35</v>
      </c>
      <c r="P722" s="13">
        <f t="shared" si="57"/>
        <v>7.3500000000000005</v>
      </c>
      <c r="Q722" s="11">
        <v>0</v>
      </c>
      <c r="R722" s="13"/>
    </row>
    <row r="723" spans="1:18" ht="24" customHeight="1">
      <c r="A723" s="9">
        <v>719</v>
      </c>
      <c r="B723" s="3">
        <v>6020002636</v>
      </c>
      <c r="C723" s="2" t="s">
        <v>2451</v>
      </c>
      <c r="D723" s="4" t="s">
        <v>2452</v>
      </c>
      <c r="E723" s="4" t="s">
        <v>2453</v>
      </c>
      <c r="F723" s="2" t="s">
        <v>18</v>
      </c>
      <c r="G723" s="6">
        <v>0</v>
      </c>
      <c r="H723" s="6">
        <v>0</v>
      </c>
      <c r="I723" s="160">
        <v>6</v>
      </c>
      <c r="J723" s="6">
        <v>3.5</v>
      </c>
      <c r="K723" s="7">
        <f t="shared" si="55"/>
        <v>21</v>
      </c>
      <c r="L723" s="7">
        <f t="shared" si="59"/>
        <v>1.4700000000000002</v>
      </c>
      <c r="M723" s="17">
        <f t="shared" si="58"/>
        <v>22.47</v>
      </c>
      <c r="N723" s="17">
        <f t="shared" si="56"/>
        <v>22.47</v>
      </c>
      <c r="O723" s="6">
        <v>22.47</v>
      </c>
      <c r="P723" s="13">
        <f t="shared" si="57"/>
        <v>1.4700000000000002</v>
      </c>
      <c r="Q723" s="11">
        <v>1</v>
      </c>
      <c r="R723" s="13"/>
    </row>
    <row r="724" spans="1:18" ht="24" customHeight="1">
      <c r="A724" s="9">
        <v>720</v>
      </c>
      <c r="B724" s="3">
        <v>6020002637</v>
      </c>
      <c r="C724" s="2" t="s">
        <v>2454</v>
      </c>
      <c r="D724" s="4" t="s">
        <v>2455</v>
      </c>
      <c r="E724" s="4" t="s">
        <v>2456</v>
      </c>
      <c r="F724" s="2" t="s">
        <v>438</v>
      </c>
      <c r="G724" s="6">
        <v>1063.5999999999999</v>
      </c>
      <c r="H724" s="6">
        <v>69.599999999999994</v>
      </c>
      <c r="I724" s="160">
        <v>35</v>
      </c>
      <c r="J724" s="6">
        <v>3.5</v>
      </c>
      <c r="K724" s="7">
        <f t="shared" si="55"/>
        <v>122.5</v>
      </c>
      <c r="L724" s="7">
        <f t="shared" si="59"/>
        <v>8.5750000000000011</v>
      </c>
      <c r="M724" s="17">
        <f t="shared" si="58"/>
        <v>131.07999999999998</v>
      </c>
      <c r="N724" s="17">
        <f t="shared" si="56"/>
        <v>1194.6799999999998</v>
      </c>
      <c r="O724" s="6">
        <v>1194.68</v>
      </c>
      <c r="P724" s="13">
        <f t="shared" si="57"/>
        <v>78.174999999999997</v>
      </c>
      <c r="Q724" s="11">
        <v>0</v>
      </c>
      <c r="R724" s="13"/>
    </row>
    <row r="725" spans="1:18" ht="24" customHeight="1">
      <c r="A725" s="9">
        <v>721</v>
      </c>
      <c r="B725" s="3">
        <v>6020002638</v>
      </c>
      <c r="C725" s="2" t="s">
        <v>2457</v>
      </c>
      <c r="D725" s="4" t="s">
        <v>2447</v>
      </c>
      <c r="E725" s="4" t="s">
        <v>2458</v>
      </c>
      <c r="F725" s="2" t="s">
        <v>18</v>
      </c>
      <c r="G725" s="6">
        <v>0</v>
      </c>
      <c r="H725" s="6">
        <v>0</v>
      </c>
      <c r="I725" s="160">
        <v>7</v>
      </c>
      <c r="J725" s="6">
        <v>3.5</v>
      </c>
      <c r="K725" s="7">
        <f t="shared" si="55"/>
        <v>24.5</v>
      </c>
      <c r="L725" s="7">
        <f t="shared" si="59"/>
        <v>1.7150000000000001</v>
      </c>
      <c r="M725" s="17">
        <f t="shared" si="58"/>
        <v>26.220000000000002</v>
      </c>
      <c r="N725" s="17">
        <f t="shared" si="56"/>
        <v>26.220000000000002</v>
      </c>
      <c r="O725" s="6">
        <v>26.22</v>
      </c>
      <c r="P725" s="13">
        <f t="shared" si="57"/>
        <v>1.7150000000000001</v>
      </c>
      <c r="Q725" s="11">
        <v>1</v>
      </c>
      <c r="R725" s="13"/>
    </row>
    <row r="726" spans="1:18" ht="24" customHeight="1">
      <c r="A726" s="9">
        <v>722</v>
      </c>
      <c r="B726" s="3">
        <v>6020002639</v>
      </c>
      <c r="C726" s="2" t="s">
        <v>2459</v>
      </c>
      <c r="D726" s="4" t="s">
        <v>2460</v>
      </c>
      <c r="E726" s="4" t="s">
        <v>2461</v>
      </c>
      <c r="F726" s="10" t="s">
        <v>476</v>
      </c>
      <c r="G726" s="6">
        <v>157.29</v>
      </c>
      <c r="H726" s="6">
        <v>10.29</v>
      </c>
      <c r="I726" s="160">
        <v>23</v>
      </c>
      <c r="J726" s="6">
        <v>3.5</v>
      </c>
      <c r="K726" s="7">
        <f t="shared" si="55"/>
        <v>80.5</v>
      </c>
      <c r="L726" s="7">
        <f t="shared" si="59"/>
        <v>5.6350000000000007</v>
      </c>
      <c r="M726" s="17">
        <f t="shared" si="58"/>
        <v>86.14</v>
      </c>
      <c r="N726" s="17">
        <f t="shared" si="56"/>
        <v>243.43</v>
      </c>
      <c r="O726" s="6">
        <v>243.43</v>
      </c>
      <c r="P726" s="13">
        <f t="shared" si="57"/>
        <v>15.925000000000001</v>
      </c>
      <c r="Q726" s="11">
        <v>0</v>
      </c>
      <c r="R726" s="13"/>
    </row>
    <row r="727" spans="1:18" ht="24" customHeight="1">
      <c r="A727" s="9">
        <v>723</v>
      </c>
      <c r="B727" s="3">
        <v>6020002640</v>
      </c>
      <c r="C727" s="2" t="s">
        <v>2462</v>
      </c>
      <c r="D727" s="4" t="s">
        <v>2447</v>
      </c>
      <c r="E727" s="4" t="s">
        <v>2463</v>
      </c>
      <c r="F727" s="2" t="s">
        <v>18</v>
      </c>
      <c r="G727" s="6">
        <v>0</v>
      </c>
      <c r="H727" s="6">
        <v>0</v>
      </c>
      <c r="I727" s="160">
        <v>3</v>
      </c>
      <c r="J727" s="6">
        <v>3.5</v>
      </c>
      <c r="K727" s="7">
        <f t="shared" si="55"/>
        <v>10.5</v>
      </c>
      <c r="L727" s="7">
        <f t="shared" si="59"/>
        <v>0.7350000000000001</v>
      </c>
      <c r="M727" s="17">
        <f t="shared" si="58"/>
        <v>11.24</v>
      </c>
      <c r="N727" s="17">
        <f t="shared" si="56"/>
        <v>11.24</v>
      </c>
      <c r="O727" s="6">
        <v>11.24</v>
      </c>
      <c r="P727" s="13">
        <f t="shared" si="57"/>
        <v>0.7350000000000001</v>
      </c>
      <c r="Q727" s="11">
        <v>1</v>
      </c>
      <c r="R727" s="13"/>
    </row>
    <row r="728" spans="1:18" ht="24" customHeight="1">
      <c r="A728" s="9">
        <v>724</v>
      </c>
      <c r="B728" s="3">
        <v>6020002641</v>
      </c>
      <c r="C728" s="2" t="s">
        <v>2464</v>
      </c>
      <c r="D728" s="4" t="s">
        <v>2465</v>
      </c>
      <c r="E728" s="4" t="s">
        <v>2466</v>
      </c>
      <c r="F728" s="10" t="s">
        <v>1368</v>
      </c>
      <c r="G728" s="6">
        <v>277.16000000000003</v>
      </c>
      <c r="H728" s="6">
        <v>18.16</v>
      </c>
      <c r="I728" s="160">
        <v>9</v>
      </c>
      <c r="J728" s="6">
        <v>3.5</v>
      </c>
      <c r="K728" s="7">
        <f t="shared" si="55"/>
        <v>31.5</v>
      </c>
      <c r="L728" s="7">
        <f t="shared" si="59"/>
        <v>2.2050000000000001</v>
      </c>
      <c r="M728" s="17">
        <f t="shared" si="58"/>
        <v>33.71</v>
      </c>
      <c r="N728" s="17">
        <f t="shared" si="56"/>
        <v>310.87</v>
      </c>
      <c r="O728" s="6">
        <v>310.87</v>
      </c>
      <c r="P728" s="13">
        <f t="shared" si="57"/>
        <v>20.365000000000002</v>
      </c>
      <c r="Q728" s="11">
        <v>0</v>
      </c>
      <c r="R728" s="13"/>
    </row>
    <row r="729" spans="1:18" ht="24" customHeight="1">
      <c r="A729" s="9">
        <v>725</v>
      </c>
      <c r="B729" s="3">
        <v>6020002642</v>
      </c>
      <c r="C729" s="2" t="s">
        <v>2467</v>
      </c>
      <c r="D729" s="4" t="s">
        <v>2468</v>
      </c>
      <c r="E729" s="4" t="s">
        <v>2469</v>
      </c>
      <c r="F729" s="10" t="s">
        <v>438</v>
      </c>
      <c r="G729" s="6">
        <v>1647.82</v>
      </c>
      <c r="H729" s="6">
        <v>107.82</v>
      </c>
      <c r="I729" s="160">
        <v>30</v>
      </c>
      <c r="J729" s="6">
        <v>3.5</v>
      </c>
      <c r="K729" s="7">
        <f t="shared" si="55"/>
        <v>105</v>
      </c>
      <c r="L729" s="7">
        <f t="shared" si="59"/>
        <v>7.3500000000000005</v>
      </c>
      <c r="M729" s="17">
        <f t="shared" si="58"/>
        <v>112.35</v>
      </c>
      <c r="N729" s="17">
        <f t="shared" si="56"/>
        <v>1760.1699999999998</v>
      </c>
      <c r="O729" s="6">
        <v>1760.17</v>
      </c>
      <c r="P729" s="13">
        <f t="shared" si="57"/>
        <v>115.16999999999999</v>
      </c>
      <c r="Q729" s="11">
        <v>1</v>
      </c>
      <c r="R729" s="13"/>
    </row>
    <row r="730" spans="1:18" ht="24" customHeight="1">
      <c r="A730" s="9">
        <v>726</v>
      </c>
      <c r="B730" s="3">
        <v>6020002643</v>
      </c>
      <c r="C730" s="2" t="s">
        <v>2470</v>
      </c>
      <c r="D730" s="4" t="s">
        <v>2471</v>
      </c>
      <c r="E730" s="4" t="s">
        <v>2472</v>
      </c>
      <c r="F730" s="10" t="s">
        <v>438</v>
      </c>
      <c r="G730" s="6">
        <v>1235.8699999999999</v>
      </c>
      <c r="H730" s="6">
        <v>80.87</v>
      </c>
      <c r="I730" s="160">
        <v>47</v>
      </c>
      <c r="J730" s="6">
        <v>3.5</v>
      </c>
      <c r="K730" s="7">
        <f t="shared" si="55"/>
        <v>164.5</v>
      </c>
      <c r="L730" s="7">
        <f t="shared" si="59"/>
        <v>11.515000000000001</v>
      </c>
      <c r="M730" s="17">
        <f t="shared" si="58"/>
        <v>176.01999999999998</v>
      </c>
      <c r="N730" s="17">
        <f t="shared" si="56"/>
        <v>1411.8899999999999</v>
      </c>
      <c r="O730" s="6">
        <v>1411.89</v>
      </c>
      <c r="P730" s="13">
        <f t="shared" si="57"/>
        <v>92.385000000000005</v>
      </c>
      <c r="Q730" s="11">
        <v>0</v>
      </c>
      <c r="R730" s="13"/>
    </row>
    <row r="731" spans="1:18" ht="24" customHeight="1">
      <c r="A731" s="9">
        <v>727</v>
      </c>
      <c r="B731" s="3">
        <v>6020002644</v>
      </c>
      <c r="C731" s="2" t="s">
        <v>2473</v>
      </c>
      <c r="D731" s="4" t="s">
        <v>2471</v>
      </c>
      <c r="E731" s="4" t="s">
        <v>2474</v>
      </c>
      <c r="F731" s="10" t="s">
        <v>438</v>
      </c>
      <c r="G731" s="6">
        <v>108.62</v>
      </c>
      <c r="H731" s="6">
        <v>7.12</v>
      </c>
      <c r="I731" s="160">
        <v>4</v>
      </c>
      <c r="J731" s="6">
        <v>3.5</v>
      </c>
      <c r="K731" s="7">
        <f t="shared" si="55"/>
        <v>14</v>
      </c>
      <c r="L731" s="7">
        <f t="shared" si="59"/>
        <v>0.98000000000000009</v>
      </c>
      <c r="M731" s="17">
        <f t="shared" si="58"/>
        <v>14.98</v>
      </c>
      <c r="N731" s="17">
        <f t="shared" si="56"/>
        <v>123.60000000000001</v>
      </c>
      <c r="O731" s="6">
        <v>123.6</v>
      </c>
      <c r="P731" s="13">
        <f t="shared" si="57"/>
        <v>8.1</v>
      </c>
      <c r="Q731" s="11">
        <v>1</v>
      </c>
      <c r="R731" s="13"/>
    </row>
    <row r="732" spans="1:18" ht="24" customHeight="1">
      <c r="A732" s="9">
        <v>728</v>
      </c>
      <c r="B732" s="3">
        <v>6020002645</v>
      </c>
      <c r="C732" s="2" t="s">
        <v>2475</v>
      </c>
      <c r="D732" s="4" t="s">
        <v>2471</v>
      </c>
      <c r="E732" s="4" t="s">
        <v>2476</v>
      </c>
      <c r="F732" s="10" t="s">
        <v>438</v>
      </c>
      <c r="G732" s="6">
        <v>101.14</v>
      </c>
      <c r="H732" s="6">
        <v>6.64</v>
      </c>
      <c r="I732" s="160">
        <v>2</v>
      </c>
      <c r="J732" s="6">
        <v>3.5</v>
      </c>
      <c r="K732" s="7">
        <f t="shared" si="55"/>
        <v>7</v>
      </c>
      <c r="L732" s="7">
        <f t="shared" si="59"/>
        <v>0.49000000000000005</v>
      </c>
      <c r="M732" s="17">
        <f t="shared" si="58"/>
        <v>7.49</v>
      </c>
      <c r="N732" s="17">
        <f t="shared" si="56"/>
        <v>108.63</v>
      </c>
      <c r="O732" s="6">
        <v>108.63</v>
      </c>
      <c r="P732" s="13">
        <f t="shared" si="57"/>
        <v>7.13</v>
      </c>
      <c r="Q732" s="11">
        <v>0</v>
      </c>
      <c r="R732" s="13"/>
    </row>
    <row r="733" spans="1:18" ht="24" customHeight="1">
      <c r="A733" s="9">
        <v>729</v>
      </c>
      <c r="B733" s="3">
        <v>6020002646</v>
      </c>
      <c r="C733" s="2" t="s">
        <v>2477</v>
      </c>
      <c r="D733" s="4" t="s">
        <v>2478</v>
      </c>
      <c r="E733" s="4" t="s">
        <v>2479</v>
      </c>
      <c r="F733" s="2" t="s">
        <v>472</v>
      </c>
      <c r="G733" s="6">
        <v>52.43</v>
      </c>
      <c r="H733" s="6">
        <v>3.43</v>
      </c>
      <c r="I733" s="160">
        <v>15</v>
      </c>
      <c r="J733" s="6">
        <v>3.5</v>
      </c>
      <c r="K733" s="7">
        <f t="shared" si="55"/>
        <v>52.5</v>
      </c>
      <c r="L733" s="7">
        <f t="shared" si="59"/>
        <v>3.6750000000000003</v>
      </c>
      <c r="M733" s="17">
        <f t="shared" si="58"/>
        <v>56.18</v>
      </c>
      <c r="N733" s="17">
        <f t="shared" si="56"/>
        <v>108.61</v>
      </c>
      <c r="O733" s="6">
        <v>108.61</v>
      </c>
      <c r="P733" s="13">
        <f t="shared" si="57"/>
        <v>7.1050000000000004</v>
      </c>
      <c r="Q733" s="11">
        <v>1</v>
      </c>
      <c r="R733" s="13"/>
    </row>
    <row r="734" spans="1:18" ht="24" customHeight="1">
      <c r="A734" s="9">
        <v>730</v>
      </c>
      <c r="B734" s="3">
        <v>6020002647</v>
      </c>
      <c r="C734" s="2" t="s">
        <v>2480</v>
      </c>
      <c r="D734" s="4" t="s">
        <v>2481</v>
      </c>
      <c r="E734" s="4" t="s">
        <v>2482</v>
      </c>
      <c r="F734" s="10" t="s">
        <v>438</v>
      </c>
      <c r="G734" s="6">
        <v>1644.07</v>
      </c>
      <c r="H734" s="6">
        <v>107.57</v>
      </c>
      <c r="I734" s="160">
        <v>35</v>
      </c>
      <c r="J734" s="6">
        <v>3.5</v>
      </c>
      <c r="K734" s="7">
        <f t="shared" si="55"/>
        <v>122.5</v>
      </c>
      <c r="L734" s="7">
        <f t="shared" si="59"/>
        <v>8.5750000000000011</v>
      </c>
      <c r="M734" s="17">
        <f t="shared" si="58"/>
        <v>131.07999999999998</v>
      </c>
      <c r="N734" s="17">
        <f t="shared" si="56"/>
        <v>1775.1499999999999</v>
      </c>
      <c r="O734" s="6">
        <v>1775.15</v>
      </c>
      <c r="P734" s="13">
        <f t="shared" si="57"/>
        <v>116.145</v>
      </c>
      <c r="Q734" s="11">
        <v>0</v>
      </c>
      <c r="R734" s="13"/>
    </row>
    <row r="735" spans="1:18" ht="24" customHeight="1">
      <c r="A735" s="9">
        <v>731</v>
      </c>
      <c r="B735" s="3">
        <v>6020002648</v>
      </c>
      <c r="C735" s="2" t="s">
        <v>2483</v>
      </c>
      <c r="D735" s="4" t="s">
        <v>2484</v>
      </c>
      <c r="E735" s="4" t="s">
        <v>2482</v>
      </c>
      <c r="F735" s="10" t="s">
        <v>438</v>
      </c>
      <c r="G735" s="6">
        <v>1232.1400000000001</v>
      </c>
      <c r="H735" s="6">
        <v>80.64</v>
      </c>
      <c r="I735" s="160">
        <v>27</v>
      </c>
      <c r="J735" s="6">
        <v>3.5</v>
      </c>
      <c r="K735" s="7">
        <f t="shared" si="55"/>
        <v>94.5</v>
      </c>
      <c r="L735" s="7">
        <f t="shared" si="59"/>
        <v>6.6150000000000002</v>
      </c>
      <c r="M735" s="17">
        <f t="shared" si="58"/>
        <v>101.12</v>
      </c>
      <c r="N735" s="17">
        <f t="shared" si="56"/>
        <v>1333.2600000000002</v>
      </c>
      <c r="O735" s="6">
        <v>1333.26</v>
      </c>
      <c r="P735" s="13">
        <f t="shared" si="57"/>
        <v>87.254999999999995</v>
      </c>
      <c r="Q735" s="11">
        <v>1</v>
      </c>
      <c r="R735" s="13"/>
    </row>
    <row r="736" spans="1:18" ht="24" customHeight="1">
      <c r="A736" s="9">
        <v>732</v>
      </c>
      <c r="B736" s="3">
        <v>6020002649</v>
      </c>
      <c r="C736" s="2" t="s">
        <v>2485</v>
      </c>
      <c r="D736" s="4" t="s">
        <v>474</v>
      </c>
      <c r="E736" s="4" t="s">
        <v>2486</v>
      </c>
      <c r="F736" s="10" t="s">
        <v>438</v>
      </c>
      <c r="G736" s="6">
        <v>1202.17</v>
      </c>
      <c r="H736" s="6">
        <v>78.67</v>
      </c>
      <c r="I736" s="160">
        <v>32</v>
      </c>
      <c r="J736" s="6">
        <v>3.5</v>
      </c>
      <c r="K736" s="7">
        <f t="shared" si="55"/>
        <v>112</v>
      </c>
      <c r="L736" s="7">
        <f t="shared" si="59"/>
        <v>7.8400000000000007</v>
      </c>
      <c r="M736" s="17">
        <f t="shared" si="58"/>
        <v>119.84</v>
      </c>
      <c r="N736" s="17">
        <f t="shared" si="56"/>
        <v>1322.01</v>
      </c>
      <c r="O736" s="6">
        <v>1322.01</v>
      </c>
      <c r="P736" s="13">
        <f t="shared" si="57"/>
        <v>86.51</v>
      </c>
      <c r="Q736" s="11">
        <v>0</v>
      </c>
      <c r="R736" s="13"/>
    </row>
    <row r="737" spans="1:18" ht="24" customHeight="1">
      <c r="A737" s="9">
        <v>733</v>
      </c>
      <c r="B737" s="3">
        <v>6020002650</v>
      </c>
      <c r="C737" s="2" t="s">
        <v>2487</v>
      </c>
      <c r="D737" s="4" t="s">
        <v>2488</v>
      </c>
      <c r="E737" s="4" t="s">
        <v>2489</v>
      </c>
      <c r="F737" s="10" t="s">
        <v>438</v>
      </c>
      <c r="G737" s="6">
        <v>2273.23</v>
      </c>
      <c r="H737" s="6">
        <v>148.72999999999999</v>
      </c>
      <c r="I737" s="160">
        <v>68</v>
      </c>
      <c r="J737" s="6">
        <v>3.5</v>
      </c>
      <c r="K737" s="7">
        <f t="shared" si="55"/>
        <v>238</v>
      </c>
      <c r="L737" s="7">
        <f t="shared" si="59"/>
        <v>16.66</v>
      </c>
      <c r="M737" s="17">
        <f t="shared" si="58"/>
        <v>254.66</v>
      </c>
      <c r="N737" s="17">
        <f t="shared" si="56"/>
        <v>2527.89</v>
      </c>
      <c r="O737" s="6">
        <v>2527.89</v>
      </c>
      <c r="P737" s="13">
        <f t="shared" si="57"/>
        <v>165.39</v>
      </c>
      <c r="Q737" s="11">
        <v>1</v>
      </c>
      <c r="R737" s="13"/>
    </row>
    <row r="738" spans="1:18" ht="24" customHeight="1">
      <c r="A738" s="9">
        <v>734</v>
      </c>
      <c r="B738" s="3">
        <v>6020002651</v>
      </c>
      <c r="C738" s="2" t="s">
        <v>2490</v>
      </c>
      <c r="D738" s="4" t="s">
        <v>2488</v>
      </c>
      <c r="E738" s="4" t="s">
        <v>2491</v>
      </c>
      <c r="F738" s="2" t="s">
        <v>725</v>
      </c>
      <c r="G738" s="6">
        <v>7.5</v>
      </c>
      <c r="H738" s="6">
        <v>0.5</v>
      </c>
      <c r="I738" s="160">
        <v>2</v>
      </c>
      <c r="J738" s="6">
        <v>3.5</v>
      </c>
      <c r="K738" s="7">
        <f t="shared" si="55"/>
        <v>7</v>
      </c>
      <c r="L738" s="7">
        <f t="shared" si="59"/>
        <v>0.49000000000000005</v>
      </c>
      <c r="M738" s="17">
        <f t="shared" si="58"/>
        <v>7.49</v>
      </c>
      <c r="N738" s="17">
        <f t="shared" si="56"/>
        <v>14.99</v>
      </c>
      <c r="O738" s="6">
        <v>14.99</v>
      </c>
      <c r="P738" s="13">
        <f t="shared" si="57"/>
        <v>0.99</v>
      </c>
      <c r="Q738" s="11">
        <v>0</v>
      </c>
      <c r="R738" s="13"/>
    </row>
    <row r="739" spans="1:18" ht="24" customHeight="1">
      <c r="A739" s="9">
        <v>735</v>
      </c>
      <c r="B739" s="3">
        <v>6020002652</v>
      </c>
      <c r="C739" s="2" t="s">
        <v>2492</v>
      </c>
      <c r="D739" s="4" t="s">
        <v>2493</v>
      </c>
      <c r="E739" s="4" t="s">
        <v>2494</v>
      </c>
      <c r="F739" s="2" t="s">
        <v>2495</v>
      </c>
      <c r="G739" s="6">
        <v>26.24</v>
      </c>
      <c r="H739" s="6">
        <v>1.74</v>
      </c>
      <c r="I739" s="160">
        <v>1</v>
      </c>
      <c r="J739" s="6">
        <v>3.5</v>
      </c>
      <c r="K739" s="7">
        <f t="shared" si="55"/>
        <v>3.5</v>
      </c>
      <c r="L739" s="7">
        <f t="shared" si="59"/>
        <v>0.24500000000000002</v>
      </c>
      <c r="M739" s="17">
        <f t="shared" si="58"/>
        <v>3.75</v>
      </c>
      <c r="N739" s="17">
        <f t="shared" si="56"/>
        <v>29.99</v>
      </c>
      <c r="O739" s="6">
        <v>29.99</v>
      </c>
      <c r="P739" s="13">
        <f t="shared" si="57"/>
        <v>1.9850000000000001</v>
      </c>
      <c r="Q739" s="11">
        <v>1</v>
      </c>
      <c r="R739" s="13"/>
    </row>
    <row r="740" spans="1:18" ht="24" customHeight="1">
      <c r="A740" s="9">
        <v>736</v>
      </c>
      <c r="B740" s="3">
        <v>6020002653</v>
      </c>
      <c r="C740" s="2" t="s">
        <v>2496</v>
      </c>
      <c r="D740" s="4" t="s">
        <v>2497</v>
      </c>
      <c r="E740" s="4" t="s">
        <v>2498</v>
      </c>
      <c r="F740" s="2" t="s">
        <v>438</v>
      </c>
      <c r="G740" s="6">
        <v>587.99</v>
      </c>
      <c r="H740" s="6">
        <v>38.49</v>
      </c>
      <c r="I740" s="160">
        <v>30</v>
      </c>
      <c r="J740" s="6">
        <v>3.5</v>
      </c>
      <c r="K740" s="7">
        <f t="shared" si="55"/>
        <v>105</v>
      </c>
      <c r="L740" s="7">
        <f t="shared" si="59"/>
        <v>7.3500000000000005</v>
      </c>
      <c r="M740" s="17">
        <f t="shared" si="58"/>
        <v>112.35</v>
      </c>
      <c r="N740" s="17">
        <f t="shared" si="56"/>
        <v>700.34</v>
      </c>
      <c r="O740" s="6">
        <v>700.34</v>
      </c>
      <c r="P740" s="13">
        <f t="shared" si="57"/>
        <v>45.84</v>
      </c>
      <c r="Q740" s="11">
        <v>0</v>
      </c>
      <c r="R740" s="13"/>
    </row>
    <row r="741" spans="1:18" ht="24" customHeight="1">
      <c r="A741" s="9">
        <v>737</v>
      </c>
      <c r="B741" s="3">
        <v>6020002654</v>
      </c>
      <c r="C741" s="2" t="s">
        <v>2499</v>
      </c>
      <c r="D741" s="4" t="s">
        <v>2497</v>
      </c>
      <c r="E741" s="4" t="s">
        <v>2500</v>
      </c>
      <c r="F741" s="2" t="s">
        <v>438</v>
      </c>
      <c r="G741" s="6">
        <v>378.28</v>
      </c>
      <c r="H741" s="6">
        <v>24.78</v>
      </c>
      <c r="I741" s="160">
        <v>13</v>
      </c>
      <c r="J741" s="6">
        <v>3.5</v>
      </c>
      <c r="K741" s="7">
        <f t="shared" si="55"/>
        <v>45.5</v>
      </c>
      <c r="L741" s="7">
        <f t="shared" si="59"/>
        <v>3.1850000000000005</v>
      </c>
      <c r="M741" s="17">
        <f t="shared" si="58"/>
        <v>48.69</v>
      </c>
      <c r="N741" s="17">
        <f t="shared" si="56"/>
        <v>426.96999999999997</v>
      </c>
      <c r="O741" s="6">
        <v>426.97</v>
      </c>
      <c r="P741" s="13">
        <f t="shared" si="57"/>
        <v>27.965000000000003</v>
      </c>
      <c r="Q741" s="11">
        <v>1</v>
      </c>
      <c r="R741" s="13"/>
    </row>
    <row r="742" spans="1:18" ht="24" customHeight="1">
      <c r="A742" s="9">
        <v>738</v>
      </c>
      <c r="B742" s="3">
        <v>6020002655</v>
      </c>
      <c r="C742" s="2" t="s">
        <v>2501</v>
      </c>
      <c r="D742" s="4" t="s">
        <v>2502</v>
      </c>
      <c r="E742" s="4" t="s">
        <v>2503</v>
      </c>
      <c r="F742" s="2" t="s">
        <v>438</v>
      </c>
      <c r="G742" s="6">
        <v>797.7</v>
      </c>
      <c r="H742" s="6">
        <v>52.2</v>
      </c>
      <c r="I742" s="160">
        <v>41</v>
      </c>
      <c r="J742" s="6">
        <v>3.5</v>
      </c>
      <c r="K742" s="7">
        <f t="shared" si="55"/>
        <v>143.5</v>
      </c>
      <c r="L742" s="7">
        <f t="shared" si="59"/>
        <v>10.045000000000002</v>
      </c>
      <c r="M742" s="17">
        <f t="shared" si="58"/>
        <v>153.54999999999998</v>
      </c>
      <c r="N742" s="17">
        <f t="shared" si="56"/>
        <v>951.25</v>
      </c>
      <c r="O742" s="6">
        <v>951.25</v>
      </c>
      <c r="P742" s="13">
        <f t="shared" si="57"/>
        <v>62.245000000000005</v>
      </c>
      <c r="Q742" s="11">
        <v>0</v>
      </c>
      <c r="R742" s="13"/>
    </row>
    <row r="743" spans="1:18" ht="24" customHeight="1">
      <c r="A743" s="9">
        <v>739</v>
      </c>
      <c r="B743" s="3">
        <v>6020002656</v>
      </c>
      <c r="C743" s="2" t="s">
        <v>2504</v>
      </c>
      <c r="D743" s="4" t="s">
        <v>2502</v>
      </c>
      <c r="E743" s="4" t="s">
        <v>2505</v>
      </c>
      <c r="F743" s="2" t="s">
        <v>438</v>
      </c>
      <c r="G743" s="6">
        <v>370.77</v>
      </c>
      <c r="H743" s="6">
        <v>24.27</v>
      </c>
      <c r="I743" s="160">
        <v>13</v>
      </c>
      <c r="J743" s="6">
        <v>3.5</v>
      </c>
      <c r="K743" s="7">
        <f t="shared" si="55"/>
        <v>45.5</v>
      </c>
      <c r="L743" s="7">
        <f t="shared" si="59"/>
        <v>3.1850000000000005</v>
      </c>
      <c r="M743" s="17">
        <f t="shared" si="58"/>
        <v>48.69</v>
      </c>
      <c r="N743" s="17">
        <f t="shared" si="56"/>
        <v>419.46</v>
      </c>
      <c r="O743" s="6">
        <v>419.46</v>
      </c>
      <c r="P743" s="13">
        <f t="shared" si="57"/>
        <v>27.454999999999998</v>
      </c>
      <c r="Q743" s="11">
        <v>1</v>
      </c>
      <c r="R743" s="13"/>
    </row>
    <row r="744" spans="1:18" ht="24" customHeight="1">
      <c r="A744" s="9">
        <v>740</v>
      </c>
      <c r="B744" s="3">
        <v>6020002657</v>
      </c>
      <c r="C744" s="2" t="s">
        <v>2506</v>
      </c>
      <c r="D744" s="4" t="s">
        <v>2507</v>
      </c>
      <c r="E744" s="4" t="s">
        <v>2508</v>
      </c>
      <c r="F744" s="2" t="s">
        <v>476</v>
      </c>
      <c r="G744" s="6">
        <v>490.6</v>
      </c>
      <c r="H744" s="6">
        <v>32.1</v>
      </c>
      <c r="I744" s="160">
        <v>70</v>
      </c>
      <c r="J744" s="6">
        <v>3.5</v>
      </c>
      <c r="K744" s="7">
        <f t="shared" si="55"/>
        <v>245</v>
      </c>
      <c r="L744" s="7">
        <f t="shared" si="59"/>
        <v>17.150000000000002</v>
      </c>
      <c r="M744" s="17">
        <f t="shared" si="58"/>
        <v>262.14999999999998</v>
      </c>
      <c r="N744" s="17">
        <f t="shared" si="56"/>
        <v>752.75</v>
      </c>
      <c r="O744" s="6">
        <v>752.75</v>
      </c>
      <c r="P744" s="13">
        <f t="shared" si="57"/>
        <v>49.25</v>
      </c>
      <c r="Q744" s="11">
        <v>0</v>
      </c>
      <c r="R744" s="13"/>
    </row>
    <row r="745" spans="1:18" ht="24" customHeight="1">
      <c r="A745" s="9">
        <v>741</v>
      </c>
      <c r="B745" s="3">
        <v>6020002658</v>
      </c>
      <c r="C745" s="2" t="s">
        <v>2509</v>
      </c>
      <c r="D745" s="4" t="s">
        <v>2510</v>
      </c>
      <c r="E745" s="4" t="s">
        <v>2511</v>
      </c>
      <c r="F745" s="2" t="s">
        <v>472</v>
      </c>
      <c r="G745" s="6">
        <v>63.67</v>
      </c>
      <c r="H745" s="6">
        <v>4.17</v>
      </c>
      <c r="I745" s="160">
        <v>18</v>
      </c>
      <c r="J745" s="6">
        <v>3.5</v>
      </c>
      <c r="K745" s="7">
        <f t="shared" si="55"/>
        <v>63</v>
      </c>
      <c r="L745" s="7">
        <f t="shared" si="59"/>
        <v>4.41</v>
      </c>
      <c r="M745" s="17">
        <f t="shared" si="58"/>
        <v>67.41</v>
      </c>
      <c r="N745" s="17">
        <f t="shared" si="56"/>
        <v>131.07999999999998</v>
      </c>
      <c r="O745" s="6">
        <v>131.08000000000001</v>
      </c>
      <c r="P745" s="13">
        <f t="shared" si="57"/>
        <v>8.58</v>
      </c>
      <c r="Q745" s="11">
        <v>1</v>
      </c>
      <c r="R745" s="13"/>
    </row>
    <row r="746" spans="1:18" ht="24" customHeight="1">
      <c r="A746" s="9">
        <v>742</v>
      </c>
      <c r="B746" s="3">
        <v>6020002659</v>
      </c>
      <c r="C746" s="2" t="s">
        <v>2512</v>
      </c>
      <c r="D746" s="4" t="s">
        <v>2513</v>
      </c>
      <c r="E746" s="4" t="s">
        <v>2514</v>
      </c>
      <c r="F746" s="2" t="s">
        <v>18</v>
      </c>
      <c r="G746" s="6">
        <v>0</v>
      </c>
      <c r="H746" s="6">
        <v>0</v>
      </c>
      <c r="I746" s="160">
        <v>14</v>
      </c>
      <c r="J746" s="6">
        <v>3.5</v>
      </c>
      <c r="K746" s="7">
        <f t="shared" si="55"/>
        <v>49</v>
      </c>
      <c r="L746" s="7">
        <f t="shared" si="59"/>
        <v>3.43</v>
      </c>
      <c r="M746" s="17">
        <f t="shared" si="58"/>
        <v>52.43</v>
      </c>
      <c r="N746" s="17">
        <f t="shared" si="56"/>
        <v>52.43</v>
      </c>
      <c r="O746" s="6">
        <v>52.43</v>
      </c>
      <c r="P746" s="13">
        <f t="shared" si="57"/>
        <v>3.43</v>
      </c>
      <c r="Q746" s="11">
        <v>0</v>
      </c>
      <c r="R746" s="13"/>
    </row>
    <row r="747" spans="1:18" ht="24" customHeight="1">
      <c r="A747" s="9">
        <v>743</v>
      </c>
      <c r="B747" s="3">
        <v>6020002660</v>
      </c>
      <c r="C747" s="2" t="s">
        <v>2515</v>
      </c>
      <c r="D747" s="4" t="s">
        <v>2516</v>
      </c>
      <c r="E747" s="4" t="s">
        <v>2517</v>
      </c>
      <c r="F747" s="2" t="s">
        <v>472</v>
      </c>
      <c r="G747" s="6">
        <v>3.75</v>
      </c>
      <c r="H747" s="6">
        <v>0.25</v>
      </c>
      <c r="I747" s="160">
        <v>9</v>
      </c>
      <c r="J747" s="6">
        <v>3.5</v>
      </c>
      <c r="K747" s="7">
        <f t="shared" si="55"/>
        <v>31.5</v>
      </c>
      <c r="L747" s="7">
        <f t="shared" si="59"/>
        <v>2.2050000000000001</v>
      </c>
      <c r="M747" s="17">
        <f t="shared" si="58"/>
        <v>33.71</v>
      </c>
      <c r="N747" s="17">
        <f t="shared" si="56"/>
        <v>37.46</v>
      </c>
      <c r="O747" s="6">
        <v>37.46</v>
      </c>
      <c r="P747" s="13">
        <f t="shared" si="57"/>
        <v>2.4550000000000001</v>
      </c>
      <c r="Q747" s="11">
        <v>1</v>
      </c>
      <c r="R747" s="13"/>
    </row>
    <row r="748" spans="1:18" ht="24" customHeight="1">
      <c r="A748" s="9">
        <v>744</v>
      </c>
      <c r="B748" s="3">
        <v>6020002661</v>
      </c>
      <c r="C748" s="2" t="s">
        <v>2518</v>
      </c>
      <c r="D748" s="4" t="s">
        <v>2519</v>
      </c>
      <c r="E748" s="4" t="s">
        <v>2520</v>
      </c>
      <c r="F748" s="2" t="s">
        <v>476</v>
      </c>
      <c r="G748" s="6">
        <v>389.49</v>
      </c>
      <c r="H748" s="6">
        <v>25.49</v>
      </c>
      <c r="I748" s="160">
        <v>55</v>
      </c>
      <c r="J748" s="6">
        <v>3.5</v>
      </c>
      <c r="K748" s="7">
        <f t="shared" si="55"/>
        <v>192.5</v>
      </c>
      <c r="L748" s="7">
        <f t="shared" si="59"/>
        <v>13.475000000000001</v>
      </c>
      <c r="M748" s="17">
        <f t="shared" si="58"/>
        <v>205.98</v>
      </c>
      <c r="N748" s="17">
        <f t="shared" si="56"/>
        <v>595.47</v>
      </c>
      <c r="O748" s="6">
        <v>595.47</v>
      </c>
      <c r="P748" s="13">
        <f t="shared" si="57"/>
        <v>38.965000000000003</v>
      </c>
      <c r="Q748" s="11">
        <v>0</v>
      </c>
      <c r="R748" s="13"/>
    </row>
    <row r="749" spans="1:18" ht="24" customHeight="1">
      <c r="A749" s="9">
        <v>745</v>
      </c>
      <c r="B749" s="3">
        <v>6020002662</v>
      </c>
      <c r="C749" s="2" t="s">
        <v>2521</v>
      </c>
      <c r="D749" s="4" t="s">
        <v>2522</v>
      </c>
      <c r="E749" s="4" t="s">
        <v>2523</v>
      </c>
      <c r="F749" s="10" t="s">
        <v>438</v>
      </c>
      <c r="G749" s="6">
        <v>1063.6099999999999</v>
      </c>
      <c r="H749" s="6">
        <v>69.61</v>
      </c>
      <c r="I749" s="160">
        <v>38</v>
      </c>
      <c r="J749" s="6">
        <v>3.5</v>
      </c>
      <c r="K749" s="7">
        <f t="shared" si="55"/>
        <v>133</v>
      </c>
      <c r="L749" s="7">
        <f t="shared" si="59"/>
        <v>9.31</v>
      </c>
      <c r="M749" s="17">
        <f t="shared" si="58"/>
        <v>142.31</v>
      </c>
      <c r="N749" s="17">
        <f t="shared" si="56"/>
        <v>1205.9199999999998</v>
      </c>
      <c r="O749" s="6">
        <v>1205.92</v>
      </c>
      <c r="P749" s="13">
        <f t="shared" si="57"/>
        <v>78.92</v>
      </c>
      <c r="Q749" s="11">
        <v>1</v>
      </c>
      <c r="R749" s="13"/>
    </row>
    <row r="750" spans="1:18" ht="24" customHeight="1">
      <c r="A750" s="9">
        <v>746</v>
      </c>
      <c r="B750" s="3">
        <v>6020002663</v>
      </c>
      <c r="C750" s="2" t="s">
        <v>2524</v>
      </c>
      <c r="D750" s="4" t="s">
        <v>2525</v>
      </c>
      <c r="E750" s="4" t="s">
        <v>2526</v>
      </c>
      <c r="F750" s="10" t="s">
        <v>438</v>
      </c>
      <c r="G750" s="6">
        <v>535.55999999999995</v>
      </c>
      <c r="H750" s="6">
        <v>35.06</v>
      </c>
      <c r="I750" s="160">
        <v>21</v>
      </c>
      <c r="J750" s="6">
        <v>3.5</v>
      </c>
      <c r="K750" s="7">
        <f t="shared" si="55"/>
        <v>73.5</v>
      </c>
      <c r="L750" s="7">
        <f t="shared" si="59"/>
        <v>5.1450000000000005</v>
      </c>
      <c r="M750" s="17">
        <f t="shared" si="58"/>
        <v>78.650000000000006</v>
      </c>
      <c r="N750" s="17">
        <f t="shared" si="56"/>
        <v>614.20999999999992</v>
      </c>
      <c r="O750" s="6">
        <v>614.21</v>
      </c>
      <c r="P750" s="13">
        <f t="shared" si="57"/>
        <v>40.205000000000005</v>
      </c>
      <c r="Q750" s="11">
        <v>0</v>
      </c>
      <c r="R750" s="13"/>
    </row>
    <row r="751" spans="1:18" ht="24" customHeight="1">
      <c r="A751" s="9">
        <v>747</v>
      </c>
      <c r="B751" s="3">
        <v>6020002664</v>
      </c>
      <c r="C751" s="2" t="s">
        <v>2527</v>
      </c>
      <c r="D751" s="4" t="s">
        <v>2528</v>
      </c>
      <c r="E751" s="4" t="s">
        <v>2529</v>
      </c>
      <c r="F751" s="10" t="s">
        <v>438</v>
      </c>
      <c r="G751" s="6">
        <v>1434.36</v>
      </c>
      <c r="H751" s="6">
        <v>93.86</v>
      </c>
      <c r="I751" s="160">
        <v>41</v>
      </c>
      <c r="J751" s="6">
        <v>3.5</v>
      </c>
      <c r="K751" s="7">
        <f t="shared" si="55"/>
        <v>143.5</v>
      </c>
      <c r="L751" s="7">
        <f t="shared" si="59"/>
        <v>10.045000000000002</v>
      </c>
      <c r="M751" s="17">
        <f t="shared" si="58"/>
        <v>153.54999999999998</v>
      </c>
      <c r="N751" s="17">
        <f t="shared" si="56"/>
        <v>1587.9099999999999</v>
      </c>
      <c r="O751" s="6">
        <v>1587.91</v>
      </c>
      <c r="P751" s="13">
        <f t="shared" si="57"/>
        <v>103.905</v>
      </c>
      <c r="Q751" s="11">
        <v>1</v>
      </c>
      <c r="R751" s="13"/>
    </row>
    <row r="752" spans="1:18" ht="24" customHeight="1">
      <c r="A752" s="9">
        <v>748</v>
      </c>
      <c r="B752" s="3">
        <v>6020002665</v>
      </c>
      <c r="C752" s="2" t="s">
        <v>2530</v>
      </c>
      <c r="D752" s="4" t="s">
        <v>2531</v>
      </c>
      <c r="E752" s="4" t="s">
        <v>2532</v>
      </c>
      <c r="F752" s="2" t="s">
        <v>2533</v>
      </c>
      <c r="G752" s="6">
        <v>280.88</v>
      </c>
      <c r="H752" s="6">
        <v>18.38</v>
      </c>
      <c r="I752" s="160">
        <v>12</v>
      </c>
      <c r="J752" s="6">
        <v>3.5</v>
      </c>
      <c r="K752" s="7">
        <f t="shared" si="55"/>
        <v>42</v>
      </c>
      <c r="L752" s="7">
        <f t="shared" si="59"/>
        <v>2.9400000000000004</v>
      </c>
      <c r="M752" s="17">
        <f t="shared" si="58"/>
        <v>44.94</v>
      </c>
      <c r="N752" s="17">
        <f t="shared" si="56"/>
        <v>325.82</v>
      </c>
      <c r="O752" s="6">
        <v>325.82</v>
      </c>
      <c r="P752" s="13">
        <f t="shared" si="57"/>
        <v>21.32</v>
      </c>
      <c r="Q752" s="11">
        <v>0</v>
      </c>
      <c r="R752" s="13"/>
    </row>
    <row r="753" spans="1:18" ht="24" customHeight="1">
      <c r="A753" s="9">
        <v>749</v>
      </c>
      <c r="B753" s="3">
        <v>6020002666</v>
      </c>
      <c r="C753" s="2" t="s">
        <v>2534</v>
      </c>
      <c r="D753" s="4" t="s">
        <v>2535</v>
      </c>
      <c r="E753" s="4" t="s">
        <v>2536</v>
      </c>
      <c r="F753" s="2" t="s">
        <v>438</v>
      </c>
      <c r="G753" s="6">
        <v>430.71</v>
      </c>
      <c r="H753" s="6">
        <v>28.21</v>
      </c>
      <c r="I753" s="160">
        <v>14</v>
      </c>
      <c r="J753" s="6">
        <v>3.5</v>
      </c>
      <c r="K753" s="7">
        <f t="shared" si="55"/>
        <v>49</v>
      </c>
      <c r="L753" s="7">
        <f t="shared" si="59"/>
        <v>3.43</v>
      </c>
      <c r="M753" s="17">
        <f t="shared" si="58"/>
        <v>52.43</v>
      </c>
      <c r="N753" s="17">
        <f t="shared" si="56"/>
        <v>483.14</v>
      </c>
      <c r="O753" s="6">
        <v>483.14</v>
      </c>
      <c r="P753" s="13">
        <f t="shared" si="57"/>
        <v>31.64</v>
      </c>
      <c r="Q753" s="11">
        <v>1</v>
      </c>
      <c r="R753" s="13"/>
    </row>
    <row r="754" spans="1:18" ht="24" customHeight="1">
      <c r="A754" s="9">
        <v>750</v>
      </c>
      <c r="B754" s="3">
        <v>6020002667</v>
      </c>
      <c r="C754" s="2" t="s">
        <v>2537</v>
      </c>
      <c r="D754" s="4" t="s">
        <v>474</v>
      </c>
      <c r="E754" s="4" t="s">
        <v>2538</v>
      </c>
      <c r="F754" s="2" t="s">
        <v>438</v>
      </c>
      <c r="G754" s="6">
        <v>370.78</v>
      </c>
      <c r="H754" s="6">
        <v>24.28</v>
      </c>
      <c r="I754" s="160">
        <v>14</v>
      </c>
      <c r="J754" s="6">
        <v>3.5</v>
      </c>
      <c r="K754" s="7">
        <f t="shared" si="55"/>
        <v>49</v>
      </c>
      <c r="L754" s="7">
        <f t="shared" si="59"/>
        <v>3.43</v>
      </c>
      <c r="M754" s="17">
        <f t="shared" si="58"/>
        <v>52.43</v>
      </c>
      <c r="N754" s="17">
        <f t="shared" si="56"/>
        <v>423.21</v>
      </c>
      <c r="O754" s="6">
        <v>423.21</v>
      </c>
      <c r="P754" s="13">
        <f t="shared" si="57"/>
        <v>27.71</v>
      </c>
      <c r="Q754" s="11">
        <v>0</v>
      </c>
      <c r="R754" s="13"/>
    </row>
    <row r="755" spans="1:18" ht="24" customHeight="1">
      <c r="A755" s="9">
        <v>751</v>
      </c>
      <c r="B755" s="3">
        <v>6020002668</v>
      </c>
      <c r="C755" s="2" t="s">
        <v>2539</v>
      </c>
      <c r="D755" s="4" t="s">
        <v>2540</v>
      </c>
      <c r="E755" s="4" t="s">
        <v>2541</v>
      </c>
      <c r="F755" s="2" t="s">
        <v>438</v>
      </c>
      <c r="G755" s="6">
        <v>56.2</v>
      </c>
      <c r="H755" s="6">
        <v>3.7</v>
      </c>
      <c r="I755" s="160">
        <v>3</v>
      </c>
      <c r="J755" s="6">
        <v>3.5</v>
      </c>
      <c r="K755" s="7">
        <f t="shared" si="55"/>
        <v>10.5</v>
      </c>
      <c r="L755" s="7">
        <f t="shared" si="59"/>
        <v>0.7350000000000001</v>
      </c>
      <c r="M755" s="17">
        <f t="shared" si="58"/>
        <v>11.24</v>
      </c>
      <c r="N755" s="17">
        <f t="shared" si="56"/>
        <v>67.44</v>
      </c>
      <c r="O755" s="6">
        <v>67.44</v>
      </c>
      <c r="P755" s="13">
        <f t="shared" si="57"/>
        <v>4.4350000000000005</v>
      </c>
      <c r="Q755" s="11">
        <v>1</v>
      </c>
      <c r="R755" s="13"/>
    </row>
    <row r="756" spans="1:18" ht="24" customHeight="1">
      <c r="A756" s="9">
        <v>752</v>
      </c>
      <c r="B756" s="3">
        <v>6020002669</v>
      </c>
      <c r="C756" s="2" t="s">
        <v>2542</v>
      </c>
      <c r="D756" s="4" t="s">
        <v>2543</v>
      </c>
      <c r="E756" s="4" t="s">
        <v>2544</v>
      </c>
      <c r="F756" s="2" t="s">
        <v>438</v>
      </c>
      <c r="G756" s="6">
        <v>850.14</v>
      </c>
      <c r="H756" s="6">
        <v>55.64</v>
      </c>
      <c r="I756" s="160">
        <v>3</v>
      </c>
      <c r="J756" s="6">
        <v>3.5</v>
      </c>
      <c r="K756" s="7">
        <f t="shared" si="55"/>
        <v>10.5</v>
      </c>
      <c r="L756" s="7">
        <f t="shared" si="59"/>
        <v>0.7350000000000001</v>
      </c>
      <c r="M756" s="17">
        <f t="shared" si="58"/>
        <v>11.24</v>
      </c>
      <c r="N756" s="17">
        <f t="shared" si="56"/>
        <v>861.38</v>
      </c>
      <c r="O756" s="6">
        <v>861.38</v>
      </c>
      <c r="P756" s="13">
        <f t="shared" si="57"/>
        <v>56.375</v>
      </c>
      <c r="Q756" s="11">
        <v>0</v>
      </c>
      <c r="R756" s="13"/>
    </row>
    <row r="757" spans="1:18" ht="24" customHeight="1">
      <c r="A757" s="9">
        <v>753</v>
      </c>
      <c r="B757" s="3">
        <v>6020002670</v>
      </c>
      <c r="C757" s="2" t="s">
        <v>2545</v>
      </c>
      <c r="D757" s="4" t="s">
        <v>2546</v>
      </c>
      <c r="E757" s="4" t="s">
        <v>2547</v>
      </c>
      <c r="F757" s="2" t="s">
        <v>438</v>
      </c>
      <c r="G757" s="6">
        <v>127.35</v>
      </c>
      <c r="H757" s="6">
        <v>8.35</v>
      </c>
      <c r="I757" s="160">
        <v>3</v>
      </c>
      <c r="J757" s="6">
        <v>3.5</v>
      </c>
      <c r="K757" s="7">
        <f t="shared" si="55"/>
        <v>10.5</v>
      </c>
      <c r="L757" s="7">
        <f t="shared" si="59"/>
        <v>0.7350000000000001</v>
      </c>
      <c r="M757" s="17">
        <f t="shared" si="58"/>
        <v>11.24</v>
      </c>
      <c r="N757" s="17">
        <f t="shared" si="56"/>
        <v>138.59</v>
      </c>
      <c r="O757" s="6">
        <v>138.59</v>
      </c>
      <c r="P757" s="13">
        <f t="shared" si="57"/>
        <v>9.0849999999999991</v>
      </c>
      <c r="Q757" s="11">
        <v>1</v>
      </c>
      <c r="R757" s="13"/>
    </row>
    <row r="758" spans="1:18" ht="24" customHeight="1">
      <c r="A758" s="9">
        <v>754</v>
      </c>
      <c r="B758" s="3">
        <v>6020002671</v>
      </c>
      <c r="C758" s="2" t="s">
        <v>2548</v>
      </c>
      <c r="D758" s="4" t="s">
        <v>2549</v>
      </c>
      <c r="E758" s="4" t="s">
        <v>2550</v>
      </c>
      <c r="F758" s="2" t="s">
        <v>438</v>
      </c>
      <c r="G758" s="6">
        <v>483.13</v>
      </c>
      <c r="H758" s="6">
        <v>31.63</v>
      </c>
      <c r="I758" s="160">
        <v>17</v>
      </c>
      <c r="J758" s="6">
        <v>3.5</v>
      </c>
      <c r="K758" s="7">
        <f t="shared" si="55"/>
        <v>59.5</v>
      </c>
      <c r="L758" s="7">
        <f t="shared" si="59"/>
        <v>4.165</v>
      </c>
      <c r="M758" s="17">
        <f t="shared" si="58"/>
        <v>63.669999999999995</v>
      </c>
      <c r="N758" s="17">
        <f t="shared" si="56"/>
        <v>546.79999999999995</v>
      </c>
      <c r="O758" s="6">
        <v>546.79999999999995</v>
      </c>
      <c r="P758" s="13">
        <f t="shared" si="57"/>
        <v>35.795000000000002</v>
      </c>
      <c r="Q758" s="11">
        <v>0</v>
      </c>
      <c r="R758" s="13"/>
    </row>
    <row r="759" spans="1:18" ht="24" customHeight="1">
      <c r="A759" s="9">
        <v>755</v>
      </c>
      <c r="B759" s="3">
        <v>6020002672</v>
      </c>
      <c r="C759" s="2" t="s">
        <v>2551</v>
      </c>
      <c r="D759" s="4" t="s">
        <v>2552</v>
      </c>
      <c r="E759" s="4" t="s">
        <v>2553</v>
      </c>
      <c r="F759" s="2" t="s">
        <v>438</v>
      </c>
      <c r="G759" s="6">
        <v>479.39</v>
      </c>
      <c r="H759" s="6">
        <v>31.39</v>
      </c>
      <c r="I759" s="160">
        <v>9</v>
      </c>
      <c r="J759" s="6">
        <v>3.5</v>
      </c>
      <c r="K759" s="7">
        <f t="shared" si="55"/>
        <v>31.5</v>
      </c>
      <c r="L759" s="7">
        <f t="shared" si="59"/>
        <v>2.2050000000000001</v>
      </c>
      <c r="M759" s="17">
        <f t="shared" si="58"/>
        <v>33.71</v>
      </c>
      <c r="N759" s="17">
        <f t="shared" si="56"/>
        <v>513.1</v>
      </c>
      <c r="O759" s="6">
        <v>513.1</v>
      </c>
      <c r="P759" s="13">
        <f t="shared" si="57"/>
        <v>33.594999999999999</v>
      </c>
      <c r="Q759" s="11">
        <v>1</v>
      </c>
      <c r="R759" s="13"/>
    </row>
    <row r="760" spans="1:18" ht="24" customHeight="1">
      <c r="A760" s="9">
        <v>756</v>
      </c>
      <c r="B760" s="3">
        <v>6020002673</v>
      </c>
      <c r="C760" s="2" t="s">
        <v>2554</v>
      </c>
      <c r="D760" s="4" t="s">
        <v>2555</v>
      </c>
      <c r="E760" s="4" t="s">
        <v>2556</v>
      </c>
      <c r="F760" s="2" t="s">
        <v>438</v>
      </c>
      <c r="G760" s="6">
        <v>299.63</v>
      </c>
      <c r="H760" s="6">
        <v>19.63</v>
      </c>
      <c r="I760" s="160">
        <v>13</v>
      </c>
      <c r="J760" s="6">
        <v>3.5</v>
      </c>
      <c r="K760" s="7">
        <f t="shared" si="55"/>
        <v>45.5</v>
      </c>
      <c r="L760" s="7">
        <f t="shared" si="59"/>
        <v>3.1850000000000005</v>
      </c>
      <c r="M760" s="17">
        <f t="shared" si="58"/>
        <v>48.69</v>
      </c>
      <c r="N760" s="17">
        <f t="shared" si="56"/>
        <v>348.32</v>
      </c>
      <c r="O760" s="6">
        <v>348.32</v>
      </c>
      <c r="P760" s="13">
        <f t="shared" si="57"/>
        <v>22.814999999999998</v>
      </c>
      <c r="Q760" s="11">
        <v>0</v>
      </c>
      <c r="R760" s="13"/>
    </row>
    <row r="761" spans="1:18" ht="24" customHeight="1">
      <c r="A761" s="9">
        <v>757</v>
      </c>
      <c r="B761" s="3">
        <v>6020002674</v>
      </c>
      <c r="C761" s="2" t="s">
        <v>2557</v>
      </c>
      <c r="D761" s="4" t="s">
        <v>2558</v>
      </c>
      <c r="E761" s="4" t="s">
        <v>2559</v>
      </c>
      <c r="F761" s="2" t="s">
        <v>472</v>
      </c>
      <c r="G761" s="6">
        <v>63.67</v>
      </c>
      <c r="H761" s="6">
        <v>4.17</v>
      </c>
      <c r="I761" s="160">
        <v>22</v>
      </c>
      <c r="J761" s="6">
        <v>3.5</v>
      </c>
      <c r="K761" s="7">
        <f t="shared" si="55"/>
        <v>77</v>
      </c>
      <c r="L761" s="7">
        <f t="shared" si="59"/>
        <v>5.3900000000000006</v>
      </c>
      <c r="M761" s="17">
        <f t="shared" si="58"/>
        <v>82.39</v>
      </c>
      <c r="N761" s="17">
        <f t="shared" si="56"/>
        <v>146.06</v>
      </c>
      <c r="O761" s="6">
        <v>146.06</v>
      </c>
      <c r="P761" s="13">
        <f t="shared" si="57"/>
        <v>9.56</v>
      </c>
      <c r="Q761" s="11">
        <v>1</v>
      </c>
      <c r="R761" s="13"/>
    </row>
    <row r="762" spans="1:18" ht="24" customHeight="1">
      <c r="A762" s="9">
        <v>758</v>
      </c>
      <c r="B762" s="3">
        <v>6020002675</v>
      </c>
      <c r="C762" s="2" t="s">
        <v>2560</v>
      </c>
      <c r="D762" s="4" t="s">
        <v>2561</v>
      </c>
      <c r="E762" s="4" t="s">
        <v>2562</v>
      </c>
      <c r="F762" s="2" t="s">
        <v>585</v>
      </c>
      <c r="G762" s="6">
        <v>2509.17</v>
      </c>
      <c r="H762" s="6">
        <v>164.17</v>
      </c>
      <c r="I762" s="160">
        <v>135</v>
      </c>
      <c r="J762" s="6">
        <v>3.5</v>
      </c>
      <c r="K762" s="7">
        <f t="shared" si="55"/>
        <v>472.5</v>
      </c>
      <c r="L762" s="7">
        <f t="shared" si="59"/>
        <v>33.075000000000003</v>
      </c>
      <c r="M762" s="17">
        <f t="shared" si="58"/>
        <v>505.58</v>
      </c>
      <c r="N762" s="17">
        <f t="shared" si="56"/>
        <v>3014.75</v>
      </c>
      <c r="O762" s="6">
        <v>3014.75</v>
      </c>
      <c r="P762" s="13">
        <f t="shared" si="57"/>
        <v>197.245</v>
      </c>
      <c r="Q762" s="11">
        <v>0</v>
      </c>
      <c r="R762" s="13"/>
    </row>
    <row r="763" spans="1:18" ht="24" customHeight="1">
      <c r="A763" s="9">
        <v>759</v>
      </c>
      <c r="B763" s="3">
        <v>6020002676</v>
      </c>
      <c r="C763" s="2" t="s">
        <v>2563</v>
      </c>
      <c r="D763" s="4" t="s">
        <v>2564</v>
      </c>
      <c r="E763" s="4" t="s">
        <v>2565</v>
      </c>
      <c r="F763" s="2" t="s">
        <v>438</v>
      </c>
      <c r="G763" s="6">
        <v>2355.63</v>
      </c>
      <c r="H763" s="6">
        <v>154.13</v>
      </c>
      <c r="I763" s="160">
        <v>74</v>
      </c>
      <c r="J763" s="6">
        <v>3.5</v>
      </c>
      <c r="K763" s="7">
        <f t="shared" si="55"/>
        <v>259</v>
      </c>
      <c r="L763" s="7">
        <f t="shared" si="59"/>
        <v>18.130000000000003</v>
      </c>
      <c r="M763" s="17">
        <f t="shared" si="58"/>
        <v>277.13</v>
      </c>
      <c r="N763" s="17">
        <f t="shared" si="56"/>
        <v>2632.76</v>
      </c>
      <c r="O763" s="6">
        <v>2632.76</v>
      </c>
      <c r="P763" s="13">
        <f t="shared" si="57"/>
        <v>172.26</v>
      </c>
      <c r="Q763" s="11">
        <v>1</v>
      </c>
      <c r="R763" s="13"/>
    </row>
    <row r="764" spans="1:18" ht="24" customHeight="1">
      <c r="A764" s="9">
        <v>760</v>
      </c>
      <c r="B764" s="3">
        <v>6020002677</v>
      </c>
      <c r="C764" s="2" t="s">
        <v>2566</v>
      </c>
      <c r="D764" s="4" t="s">
        <v>2567</v>
      </c>
      <c r="E764" s="4" t="s">
        <v>2568</v>
      </c>
      <c r="F764" s="2" t="s">
        <v>585</v>
      </c>
      <c r="G764" s="6">
        <v>438.19</v>
      </c>
      <c r="H764" s="6">
        <v>28.69</v>
      </c>
      <c r="I764" s="160">
        <v>21</v>
      </c>
      <c r="J764" s="6">
        <v>3.5</v>
      </c>
      <c r="K764" s="7">
        <f t="shared" si="55"/>
        <v>73.5</v>
      </c>
      <c r="L764" s="7">
        <f t="shared" si="59"/>
        <v>5.1450000000000005</v>
      </c>
      <c r="M764" s="17">
        <f t="shared" si="58"/>
        <v>78.650000000000006</v>
      </c>
      <c r="N764" s="17">
        <f t="shared" si="56"/>
        <v>516.84</v>
      </c>
      <c r="O764" s="6">
        <v>516.84</v>
      </c>
      <c r="P764" s="13">
        <f t="shared" si="57"/>
        <v>33.835000000000001</v>
      </c>
      <c r="Q764" s="11">
        <v>0</v>
      </c>
      <c r="R764" s="13"/>
    </row>
    <row r="765" spans="1:18" ht="24" customHeight="1">
      <c r="A765" s="9">
        <v>761</v>
      </c>
      <c r="B765" s="3">
        <v>6020002678</v>
      </c>
      <c r="C765" s="2" t="s">
        <v>2569</v>
      </c>
      <c r="D765" s="4" t="s">
        <v>2570</v>
      </c>
      <c r="E765" s="4" t="s">
        <v>2571</v>
      </c>
      <c r="F765" s="10" t="s">
        <v>476</v>
      </c>
      <c r="G765" s="6">
        <v>179.77</v>
      </c>
      <c r="H765" s="6">
        <v>11.77</v>
      </c>
      <c r="I765" s="160">
        <v>30</v>
      </c>
      <c r="J765" s="6">
        <v>3.5</v>
      </c>
      <c r="K765" s="7">
        <f t="shared" si="55"/>
        <v>105</v>
      </c>
      <c r="L765" s="7">
        <f t="shared" si="59"/>
        <v>7.3500000000000005</v>
      </c>
      <c r="M765" s="17">
        <f t="shared" si="58"/>
        <v>112.35</v>
      </c>
      <c r="N765" s="17">
        <f t="shared" si="56"/>
        <v>292.12</v>
      </c>
      <c r="O765" s="6">
        <v>292.12</v>
      </c>
      <c r="P765" s="13">
        <f t="shared" si="57"/>
        <v>19.12</v>
      </c>
      <c r="Q765" s="11">
        <v>1</v>
      </c>
      <c r="R765" s="13"/>
    </row>
    <row r="766" spans="1:18" ht="24" customHeight="1">
      <c r="A766" s="9">
        <v>762</v>
      </c>
      <c r="B766" s="3">
        <v>6020002679</v>
      </c>
      <c r="C766" s="2" t="s">
        <v>2572</v>
      </c>
      <c r="D766" s="4" t="s">
        <v>2573</v>
      </c>
      <c r="E766" s="4" t="s">
        <v>2574</v>
      </c>
      <c r="F766" s="10" t="s">
        <v>585</v>
      </c>
      <c r="G766" s="6">
        <v>2475.4699999999998</v>
      </c>
      <c r="H766" s="6">
        <v>161.97</v>
      </c>
      <c r="I766" s="160">
        <v>82</v>
      </c>
      <c r="J766" s="6">
        <v>3.5</v>
      </c>
      <c r="K766" s="7">
        <f t="shared" si="55"/>
        <v>287</v>
      </c>
      <c r="L766" s="7">
        <f t="shared" si="59"/>
        <v>20.090000000000003</v>
      </c>
      <c r="M766" s="17">
        <f t="shared" si="58"/>
        <v>307.08999999999997</v>
      </c>
      <c r="N766" s="17">
        <f t="shared" si="56"/>
        <v>2782.56</v>
      </c>
      <c r="O766" s="6">
        <v>2782.56</v>
      </c>
      <c r="P766" s="13">
        <f t="shared" si="57"/>
        <v>182.06</v>
      </c>
      <c r="Q766" s="11">
        <v>0</v>
      </c>
      <c r="R766" s="13"/>
    </row>
    <row r="767" spans="1:18" ht="24" customHeight="1">
      <c r="A767" s="9">
        <v>763</v>
      </c>
      <c r="B767" s="3">
        <v>6020002680</v>
      </c>
      <c r="C767" s="2" t="s">
        <v>2575</v>
      </c>
      <c r="D767" s="4" t="s">
        <v>2576</v>
      </c>
      <c r="E767" s="4" t="s">
        <v>2577</v>
      </c>
      <c r="F767" s="2" t="s">
        <v>472</v>
      </c>
      <c r="G767" s="6">
        <v>33.71</v>
      </c>
      <c r="H767" s="6">
        <v>2.21</v>
      </c>
      <c r="I767" s="160">
        <v>21</v>
      </c>
      <c r="J767" s="6">
        <v>3.5</v>
      </c>
      <c r="K767" s="7">
        <f t="shared" si="55"/>
        <v>73.5</v>
      </c>
      <c r="L767" s="7">
        <f t="shared" si="59"/>
        <v>5.1450000000000005</v>
      </c>
      <c r="M767" s="17">
        <f t="shared" si="58"/>
        <v>78.650000000000006</v>
      </c>
      <c r="N767" s="17">
        <f t="shared" si="56"/>
        <v>112.36000000000001</v>
      </c>
      <c r="O767" s="6">
        <v>112.36</v>
      </c>
      <c r="P767" s="13">
        <f t="shared" si="57"/>
        <v>7.3550000000000004</v>
      </c>
      <c r="Q767" s="11">
        <v>1</v>
      </c>
      <c r="R767" s="13"/>
    </row>
    <row r="768" spans="1:18" ht="24" customHeight="1">
      <c r="A768" s="9">
        <v>764</v>
      </c>
      <c r="B768" s="3">
        <v>6020002681</v>
      </c>
      <c r="C768" s="2" t="s">
        <v>2578</v>
      </c>
      <c r="D768" s="4" t="s">
        <v>2579</v>
      </c>
      <c r="E768" s="4" t="s">
        <v>2580</v>
      </c>
      <c r="F768" s="10" t="s">
        <v>18</v>
      </c>
      <c r="G768" s="6">
        <v>0</v>
      </c>
      <c r="H768" s="6">
        <v>0</v>
      </c>
      <c r="I768" s="160">
        <v>49</v>
      </c>
      <c r="J768" s="6">
        <v>3.5</v>
      </c>
      <c r="K768" s="7">
        <f t="shared" si="55"/>
        <v>171.5</v>
      </c>
      <c r="L768" s="7">
        <f t="shared" si="59"/>
        <v>12.005000000000001</v>
      </c>
      <c r="M768" s="17">
        <f t="shared" si="58"/>
        <v>183.51</v>
      </c>
      <c r="N768" s="17">
        <f t="shared" si="56"/>
        <v>183.51</v>
      </c>
      <c r="O768" s="6">
        <v>183.51</v>
      </c>
      <c r="P768" s="13">
        <f t="shared" si="57"/>
        <v>12.005000000000001</v>
      </c>
      <c r="Q768" s="11">
        <v>0</v>
      </c>
      <c r="R768" s="13"/>
    </row>
    <row r="769" spans="1:18" ht="24" customHeight="1">
      <c r="A769" s="9">
        <v>765</v>
      </c>
      <c r="B769" s="3">
        <v>6020002682</v>
      </c>
      <c r="C769" s="2" t="s">
        <v>2581</v>
      </c>
      <c r="D769" s="4" t="s">
        <v>2582</v>
      </c>
      <c r="E769" s="4" t="s">
        <v>2583</v>
      </c>
      <c r="F769" s="2" t="s">
        <v>1439</v>
      </c>
      <c r="G769" s="6">
        <v>33.74</v>
      </c>
      <c r="H769" s="6">
        <v>2.2400000000000002</v>
      </c>
      <c r="I769" s="160">
        <v>1</v>
      </c>
      <c r="J769" s="6">
        <v>3.5</v>
      </c>
      <c r="K769" s="7">
        <f t="shared" si="55"/>
        <v>3.5</v>
      </c>
      <c r="L769" s="7">
        <f t="shared" si="59"/>
        <v>0.24500000000000002</v>
      </c>
      <c r="M769" s="17">
        <f t="shared" si="58"/>
        <v>3.75</v>
      </c>
      <c r="N769" s="17">
        <f t="shared" si="56"/>
        <v>37.49</v>
      </c>
      <c r="O769" s="6">
        <v>37.49</v>
      </c>
      <c r="P769" s="13">
        <f t="shared" si="57"/>
        <v>2.4850000000000003</v>
      </c>
      <c r="Q769" s="11">
        <v>1</v>
      </c>
      <c r="R769" s="13"/>
    </row>
    <row r="770" spans="1:18" ht="24" customHeight="1">
      <c r="A770" s="9">
        <v>766</v>
      </c>
      <c r="B770" s="3">
        <v>6020002683</v>
      </c>
      <c r="C770" s="2" t="s">
        <v>2584</v>
      </c>
      <c r="D770" s="4" t="s">
        <v>2585</v>
      </c>
      <c r="E770" s="4" t="s">
        <v>2586</v>
      </c>
      <c r="F770" s="2" t="s">
        <v>18</v>
      </c>
      <c r="G770" s="6">
        <v>0</v>
      </c>
      <c r="H770" s="6">
        <v>0</v>
      </c>
      <c r="I770" s="160">
        <v>81</v>
      </c>
      <c r="J770" s="6">
        <v>3.5</v>
      </c>
      <c r="K770" s="7">
        <f t="shared" si="55"/>
        <v>283.5</v>
      </c>
      <c r="L770" s="7">
        <f t="shared" si="59"/>
        <v>19.845000000000002</v>
      </c>
      <c r="M770" s="17">
        <f t="shared" si="58"/>
        <v>303.34999999999997</v>
      </c>
      <c r="N770" s="17">
        <f t="shared" si="56"/>
        <v>303.34999999999997</v>
      </c>
      <c r="O770" s="6">
        <v>303.35000000000002</v>
      </c>
      <c r="P770" s="13">
        <f t="shared" si="57"/>
        <v>19.845000000000002</v>
      </c>
      <c r="Q770" s="11">
        <v>0</v>
      </c>
      <c r="R770" s="13"/>
    </row>
    <row r="771" spans="1:18" ht="24" customHeight="1">
      <c r="A771" s="9">
        <v>767</v>
      </c>
      <c r="B771" s="3">
        <v>6020002684</v>
      </c>
      <c r="C771" s="2" t="s">
        <v>2587</v>
      </c>
      <c r="D771" s="4" t="s">
        <v>2588</v>
      </c>
      <c r="E771" s="4" t="s">
        <v>2589</v>
      </c>
      <c r="F771" s="10" t="s">
        <v>438</v>
      </c>
      <c r="G771" s="6">
        <v>329.58</v>
      </c>
      <c r="H771" s="6">
        <v>21.58</v>
      </c>
      <c r="I771" s="160">
        <v>7</v>
      </c>
      <c r="J771" s="6">
        <v>3.5</v>
      </c>
      <c r="K771" s="7">
        <f t="shared" si="55"/>
        <v>24.5</v>
      </c>
      <c r="L771" s="7">
        <f t="shared" si="59"/>
        <v>1.7150000000000001</v>
      </c>
      <c r="M771" s="17">
        <f t="shared" si="58"/>
        <v>26.220000000000002</v>
      </c>
      <c r="N771" s="17">
        <f t="shared" si="56"/>
        <v>355.8</v>
      </c>
      <c r="O771" s="6">
        <v>355.8</v>
      </c>
      <c r="P771" s="13">
        <f t="shared" si="57"/>
        <v>23.294999999999998</v>
      </c>
      <c r="Q771" s="11">
        <v>1</v>
      </c>
      <c r="R771" s="13"/>
    </row>
    <row r="772" spans="1:18" ht="24" customHeight="1">
      <c r="A772" s="9">
        <v>768</v>
      </c>
      <c r="B772" s="3">
        <v>6020002685</v>
      </c>
      <c r="C772" s="2" t="s">
        <v>2590</v>
      </c>
      <c r="D772" s="4" t="s">
        <v>2591</v>
      </c>
      <c r="E772" s="4" t="s">
        <v>2592</v>
      </c>
      <c r="F772" s="2" t="s">
        <v>585</v>
      </c>
      <c r="G772" s="6">
        <v>67.44</v>
      </c>
      <c r="H772" s="6">
        <v>4.4400000000000004</v>
      </c>
      <c r="I772" s="160">
        <v>0</v>
      </c>
      <c r="J772" s="6">
        <v>3.5</v>
      </c>
      <c r="K772" s="7">
        <f t="shared" si="55"/>
        <v>0</v>
      </c>
      <c r="L772" s="7">
        <f t="shared" si="59"/>
        <v>0</v>
      </c>
      <c r="M772" s="17">
        <f t="shared" si="58"/>
        <v>0</v>
      </c>
      <c r="N772" s="17">
        <f t="shared" si="56"/>
        <v>67.44</v>
      </c>
      <c r="O772" s="6">
        <v>67.44</v>
      </c>
      <c r="P772" s="13">
        <f t="shared" si="57"/>
        <v>4.4400000000000004</v>
      </c>
      <c r="Q772" s="11">
        <v>0</v>
      </c>
      <c r="R772" s="13"/>
    </row>
    <row r="773" spans="1:18" ht="24" customHeight="1">
      <c r="A773" s="9">
        <v>769</v>
      </c>
      <c r="B773" s="3">
        <v>6020002686</v>
      </c>
      <c r="C773" s="2" t="s">
        <v>2593</v>
      </c>
      <c r="D773" s="4" t="s">
        <v>2594</v>
      </c>
      <c r="E773" s="4" t="s">
        <v>2595</v>
      </c>
      <c r="F773" s="2" t="s">
        <v>476</v>
      </c>
      <c r="G773" s="6">
        <v>235.94</v>
      </c>
      <c r="H773" s="6">
        <v>15.44</v>
      </c>
      <c r="I773" s="160">
        <v>37</v>
      </c>
      <c r="J773" s="6">
        <v>3.5</v>
      </c>
      <c r="K773" s="7">
        <f t="shared" ref="K773:K836" si="60">SUM(I773*J773)</f>
        <v>129.5</v>
      </c>
      <c r="L773" s="7">
        <f t="shared" si="59"/>
        <v>9.0650000000000013</v>
      </c>
      <c r="M773" s="17">
        <f t="shared" si="58"/>
        <v>138.57</v>
      </c>
      <c r="N773" s="17">
        <f t="shared" ref="N773:N836" si="61">SUM(G773+M773)</f>
        <v>374.51</v>
      </c>
      <c r="O773" s="6">
        <v>374.51</v>
      </c>
      <c r="P773" s="13">
        <f t="shared" si="57"/>
        <v>24.505000000000003</v>
      </c>
      <c r="Q773" s="11">
        <v>1</v>
      </c>
      <c r="R773" s="13"/>
    </row>
    <row r="774" spans="1:18" ht="24" customHeight="1">
      <c r="A774" s="9">
        <v>770</v>
      </c>
      <c r="B774" s="3">
        <v>6020002687</v>
      </c>
      <c r="C774" s="2" t="s">
        <v>2596</v>
      </c>
      <c r="D774" s="4" t="s">
        <v>2597</v>
      </c>
      <c r="E774" s="4" t="s">
        <v>2598</v>
      </c>
      <c r="F774" s="10" t="s">
        <v>585</v>
      </c>
      <c r="G774" s="6">
        <v>108.62</v>
      </c>
      <c r="H774" s="6">
        <v>7.12</v>
      </c>
      <c r="I774" s="160">
        <v>2</v>
      </c>
      <c r="J774" s="6">
        <v>3.5</v>
      </c>
      <c r="K774" s="7">
        <f t="shared" si="60"/>
        <v>7</v>
      </c>
      <c r="L774" s="7">
        <f t="shared" si="59"/>
        <v>0.49000000000000005</v>
      </c>
      <c r="M774" s="17">
        <f t="shared" si="58"/>
        <v>7.49</v>
      </c>
      <c r="N774" s="17">
        <f t="shared" si="61"/>
        <v>116.11</v>
      </c>
      <c r="O774" s="6">
        <v>116.11</v>
      </c>
      <c r="P774" s="13">
        <f t="shared" ref="P774:P837" si="62">SUM(H774+L774)</f>
        <v>7.61</v>
      </c>
      <c r="Q774" s="11">
        <v>0</v>
      </c>
      <c r="R774" s="13"/>
    </row>
    <row r="775" spans="1:18" ht="24" customHeight="1">
      <c r="A775" s="9">
        <v>771</v>
      </c>
      <c r="B775" s="3">
        <v>6020002688</v>
      </c>
      <c r="C775" s="2" t="s">
        <v>2599</v>
      </c>
      <c r="D775" s="4" t="s">
        <v>2600</v>
      </c>
      <c r="E775" s="4" t="s">
        <v>2601</v>
      </c>
      <c r="F775" s="10" t="s">
        <v>438</v>
      </c>
      <c r="G775" s="6">
        <v>707.83</v>
      </c>
      <c r="H775" s="6">
        <v>46.33</v>
      </c>
      <c r="I775" s="160">
        <v>19</v>
      </c>
      <c r="J775" s="6">
        <v>3.5</v>
      </c>
      <c r="K775" s="7">
        <f t="shared" si="60"/>
        <v>66.5</v>
      </c>
      <c r="L775" s="7">
        <f t="shared" si="59"/>
        <v>4.6550000000000002</v>
      </c>
      <c r="M775" s="17">
        <f t="shared" si="58"/>
        <v>71.160000000000011</v>
      </c>
      <c r="N775" s="17">
        <f t="shared" si="61"/>
        <v>778.99</v>
      </c>
      <c r="O775" s="6">
        <v>778.99</v>
      </c>
      <c r="P775" s="13">
        <f t="shared" si="62"/>
        <v>50.984999999999999</v>
      </c>
      <c r="Q775" s="11">
        <v>1</v>
      </c>
      <c r="R775" s="13"/>
    </row>
    <row r="776" spans="1:18" ht="24" customHeight="1">
      <c r="A776" s="9">
        <v>772</v>
      </c>
      <c r="B776" s="3">
        <v>6020002689</v>
      </c>
      <c r="C776" s="2" t="s">
        <v>2602</v>
      </c>
      <c r="D776" s="4" t="s">
        <v>2603</v>
      </c>
      <c r="E776" s="4" t="s">
        <v>2604</v>
      </c>
      <c r="F776" s="10" t="s">
        <v>438</v>
      </c>
      <c r="G776" s="6">
        <v>1449.34</v>
      </c>
      <c r="H776" s="6">
        <v>94.84</v>
      </c>
      <c r="I776" s="160">
        <v>18</v>
      </c>
      <c r="J776" s="6">
        <v>3.5</v>
      </c>
      <c r="K776" s="7">
        <f t="shared" si="60"/>
        <v>63</v>
      </c>
      <c r="L776" s="7">
        <f t="shared" si="59"/>
        <v>4.41</v>
      </c>
      <c r="M776" s="17">
        <f t="shared" ref="M776:M839" si="63">ROUNDUP(K776+L776,2)</f>
        <v>67.41</v>
      </c>
      <c r="N776" s="17">
        <f t="shared" si="61"/>
        <v>1516.75</v>
      </c>
      <c r="O776" s="6">
        <v>1516.75</v>
      </c>
      <c r="P776" s="13">
        <f t="shared" si="62"/>
        <v>99.25</v>
      </c>
      <c r="Q776" s="11">
        <v>0</v>
      </c>
      <c r="R776" s="13"/>
    </row>
    <row r="777" spans="1:18" ht="24" customHeight="1">
      <c r="A777" s="9">
        <v>773</v>
      </c>
      <c r="B777" s="3">
        <v>6020002690</v>
      </c>
      <c r="C777" s="2" t="s">
        <v>2605</v>
      </c>
      <c r="D777" s="4" t="s">
        <v>2606</v>
      </c>
      <c r="E777" s="4" t="s">
        <v>2607</v>
      </c>
      <c r="F777" s="10" t="s">
        <v>438</v>
      </c>
      <c r="G777" s="6">
        <v>4194.41</v>
      </c>
      <c r="H777" s="6">
        <v>274.41000000000003</v>
      </c>
      <c r="I777" s="160">
        <v>135</v>
      </c>
      <c r="J777" s="6">
        <v>3.5</v>
      </c>
      <c r="K777" s="7">
        <f t="shared" si="60"/>
        <v>472.5</v>
      </c>
      <c r="L777" s="7">
        <f t="shared" si="59"/>
        <v>33.075000000000003</v>
      </c>
      <c r="M777" s="17">
        <f t="shared" si="63"/>
        <v>505.58</v>
      </c>
      <c r="N777" s="17">
        <f t="shared" si="61"/>
        <v>4699.99</v>
      </c>
      <c r="O777" s="6">
        <v>4699.99</v>
      </c>
      <c r="P777" s="13">
        <f t="shared" si="62"/>
        <v>307.48500000000001</v>
      </c>
      <c r="Q777" s="11">
        <v>1</v>
      </c>
      <c r="R777" s="13"/>
    </row>
    <row r="778" spans="1:18" ht="24" customHeight="1">
      <c r="A778" s="9">
        <v>774</v>
      </c>
      <c r="B778" s="3">
        <v>6020002691</v>
      </c>
      <c r="C778" s="2" t="s">
        <v>2608</v>
      </c>
      <c r="D778" s="4" t="s">
        <v>2609</v>
      </c>
      <c r="E778" s="4" t="s">
        <v>2610</v>
      </c>
      <c r="F778" s="2" t="s">
        <v>461</v>
      </c>
      <c r="G778" s="6">
        <v>1157.22</v>
      </c>
      <c r="H778" s="6">
        <v>75.72</v>
      </c>
      <c r="I778" s="160">
        <v>46</v>
      </c>
      <c r="J778" s="6">
        <v>3.5</v>
      </c>
      <c r="K778" s="7">
        <f t="shared" si="60"/>
        <v>161</v>
      </c>
      <c r="L778" s="7">
        <f t="shared" si="59"/>
        <v>11.270000000000001</v>
      </c>
      <c r="M778" s="17">
        <f t="shared" si="63"/>
        <v>172.27</v>
      </c>
      <c r="N778" s="17">
        <f t="shared" si="61"/>
        <v>1329.49</v>
      </c>
      <c r="O778" s="6">
        <v>1329.49</v>
      </c>
      <c r="P778" s="13">
        <f t="shared" si="62"/>
        <v>86.99</v>
      </c>
      <c r="Q778" s="11">
        <v>0</v>
      </c>
      <c r="R778" s="13"/>
    </row>
    <row r="779" spans="1:18" ht="24" customHeight="1">
      <c r="A779" s="9">
        <v>775</v>
      </c>
      <c r="B779" s="3">
        <v>6020002692</v>
      </c>
      <c r="C779" s="2" t="s">
        <v>2611</v>
      </c>
      <c r="D779" s="4" t="s">
        <v>2612</v>
      </c>
      <c r="E779" s="4" t="s">
        <v>2613</v>
      </c>
      <c r="F779" s="2" t="s">
        <v>438</v>
      </c>
      <c r="G779" s="6">
        <v>153.55000000000001</v>
      </c>
      <c r="H779" s="6">
        <v>10.050000000000001</v>
      </c>
      <c r="I779" s="160">
        <v>15</v>
      </c>
      <c r="J779" s="6">
        <v>3.5</v>
      </c>
      <c r="K779" s="7">
        <f t="shared" si="60"/>
        <v>52.5</v>
      </c>
      <c r="L779" s="7">
        <f t="shared" ref="L779:L842" si="64">SUM(K779*7%)</f>
        <v>3.6750000000000003</v>
      </c>
      <c r="M779" s="17">
        <f t="shared" si="63"/>
        <v>56.18</v>
      </c>
      <c r="N779" s="17">
        <f t="shared" si="61"/>
        <v>209.73000000000002</v>
      </c>
      <c r="O779" s="6">
        <v>209.73</v>
      </c>
      <c r="P779" s="13">
        <f t="shared" si="62"/>
        <v>13.725000000000001</v>
      </c>
      <c r="Q779" s="11">
        <v>1</v>
      </c>
      <c r="R779" s="13"/>
    </row>
    <row r="780" spans="1:18" ht="24" customHeight="1">
      <c r="A780" s="9">
        <v>776</v>
      </c>
      <c r="B780" s="3">
        <v>6020002693</v>
      </c>
      <c r="C780" s="2" t="s">
        <v>2614</v>
      </c>
      <c r="D780" s="4" t="s">
        <v>2615</v>
      </c>
      <c r="E780" s="4" t="s">
        <v>2616</v>
      </c>
      <c r="F780" s="2" t="s">
        <v>18</v>
      </c>
      <c r="G780" s="6">
        <v>0</v>
      </c>
      <c r="H780" s="6">
        <v>0</v>
      </c>
      <c r="I780" s="160">
        <v>58</v>
      </c>
      <c r="J780" s="6">
        <v>3.5</v>
      </c>
      <c r="K780" s="7">
        <f t="shared" si="60"/>
        <v>203</v>
      </c>
      <c r="L780" s="7">
        <f t="shared" si="64"/>
        <v>14.21</v>
      </c>
      <c r="M780" s="17">
        <f t="shared" si="63"/>
        <v>217.21</v>
      </c>
      <c r="N780" s="17">
        <f t="shared" si="61"/>
        <v>217.21</v>
      </c>
      <c r="O780" s="6">
        <v>217.21</v>
      </c>
      <c r="P780" s="13">
        <f t="shared" si="62"/>
        <v>14.21</v>
      </c>
      <c r="Q780" s="11">
        <v>0</v>
      </c>
      <c r="R780" s="13"/>
    </row>
    <row r="781" spans="1:18" ht="24" customHeight="1">
      <c r="A781" s="9">
        <v>777</v>
      </c>
      <c r="B781" s="3">
        <v>6020002694</v>
      </c>
      <c r="C781" s="2" t="s">
        <v>2617</v>
      </c>
      <c r="D781" s="4" t="s">
        <v>2618</v>
      </c>
      <c r="E781" s="4" t="s">
        <v>2619</v>
      </c>
      <c r="F781" s="10" t="s">
        <v>1368</v>
      </c>
      <c r="G781" s="6">
        <v>374.53</v>
      </c>
      <c r="H781" s="6">
        <v>24.53</v>
      </c>
      <c r="I781" s="160">
        <v>14</v>
      </c>
      <c r="J781" s="6">
        <v>3.5</v>
      </c>
      <c r="K781" s="7">
        <f t="shared" si="60"/>
        <v>49</v>
      </c>
      <c r="L781" s="7">
        <f t="shared" si="64"/>
        <v>3.43</v>
      </c>
      <c r="M781" s="17">
        <f t="shared" si="63"/>
        <v>52.43</v>
      </c>
      <c r="N781" s="17">
        <f t="shared" si="61"/>
        <v>426.96</v>
      </c>
      <c r="O781" s="6">
        <v>426.96</v>
      </c>
      <c r="P781" s="13">
        <f t="shared" si="62"/>
        <v>27.96</v>
      </c>
      <c r="Q781" s="11">
        <v>1</v>
      </c>
      <c r="R781" s="13"/>
    </row>
    <row r="782" spans="1:18" ht="24" customHeight="1">
      <c r="A782" s="9">
        <v>778</v>
      </c>
      <c r="B782" s="3">
        <v>6020002695</v>
      </c>
      <c r="C782" s="2" t="s">
        <v>2620</v>
      </c>
      <c r="D782" s="4" t="s">
        <v>2621</v>
      </c>
      <c r="E782" s="4" t="s">
        <v>2622</v>
      </c>
      <c r="F782" s="10" t="s">
        <v>1368</v>
      </c>
      <c r="G782" s="6">
        <v>438.19</v>
      </c>
      <c r="H782" s="6">
        <v>28.69</v>
      </c>
      <c r="I782" s="160">
        <v>11</v>
      </c>
      <c r="J782" s="6">
        <v>3.5</v>
      </c>
      <c r="K782" s="7">
        <f t="shared" si="60"/>
        <v>38.5</v>
      </c>
      <c r="L782" s="7">
        <f t="shared" si="64"/>
        <v>2.6950000000000003</v>
      </c>
      <c r="M782" s="17">
        <f t="shared" si="63"/>
        <v>41.199999999999996</v>
      </c>
      <c r="N782" s="17">
        <f t="shared" si="61"/>
        <v>479.39</v>
      </c>
      <c r="O782" s="6">
        <v>479.39</v>
      </c>
      <c r="P782" s="13">
        <f t="shared" si="62"/>
        <v>31.385000000000002</v>
      </c>
      <c r="Q782" s="11">
        <v>0</v>
      </c>
      <c r="R782" s="13"/>
    </row>
    <row r="783" spans="1:18" ht="24" customHeight="1">
      <c r="A783" s="9">
        <v>779</v>
      </c>
      <c r="B783" s="3">
        <v>6020002696</v>
      </c>
      <c r="C783" s="2" t="s">
        <v>2623</v>
      </c>
      <c r="D783" s="4" t="s">
        <v>2624</v>
      </c>
      <c r="E783" s="4" t="s">
        <v>2625</v>
      </c>
      <c r="F783" s="10" t="s">
        <v>438</v>
      </c>
      <c r="G783" s="6">
        <v>464.39</v>
      </c>
      <c r="H783" s="6">
        <v>30.39</v>
      </c>
      <c r="I783" s="160">
        <v>10</v>
      </c>
      <c r="J783" s="6">
        <v>3.5</v>
      </c>
      <c r="K783" s="7">
        <f t="shared" si="60"/>
        <v>35</v>
      </c>
      <c r="L783" s="7">
        <f t="shared" si="64"/>
        <v>2.4500000000000002</v>
      </c>
      <c r="M783" s="17">
        <f t="shared" si="63"/>
        <v>37.450000000000003</v>
      </c>
      <c r="N783" s="17">
        <f t="shared" si="61"/>
        <v>501.84</v>
      </c>
      <c r="O783" s="6">
        <v>501.84</v>
      </c>
      <c r="P783" s="13">
        <f t="shared" si="62"/>
        <v>32.840000000000003</v>
      </c>
      <c r="Q783" s="11">
        <v>1</v>
      </c>
      <c r="R783" s="13"/>
    </row>
    <row r="784" spans="1:18" ht="24" customHeight="1">
      <c r="A784" s="9">
        <v>780</v>
      </c>
      <c r="B784" s="3">
        <v>6020002697</v>
      </c>
      <c r="C784" s="2" t="s">
        <v>2626</v>
      </c>
      <c r="D784" s="4" t="s">
        <v>2627</v>
      </c>
      <c r="E784" s="4" t="s">
        <v>2628</v>
      </c>
      <c r="F784" s="2" t="s">
        <v>438</v>
      </c>
      <c r="G784" s="6">
        <v>3718.82</v>
      </c>
      <c r="H784" s="6">
        <v>243.32</v>
      </c>
      <c r="I784" s="160">
        <v>108</v>
      </c>
      <c r="J784" s="6">
        <v>3.5</v>
      </c>
      <c r="K784" s="7">
        <f t="shared" si="60"/>
        <v>378</v>
      </c>
      <c r="L784" s="7">
        <f t="shared" si="64"/>
        <v>26.46</v>
      </c>
      <c r="M784" s="17">
        <f t="shared" si="63"/>
        <v>404.46</v>
      </c>
      <c r="N784" s="17">
        <f t="shared" si="61"/>
        <v>4123.28</v>
      </c>
      <c r="O784" s="6">
        <v>4123.28</v>
      </c>
      <c r="P784" s="13">
        <f t="shared" si="62"/>
        <v>269.77999999999997</v>
      </c>
      <c r="Q784" s="11">
        <v>0</v>
      </c>
      <c r="R784" s="13"/>
    </row>
    <row r="785" spans="1:18" ht="24" customHeight="1">
      <c r="A785" s="9">
        <v>781</v>
      </c>
      <c r="B785" s="3">
        <v>6020002698</v>
      </c>
      <c r="C785" s="2" t="s">
        <v>2629</v>
      </c>
      <c r="D785" s="4" t="s">
        <v>2630</v>
      </c>
      <c r="E785" s="4" t="s">
        <v>2631</v>
      </c>
      <c r="F785" s="10" t="s">
        <v>438</v>
      </c>
      <c r="G785" s="6">
        <v>1175.96</v>
      </c>
      <c r="H785" s="6">
        <v>76.959999999999994</v>
      </c>
      <c r="I785" s="160">
        <v>39</v>
      </c>
      <c r="J785" s="6">
        <v>3.5</v>
      </c>
      <c r="K785" s="7">
        <f t="shared" si="60"/>
        <v>136.5</v>
      </c>
      <c r="L785" s="7">
        <f t="shared" si="64"/>
        <v>9.5550000000000015</v>
      </c>
      <c r="M785" s="17">
        <f t="shared" si="63"/>
        <v>146.06</v>
      </c>
      <c r="N785" s="17">
        <f t="shared" si="61"/>
        <v>1322.02</v>
      </c>
      <c r="O785" s="6">
        <v>1322.02</v>
      </c>
      <c r="P785" s="13">
        <f t="shared" si="62"/>
        <v>86.515000000000001</v>
      </c>
      <c r="Q785" s="11">
        <v>1</v>
      </c>
      <c r="R785" s="13"/>
    </row>
    <row r="786" spans="1:18" ht="24" customHeight="1">
      <c r="A786" s="9">
        <v>782</v>
      </c>
      <c r="B786" s="3">
        <v>6020002699</v>
      </c>
      <c r="C786" s="2" t="s">
        <v>2632</v>
      </c>
      <c r="D786" s="4" t="s">
        <v>2633</v>
      </c>
      <c r="E786" s="4" t="s">
        <v>2634</v>
      </c>
      <c r="F786" s="10" t="s">
        <v>438</v>
      </c>
      <c r="G786" s="6">
        <v>775.23</v>
      </c>
      <c r="H786" s="6">
        <v>50.73</v>
      </c>
      <c r="I786" s="160">
        <v>22</v>
      </c>
      <c r="J786" s="6">
        <v>3.5</v>
      </c>
      <c r="K786" s="7">
        <f t="shared" si="60"/>
        <v>77</v>
      </c>
      <c r="L786" s="7">
        <f t="shared" si="64"/>
        <v>5.3900000000000006</v>
      </c>
      <c r="M786" s="17">
        <f t="shared" si="63"/>
        <v>82.39</v>
      </c>
      <c r="N786" s="17">
        <f t="shared" si="61"/>
        <v>857.62</v>
      </c>
      <c r="O786" s="6">
        <v>857.62</v>
      </c>
      <c r="P786" s="13">
        <f t="shared" si="62"/>
        <v>56.12</v>
      </c>
      <c r="Q786" s="11">
        <v>0</v>
      </c>
      <c r="R786" s="13"/>
    </row>
    <row r="787" spans="1:18" ht="24" customHeight="1">
      <c r="A787" s="9">
        <v>783</v>
      </c>
      <c r="B787" s="3">
        <v>6020002700</v>
      </c>
      <c r="C787" s="2" t="s">
        <v>2635</v>
      </c>
      <c r="D787" s="4" t="s">
        <v>2636</v>
      </c>
      <c r="E787" s="4" t="s">
        <v>2637</v>
      </c>
      <c r="F787" s="2" t="s">
        <v>18</v>
      </c>
      <c r="G787" s="6">
        <v>0</v>
      </c>
      <c r="H787" s="6">
        <v>0</v>
      </c>
      <c r="I787" s="160">
        <v>1</v>
      </c>
      <c r="J787" s="6">
        <v>3.5</v>
      </c>
      <c r="K787" s="7">
        <f t="shared" si="60"/>
        <v>3.5</v>
      </c>
      <c r="L787" s="7">
        <f t="shared" si="64"/>
        <v>0.24500000000000002</v>
      </c>
      <c r="M787" s="17">
        <f t="shared" si="63"/>
        <v>3.75</v>
      </c>
      <c r="N787" s="17">
        <f t="shared" si="61"/>
        <v>3.75</v>
      </c>
      <c r="O787" s="6">
        <v>3.75</v>
      </c>
      <c r="P787" s="13">
        <f t="shared" si="62"/>
        <v>0.24500000000000002</v>
      </c>
      <c r="Q787" s="11">
        <v>1</v>
      </c>
      <c r="R787" s="13"/>
    </row>
    <row r="788" spans="1:18" ht="24" customHeight="1">
      <c r="A788" s="9">
        <v>784</v>
      </c>
      <c r="B788" s="3">
        <v>6020002701</v>
      </c>
      <c r="C788" s="2" t="s">
        <v>2638</v>
      </c>
      <c r="D788" s="4" t="s">
        <v>1557</v>
      </c>
      <c r="E788" s="4" t="s">
        <v>2639</v>
      </c>
      <c r="F788" s="10" t="s">
        <v>438</v>
      </c>
      <c r="G788" s="6">
        <v>838.9</v>
      </c>
      <c r="H788" s="6">
        <v>54.9</v>
      </c>
      <c r="I788" s="160">
        <v>24</v>
      </c>
      <c r="J788" s="6">
        <v>3.5</v>
      </c>
      <c r="K788" s="7">
        <f t="shared" si="60"/>
        <v>84</v>
      </c>
      <c r="L788" s="7">
        <f t="shared" si="64"/>
        <v>5.8800000000000008</v>
      </c>
      <c r="M788" s="17">
        <f t="shared" si="63"/>
        <v>89.88</v>
      </c>
      <c r="N788" s="17">
        <f t="shared" si="61"/>
        <v>928.78</v>
      </c>
      <c r="O788" s="6">
        <v>928.78</v>
      </c>
      <c r="P788" s="13">
        <f t="shared" si="62"/>
        <v>60.78</v>
      </c>
      <c r="Q788" s="11">
        <v>0</v>
      </c>
      <c r="R788" s="13"/>
    </row>
    <row r="789" spans="1:18" ht="24" customHeight="1">
      <c r="A789" s="9">
        <v>785</v>
      </c>
      <c r="B789" s="3">
        <v>6020002702</v>
      </c>
      <c r="C789" s="2" t="s">
        <v>2640</v>
      </c>
      <c r="D789" s="4" t="s">
        <v>1557</v>
      </c>
      <c r="E789" s="4" t="s">
        <v>2641</v>
      </c>
      <c r="F789" s="2" t="s">
        <v>438</v>
      </c>
      <c r="G789" s="6">
        <v>1044.8800000000001</v>
      </c>
      <c r="H789" s="6">
        <v>68.38</v>
      </c>
      <c r="I789" s="160">
        <v>3</v>
      </c>
      <c r="J789" s="6">
        <v>3.5</v>
      </c>
      <c r="K789" s="7">
        <f t="shared" si="60"/>
        <v>10.5</v>
      </c>
      <c r="L789" s="7">
        <f t="shared" si="64"/>
        <v>0.7350000000000001</v>
      </c>
      <c r="M789" s="17">
        <f t="shared" si="63"/>
        <v>11.24</v>
      </c>
      <c r="N789" s="17">
        <f t="shared" si="61"/>
        <v>1056.1200000000001</v>
      </c>
      <c r="O789" s="6">
        <v>1056.1199999999999</v>
      </c>
      <c r="P789" s="13">
        <f t="shared" si="62"/>
        <v>69.114999999999995</v>
      </c>
      <c r="Q789" s="11">
        <v>1</v>
      </c>
      <c r="R789" s="13"/>
    </row>
    <row r="790" spans="1:18" ht="24" customHeight="1">
      <c r="A790" s="9">
        <v>786</v>
      </c>
      <c r="B790" s="3">
        <v>6020002703</v>
      </c>
      <c r="C790" s="2" t="s">
        <v>2642</v>
      </c>
      <c r="D790" s="4" t="s">
        <v>1557</v>
      </c>
      <c r="E790" s="4" t="s">
        <v>2643</v>
      </c>
      <c r="F790" s="2" t="s">
        <v>18</v>
      </c>
      <c r="G790" s="6">
        <v>0</v>
      </c>
      <c r="H790" s="6">
        <v>0</v>
      </c>
      <c r="I790" s="160">
        <v>40</v>
      </c>
      <c r="J790" s="6">
        <v>3.5</v>
      </c>
      <c r="K790" s="7">
        <f t="shared" si="60"/>
        <v>140</v>
      </c>
      <c r="L790" s="7">
        <f t="shared" si="64"/>
        <v>9.8000000000000007</v>
      </c>
      <c r="M790" s="17">
        <f t="shared" si="63"/>
        <v>149.80000000000001</v>
      </c>
      <c r="N790" s="17">
        <f t="shared" si="61"/>
        <v>149.80000000000001</v>
      </c>
      <c r="O790" s="6">
        <v>149.80000000000001</v>
      </c>
      <c r="P790" s="13">
        <f t="shared" si="62"/>
        <v>9.8000000000000007</v>
      </c>
      <c r="Q790" s="11">
        <v>0</v>
      </c>
      <c r="R790" s="13"/>
    </row>
    <row r="791" spans="1:18" ht="24" customHeight="1">
      <c r="A791" s="9">
        <v>787</v>
      </c>
      <c r="B791" s="3">
        <v>6020002704</v>
      </c>
      <c r="C791" s="2" t="s">
        <v>2644</v>
      </c>
      <c r="D791" s="4" t="s">
        <v>1557</v>
      </c>
      <c r="E791" s="4" t="s">
        <v>2645</v>
      </c>
      <c r="F791" s="2" t="s">
        <v>438</v>
      </c>
      <c r="G791" s="6">
        <v>516.82000000000005</v>
      </c>
      <c r="H791" s="6">
        <v>33.82</v>
      </c>
      <c r="I791" s="160">
        <v>17</v>
      </c>
      <c r="J791" s="6">
        <v>3.5</v>
      </c>
      <c r="K791" s="7">
        <f t="shared" si="60"/>
        <v>59.5</v>
      </c>
      <c r="L791" s="7">
        <f t="shared" si="64"/>
        <v>4.165</v>
      </c>
      <c r="M791" s="17">
        <f t="shared" si="63"/>
        <v>63.669999999999995</v>
      </c>
      <c r="N791" s="17">
        <f t="shared" si="61"/>
        <v>580.49</v>
      </c>
      <c r="O791" s="6">
        <v>580.49</v>
      </c>
      <c r="P791" s="13">
        <f t="shared" si="62"/>
        <v>37.984999999999999</v>
      </c>
      <c r="Q791" s="11">
        <v>1</v>
      </c>
      <c r="R791" s="13"/>
    </row>
    <row r="792" spans="1:18" ht="24" customHeight="1">
      <c r="A792" s="9">
        <v>788</v>
      </c>
      <c r="B792" s="3">
        <v>6020002705</v>
      </c>
      <c r="C792" s="2" t="s">
        <v>2646</v>
      </c>
      <c r="D792" s="4" t="s">
        <v>1557</v>
      </c>
      <c r="E792" s="4" t="s">
        <v>2647</v>
      </c>
      <c r="F792" s="2" t="s">
        <v>438</v>
      </c>
      <c r="G792" s="6">
        <v>1501.78</v>
      </c>
      <c r="H792" s="6">
        <v>98.28</v>
      </c>
      <c r="I792" s="160">
        <v>32</v>
      </c>
      <c r="J792" s="6">
        <v>3.5</v>
      </c>
      <c r="K792" s="7">
        <f t="shared" si="60"/>
        <v>112</v>
      </c>
      <c r="L792" s="7">
        <f t="shared" si="64"/>
        <v>7.8400000000000007</v>
      </c>
      <c r="M792" s="17">
        <f t="shared" si="63"/>
        <v>119.84</v>
      </c>
      <c r="N792" s="17">
        <f t="shared" si="61"/>
        <v>1621.62</v>
      </c>
      <c r="O792" s="6">
        <v>1621.62</v>
      </c>
      <c r="P792" s="13">
        <f t="shared" si="62"/>
        <v>106.12</v>
      </c>
      <c r="Q792" s="11">
        <v>0</v>
      </c>
      <c r="R792" s="13"/>
    </row>
    <row r="793" spans="1:18" ht="24" customHeight="1">
      <c r="A793" s="9">
        <v>789</v>
      </c>
      <c r="B793" s="3">
        <v>6020002706</v>
      </c>
      <c r="C793" s="2" t="s">
        <v>2648</v>
      </c>
      <c r="D793" s="4" t="s">
        <v>1557</v>
      </c>
      <c r="E793" s="4" t="s">
        <v>2649</v>
      </c>
      <c r="F793" s="2" t="s">
        <v>438</v>
      </c>
      <c r="G793" s="6">
        <v>4014.66</v>
      </c>
      <c r="H793" s="6">
        <v>262.66000000000003</v>
      </c>
      <c r="I793" s="160">
        <v>84</v>
      </c>
      <c r="J793" s="6">
        <v>3.5</v>
      </c>
      <c r="K793" s="7">
        <f t="shared" si="60"/>
        <v>294</v>
      </c>
      <c r="L793" s="7">
        <f t="shared" si="64"/>
        <v>20.580000000000002</v>
      </c>
      <c r="M793" s="17">
        <f t="shared" si="63"/>
        <v>314.58</v>
      </c>
      <c r="N793" s="17">
        <f t="shared" si="61"/>
        <v>4329.24</v>
      </c>
      <c r="O793" s="6">
        <v>4329.24</v>
      </c>
      <c r="P793" s="13">
        <f t="shared" si="62"/>
        <v>283.24</v>
      </c>
      <c r="Q793" s="11">
        <v>1</v>
      </c>
      <c r="R793" s="13"/>
    </row>
    <row r="794" spans="1:18" ht="24" customHeight="1">
      <c r="A794" s="9">
        <v>790</v>
      </c>
      <c r="B794" s="3">
        <v>6020002707</v>
      </c>
      <c r="C794" s="2" t="s">
        <v>2650</v>
      </c>
      <c r="D794" s="4" t="s">
        <v>1557</v>
      </c>
      <c r="E794" s="4" t="s">
        <v>2651</v>
      </c>
      <c r="F794" s="2" t="s">
        <v>472</v>
      </c>
      <c r="G794" s="6">
        <v>59.92</v>
      </c>
      <c r="H794" s="6">
        <v>3.92</v>
      </c>
      <c r="I794" s="160">
        <v>17</v>
      </c>
      <c r="J794" s="6">
        <v>3.5</v>
      </c>
      <c r="K794" s="7">
        <f t="shared" si="60"/>
        <v>59.5</v>
      </c>
      <c r="L794" s="7">
        <f t="shared" si="64"/>
        <v>4.165</v>
      </c>
      <c r="M794" s="17">
        <f t="shared" si="63"/>
        <v>63.669999999999995</v>
      </c>
      <c r="N794" s="17">
        <f t="shared" si="61"/>
        <v>123.59</v>
      </c>
      <c r="O794" s="6">
        <v>123.59</v>
      </c>
      <c r="P794" s="13">
        <f t="shared" si="62"/>
        <v>8.0850000000000009</v>
      </c>
      <c r="Q794" s="11">
        <v>0</v>
      </c>
      <c r="R794" s="13"/>
    </row>
    <row r="795" spans="1:18" ht="24" customHeight="1">
      <c r="A795" s="9">
        <v>791</v>
      </c>
      <c r="B795" s="3">
        <v>6020002708</v>
      </c>
      <c r="C795" s="2" t="s">
        <v>2652</v>
      </c>
      <c r="D795" s="4" t="s">
        <v>2636</v>
      </c>
      <c r="E795" s="4" t="s">
        <v>2653</v>
      </c>
      <c r="F795" s="2" t="s">
        <v>18</v>
      </c>
      <c r="G795" s="6">
        <v>0</v>
      </c>
      <c r="H795" s="6">
        <v>0</v>
      </c>
      <c r="I795" s="160">
        <v>2</v>
      </c>
      <c r="J795" s="6">
        <v>3.5</v>
      </c>
      <c r="K795" s="7">
        <f t="shared" si="60"/>
        <v>7</v>
      </c>
      <c r="L795" s="7">
        <f t="shared" si="64"/>
        <v>0.49000000000000005</v>
      </c>
      <c r="M795" s="17">
        <f t="shared" si="63"/>
        <v>7.49</v>
      </c>
      <c r="N795" s="17">
        <f t="shared" si="61"/>
        <v>7.49</v>
      </c>
      <c r="O795" s="6">
        <v>7.49</v>
      </c>
      <c r="P795" s="13">
        <f t="shared" si="62"/>
        <v>0.49000000000000005</v>
      </c>
      <c r="Q795" s="11">
        <v>1</v>
      </c>
      <c r="R795" s="13"/>
    </row>
    <row r="796" spans="1:18" ht="24" customHeight="1">
      <c r="A796" s="9">
        <v>792</v>
      </c>
      <c r="B796" s="3">
        <v>6020002709</v>
      </c>
      <c r="C796" s="2" t="s">
        <v>2654</v>
      </c>
      <c r="D796" s="4" t="s">
        <v>2636</v>
      </c>
      <c r="E796" s="4" t="s">
        <v>2655</v>
      </c>
      <c r="F796" s="10" t="s">
        <v>476</v>
      </c>
      <c r="G796" s="6">
        <v>14.98</v>
      </c>
      <c r="H796" s="6">
        <v>0.98</v>
      </c>
      <c r="I796" s="160">
        <v>1</v>
      </c>
      <c r="J796" s="6">
        <v>3.5</v>
      </c>
      <c r="K796" s="7">
        <f t="shared" si="60"/>
        <v>3.5</v>
      </c>
      <c r="L796" s="7">
        <f t="shared" si="64"/>
        <v>0.24500000000000002</v>
      </c>
      <c r="M796" s="17">
        <f t="shared" si="63"/>
        <v>3.75</v>
      </c>
      <c r="N796" s="17">
        <f t="shared" si="61"/>
        <v>18.73</v>
      </c>
      <c r="O796" s="6">
        <v>18.73</v>
      </c>
      <c r="P796" s="13">
        <f t="shared" si="62"/>
        <v>1.2250000000000001</v>
      </c>
      <c r="Q796" s="11">
        <v>0</v>
      </c>
      <c r="R796" s="13"/>
    </row>
    <row r="797" spans="1:18" ht="24" customHeight="1">
      <c r="A797" s="9">
        <v>793</v>
      </c>
      <c r="B797" s="3">
        <v>6020002710</v>
      </c>
      <c r="C797" s="2" t="s">
        <v>2656</v>
      </c>
      <c r="D797" s="4" t="s">
        <v>2636</v>
      </c>
      <c r="E797" s="4" t="s">
        <v>2657</v>
      </c>
      <c r="F797" s="2" t="s">
        <v>476</v>
      </c>
      <c r="G797" s="6">
        <v>56.18</v>
      </c>
      <c r="H797" s="6">
        <v>3.68</v>
      </c>
      <c r="I797" s="160">
        <v>8</v>
      </c>
      <c r="J797" s="6">
        <v>3.5</v>
      </c>
      <c r="K797" s="7">
        <f t="shared" si="60"/>
        <v>28</v>
      </c>
      <c r="L797" s="7">
        <f t="shared" si="64"/>
        <v>1.9600000000000002</v>
      </c>
      <c r="M797" s="17">
        <f t="shared" si="63"/>
        <v>29.96</v>
      </c>
      <c r="N797" s="17">
        <f t="shared" si="61"/>
        <v>86.14</v>
      </c>
      <c r="O797" s="6">
        <v>86.14</v>
      </c>
      <c r="P797" s="13">
        <f t="shared" si="62"/>
        <v>5.6400000000000006</v>
      </c>
      <c r="Q797" s="11">
        <v>1</v>
      </c>
      <c r="R797" s="13"/>
    </row>
    <row r="798" spans="1:18" ht="24" customHeight="1">
      <c r="A798" s="9">
        <v>794</v>
      </c>
      <c r="B798" s="3">
        <v>6020002711</v>
      </c>
      <c r="C798" s="2" t="s">
        <v>2658</v>
      </c>
      <c r="D798" s="4" t="s">
        <v>2636</v>
      </c>
      <c r="E798" s="4" t="s">
        <v>2659</v>
      </c>
      <c r="F798" s="2" t="s">
        <v>18</v>
      </c>
      <c r="G798" s="6">
        <v>0</v>
      </c>
      <c r="H798" s="6">
        <v>0</v>
      </c>
      <c r="I798" s="160">
        <v>6</v>
      </c>
      <c r="J798" s="6">
        <v>3.5</v>
      </c>
      <c r="K798" s="7">
        <f t="shared" si="60"/>
        <v>21</v>
      </c>
      <c r="L798" s="7">
        <f t="shared" si="64"/>
        <v>1.4700000000000002</v>
      </c>
      <c r="M798" s="17">
        <f t="shared" si="63"/>
        <v>22.47</v>
      </c>
      <c r="N798" s="17">
        <f t="shared" si="61"/>
        <v>22.47</v>
      </c>
      <c r="O798" s="6">
        <v>22.47</v>
      </c>
      <c r="P798" s="13">
        <f t="shared" si="62"/>
        <v>1.4700000000000002</v>
      </c>
      <c r="Q798" s="11">
        <v>0</v>
      </c>
      <c r="R798" s="13"/>
    </row>
    <row r="799" spans="1:18" ht="24" customHeight="1">
      <c r="A799" s="9">
        <v>795</v>
      </c>
      <c r="B799" s="3">
        <v>6020002712</v>
      </c>
      <c r="C799" s="2" t="s">
        <v>2660</v>
      </c>
      <c r="D799" s="4" t="s">
        <v>1557</v>
      </c>
      <c r="E799" s="4" t="s">
        <v>2661</v>
      </c>
      <c r="F799" s="2" t="s">
        <v>438</v>
      </c>
      <c r="G799" s="6">
        <v>1498.01</v>
      </c>
      <c r="H799" s="6">
        <v>98.01</v>
      </c>
      <c r="I799" s="160">
        <v>24</v>
      </c>
      <c r="J799" s="6">
        <v>3.5</v>
      </c>
      <c r="K799" s="7">
        <f t="shared" si="60"/>
        <v>84</v>
      </c>
      <c r="L799" s="7">
        <f t="shared" si="64"/>
        <v>5.8800000000000008</v>
      </c>
      <c r="M799" s="17">
        <f t="shared" si="63"/>
        <v>89.88</v>
      </c>
      <c r="N799" s="17">
        <f t="shared" si="61"/>
        <v>1587.8899999999999</v>
      </c>
      <c r="O799" s="6">
        <v>1587.89</v>
      </c>
      <c r="P799" s="13">
        <f t="shared" si="62"/>
        <v>103.89</v>
      </c>
      <c r="Q799" s="11">
        <v>1</v>
      </c>
      <c r="R799" s="13"/>
    </row>
    <row r="800" spans="1:18" ht="24" customHeight="1">
      <c r="A800" s="9">
        <v>796</v>
      </c>
      <c r="B800" s="3">
        <v>6020002713</v>
      </c>
      <c r="C800" s="2" t="s">
        <v>2662</v>
      </c>
      <c r="D800" s="4" t="s">
        <v>2663</v>
      </c>
      <c r="E800" s="4" t="s">
        <v>2664</v>
      </c>
      <c r="F800" s="10" t="s">
        <v>438</v>
      </c>
      <c r="G800" s="6">
        <v>11384.81</v>
      </c>
      <c r="H800" s="6">
        <v>744.81</v>
      </c>
      <c r="I800" s="160">
        <v>379</v>
      </c>
      <c r="J800" s="6">
        <v>3.5</v>
      </c>
      <c r="K800" s="7">
        <f t="shared" si="60"/>
        <v>1326.5</v>
      </c>
      <c r="L800" s="7">
        <f t="shared" si="64"/>
        <v>92.855000000000004</v>
      </c>
      <c r="M800" s="17">
        <f t="shared" si="63"/>
        <v>1419.36</v>
      </c>
      <c r="N800" s="17">
        <f t="shared" si="61"/>
        <v>12804.17</v>
      </c>
      <c r="O800" s="6">
        <v>12804.17</v>
      </c>
      <c r="P800" s="13">
        <f t="shared" si="62"/>
        <v>837.66499999999996</v>
      </c>
      <c r="Q800" s="11">
        <v>0</v>
      </c>
      <c r="R800" s="13"/>
    </row>
    <row r="801" spans="1:18" ht="24" customHeight="1">
      <c r="A801" s="9">
        <v>797</v>
      </c>
      <c r="B801" s="3">
        <v>6020002714</v>
      </c>
      <c r="C801" s="2" t="s">
        <v>2665</v>
      </c>
      <c r="D801" s="4" t="s">
        <v>2666</v>
      </c>
      <c r="E801" s="4" t="s">
        <v>2667</v>
      </c>
      <c r="F801" s="2" t="s">
        <v>18</v>
      </c>
      <c r="G801" s="6">
        <v>0</v>
      </c>
      <c r="H801" s="6">
        <v>0</v>
      </c>
      <c r="I801" s="160">
        <v>11</v>
      </c>
      <c r="J801" s="6">
        <v>3.5</v>
      </c>
      <c r="K801" s="7">
        <f t="shared" si="60"/>
        <v>38.5</v>
      </c>
      <c r="L801" s="7">
        <f t="shared" si="64"/>
        <v>2.6950000000000003</v>
      </c>
      <c r="M801" s="17">
        <f t="shared" si="63"/>
        <v>41.199999999999996</v>
      </c>
      <c r="N801" s="17">
        <f t="shared" si="61"/>
        <v>41.199999999999996</v>
      </c>
      <c r="O801" s="6">
        <v>41.2</v>
      </c>
      <c r="P801" s="13">
        <f t="shared" si="62"/>
        <v>2.6950000000000003</v>
      </c>
      <c r="Q801" s="11">
        <v>1</v>
      </c>
      <c r="R801" s="13"/>
    </row>
    <row r="802" spans="1:18" ht="24" customHeight="1">
      <c r="A802" s="9">
        <v>798</v>
      </c>
      <c r="B802" s="3">
        <v>6020002715</v>
      </c>
      <c r="C802" s="2" t="s">
        <v>2668</v>
      </c>
      <c r="D802" s="4" t="s">
        <v>2669</v>
      </c>
      <c r="E802" s="4" t="s">
        <v>2670</v>
      </c>
      <c r="F802" s="2" t="s">
        <v>18</v>
      </c>
      <c r="G802" s="6">
        <v>0</v>
      </c>
      <c r="H802" s="6">
        <v>0</v>
      </c>
      <c r="I802" s="160">
        <v>28</v>
      </c>
      <c r="J802" s="6">
        <v>3.5</v>
      </c>
      <c r="K802" s="7">
        <f t="shared" si="60"/>
        <v>98</v>
      </c>
      <c r="L802" s="7">
        <f t="shared" si="64"/>
        <v>6.86</v>
      </c>
      <c r="M802" s="17">
        <f t="shared" si="63"/>
        <v>104.86</v>
      </c>
      <c r="N802" s="17">
        <f t="shared" si="61"/>
        <v>104.86</v>
      </c>
      <c r="O802" s="6">
        <v>104.86</v>
      </c>
      <c r="P802" s="13">
        <f t="shared" si="62"/>
        <v>6.86</v>
      </c>
      <c r="Q802" s="11">
        <v>0</v>
      </c>
      <c r="R802" s="13"/>
    </row>
    <row r="803" spans="1:18" ht="24" customHeight="1">
      <c r="A803" s="9">
        <v>799</v>
      </c>
      <c r="B803" s="3">
        <v>6020002716</v>
      </c>
      <c r="C803" s="2" t="s">
        <v>2671</v>
      </c>
      <c r="D803" s="4" t="s">
        <v>2672</v>
      </c>
      <c r="E803" s="4" t="s">
        <v>2673</v>
      </c>
      <c r="F803" s="2" t="s">
        <v>438</v>
      </c>
      <c r="G803" s="6">
        <v>1501.76</v>
      </c>
      <c r="H803" s="6">
        <v>98.26</v>
      </c>
      <c r="I803" s="160">
        <v>37</v>
      </c>
      <c r="J803" s="6">
        <v>3.5</v>
      </c>
      <c r="K803" s="7">
        <f t="shared" si="60"/>
        <v>129.5</v>
      </c>
      <c r="L803" s="7">
        <f t="shared" si="64"/>
        <v>9.0650000000000013</v>
      </c>
      <c r="M803" s="17">
        <f t="shared" si="63"/>
        <v>138.57</v>
      </c>
      <c r="N803" s="17">
        <f t="shared" si="61"/>
        <v>1640.33</v>
      </c>
      <c r="O803" s="6">
        <v>1640.33</v>
      </c>
      <c r="P803" s="13">
        <f t="shared" si="62"/>
        <v>107.325</v>
      </c>
      <c r="Q803" s="11">
        <v>1</v>
      </c>
      <c r="R803" s="13"/>
    </row>
    <row r="804" spans="1:18" ht="24" customHeight="1">
      <c r="A804" s="9">
        <v>800</v>
      </c>
      <c r="B804" s="3">
        <v>6020002717</v>
      </c>
      <c r="C804" s="2" t="s">
        <v>2674</v>
      </c>
      <c r="D804" s="4" t="s">
        <v>2675</v>
      </c>
      <c r="E804" s="4" t="s">
        <v>2676</v>
      </c>
      <c r="F804" s="2" t="s">
        <v>438</v>
      </c>
      <c r="G804" s="6">
        <v>917.54</v>
      </c>
      <c r="H804" s="6">
        <v>60.04</v>
      </c>
      <c r="I804" s="160">
        <v>24</v>
      </c>
      <c r="J804" s="6">
        <v>3.5</v>
      </c>
      <c r="K804" s="7">
        <f t="shared" si="60"/>
        <v>84</v>
      </c>
      <c r="L804" s="7">
        <f t="shared" si="64"/>
        <v>5.8800000000000008</v>
      </c>
      <c r="M804" s="17">
        <f t="shared" si="63"/>
        <v>89.88</v>
      </c>
      <c r="N804" s="17">
        <f t="shared" si="61"/>
        <v>1007.42</v>
      </c>
      <c r="O804" s="6">
        <v>1007.42</v>
      </c>
      <c r="P804" s="13">
        <f t="shared" si="62"/>
        <v>65.92</v>
      </c>
      <c r="Q804" s="11">
        <v>0</v>
      </c>
      <c r="R804" s="13"/>
    </row>
    <row r="805" spans="1:18" ht="24" customHeight="1">
      <c r="A805" s="9">
        <v>801</v>
      </c>
      <c r="B805" s="3">
        <v>6020002718</v>
      </c>
      <c r="C805" s="2" t="s">
        <v>2677</v>
      </c>
      <c r="D805" s="4" t="s">
        <v>2678</v>
      </c>
      <c r="E805" s="4" t="s">
        <v>2679</v>
      </c>
      <c r="F805" s="2" t="s">
        <v>438</v>
      </c>
      <c r="G805" s="6">
        <v>1254.5899999999999</v>
      </c>
      <c r="H805" s="6">
        <v>82.09</v>
      </c>
      <c r="I805" s="160">
        <v>83</v>
      </c>
      <c r="J805" s="6">
        <v>3.5</v>
      </c>
      <c r="K805" s="7">
        <f>SUM(I805*J805)</f>
        <v>290.5</v>
      </c>
      <c r="L805" s="7">
        <f t="shared" si="64"/>
        <v>20.335000000000001</v>
      </c>
      <c r="M805" s="17">
        <f>ROUNDUP(K805+L805,2)</f>
        <v>310.83999999999997</v>
      </c>
      <c r="N805" s="17">
        <f t="shared" si="61"/>
        <v>1565.4299999999998</v>
      </c>
      <c r="O805" s="6">
        <v>1565.43</v>
      </c>
      <c r="P805" s="13">
        <f t="shared" si="62"/>
        <v>102.42500000000001</v>
      </c>
      <c r="Q805" s="11">
        <v>1</v>
      </c>
      <c r="R805" s="13"/>
    </row>
    <row r="806" spans="1:18" ht="24" customHeight="1">
      <c r="A806" s="9">
        <v>802</v>
      </c>
      <c r="B806" s="3">
        <v>6020002719</v>
      </c>
      <c r="C806" s="2" t="s">
        <v>2680</v>
      </c>
      <c r="D806" s="4" t="s">
        <v>2681</v>
      </c>
      <c r="E806" s="4" t="s">
        <v>2682</v>
      </c>
      <c r="F806" s="2" t="s">
        <v>885</v>
      </c>
      <c r="G806" s="6">
        <v>198.51</v>
      </c>
      <c r="H806" s="6">
        <v>13.01</v>
      </c>
      <c r="I806" s="160">
        <v>4</v>
      </c>
      <c r="J806" s="6">
        <v>3.5</v>
      </c>
      <c r="K806" s="7">
        <f t="shared" si="60"/>
        <v>14</v>
      </c>
      <c r="L806" s="7">
        <f t="shared" si="64"/>
        <v>0.98000000000000009</v>
      </c>
      <c r="M806" s="17">
        <f t="shared" si="63"/>
        <v>14.98</v>
      </c>
      <c r="N806" s="17">
        <f t="shared" si="61"/>
        <v>213.48999999999998</v>
      </c>
      <c r="O806" s="6">
        <v>213.49</v>
      </c>
      <c r="P806" s="13">
        <f t="shared" si="62"/>
        <v>13.99</v>
      </c>
      <c r="Q806" s="11">
        <v>0</v>
      </c>
      <c r="R806" s="13"/>
    </row>
    <row r="807" spans="1:18" ht="24" customHeight="1">
      <c r="A807" s="9">
        <v>803</v>
      </c>
      <c r="B807" s="3">
        <v>6020002720</v>
      </c>
      <c r="C807" s="2" t="s">
        <v>2683</v>
      </c>
      <c r="D807" s="4" t="s">
        <v>2684</v>
      </c>
      <c r="E807" s="4" t="s">
        <v>2685</v>
      </c>
      <c r="F807" s="2" t="s">
        <v>461</v>
      </c>
      <c r="G807" s="6">
        <v>576.75</v>
      </c>
      <c r="H807" s="6">
        <v>37.75</v>
      </c>
      <c r="I807" s="160">
        <v>21</v>
      </c>
      <c r="J807" s="6">
        <v>3.5</v>
      </c>
      <c r="K807" s="7">
        <f t="shared" si="60"/>
        <v>73.5</v>
      </c>
      <c r="L807" s="7">
        <f t="shared" si="64"/>
        <v>5.1450000000000005</v>
      </c>
      <c r="M807" s="17">
        <f t="shared" si="63"/>
        <v>78.650000000000006</v>
      </c>
      <c r="N807" s="17">
        <f t="shared" si="61"/>
        <v>655.4</v>
      </c>
      <c r="O807" s="6">
        <v>655.4</v>
      </c>
      <c r="P807" s="13">
        <f t="shared" si="62"/>
        <v>42.895000000000003</v>
      </c>
      <c r="Q807" s="11">
        <v>1</v>
      </c>
      <c r="R807" s="13"/>
    </row>
    <row r="808" spans="1:18" ht="24" customHeight="1">
      <c r="A808" s="9">
        <v>804</v>
      </c>
      <c r="B808" s="3">
        <v>6020002721</v>
      </c>
      <c r="C808" s="2" t="s">
        <v>2686</v>
      </c>
      <c r="D808" s="4" t="s">
        <v>2687</v>
      </c>
      <c r="E808" s="4" t="s">
        <v>2688</v>
      </c>
      <c r="F808" s="2" t="s">
        <v>18</v>
      </c>
      <c r="G808" s="6">
        <v>0</v>
      </c>
      <c r="H808" s="6">
        <v>0</v>
      </c>
      <c r="I808" s="160">
        <v>15</v>
      </c>
      <c r="J808" s="6">
        <v>3.5</v>
      </c>
      <c r="K808" s="7">
        <f t="shared" si="60"/>
        <v>52.5</v>
      </c>
      <c r="L808" s="7">
        <f t="shared" si="64"/>
        <v>3.6750000000000003</v>
      </c>
      <c r="M808" s="17">
        <f t="shared" si="63"/>
        <v>56.18</v>
      </c>
      <c r="N808" s="17">
        <f t="shared" si="61"/>
        <v>56.18</v>
      </c>
      <c r="O808" s="6">
        <v>56.18</v>
      </c>
      <c r="P808" s="13">
        <f t="shared" si="62"/>
        <v>3.6750000000000003</v>
      </c>
      <c r="Q808" s="11">
        <v>0</v>
      </c>
      <c r="R808" s="13"/>
    </row>
    <row r="809" spans="1:18" ht="24" customHeight="1">
      <c r="A809" s="9">
        <v>805</v>
      </c>
      <c r="B809" s="3">
        <v>6020002722</v>
      </c>
      <c r="C809" s="2" t="s">
        <v>2689</v>
      </c>
      <c r="D809" s="4" t="s">
        <v>2690</v>
      </c>
      <c r="E809" s="4" t="s">
        <v>2691</v>
      </c>
      <c r="F809" s="10" t="s">
        <v>18</v>
      </c>
      <c r="G809" s="6">
        <v>0</v>
      </c>
      <c r="H809" s="6">
        <v>0</v>
      </c>
      <c r="I809" s="160">
        <v>38</v>
      </c>
      <c r="J809" s="6">
        <v>3.5</v>
      </c>
      <c r="K809" s="7">
        <f t="shared" si="60"/>
        <v>133</v>
      </c>
      <c r="L809" s="7">
        <f t="shared" si="64"/>
        <v>9.31</v>
      </c>
      <c r="M809" s="17">
        <f t="shared" si="63"/>
        <v>142.31</v>
      </c>
      <c r="N809" s="17">
        <f t="shared" si="61"/>
        <v>142.31</v>
      </c>
      <c r="O809" s="6">
        <v>142.31</v>
      </c>
      <c r="P809" s="13">
        <f t="shared" si="62"/>
        <v>9.31</v>
      </c>
      <c r="Q809" s="11">
        <v>1</v>
      </c>
      <c r="R809" s="13"/>
    </row>
    <row r="810" spans="1:18" ht="24" customHeight="1">
      <c r="A810" s="9">
        <v>806</v>
      </c>
      <c r="B810" s="3">
        <v>6020002723</v>
      </c>
      <c r="C810" s="2" t="s">
        <v>2692</v>
      </c>
      <c r="D810" s="4" t="s">
        <v>2693</v>
      </c>
      <c r="E810" s="4" t="s">
        <v>2694</v>
      </c>
      <c r="F810" s="2" t="s">
        <v>18</v>
      </c>
      <c r="G810" s="6">
        <v>0</v>
      </c>
      <c r="H810" s="6">
        <v>0</v>
      </c>
      <c r="I810" s="160">
        <v>28</v>
      </c>
      <c r="J810" s="6">
        <v>3.5</v>
      </c>
      <c r="K810" s="7">
        <f t="shared" si="60"/>
        <v>98</v>
      </c>
      <c r="L810" s="7">
        <f t="shared" si="64"/>
        <v>6.86</v>
      </c>
      <c r="M810" s="17">
        <f t="shared" si="63"/>
        <v>104.86</v>
      </c>
      <c r="N810" s="17">
        <f t="shared" si="61"/>
        <v>104.86</v>
      </c>
      <c r="O810" s="6">
        <v>104.86</v>
      </c>
      <c r="P810" s="13">
        <f t="shared" si="62"/>
        <v>6.86</v>
      </c>
      <c r="Q810" s="11">
        <v>0</v>
      </c>
      <c r="R810" s="13"/>
    </row>
    <row r="811" spans="1:18" ht="24" customHeight="1">
      <c r="A811" s="9">
        <v>807</v>
      </c>
      <c r="B811" s="3">
        <v>6020002724</v>
      </c>
      <c r="C811" s="2" t="s">
        <v>2695</v>
      </c>
      <c r="D811" s="4" t="s">
        <v>2696</v>
      </c>
      <c r="E811" s="4" t="s">
        <v>2697</v>
      </c>
      <c r="F811" s="2" t="s">
        <v>476</v>
      </c>
      <c r="G811" s="6">
        <v>778.96</v>
      </c>
      <c r="H811" s="6">
        <v>50.96</v>
      </c>
      <c r="I811" s="160">
        <v>106</v>
      </c>
      <c r="J811" s="6">
        <v>3.5</v>
      </c>
      <c r="K811" s="7">
        <f t="shared" si="60"/>
        <v>371</v>
      </c>
      <c r="L811" s="7">
        <f t="shared" si="64"/>
        <v>25.970000000000002</v>
      </c>
      <c r="M811" s="17">
        <f t="shared" si="63"/>
        <v>396.97</v>
      </c>
      <c r="N811" s="17">
        <f t="shared" si="61"/>
        <v>1175.93</v>
      </c>
      <c r="O811" s="6">
        <v>1175.93</v>
      </c>
      <c r="P811" s="13">
        <f t="shared" si="62"/>
        <v>76.930000000000007</v>
      </c>
      <c r="Q811" s="11">
        <v>1</v>
      </c>
      <c r="R811" s="13"/>
    </row>
    <row r="812" spans="1:18" ht="24" customHeight="1">
      <c r="A812" s="9">
        <v>808</v>
      </c>
      <c r="B812" s="3">
        <v>6020002725</v>
      </c>
      <c r="C812" s="2" t="s">
        <v>2698</v>
      </c>
      <c r="D812" s="4" t="s">
        <v>2699</v>
      </c>
      <c r="E812" s="4" t="s">
        <v>2700</v>
      </c>
      <c r="F812" s="2" t="s">
        <v>2701</v>
      </c>
      <c r="G812" s="6">
        <v>232.2</v>
      </c>
      <c r="H812" s="6">
        <v>15.2</v>
      </c>
      <c r="I812" s="160">
        <v>0</v>
      </c>
      <c r="J812" s="6">
        <v>3.5</v>
      </c>
      <c r="K812" s="7">
        <f t="shared" si="60"/>
        <v>0</v>
      </c>
      <c r="L812" s="7">
        <f t="shared" si="64"/>
        <v>0</v>
      </c>
      <c r="M812" s="17">
        <f t="shared" si="63"/>
        <v>0</v>
      </c>
      <c r="N812" s="17">
        <f t="shared" si="61"/>
        <v>232.2</v>
      </c>
      <c r="O812" s="6">
        <v>232.2</v>
      </c>
      <c r="P812" s="13">
        <f t="shared" si="62"/>
        <v>15.2</v>
      </c>
      <c r="Q812" s="11">
        <v>0</v>
      </c>
      <c r="R812" s="13"/>
    </row>
    <row r="813" spans="1:18" ht="24" customHeight="1">
      <c r="A813" s="9">
        <v>809</v>
      </c>
      <c r="B813" s="3">
        <v>6020002726</v>
      </c>
      <c r="C813" s="2" t="s">
        <v>2702</v>
      </c>
      <c r="D813" s="4" t="s">
        <v>2699</v>
      </c>
      <c r="E813" s="4" t="s">
        <v>2703</v>
      </c>
      <c r="F813" s="2" t="s">
        <v>940</v>
      </c>
      <c r="G813" s="6">
        <v>1284.55</v>
      </c>
      <c r="H813" s="6">
        <v>84.05</v>
      </c>
      <c r="I813" s="160">
        <v>0</v>
      </c>
      <c r="J813" s="6">
        <v>3.5</v>
      </c>
      <c r="K813" s="7">
        <f t="shared" si="60"/>
        <v>0</v>
      </c>
      <c r="L813" s="7">
        <f t="shared" si="64"/>
        <v>0</v>
      </c>
      <c r="M813" s="17">
        <f t="shared" si="63"/>
        <v>0</v>
      </c>
      <c r="N813" s="17">
        <f t="shared" si="61"/>
        <v>1284.55</v>
      </c>
      <c r="O813" s="6">
        <v>1284.55</v>
      </c>
      <c r="P813" s="13">
        <f t="shared" si="62"/>
        <v>84.05</v>
      </c>
      <c r="Q813" s="11">
        <v>1</v>
      </c>
      <c r="R813" s="13"/>
    </row>
    <row r="814" spans="1:18" ht="24" customHeight="1">
      <c r="A814" s="9">
        <v>810</v>
      </c>
      <c r="B814" s="3">
        <v>6020002727</v>
      </c>
      <c r="C814" s="2" t="s">
        <v>2704</v>
      </c>
      <c r="D814" s="4" t="s">
        <v>2705</v>
      </c>
      <c r="E814" s="4" t="s">
        <v>2706</v>
      </c>
      <c r="F814" s="2" t="s">
        <v>18</v>
      </c>
      <c r="G814" s="6">
        <v>0</v>
      </c>
      <c r="H814" s="6">
        <v>0</v>
      </c>
      <c r="I814" s="160">
        <v>21</v>
      </c>
      <c r="J814" s="6">
        <v>3.5</v>
      </c>
      <c r="K814" s="7">
        <f t="shared" si="60"/>
        <v>73.5</v>
      </c>
      <c r="L814" s="7">
        <f t="shared" si="64"/>
        <v>5.1450000000000005</v>
      </c>
      <c r="M814" s="17">
        <f t="shared" si="63"/>
        <v>78.650000000000006</v>
      </c>
      <c r="N814" s="17">
        <f t="shared" si="61"/>
        <v>78.650000000000006</v>
      </c>
      <c r="O814" s="6">
        <v>78.650000000000006</v>
      </c>
      <c r="P814" s="13">
        <f t="shared" si="62"/>
        <v>5.1450000000000005</v>
      </c>
      <c r="Q814" s="11">
        <v>0</v>
      </c>
      <c r="R814" s="13"/>
    </row>
    <row r="815" spans="1:18" ht="24" customHeight="1">
      <c r="A815" s="9">
        <v>811</v>
      </c>
      <c r="B815" s="3">
        <v>6020002728</v>
      </c>
      <c r="C815" s="2" t="s">
        <v>2707</v>
      </c>
      <c r="D815" s="4" t="s">
        <v>2708</v>
      </c>
      <c r="E815" s="4" t="s">
        <v>2709</v>
      </c>
      <c r="F815" s="2" t="s">
        <v>585</v>
      </c>
      <c r="G815" s="6">
        <v>1812.61</v>
      </c>
      <c r="H815" s="6">
        <v>118.61</v>
      </c>
      <c r="I815" s="160">
        <v>57</v>
      </c>
      <c r="J815" s="6">
        <v>3.5</v>
      </c>
      <c r="K815" s="7">
        <f t="shared" si="60"/>
        <v>199.5</v>
      </c>
      <c r="L815" s="7">
        <f t="shared" si="64"/>
        <v>13.965000000000002</v>
      </c>
      <c r="M815" s="17">
        <f t="shared" si="63"/>
        <v>213.47</v>
      </c>
      <c r="N815" s="17">
        <f t="shared" si="61"/>
        <v>2026.08</v>
      </c>
      <c r="O815" s="6">
        <v>2026.08</v>
      </c>
      <c r="P815" s="13">
        <f t="shared" si="62"/>
        <v>132.57499999999999</v>
      </c>
      <c r="Q815" s="11">
        <v>1</v>
      </c>
      <c r="R815" s="13"/>
    </row>
    <row r="816" spans="1:18" ht="24" customHeight="1">
      <c r="A816" s="9">
        <v>812</v>
      </c>
      <c r="B816" s="3">
        <v>6020002729</v>
      </c>
      <c r="C816" s="2" t="s">
        <v>2710</v>
      </c>
      <c r="D816" s="4" t="s">
        <v>2711</v>
      </c>
      <c r="E816" s="4" t="s">
        <v>2712</v>
      </c>
      <c r="F816" s="2" t="s">
        <v>472</v>
      </c>
      <c r="G816" s="6">
        <v>205.98</v>
      </c>
      <c r="H816" s="6">
        <v>13.48</v>
      </c>
      <c r="I816" s="160">
        <v>53</v>
      </c>
      <c r="J816" s="6">
        <v>3.5</v>
      </c>
      <c r="K816" s="7">
        <f t="shared" si="60"/>
        <v>185.5</v>
      </c>
      <c r="L816" s="7">
        <f t="shared" si="64"/>
        <v>12.985000000000001</v>
      </c>
      <c r="M816" s="17">
        <f t="shared" si="63"/>
        <v>198.48999999999998</v>
      </c>
      <c r="N816" s="17">
        <f t="shared" si="61"/>
        <v>404.46999999999997</v>
      </c>
      <c r="O816" s="6">
        <v>404.47</v>
      </c>
      <c r="P816" s="13">
        <f t="shared" si="62"/>
        <v>26.465000000000003</v>
      </c>
      <c r="Q816" s="11">
        <v>0</v>
      </c>
      <c r="R816" s="13"/>
    </row>
    <row r="817" spans="1:18" ht="24" customHeight="1">
      <c r="A817" s="9">
        <v>813</v>
      </c>
      <c r="B817" s="3">
        <v>6020002730</v>
      </c>
      <c r="C817" s="2" t="s">
        <v>2713</v>
      </c>
      <c r="D817" s="4" t="s">
        <v>2714</v>
      </c>
      <c r="E817" s="4" t="s">
        <v>2715</v>
      </c>
      <c r="F817" s="2" t="s">
        <v>476</v>
      </c>
      <c r="G817" s="6">
        <v>123.59</v>
      </c>
      <c r="H817" s="6">
        <v>8.09</v>
      </c>
      <c r="I817" s="160">
        <v>21</v>
      </c>
      <c r="J817" s="6">
        <v>3.5</v>
      </c>
      <c r="K817" s="7">
        <f t="shared" si="60"/>
        <v>73.5</v>
      </c>
      <c r="L817" s="7">
        <f t="shared" si="64"/>
        <v>5.1450000000000005</v>
      </c>
      <c r="M817" s="17">
        <f t="shared" si="63"/>
        <v>78.650000000000006</v>
      </c>
      <c r="N817" s="17">
        <f t="shared" si="61"/>
        <v>202.24</v>
      </c>
      <c r="O817" s="6">
        <v>202.24</v>
      </c>
      <c r="P817" s="13">
        <f t="shared" si="62"/>
        <v>13.234999999999999</v>
      </c>
      <c r="Q817" s="11">
        <v>1</v>
      </c>
      <c r="R817" s="13"/>
    </row>
    <row r="818" spans="1:18" ht="24" customHeight="1">
      <c r="A818" s="9">
        <v>814</v>
      </c>
      <c r="B818" s="3">
        <v>6020002731</v>
      </c>
      <c r="C818" s="2" t="s">
        <v>2716</v>
      </c>
      <c r="D818" s="4" t="s">
        <v>2717</v>
      </c>
      <c r="E818" s="4" t="s">
        <v>2718</v>
      </c>
      <c r="F818" s="2" t="s">
        <v>438</v>
      </c>
      <c r="G818" s="6">
        <v>352.06</v>
      </c>
      <c r="H818" s="6">
        <v>23.06</v>
      </c>
      <c r="I818" s="160">
        <v>7</v>
      </c>
      <c r="J818" s="6">
        <v>3.5</v>
      </c>
      <c r="K818" s="7">
        <f t="shared" si="60"/>
        <v>24.5</v>
      </c>
      <c r="L818" s="7">
        <f t="shared" si="64"/>
        <v>1.7150000000000001</v>
      </c>
      <c r="M818" s="17">
        <f t="shared" si="63"/>
        <v>26.220000000000002</v>
      </c>
      <c r="N818" s="17">
        <f t="shared" si="61"/>
        <v>378.28000000000003</v>
      </c>
      <c r="O818" s="6">
        <v>378.28</v>
      </c>
      <c r="P818" s="13">
        <f t="shared" si="62"/>
        <v>24.774999999999999</v>
      </c>
      <c r="Q818" s="11">
        <v>0</v>
      </c>
      <c r="R818" s="13"/>
    </row>
    <row r="819" spans="1:18" ht="24" customHeight="1">
      <c r="A819" s="9">
        <v>815</v>
      </c>
      <c r="B819" s="3">
        <v>6020002732</v>
      </c>
      <c r="C819" s="2" t="s">
        <v>2719</v>
      </c>
      <c r="D819" s="4" t="s">
        <v>2720</v>
      </c>
      <c r="E819" s="4" t="s">
        <v>2721</v>
      </c>
      <c r="F819" s="2" t="s">
        <v>438</v>
      </c>
      <c r="G819" s="6">
        <v>1168.46</v>
      </c>
      <c r="H819" s="6">
        <v>76.459999999999994</v>
      </c>
      <c r="I819" s="160">
        <v>106</v>
      </c>
      <c r="J819" s="6">
        <v>3.5</v>
      </c>
      <c r="K819" s="7">
        <f t="shared" si="60"/>
        <v>371</v>
      </c>
      <c r="L819" s="7">
        <f t="shared" si="64"/>
        <v>25.970000000000002</v>
      </c>
      <c r="M819" s="17">
        <f t="shared" si="63"/>
        <v>396.97</v>
      </c>
      <c r="N819" s="17">
        <f t="shared" si="61"/>
        <v>1565.43</v>
      </c>
      <c r="O819" s="6">
        <v>1565.43</v>
      </c>
      <c r="P819" s="13">
        <f t="shared" si="62"/>
        <v>102.42999999999999</v>
      </c>
      <c r="Q819" s="11">
        <v>1</v>
      </c>
      <c r="R819" s="13"/>
    </row>
    <row r="820" spans="1:18" ht="24" customHeight="1">
      <c r="A820" s="9">
        <v>816</v>
      </c>
      <c r="B820" s="3">
        <v>6020002733</v>
      </c>
      <c r="C820" s="2" t="s">
        <v>2722</v>
      </c>
      <c r="D820" s="4" t="s">
        <v>2723</v>
      </c>
      <c r="E820" s="4" t="s">
        <v>2724</v>
      </c>
      <c r="F820" s="2" t="s">
        <v>2036</v>
      </c>
      <c r="G820" s="6">
        <v>3.75</v>
      </c>
      <c r="H820" s="6">
        <v>0.25</v>
      </c>
      <c r="I820" s="160">
        <v>3</v>
      </c>
      <c r="J820" s="6">
        <v>3.5</v>
      </c>
      <c r="K820" s="7">
        <f t="shared" si="60"/>
        <v>10.5</v>
      </c>
      <c r="L820" s="7">
        <f t="shared" si="64"/>
        <v>0.7350000000000001</v>
      </c>
      <c r="M820" s="17">
        <f t="shared" si="63"/>
        <v>11.24</v>
      </c>
      <c r="N820" s="17">
        <f t="shared" si="61"/>
        <v>14.99</v>
      </c>
      <c r="O820" s="6">
        <v>14.99</v>
      </c>
      <c r="P820" s="13">
        <f t="shared" si="62"/>
        <v>0.9850000000000001</v>
      </c>
      <c r="Q820" s="11">
        <v>0</v>
      </c>
      <c r="R820" s="13"/>
    </row>
    <row r="821" spans="1:18" ht="24" customHeight="1">
      <c r="A821" s="9">
        <v>817</v>
      </c>
      <c r="B821" s="3">
        <v>6020002734</v>
      </c>
      <c r="C821" s="2" t="s">
        <v>2725</v>
      </c>
      <c r="D821" s="4" t="s">
        <v>2726</v>
      </c>
      <c r="E821" s="4" t="s">
        <v>2727</v>
      </c>
      <c r="F821" s="2" t="s">
        <v>18</v>
      </c>
      <c r="G821" s="6">
        <v>0</v>
      </c>
      <c r="H821" s="6">
        <v>0</v>
      </c>
      <c r="I821" s="160">
        <v>21</v>
      </c>
      <c r="J821" s="6">
        <v>3.5</v>
      </c>
      <c r="K821" s="7">
        <f t="shared" si="60"/>
        <v>73.5</v>
      </c>
      <c r="L821" s="7">
        <f t="shared" si="64"/>
        <v>5.1450000000000005</v>
      </c>
      <c r="M821" s="17">
        <f t="shared" si="63"/>
        <v>78.650000000000006</v>
      </c>
      <c r="N821" s="17">
        <f t="shared" si="61"/>
        <v>78.650000000000006</v>
      </c>
      <c r="O821" s="6">
        <v>78.650000000000006</v>
      </c>
      <c r="P821" s="13">
        <f t="shared" si="62"/>
        <v>5.1450000000000005</v>
      </c>
      <c r="Q821" s="11">
        <v>1</v>
      </c>
      <c r="R821" s="13"/>
    </row>
    <row r="822" spans="1:18" ht="24" customHeight="1">
      <c r="A822" s="9">
        <v>818</v>
      </c>
      <c r="B822" s="3">
        <v>6020002735</v>
      </c>
      <c r="C822" s="2" t="s">
        <v>2728</v>
      </c>
      <c r="D822" s="4" t="s">
        <v>1762</v>
      </c>
      <c r="E822" s="4" t="s">
        <v>2729</v>
      </c>
      <c r="F822" s="10" t="s">
        <v>438</v>
      </c>
      <c r="G822" s="6">
        <v>277.14999999999998</v>
      </c>
      <c r="H822" s="6">
        <v>18.149999999999999</v>
      </c>
      <c r="I822" s="160">
        <v>8</v>
      </c>
      <c r="J822" s="6">
        <v>3.5</v>
      </c>
      <c r="K822" s="7">
        <f t="shared" si="60"/>
        <v>28</v>
      </c>
      <c r="L822" s="7">
        <f t="shared" si="64"/>
        <v>1.9600000000000002</v>
      </c>
      <c r="M822" s="17">
        <f t="shared" si="63"/>
        <v>29.96</v>
      </c>
      <c r="N822" s="17">
        <f t="shared" si="61"/>
        <v>307.10999999999996</v>
      </c>
      <c r="O822" s="6">
        <v>307.11</v>
      </c>
      <c r="P822" s="13">
        <f t="shared" si="62"/>
        <v>20.11</v>
      </c>
      <c r="Q822" s="11">
        <v>0</v>
      </c>
      <c r="R822" s="13"/>
    </row>
    <row r="823" spans="1:18" ht="24" customHeight="1">
      <c r="A823" s="9">
        <v>819</v>
      </c>
      <c r="B823" s="3">
        <v>6020002736</v>
      </c>
      <c r="C823" s="2" t="s">
        <v>2730</v>
      </c>
      <c r="D823" s="4" t="s">
        <v>2731</v>
      </c>
      <c r="E823" s="4" t="s">
        <v>2732</v>
      </c>
      <c r="F823" s="2" t="s">
        <v>2733</v>
      </c>
      <c r="G823" s="6">
        <v>15</v>
      </c>
      <c r="H823" s="6">
        <v>1</v>
      </c>
      <c r="I823" s="160">
        <v>2</v>
      </c>
      <c r="J823" s="6">
        <v>3.5</v>
      </c>
      <c r="K823" s="7">
        <f t="shared" si="60"/>
        <v>7</v>
      </c>
      <c r="L823" s="7">
        <f t="shared" si="64"/>
        <v>0.49000000000000005</v>
      </c>
      <c r="M823" s="17">
        <f t="shared" si="63"/>
        <v>7.49</v>
      </c>
      <c r="N823" s="17">
        <f t="shared" si="61"/>
        <v>22.490000000000002</v>
      </c>
      <c r="O823" s="6">
        <v>22.49</v>
      </c>
      <c r="P823" s="13">
        <f t="shared" si="62"/>
        <v>1.49</v>
      </c>
      <c r="Q823" s="11">
        <v>1</v>
      </c>
      <c r="R823" s="13"/>
    </row>
    <row r="824" spans="1:18" ht="24" customHeight="1">
      <c r="A824" s="9">
        <v>820</v>
      </c>
      <c r="B824" s="3">
        <v>6020002737</v>
      </c>
      <c r="C824" s="2" t="s">
        <v>2734</v>
      </c>
      <c r="D824" s="4" t="s">
        <v>2735</v>
      </c>
      <c r="E824" s="4" t="s">
        <v>2736</v>
      </c>
      <c r="F824" s="2" t="s">
        <v>18</v>
      </c>
      <c r="G824" s="6">
        <v>0</v>
      </c>
      <c r="H824" s="6">
        <v>0</v>
      </c>
      <c r="I824" s="160">
        <v>44</v>
      </c>
      <c r="J824" s="6">
        <v>3.5</v>
      </c>
      <c r="K824" s="7">
        <f t="shared" si="60"/>
        <v>154</v>
      </c>
      <c r="L824" s="7">
        <f t="shared" si="64"/>
        <v>10.780000000000001</v>
      </c>
      <c r="M824" s="17">
        <f t="shared" si="63"/>
        <v>164.78</v>
      </c>
      <c r="N824" s="17">
        <f t="shared" si="61"/>
        <v>164.78</v>
      </c>
      <c r="O824" s="6">
        <v>164.78</v>
      </c>
      <c r="P824" s="13">
        <f t="shared" si="62"/>
        <v>10.780000000000001</v>
      </c>
      <c r="Q824" s="11">
        <v>0</v>
      </c>
      <c r="R824" s="13"/>
    </row>
    <row r="825" spans="1:18" ht="24" customHeight="1">
      <c r="A825" s="9">
        <v>821</v>
      </c>
      <c r="B825" s="3">
        <v>6020002738</v>
      </c>
      <c r="C825" s="2" t="s">
        <v>2737</v>
      </c>
      <c r="D825" s="4" t="s">
        <v>2738</v>
      </c>
      <c r="E825" s="4" t="s">
        <v>2739</v>
      </c>
      <c r="F825" s="2" t="s">
        <v>476</v>
      </c>
      <c r="G825" s="6">
        <v>247.18</v>
      </c>
      <c r="H825" s="6">
        <v>16.18</v>
      </c>
      <c r="I825" s="160">
        <v>37</v>
      </c>
      <c r="J825" s="6">
        <v>3.5</v>
      </c>
      <c r="K825" s="7">
        <f t="shared" si="60"/>
        <v>129.5</v>
      </c>
      <c r="L825" s="7">
        <f t="shared" si="64"/>
        <v>9.0650000000000013</v>
      </c>
      <c r="M825" s="17">
        <f t="shared" si="63"/>
        <v>138.57</v>
      </c>
      <c r="N825" s="17">
        <f t="shared" si="61"/>
        <v>385.75</v>
      </c>
      <c r="O825" s="6">
        <v>385.75</v>
      </c>
      <c r="P825" s="13">
        <f t="shared" si="62"/>
        <v>25.245000000000001</v>
      </c>
      <c r="Q825" s="11">
        <v>1</v>
      </c>
      <c r="R825" s="13"/>
    </row>
    <row r="826" spans="1:18" ht="24" customHeight="1">
      <c r="A826" s="9">
        <v>822</v>
      </c>
      <c r="B826" s="3">
        <v>6020002739</v>
      </c>
      <c r="C826" s="2" t="s">
        <v>2740</v>
      </c>
      <c r="D826" s="4" t="s">
        <v>2741</v>
      </c>
      <c r="E826" s="4" t="s">
        <v>2742</v>
      </c>
      <c r="F826" s="10" t="s">
        <v>476</v>
      </c>
      <c r="G826" s="6">
        <v>29.96</v>
      </c>
      <c r="H826" s="6">
        <v>1.96</v>
      </c>
      <c r="I826" s="160">
        <v>1</v>
      </c>
      <c r="J826" s="6">
        <v>3.5</v>
      </c>
      <c r="K826" s="7">
        <f t="shared" si="60"/>
        <v>3.5</v>
      </c>
      <c r="L826" s="7">
        <f t="shared" si="64"/>
        <v>0.24500000000000002</v>
      </c>
      <c r="M826" s="17">
        <f t="shared" si="63"/>
        <v>3.75</v>
      </c>
      <c r="N826" s="17">
        <f t="shared" si="61"/>
        <v>33.71</v>
      </c>
      <c r="O826" s="6">
        <v>33.71</v>
      </c>
      <c r="P826" s="13">
        <f t="shared" si="62"/>
        <v>2.2050000000000001</v>
      </c>
      <c r="Q826" s="11">
        <v>0</v>
      </c>
      <c r="R826" s="13"/>
    </row>
    <row r="827" spans="1:18" ht="24" customHeight="1">
      <c r="A827" s="9">
        <v>823</v>
      </c>
      <c r="B827" s="3">
        <v>6020002740</v>
      </c>
      <c r="C827" s="2" t="s">
        <v>2743</v>
      </c>
      <c r="D827" s="4" t="s">
        <v>2744</v>
      </c>
      <c r="E827" s="4" t="s">
        <v>2745</v>
      </c>
      <c r="F827" s="10" t="s">
        <v>18</v>
      </c>
      <c r="G827" s="6">
        <v>0</v>
      </c>
      <c r="H827" s="6">
        <v>0</v>
      </c>
      <c r="I827" s="160">
        <v>16</v>
      </c>
      <c r="J827" s="6">
        <v>3.5</v>
      </c>
      <c r="K827" s="7">
        <f t="shared" si="60"/>
        <v>56</v>
      </c>
      <c r="L827" s="7">
        <f t="shared" si="64"/>
        <v>3.9200000000000004</v>
      </c>
      <c r="M827" s="17">
        <f t="shared" si="63"/>
        <v>59.92</v>
      </c>
      <c r="N827" s="17">
        <f t="shared" si="61"/>
        <v>59.92</v>
      </c>
      <c r="O827" s="6">
        <v>59.92</v>
      </c>
      <c r="P827" s="13">
        <f t="shared" si="62"/>
        <v>3.9200000000000004</v>
      </c>
      <c r="Q827" s="11">
        <v>1</v>
      </c>
      <c r="R827" s="13"/>
    </row>
    <row r="828" spans="1:18" ht="24" customHeight="1">
      <c r="A828" s="9">
        <v>824</v>
      </c>
      <c r="B828" s="3">
        <v>6020002741</v>
      </c>
      <c r="C828" s="2" t="s">
        <v>2746</v>
      </c>
      <c r="D828" s="4" t="s">
        <v>2744</v>
      </c>
      <c r="E828" s="4" t="s">
        <v>2747</v>
      </c>
      <c r="F828" s="2" t="s">
        <v>18</v>
      </c>
      <c r="G828" s="6">
        <v>0</v>
      </c>
      <c r="H828" s="6">
        <v>0</v>
      </c>
      <c r="I828" s="160">
        <v>50</v>
      </c>
      <c r="J828" s="6">
        <v>3.5</v>
      </c>
      <c r="K828" s="7">
        <f t="shared" si="60"/>
        <v>175</v>
      </c>
      <c r="L828" s="7">
        <f t="shared" si="64"/>
        <v>12.250000000000002</v>
      </c>
      <c r="M828" s="17">
        <f t="shared" si="63"/>
        <v>187.25</v>
      </c>
      <c r="N828" s="17">
        <f t="shared" si="61"/>
        <v>187.25</v>
      </c>
      <c r="O828" s="6">
        <v>187.25</v>
      </c>
      <c r="P828" s="13">
        <f t="shared" si="62"/>
        <v>12.250000000000002</v>
      </c>
      <c r="Q828" s="11">
        <v>0</v>
      </c>
      <c r="R828" s="13"/>
    </row>
    <row r="829" spans="1:18" ht="24" customHeight="1">
      <c r="A829" s="9">
        <v>825</v>
      </c>
      <c r="B829" s="3">
        <v>6020002742</v>
      </c>
      <c r="C829" s="2" t="s">
        <v>2748</v>
      </c>
      <c r="D829" s="4" t="s">
        <v>2749</v>
      </c>
      <c r="E829" s="4" t="s">
        <v>2750</v>
      </c>
      <c r="F829" s="2" t="s">
        <v>442</v>
      </c>
      <c r="G829" s="6">
        <v>322.08</v>
      </c>
      <c r="H829" s="6">
        <v>21.08</v>
      </c>
      <c r="I829" s="160">
        <v>16</v>
      </c>
      <c r="J829" s="6">
        <v>3.5</v>
      </c>
      <c r="K829" s="7">
        <f t="shared" si="60"/>
        <v>56</v>
      </c>
      <c r="L829" s="7">
        <f t="shared" si="64"/>
        <v>3.9200000000000004</v>
      </c>
      <c r="M829" s="17">
        <f t="shared" si="63"/>
        <v>59.92</v>
      </c>
      <c r="N829" s="17">
        <f t="shared" si="61"/>
        <v>382</v>
      </c>
      <c r="O829" s="6">
        <v>382</v>
      </c>
      <c r="P829" s="13">
        <f t="shared" si="62"/>
        <v>25</v>
      </c>
      <c r="Q829" s="11">
        <v>1</v>
      </c>
      <c r="R829" s="13"/>
    </row>
    <row r="830" spans="1:18" ht="24" customHeight="1">
      <c r="A830" s="9">
        <v>826</v>
      </c>
      <c r="B830" s="3">
        <v>6020002743</v>
      </c>
      <c r="C830" s="2" t="s">
        <v>2751</v>
      </c>
      <c r="D830" s="4" t="s">
        <v>2752</v>
      </c>
      <c r="E830" s="4" t="s">
        <v>2753</v>
      </c>
      <c r="F830" s="2" t="s">
        <v>585</v>
      </c>
      <c r="G830" s="6">
        <v>217.23</v>
      </c>
      <c r="H830" s="6">
        <v>14.23</v>
      </c>
      <c r="I830" s="160">
        <v>7</v>
      </c>
      <c r="J830" s="6">
        <v>3.5</v>
      </c>
      <c r="K830" s="7">
        <f t="shared" si="60"/>
        <v>24.5</v>
      </c>
      <c r="L830" s="7">
        <f t="shared" si="64"/>
        <v>1.7150000000000001</v>
      </c>
      <c r="M830" s="17">
        <f t="shared" si="63"/>
        <v>26.220000000000002</v>
      </c>
      <c r="N830" s="17">
        <f t="shared" si="61"/>
        <v>243.45</v>
      </c>
      <c r="O830" s="6">
        <v>243.45</v>
      </c>
      <c r="P830" s="13">
        <f t="shared" si="62"/>
        <v>15.945</v>
      </c>
      <c r="Q830" s="11">
        <v>0</v>
      </c>
      <c r="R830" s="13"/>
    </row>
    <row r="831" spans="1:18" ht="24" customHeight="1">
      <c r="A831" s="9">
        <v>827</v>
      </c>
      <c r="B831" s="3">
        <v>6020002744</v>
      </c>
      <c r="C831" s="2" t="s">
        <v>2754</v>
      </c>
      <c r="D831" s="4" t="s">
        <v>2755</v>
      </c>
      <c r="E831" s="4" t="s">
        <v>2756</v>
      </c>
      <c r="F831" s="2" t="s">
        <v>18</v>
      </c>
      <c r="G831" s="6">
        <v>0</v>
      </c>
      <c r="H831" s="6">
        <v>0</v>
      </c>
      <c r="I831" s="160">
        <v>92</v>
      </c>
      <c r="J831" s="6">
        <v>3.5</v>
      </c>
      <c r="K831" s="7">
        <f t="shared" si="60"/>
        <v>322</v>
      </c>
      <c r="L831" s="7">
        <f t="shared" si="64"/>
        <v>22.540000000000003</v>
      </c>
      <c r="M831" s="17">
        <f t="shared" si="63"/>
        <v>344.54</v>
      </c>
      <c r="N831" s="17">
        <f t="shared" si="61"/>
        <v>344.54</v>
      </c>
      <c r="O831" s="6">
        <v>344.54</v>
      </c>
      <c r="P831" s="13">
        <f t="shared" si="62"/>
        <v>22.540000000000003</v>
      </c>
      <c r="Q831" s="11">
        <v>1</v>
      </c>
      <c r="R831" s="13"/>
    </row>
    <row r="832" spans="1:18" ht="24" customHeight="1">
      <c r="A832" s="9">
        <v>828</v>
      </c>
      <c r="B832" s="3">
        <v>6020002745</v>
      </c>
      <c r="C832" s="2" t="s">
        <v>2757</v>
      </c>
      <c r="D832" s="4" t="s">
        <v>2758</v>
      </c>
      <c r="E832" s="4" t="s">
        <v>2759</v>
      </c>
      <c r="F832" s="2" t="s">
        <v>438</v>
      </c>
      <c r="G832" s="6">
        <v>651.65</v>
      </c>
      <c r="H832" s="6">
        <v>42.65</v>
      </c>
      <c r="I832" s="160">
        <v>25</v>
      </c>
      <c r="J832" s="6">
        <v>3.5</v>
      </c>
      <c r="K832" s="7">
        <f t="shared" si="60"/>
        <v>87.5</v>
      </c>
      <c r="L832" s="7">
        <f t="shared" si="64"/>
        <v>6.1250000000000009</v>
      </c>
      <c r="M832" s="17">
        <f t="shared" si="63"/>
        <v>93.63000000000001</v>
      </c>
      <c r="N832" s="17">
        <f t="shared" si="61"/>
        <v>745.28</v>
      </c>
      <c r="O832" s="6">
        <v>745.28</v>
      </c>
      <c r="P832" s="13">
        <f t="shared" si="62"/>
        <v>48.774999999999999</v>
      </c>
      <c r="Q832" s="11">
        <v>0</v>
      </c>
      <c r="R832" s="13"/>
    </row>
    <row r="833" spans="1:18" ht="24" customHeight="1">
      <c r="A833" s="9">
        <v>829</v>
      </c>
      <c r="B833" s="3">
        <v>6020002746</v>
      </c>
      <c r="C833" s="2" t="s">
        <v>2760</v>
      </c>
      <c r="D833" s="4" t="s">
        <v>474</v>
      </c>
      <c r="E833" s="4" t="s">
        <v>2761</v>
      </c>
      <c r="F833" s="2" t="s">
        <v>18</v>
      </c>
      <c r="G833" s="6">
        <v>0</v>
      </c>
      <c r="H833" s="6">
        <v>0</v>
      </c>
      <c r="I833" s="160">
        <v>10</v>
      </c>
      <c r="J833" s="6">
        <v>3.5</v>
      </c>
      <c r="K833" s="7">
        <f t="shared" si="60"/>
        <v>35</v>
      </c>
      <c r="L833" s="7">
        <f t="shared" si="64"/>
        <v>2.4500000000000002</v>
      </c>
      <c r="M833" s="17">
        <f t="shared" si="63"/>
        <v>37.450000000000003</v>
      </c>
      <c r="N833" s="17">
        <f t="shared" si="61"/>
        <v>37.450000000000003</v>
      </c>
      <c r="O833" s="6">
        <v>37.450000000000003</v>
      </c>
      <c r="P833" s="13">
        <f t="shared" si="62"/>
        <v>2.4500000000000002</v>
      </c>
      <c r="Q833" s="11">
        <v>1</v>
      </c>
      <c r="R833" s="13"/>
    </row>
    <row r="834" spans="1:18" ht="24" customHeight="1">
      <c r="A834" s="9">
        <v>830</v>
      </c>
      <c r="B834" s="3">
        <v>6020002747</v>
      </c>
      <c r="C834" s="2" t="s">
        <v>2762</v>
      </c>
      <c r="D834" s="4" t="s">
        <v>2758</v>
      </c>
      <c r="E834" s="4" t="s">
        <v>2763</v>
      </c>
      <c r="F834" s="2" t="s">
        <v>438</v>
      </c>
      <c r="G834" s="6">
        <v>355.81</v>
      </c>
      <c r="H834" s="6">
        <v>23.31</v>
      </c>
      <c r="I834" s="160">
        <v>9</v>
      </c>
      <c r="J834" s="6">
        <v>3.5</v>
      </c>
      <c r="K834" s="7">
        <f t="shared" si="60"/>
        <v>31.5</v>
      </c>
      <c r="L834" s="7">
        <f t="shared" si="64"/>
        <v>2.2050000000000001</v>
      </c>
      <c r="M834" s="17">
        <f t="shared" si="63"/>
        <v>33.71</v>
      </c>
      <c r="N834" s="17">
        <f t="shared" si="61"/>
        <v>389.52</v>
      </c>
      <c r="O834" s="6">
        <v>389.52</v>
      </c>
      <c r="P834" s="13">
        <f t="shared" si="62"/>
        <v>25.515000000000001</v>
      </c>
      <c r="Q834" s="11">
        <v>0</v>
      </c>
      <c r="R834" s="13"/>
    </row>
    <row r="835" spans="1:18" ht="24" customHeight="1">
      <c r="A835" s="9">
        <v>831</v>
      </c>
      <c r="B835" s="3">
        <v>6020002748</v>
      </c>
      <c r="C835" s="2" t="s">
        <v>2764</v>
      </c>
      <c r="D835" s="4" t="s">
        <v>2765</v>
      </c>
      <c r="E835" s="4" t="s">
        <v>2766</v>
      </c>
      <c r="F835" s="2" t="s">
        <v>740</v>
      </c>
      <c r="G835" s="6">
        <v>288.37</v>
      </c>
      <c r="H835" s="6">
        <v>18.87</v>
      </c>
      <c r="I835" s="160">
        <v>10</v>
      </c>
      <c r="J835" s="6">
        <v>3.5</v>
      </c>
      <c r="K835" s="7">
        <f t="shared" si="60"/>
        <v>35</v>
      </c>
      <c r="L835" s="7">
        <f t="shared" si="64"/>
        <v>2.4500000000000002</v>
      </c>
      <c r="M835" s="17">
        <f t="shared" si="63"/>
        <v>37.450000000000003</v>
      </c>
      <c r="N835" s="17">
        <f t="shared" si="61"/>
        <v>325.82</v>
      </c>
      <c r="O835" s="6">
        <v>325.82</v>
      </c>
      <c r="P835" s="13">
        <f t="shared" si="62"/>
        <v>21.32</v>
      </c>
      <c r="Q835" s="11">
        <v>1</v>
      </c>
      <c r="R835" s="13"/>
    </row>
    <row r="836" spans="1:18" ht="24" customHeight="1">
      <c r="A836" s="9">
        <v>832</v>
      </c>
      <c r="B836" s="3">
        <v>6020002749</v>
      </c>
      <c r="C836" s="2" t="s">
        <v>2767</v>
      </c>
      <c r="D836" s="4" t="s">
        <v>2765</v>
      </c>
      <c r="E836" s="4" t="s">
        <v>2768</v>
      </c>
      <c r="F836" s="2" t="s">
        <v>740</v>
      </c>
      <c r="G836" s="6">
        <v>176.03</v>
      </c>
      <c r="H836" s="6">
        <v>11.53</v>
      </c>
      <c r="I836" s="160">
        <v>16</v>
      </c>
      <c r="J836" s="6">
        <v>3.5</v>
      </c>
      <c r="K836" s="7">
        <f t="shared" si="60"/>
        <v>56</v>
      </c>
      <c r="L836" s="7">
        <f t="shared" si="64"/>
        <v>3.9200000000000004</v>
      </c>
      <c r="M836" s="17">
        <f t="shared" si="63"/>
        <v>59.92</v>
      </c>
      <c r="N836" s="17">
        <f t="shared" si="61"/>
        <v>235.95</v>
      </c>
      <c r="O836" s="6">
        <v>235.95</v>
      </c>
      <c r="P836" s="13">
        <f t="shared" si="62"/>
        <v>15.45</v>
      </c>
      <c r="Q836" s="11">
        <v>0</v>
      </c>
      <c r="R836" s="13"/>
    </row>
    <row r="837" spans="1:18" ht="24" customHeight="1">
      <c r="A837" s="9">
        <v>833</v>
      </c>
      <c r="B837" s="3">
        <v>6020002750</v>
      </c>
      <c r="C837" s="2" t="s">
        <v>2769</v>
      </c>
      <c r="D837" s="4" t="s">
        <v>2770</v>
      </c>
      <c r="E837" s="4" t="s">
        <v>2771</v>
      </c>
      <c r="F837" s="2" t="s">
        <v>740</v>
      </c>
      <c r="G837" s="6">
        <v>292.12</v>
      </c>
      <c r="H837" s="6">
        <v>19.12</v>
      </c>
      <c r="I837" s="160">
        <v>21</v>
      </c>
      <c r="J837" s="6">
        <v>3.5</v>
      </c>
      <c r="K837" s="7">
        <f t="shared" ref="K837:K900" si="65">SUM(I837*J837)</f>
        <v>73.5</v>
      </c>
      <c r="L837" s="7">
        <f t="shared" si="64"/>
        <v>5.1450000000000005</v>
      </c>
      <c r="M837" s="17">
        <f t="shared" si="63"/>
        <v>78.650000000000006</v>
      </c>
      <c r="N837" s="17">
        <f t="shared" ref="N837:N900" si="66">SUM(G837+M837)</f>
        <v>370.77</v>
      </c>
      <c r="O837" s="6">
        <v>370.77</v>
      </c>
      <c r="P837" s="13">
        <f t="shared" si="62"/>
        <v>24.265000000000001</v>
      </c>
      <c r="Q837" s="11">
        <v>1</v>
      </c>
      <c r="R837" s="13"/>
    </row>
    <row r="838" spans="1:18" ht="24" customHeight="1">
      <c r="A838" s="9">
        <v>834</v>
      </c>
      <c r="B838" s="3">
        <v>6020002751</v>
      </c>
      <c r="C838" s="2" t="s">
        <v>2772</v>
      </c>
      <c r="D838" s="4" t="s">
        <v>2773</v>
      </c>
      <c r="E838" s="4" t="s">
        <v>2774</v>
      </c>
      <c r="F838" s="2" t="s">
        <v>18</v>
      </c>
      <c r="G838" s="6">
        <v>0</v>
      </c>
      <c r="H838" s="6">
        <v>0</v>
      </c>
      <c r="I838" s="160">
        <v>3</v>
      </c>
      <c r="J838" s="6">
        <v>3.5</v>
      </c>
      <c r="K838" s="7">
        <f t="shared" si="65"/>
        <v>10.5</v>
      </c>
      <c r="L838" s="7">
        <f t="shared" si="64"/>
        <v>0.7350000000000001</v>
      </c>
      <c r="M838" s="17">
        <f t="shared" si="63"/>
        <v>11.24</v>
      </c>
      <c r="N838" s="17">
        <f t="shared" si="66"/>
        <v>11.24</v>
      </c>
      <c r="O838" s="6">
        <v>11.24</v>
      </c>
      <c r="P838" s="13">
        <f t="shared" ref="P838:P901" si="67">SUM(H838+L838)</f>
        <v>0.7350000000000001</v>
      </c>
      <c r="Q838" s="11">
        <v>0</v>
      </c>
      <c r="R838" s="13"/>
    </row>
    <row r="839" spans="1:18" ht="24" customHeight="1">
      <c r="A839" s="9">
        <v>835</v>
      </c>
      <c r="B839" s="3">
        <v>6020002752</v>
      </c>
      <c r="C839" s="2" t="s">
        <v>2775</v>
      </c>
      <c r="D839" s="4" t="s">
        <v>2776</v>
      </c>
      <c r="E839" s="4" t="s">
        <v>2777</v>
      </c>
      <c r="F839" s="2" t="s">
        <v>18</v>
      </c>
      <c r="G839" s="6">
        <v>0</v>
      </c>
      <c r="H839" s="6">
        <v>0</v>
      </c>
      <c r="I839" s="160">
        <v>8</v>
      </c>
      <c r="J839" s="6">
        <v>3.5</v>
      </c>
      <c r="K839" s="7">
        <f t="shared" si="65"/>
        <v>28</v>
      </c>
      <c r="L839" s="7">
        <f t="shared" si="64"/>
        <v>1.9600000000000002</v>
      </c>
      <c r="M839" s="17">
        <f t="shared" si="63"/>
        <v>29.96</v>
      </c>
      <c r="N839" s="17">
        <f t="shared" si="66"/>
        <v>29.96</v>
      </c>
      <c r="O839" s="6">
        <v>29.96</v>
      </c>
      <c r="P839" s="13">
        <f t="shared" si="67"/>
        <v>1.9600000000000002</v>
      </c>
      <c r="Q839" s="11">
        <v>1</v>
      </c>
      <c r="R839" s="13"/>
    </row>
    <row r="840" spans="1:18" ht="24" customHeight="1">
      <c r="A840" s="9">
        <v>836</v>
      </c>
      <c r="B840" s="3">
        <v>6020002753</v>
      </c>
      <c r="C840" s="2" t="s">
        <v>2778</v>
      </c>
      <c r="D840" s="4" t="s">
        <v>2779</v>
      </c>
      <c r="E840" s="4" t="s">
        <v>2780</v>
      </c>
      <c r="F840" s="2" t="s">
        <v>461</v>
      </c>
      <c r="G840" s="6">
        <v>1269.58</v>
      </c>
      <c r="H840" s="6">
        <v>83.08</v>
      </c>
      <c r="I840" s="160">
        <v>50</v>
      </c>
      <c r="J840" s="6">
        <v>3.5</v>
      </c>
      <c r="K840" s="7">
        <f t="shared" si="65"/>
        <v>175</v>
      </c>
      <c r="L840" s="7">
        <f t="shared" si="64"/>
        <v>12.250000000000002</v>
      </c>
      <c r="M840" s="17">
        <f t="shared" ref="M840:M903" si="68">ROUNDUP(K840+L840,2)</f>
        <v>187.25</v>
      </c>
      <c r="N840" s="17">
        <f t="shared" si="66"/>
        <v>1456.83</v>
      </c>
      <c r="O840" s="6">
        <v>1456.83</v>
      </c>
      <c r="P840" s="13">
        <f t="shared" si="67"/>
        <v>95.33</v>
      </c>
      <c r="Q840" s="11">
        <v>0</v>
      </c>
      <c r="R840" s="13"/>
    </row>
    <row r="841" spans="1:18" ht="24" customHeight="1">
      <c r="A841" s="9">
        <v>837</v>
      </c>
      <c r="B841" s="3">
        <v>6020002754</v>
      </c>
      <c r="C841" s="2" t="s">
        <v>2781</v>
      </c>
      <c r="D841" s="4" t="s">
        <v>2782</v>
      </c>
      <c r="E841" s="4" t="s">
        <v>2783</v>
      </c>
      <c r="F841" s="2" t="s">
        <v>18</v>
      </c>
      <c r="G841" s="6">
        <v>0</v>
      </c>
      <c r="H841" s="6">
        <v>0</v>
      </c>
      <c r="I841" s="160">
        <v>2</v>
      </c>
      <c r="J841" s="6">
        <v>3.5</v>
      </c>
      <c r="K841" s="7">
        <f t="shared" si="65"/>
        <v>7</v>
      </c>
      <c r="L841" s="7">
        <f t="shared" si="64"/>
        <v>0.49000000000000005</v>
      </c>
      <c r="M841" s="17">
        <f t="shared" si="68"/>
        <v>7.49</v>
      </c>
      <c r="N841" s="17">
        <f t="shared" si="66"/>
        <v>7.49</v>
      </c>
      <c r="O841" s="6">
        <v>7.49</v>
      </c>
      <c r="P841" s="13">
        <f t="shared" si="67"/>
        <v>0.49000000000000005</v>
      </c>
      <c r="Q841" s="11">
        <v>1</v>
      </c>
      <c r="R841" s="13"/>
    </row>
    <row r="842" spans="1:18" ht="24" customHeight="1">
      <c r="A842" s="9">
        <v>838</v>
      </c>
      <c r="B842" s="3">
        <v>6020002755</v>
      </c>
      <c r="C842" s="2" t="s">
        <v>2784</v>
      </c>
      <c r="D842" s="4" t="s">
        <v>2785</v>
      </c>
      <c r="E842" s="4" t="s">
        <v>2786</v>
      </c>
      <c r="F842" s="2" t="s">
        <v>740</v>
      </c>
      <c r="G842" s="6">
        <v>119.85</v>
      </c>
      <c r="H842" s="6">
        <v>7.85</v>
      </c>
      <c r="I842" s="160">
        <v>7</v>
      </c>
      <c r="J842" s="6">
        <v>3.5</v>
      </c>
      <c r="K842" s="7">
        <f t="shared" si="65"/>
        <v>24.5</v>
      </c>
      <c r="L842" s="7">
        <f t="shared" si="64"/>
        <v>1.7150000000000001</v>
      </c>
      <c r="M842" s="17">
        <f t="shared" si="68"/>
        <v>26.220000000000002</v>
      </c>
      <c r="N842" s="17">
        <f t="shared" si="66"/>
        <v>146.07</v>
      </c>
      <c r="O842" s="6">
        <v>146.07</v>
      </c>
      <c r="P842" s="13">
        <f t="shared" si="67"/>
        <v>9.5649999999999995</v>
      </c>
      <c r="Q842" s="11">
        <v>0</v>
      </c>
      <c r="R842" s="13"/>
    </row>
    <row r="843" spans="1:18" ht="24" customHeight="1">
      <c r="A843" s="9">
        <v>839</v>
      </c>
      <c r="B843" s="3">
        <v>6020002756</v>
      </c>
      <c r="C843" s="2" t="s">
        <v>2787</v>
      </c>
      <c r="D843" s="4" t="s">
        <v>2788</v>
      </c>
      <c r="E843" s="4" t="s">
        <v>2789</v>
      </c>
      <c r="F843" s="2" t="s">
        <v>18</v>
      </c>
      <c r="G843" s="6">
        <v>0</v>
      </c>
      <c r="H843" s="6">
        <v>0</v>
      </c>
      <c r="I843" s="160">
        <v>19</v>
      </c>
      <c r="J843" s="6">
        <v>3.5</v>
      </c>
      <c r="K843" s="7">
        <f t="shared" si="65"/>
        <v>66.5</v>
      </c>
      <c r="L843" s="7">
        <f t="shared" ref="L843:L905" si="69">SUM(K843*7%)</f>
        <v>4.6550000000000002</v>
      </c>
      <c r="M843" s="17">
        <f t="shared" si="68"/>
        <v>71.160000000000011</v>
      </c>
      <c r="N843" s="17">
        <f t="shared" si="66"/>
        <v>71.160000000000011</v>
      </c>
      <c r="O843" s="6">
        <v>71.16</v>
      </c>
      <c r="P843" s="13">
        <f t="shared" si="67"/>
        <v>4.6550000000000002</v>
      </c>
      <c r="Q843" s="11">
        <v>1</v>
      </c>
      <c r="R843" s="13"/>
    </row>
    <row r="844" spans="1:18" ht="24" customHeight="1">
      <c r="A844" s="9">
        <v>840</v>
      </c>
      <c r="B844" s="3">
        <v>6020002757</v>
      </c>
      <c r="C844" s="2" t="s">
        <v>2790</v>
      </c>
      <c r="D844" s="4" t="s">
        <v>2791</v>
      </c>
      <c r="E844" s="4" t="s">
        <v>2792</v>
      </c>
      <c r="F844" s="2" t="s">
        <v>476</v>
      </c>
      <c r="G844" s="6">
        <v>202.23</v>
      </c>
      <c r="H844" s="6">
        <v>13.23</v>
      </c>
      <c r="I844" s="160">
        <v>40</v>
      </c>
      <c r="J844" s="6">
        <v>3.5</v>
      </c>
      <c r="K844" s="7">
        <f t="shared" si="65"/>
        <v>140</v>
      </c>
      <c r="L844" s="7">
        <f t="shared" si="69"/>
        <v>9.8000000000000007</v>
      </c>
      <c r="M844" s="17">
        <f t="shared" si="68"/>
        <v>149.80000000000001</v>
      </c>
      <c r="N844" s="17">
        <f t="shared" si="66"/>
        <v>352.03</v>
      </c>
      <c r="O844" s="6">
        <v>352.03</v>
      </c>
      <c r="P844" s="13">
        <f t="shared" si="67"/>
        <v>23.03</v>
      </c>
      <c r="Q844" s="11">
        <v>0</v>
      </c>
      <c r="R844" s="13"/>
    </row>
    <row r="845" spans="1:18" ht="24" customHeight="1">
      <c r="A845" s="9">
        <v>841</v>
      </c>
      <c r="B845" s="3">
        <v>6020002758</v>
      </c>
      <c r="C845" s="2" t="s">
        <v>2793</v>
      </c>
      <c r="D845" s="4" t="s">
        <v>2794</v>
      </c>
      <c r="E845" s="4" t="s">
        <v>2795</v>
      </c>
      <c r="F845" s="2" t="s">
        <v>18</v>
      </c>
      <c r="G845" s="6">
        <v>0</v>
      </c>
      <c r="H845" s="6">
        <v>0</v>
      </c>
      <c r="I845" s="160">
        <v>16</v>
      </c>
      <c r="J845" s="6">
        <v>3.5</v>
      </c>
      <c r="K845" s="7">
        <f t="shared" si="65"/>
        <v>56</v>
      </c>
      <c r="L845" s="7">
        <f t="shared" si="69"/>
        <v>3.9200000000000004</v>
      </c>
      <c r="M845" s="17">
        <f t="shared" si="68"/>
        <v>59.92</v>
      </c>
      <c r="N845" s="17">
        <f t="shared" si="66"/>
        <v>59.92</v>
      </c>
      <c r="O845" s="6">
        <v>59.92</v>
      </c>
      <c r="P845" s="13">
        <f t="shared" si="67"/>
        <v>3.9200000000000004</v>
      </c>
      <c r="Q845" s="11">
        <v>1</v>
      </c>
      <c r="R845" s="13"/>
    </row>
    <row r="846" spans="1:18" ht="24" customHeight="1">
      <c r="A846" s="9">
        <v>842</v>
      </c>
      <c r="B846" s="3">
        <v>6020002759</v>
      </c>
      <c r="C846" s="2" t="s">
        <v>2796</v>
      </c>
      <c r="D846" s="4" t="s">
        <v>474</v>
      </c>
      <c r="E846" s="4" t="s">
        <v>2797</v>
      </c>
      <c r="F846" s="2" t="s">
        <v>18</v>
      </c>
      <c r="G846" s="6">
        <v>0</v>
      </c>
      <c r="H846" s="6">
        <v>0</v>
      </c>
      <c r="I846" s="160">
        <v>23</v>
      </c>
      <c r="J846" s="6">
        <v>3.5</v>
      </c>
      <c r="K846" s="7">
        <f t="shared" si="65"/>
        <v>80.5</v>
      </c>
      <c r="L846" s="7">
        <f t="shared" si="69"/>
        <v>5.6350000000000007</v>
      </c>
      <c r="M846" s="17">
        <f t="shared" si="68"/>
        <v>86.14</v>
      </c>
      <c r="N846" s="17">
        <f t="shared" si="66"/>
        <v>86.14</v>
      </c>
      <c r="O846" s="6">
        <v>86.14</v>
      </c>
      <c r="P846" s="13">
        <f t="shared" si="67"/>
        <v>5.6350000000000007</v>
      </c>
      <c r="Q846" s="11">
        <v>0</v>
      </c>
      <c r="R846" s="13"/>
    </row>
    <row r="847" spans="1:18" ht="24" customHeight="1">
      <c r="A847" s="9">
        <v>843</v>
      </c>
      <c r="B847" s="3">
        <v>6020002760</v>
      </c>
      <c r="C847" s="2" t="s">
        <v>2798</v>
      </c>
      <c r="D847" s="4" t="s">
        <v>2799</v>
      </c>
      <c r="E847" s="4" t="s">
        <v>2800</v>
      </c>
      <c r="F847" s="2" t="s">
        <v>18</v>
      </c>
      <c r="G847" s="6">
        <v>0</v>
      </c>
      <c r="H847" s="6">
        <v>0</v>
      </c>
      <c r="I847" s="160">
        <v>15</v>
      </c>
      <c r="J847" s="6">
        <v>3.5</v>
      </c>
      <c r="K847" s="7">
        <f t="shared" si="65"/>
        <v>52.5</v>
      </c>
      <c r="L847" s="7">
        <f t="shared" si="69"/>
        <v>3.6750000000000003</v>
      </c>
      <c r="M847" s="17">
        <f t="shared" si="68"/>
        <v>56.18</v>
      </c>
      <c r="N847" s="17">
        <f t="shared" si="66"/>
        <v>56.18</v>
      </c>
      <c r="O847" s="6">
        <v>56.18</v>
      </c>
      <c r="P847" s="13">
        <f t="shared" si="67"/>
        <v>3.6750000000000003</v>
      </c>
      <c r="Q847" s="11">
        <v>1</v>
      </c>
      <c r="R847" s="13"/>
    </row>
    <row r="848" spans="1:18" ht="24" customHeight="1">
      <c r="A848" s="9">
        <v>844</v>
      </c>
      <c r="B848" s="3">
        <v>6020002761</v>
      </c>
      <c r="C848" s="2" t="s">
        <v>2801</v>
      </c>
      <c r="D848" s="4" t="s">
        <v>2802</v>
      </c>
      <c r="E848" s="4" t="s">
        <v>2803</v>
      </c>
      <c r="F848" s="2" t="s">
        <v>18</v>
      </c>
      <c r="G848" s="6">
        <v>0</v>
      </c>
      <c r="H848" s="6">
        <v>0</v>
      </c>
      <c r="I848" s="160">
        <v>11</v>
      </c>
      <c r="J848" s="6">
        <v>3.5</v>
      </c>
      <c r="K848" s="7">
        <f t="shared" si="65"/>
        <v>38.5</v>
      </c>
      <c r="L848" s="7">
        <v>0</v>
      </c>
      <c r="M848" s="17">
        <f t="shared" si="68"/>
        <v>38.5</v>
      </c>
      <c r="N848" s="17">
        <f t="shared" si="66"/>
        <v>38.5</v>
      </c>
      <c r="O848" s="6">
        <v>38.5</v>
      </c>
      <c r="P848" s="13">
        <f t="shared" si="67"/>
        <v>0</v>
      </c>
      <c r="Q848" s="11">
        <v>0</v>
      </c>
      <c r="R848" s="13"/>
    </row>
    <row r="849" spans="1:18" ht="24" customHeight="1">
      <c r="A849" s="9">
        <v>845</v>
      </c>
      <c r="B849" s="3">
        <v>6020002762</v>
      </c>
      <c r="C849" s="2" t="s">
        <v>2804</v>
      </c>
      <c r="D849" s="4" t="s">
        <v>2805</v>
      </c>
      <c r="E849" s="4" t="s">
        <v>2806</v>
      </c>
      <c r="F849" s="2" t="s">
        <v>472</v>
      </c>
      <c r="G849" s="6">
        <v>56.18</v>
      </c>
      <c r="H849" s="6">
        <v>3.68</v>
      </c>
      <c r="I849" s="160">
        <v>46</v>
      </c>
      <c r="J849" s="6">
        <v>3.5</v>
      </c>
      <c r="K849" s="7">
        <f t="shared" si="65"/>
        <v>161</v>
      </c>
      <c r="L849" s="7">
        <f t="shared" si="69"/>
        <v>11.270000000000001</v>
      </c>
      <c r="M849" s="17">
        <f t="shared" si="68"/>
        <v>172.27</v>
      </c>
      <c r="N849" s="17">
        <f t="shared" si="66"/>
        <v>228.45000000000002</v>
      </c>
      <c r="O849" s="6">
        <v>228.45</v>
      </c>
      <c r="P849" s="13">
        <f t="shared" si="67"/>
        <v>14.950000000000001</v>
      </c>
      <c r="Q849" s="11">
        <v>1</v>
      </c>
      <c r="R849" s="13"/>
    </row>
    <row r="850" spans="1:18" ht="24" customHeight="1">
      <c r="A850" s="9">
        <v>846</v>
      </c>
      <c r="B850" s="3">
        <v>6020002763</v>
      </c>
      <c r="C850" s="2" t="s">
        <v>2807</v>
      </c>
      <c r="D850" s="4" t="s">
        <v>2808</v>
      </c>
      <c r="E850" s="4" t="s">
        <v>2809</v>
      </c>
      <c r="F850" s="2" t="s">
        <v>18</v>
      </c>
      <c r="G850" s="6">
        <v>0</v>
      </c>
      <c r="H850" s="6">
        <v>0</v>
      </c>
      <c r="I850" s="160">
        <v>44</v>
      </c>
      <c r="J850" s="6">
        <v>3.5</v>
      </c>
      <c r="K850" s="7">
        <f t="shared" si="65"/>
        <v>154</v>
      </c>
      <c r="L850" s="7">
        <f t="shared" si="69"/>
        <v>10.780000000000001</v>
      </c>
      <c r="M850" s="17">
        <f t="shared" si="68"/>
        <v>164.78</v>
      </c>
      <c r="N850" s="17">
        <f t="shared" si="66"/>
        <v>164.78</v>
      </c>
      <c r="O850" s="6">
        <v>164.78</v>
      </c>
      <c r="P850" s="13">
        <f t="shared" si="67"/>
        <v>10.780000000000001</v>
      </c>
      <c r="Q850" s="11">
        <v>0</v>
      </c>
      <c r="R850" s="13"/>
    </row>
    <row r="851" spans="1:18" ht="24" customHeight="1">
      <c r="A851" s="9">
        <v>847</v>
      </c>
      <c r="B851" s="3">
        <v>6020002764</v>
      </c>
      <c r="C851" s="2" t="s">
        <v>2810</v>
      </c>
      <c r="D851" s="4" t="s">
        <v>2811</v>
      </c>
      <c r="E851" s="4" t="s">
        <v>2812</v>
      </c>
      <c r="F851" s="2" t="s">
        <v>18</v>
      </c>
      <c r="G851" s="6">
        <v>0</v>
      </c>
      <c r="H851" s="6">
        <v>0</v>
      </c>
      <c r="I851" s="160">
        <v>23</v>
      </c>
      <c r="J851" s="6">
        <v>3.5</v>
      </c>
      <c r="K851" s="7">
        <f t="shared" si="65"/>
        <v>80.5</v>
      </c>
      <c r="L851" s="7">
        <f t="shared" si="69"/>
        <v>5.6350000000000007</v>
      </c>
      <c r="M851" s="17">
        <f t="shared" si="68"/>
        <v>86.14</v>
      </c>
      <c r="N851" s="17">
        <f t="shared" si="66"/>
        <v>86.14</v>
      </c>
      <c r="O851" s="6">
        <v>86.14</v>
      </c>
      <c r="P851" s="13">
        <f t="shared" si="67"/>
        <v>5.6350000000000007</v>
      </c>
      <c r="Q851" s="11">
        <v>1</v>
      </c>
      <c r="R851" s="13"/>
    </row>
    <row r="852" spans="1:18" ht="24" customHeight="1">
      <c r="A852" s="9">
        <v>848</v>
      </c>
      <c r="B852" s="3">
        <v>6020002765</v>
      </c>
      <c r="C852" s="2" t="s">
        <v>2813</v>
      </c>
      <c r="D852" s="4" t="s">
        <v>2814</v>
      </c>
      <c r="E852" s="4" t="s">
        <v>2815</v>
      </c>
      <c r="F852" s="10" t="s">
        <v>438</v>
      </c>
      <c r="G852" s="6">
        <v>1614.11</v>
      </c>
      <c r="H852" s="6">
        <v>105.61</v>
      </c>
      <c r="I852" s="160">
        <v>24</v>
      </c>
      <c r="J852" s="6">
        <v>3.5</v>
      </c>
      <c r="K852" s="7">
        <f t="shared" si="65"/>
        <v>84</v>
      </c>
      <c r="L852" s="7">
        <f t="shared" si="69"/>
        <v>5.8800000000000008</v>
      </c>
      <c r="M852" s="17">
        <f t="shared" si="68"/>
        <v>89.88</v>
      </c>
      <c r="N852" s="17">
        <f t="shared" si="66"/>
        <v>1703.9899999999998</v>
      </c>
      <c r="O852" s="6">
        <v>1703.99</v>
      </c>
      <c r="P852" s="13">
        <f t="shared" si="67"/>
        <v>111.49</v>
      </c>
      <c r="Q852" s="11">
        <v>0</v>
      </c>
      <c r="R852" s="13"/>
    </row>
    <row r="853" spans="1:18" ht="24" customHeight="1">
      <c r="A853" s="9">
        <v>849</v>
      </c>
      <c r="B853" s="3">
        <v>6020002766</v>
      </c>
      <c r="C853" s="2" t="s">
        <v>2816</v>
      </c>
      <c r="D853" s="4" t="s">
        <v>474</v>
      </c>
      <c r="E853" s="4" t="s">
        <v>2817</v>
      </c>
      <c r="F853" s="2" t="s">
        <v>18</v>
      </c>
      <c r="G853" s="6">
        <v>0</v>
      </c>
      <c r="H853" s="6">
        <v>0</v>
      </c>
      <c r="I853" s="160">
        <v>20</v>
      </c>
      <c r="J853" s="6">
        <v>3.5</v>
      </c>
      <c r="K853" s="7">
        <f t="shared" si="65"/>
        <v>70</v>
      </c>
      <c r="L853" s="7">
        <f t="shared" si="69"/>
        <v>4.9000000000000004</v>
      </c>
      <c r="M853" s="17">
        <f t="shared" si="68"/>
        <v>74.900000000000006</v>
      </c>
      <c r="N853" s="17">
        <f t="shared" si="66"/>
        <v>74.900000000000006</v>
      </c>
      <c r="O853" s="6">
        <v>74.900000000000006</v>
      </c>
      <c r="P853" s="13">
        <f t="shared" si="67"/>
        <v>4.9000000000000004</v>
      </c>
      <c r="Q853" s="11">
        <v>1</v>
      </c>
      <c r="R853" s="13"/>
    </row>
    <row r="854" spans="1:18" ht="24" customHeight="1">
      <c r="A854" s="9">
        <v>850</v>
      </c>
      <c r="B854" s="3">
        <v>6020002767</v>
      </c>
      <c r="C854" s="2" t="s">
        <v>2818</v>
      </c>
      <c r="D854" s="4" t="s">
        <v>2819</v>
      </c>
      <c r="E854" s="4" t="s">
        <v>2820</v>
      </c>
      <c r="F854" s="2" t="s">
        <v>18</v>
      </c>
      <c r="G854" s="6">
        <v>0</v>
      </c>
      <c r="H854" s="6">
        <v>0</v>
      </c>
      <c r="I854" s="160">
        <v>107</v>
      </c>
      <c r="J854" s="6">
        <v>3.5</v>
      </c>
      <c r="K854" s="7">
        <f t="shared" si="65"/>
        <v>374.5</v>
      </c>
      <c r="L854" s="7">
        <f t="shared" si="69"/>
        <v>26.215000000000003</v>
      </c>
      <c r="M854" s="17">
        <f t="shared" si="68"/>
        <v>400.71999999999997</v>
      </c>
      <c r="N854" s="17">
        <f t="shared" si="66"/>
        <v>400.71999999999997</v>
      </c>
      <c r="O854" s="6">
        <v>400.72</v>
      </c>
      <c r="P854" s="13">
        <f t="shared" si="67"/>
        <v>26.215000000000003</v>
      </c>
      <c r="Q854" s="11">
        <v>0</v>
      </c>
      <c r="R854" s="13"/>
    </row>
    <row r="855" spans="1:18" ht="24" customHeight="1">
      <c r="A855" s="9">
        <v>851</v>
      </c>
      <c r="B855" s="3">
        <v>6020002768</v>
      </c>
      <c r="C855" s="2" t="s">
        <v>2821</v>
      </c>
      <c r="D855" s="4" t="s">
        <v>2822</v>
      </c>
      <c r="E855" s="4" t="s">
        <v>2823</v>
      </c>
      <c r="F855" s="2" t="s">
        <v>18</v>
      </c>
      <c r="G855" s="6">
        <v>0</v>
      </c>
      <c r="H855" s="6">
        <v>0</v>
      </c>
      <c r="I855" s="160">
        <v>4</v>
      </c>
      <c r="J855" s="6">
        <v>3.5</v>
      </c>
      <c r="K855" s="7">
        <f t="shared" si="65"/>
        <v>14</v>
      </c>
      <c r="L855" s="7">
        <f t="shared" si="69"/>
        <v>0.98000000000000009</v>
      </c>
      <c r="M855" s="17">
        <f t="shared" si="68"/>
        <v>14.98</v>
      </c>
      <c r="N855" s="17">
        <f t="shared" si="66"/>
        <v>14.98</v>
      </c>
      <c r="O855" s="6">
        <v>14.98</v>
      </c>
      <c r="P855" s="13">
        <f t="shared" si="67"/>
        <v>0.98000000000000009</v>
      </c>
      <c r="Q855" s="11">
        <v>1</v>
      </c>
      <c r="R855" s="13"/>
    </row>
    <row r="856" spans="1:18" ht="24" customHeight="1">
      <c r="A856" s="9">
        <v>852</v>
      </c>
      <c r="B856" s="3">
        <v>6020002769</v>
      </c>
      <c r="C856" s="2" t="s">
        <v>2824</v>
      </c>
      <c r="D856" s="4" t="s">
        <v>2825</v>
      </c>
      <c r="E856" s="4" t="s">
        <v>2826</v>
      </c>
      <c r="F856" s="2" t="s">
        <v>18</v>
      </c>
      <c r="G856" s="6">
        <v>0</v>
      </c>
      <c r="H856" s="6">
        <v>0</v>
      </c>
      <c r="I856" s="160">
        <v>10</v>
      </c>
      <c r="J856" s="6">
        <v>3.5</v>
      </c>
      <c r="K856" s="7">
        <f t="shared" si="65"/>
        <v>35</v>
      </c>
      <c r="L856" s="7">
        <f t="shared" si="69"/>
        <v>2.4500000000000002</v>
      </c>
      <c r="M856" s="17">
        <f t="shared" si="68"/>
        <v>37.450000000000003</v>
      </c>
      <c r="N856" s="17">
        <f t="shared" si="66"/>
        <v>37.450000000000003</v>
      </c>
      <c r="O856" s="6">
        <v>37.450000000000003</v>
      </c>
      <c r="P856" s="13">
        <f t="shared" si="67"/>
        <v>2.4500000000000002</v>
      </c>
      <c r="Q856" s="11">
        <v>0</v>
      </c>
      <c r="R856" s="13"/>
    </row>
    <row r="857" spans="1:18" ht="24" customHeight="1">
      <c r="A857" s="9">
        <v>853</v>
      </c>
      <c r="B857" s="3">
        <v>6020002770</v>
      </c>
      <c r="C857" s="2" t="s">
        <v>2827</v>
      </c>
      <c r="D857" s="4" t="s">
        <v>2828</v>
      </c>
      <c r="E857" s="4" t="s">
        <v>2829</v>
      </c>
      <c r="F857" s="10" t="s">
        <v>18</v>
      </c>
      <c r="G857" s="6">
        <v>0</v>
      </c>
      <c r="H857" s="6">
        <v>0</v>
      </c>
      <c r="I857" s="160">
        <v>42</v>
      </c>
      <c r="J857" s="6">
        <v>3.5</v>
      </c>
      <c r="K857" s="7">
        <f t="shared" si="65"/>
        <v>147</v>
      </c>
      <c r="L857" s="7">
        <f t="shared" si="69"/>
        <v>10.290000000000001</v>
      </c>
      <c r="M857" s="17">
        <f t="shared" si="68"/>
        <v>157.29</v>
      </c>
      <c r="N857" s="17">
        <f t="shared" si="66"/>
        <v>157.29</v>
      </c>
      <c r="O857" s="6">
        <v>157.29</v>
      </c>
      <c r="P857" s="13">
        <f t="shared" si="67"/>
        <v>10.290000000000001</v>
      </c>
      <c r="Q857" s="11">
        <v>1</v>
      </c>
      <c r="R857" s="13"/>
    </row>
    <row r="858" spans="1:18" ht="24" customHeight="1">
      <c r="A858" s="9">
        <v>854</v>
      </c>
      <c r="B858" s="3">
        <v>6020002771</v>
      </c>
      <c r="C858" s="2" t="s">
        <v>2830</v>
      </c>
      <c r="D858" s="4" t="s">
        <v>2811</v>
      </c>
      <c r="E858" s="4" t="s">
        <v>2831</v>
      </c>
      <c r="F858" s="2" t="s">
        <v>18</v>
      </c>
      <c r="G858" s="6">
        <v>0</v>
      </c>
      <c r="H858" s="6">
        <v>0</v>
      </c>
      <c r="I858" s="160">
        <v>24</v>
      </c>
      <c r="J858" s="6">
        <v>3.5</v>
      </c>
      <c r="K858" s="7">
        <f t="shared" si="65"/>
        <v>84</v>
      </c>
      <c r="L858" s="7">
        <f t="shared" si="69"/>
        <v>5.8800000000000008</v>
      </c>
      <c r="M858" s="17">
        <f t="shared" si="68"/>
        <v>89.88</v>
      </c>
      <c r="N858" s="17">
        <f t="shared" si="66"/>
        <v>89.88</v>
      </c>
      <c r="O858" s="6">
        <v>89.88</v>
      </c>
      <c r="P858" s="13">
        <f t="shared" si="67"/>
        <v>5.8800000000000008</v>
      </c>
      <c r="Q858" s="11">
        <v>0</v>
      </c>
      <c r="R858" s="13"/>
    </row>
    <row r="859" spans="1:18" ht="24" customHeight="1">
      <c r="A859" s="9">
        <v>855</v>
      </c>
      <c r="B859" s="3">
        <v>6020002772</v>
      </c>
      <c r="C859" s="2" t="s">
        <v>2832</v>
      </c>
      <c r="D859" s="4" t="s">
        <v>2833</v>
      </c>
      <c r="E859" s="4" t="s">
        <v>2834</v>
      </c>
      <c r="F859" s="2" t="s">
        <v>442</v>
      </c>
      <c r="G859" s="6">
        <v>464.39</v>
      </c>
      <c r="H859" s="6">
        <v>23.77</v>
      </c>
      <c r="I859" s="160">
        <v>36</v>
      </c>
      <c r="J859" s="6">
        <v>3.5</v>
      </c>
      <c r="K859" s="7">
        <f>SUM(I859*J859)</f>
        <v>126</v>
      </c>
      <c r="L859" s="7">
        <f>SUM(K859*7%)</f>
        <v>8.82</v>
      </c>
      <c r="M859" s="17">
        <f>ROUNDUP(K859+L859,2)</f>
        <v>134.82</v>
      </c>
      <c r="N859" s="17">
        <f t="shared" si="66"/>
        <v>599.21</v>
      </c>
      <c r="O859" s="6">
        <v>599.21</v>
      </c>
      <c r="P859" s="13">
        <f t="shared" si="67"/>
        <v>32.590000000000003</v>
      </c>
      <c r="Q859" s="11">
        <v>1</v>
      </c>
      <c r="R859" s="13"/>
    </row>
    <row r="860" spans="1:18" ht="24" customHeight="1">
      <c r="A860" s="9">
        <v>856</v>
      </c>
      <c r="B860" s="3">
        <v>6020002773</v>
      </c>
      <c r="C860" s="2" t="s">
        <v>2835</v>
      </c>
      <c r="D860" s="4" t="s">
        <v>2836</v>
      </c>
      <c r="E860" s="4" t="s">
        <v>2837</v>
      </c>
      <c r="F860" s="2" t="s">
        <v>18</v>
      </c>
      <c r="G860" s="6">
        <v>0</v>
      </c>
      <c r="H860" s="6">
        <v>0</v>
      </c>
      <c r="I860" s="160">
        <v>17</v>
      </c>
      <c r="J860" s="6">
        <v>3.5</v>
      </c>
      <c r="K860" s="7">
        <f t="shared" si="65"/>
        <v>59.5</v>
      </c>
      <c r="L860" s="7">
        <f t="shared" si="69"/>
        <v>4.165</v>
      </c>
      <c r="M860" s="17">
        <f t="shared" si="68"/>
        <v>63.669999999999995</v>
      </c>
      <c r="N860" s="17">
        <f t="shared" si="66"/>
        <v>63.669999999999995</v>
      </c>
      <c r="O860" s="6">
        <v>63.67</v>
      </c>
      <c r="P860" s="13">
        <f t="shared" si="67"/>
        <v>4.165</v>
      </c>
      <c r="Q860" s="11">
        <v>0</v>
      </c>
      <c r="R860" s="13"/>
    </row>
    <row r="861" spans="1:18" ht="24" customHeight="1">
      <c r="A861" s="9">
        <v>857</v>
      </c>
      <c r="B861" s="3">
        <v>6020002774</v>
      </c>
      <c r="C861" s="2" t="s">
        <v>2838</v>
      </c>
      <c r="D861" s="4" t="s">
        <v>2839</v>
      </c>
      <c r="E861" s="4" t="s">
        <v>2840</v>
      </c>
      <c r="F861" s="2" t="s">
        <v>740</v>
      </c>
      <c r="G861" s="6">
        <v>254.67</v>
      </c>
      <c r="H861" s="6">
        <v>16.670000000000002</v>
      </c>
      <c r="I861" s="160">
        <v>9</v>
      </c>
      <c r="J861" s="6">
        <v>3.5</v>
      </c>
      <c r="K861" s="7">
        <f t="shared" si="65"/>
        <v>31.5</v>
      </c>
      <c r="L861" s="7">
        <f t="shared" si="69"/>
        <v>2.2050000000000001</v>
      </c>
      <c r="M861" s="17">
        <f t="shared" si="68"/>
        <v>33.71</v>
      </c>
      <c r="N861" s="17">
        <f t="shared" si="66"/>
        <v>288.38</v>
      </c>
      <c r="O861" s="6">
        <v>288.38</v>
      </c>
      <c r="P861" s="13">
        <f t="shared" si="67"/>
        <v>18.875</v>
      </c>
      <c r="Q861" s="11">
        <v>1</v>
      </c>
      <c r="R861" s="13"/>
    </row>
    <row r="862" spans="1:18" ht="24" customHeight="1">
      <c r="A862" s="9">
        <v>858</v>
      </c>
      <c r="B862" s="3">
        <v>6020002775</v>
      </c>
      <c r="C862" s="2" t="s">
        <v>2841</v>
      </c>
      <c r="D862" s="4" t="s">
        <v>2842</v>
      </c>
      <c r="E862" s="4" t="s">
        <v>2843</v>
      </c>
      <c r="F862" s="2" t="s">
        <v>476</v>
      </c>
      <c r="G862" s="6">
        <v>299.60000000000002</v>
      </c>
      <c r="H862" s="6">
        <v>19.600000000000001</v>
      </c>
      <c r="I862" s="160">
        <v>43</v>
      </c>
      <c r="J862" s="6">
        <v>3.5</v>
      </c>
      <c r="K862" s="7">
        <f t="shared" si="65"/>
        <v>150.5</v>
      </c>
      <c r="L862" s="7">
        <f t="shared" si="69"/>
        <v>10.535</v>
      </c>
      <c r="M862" s="17">
        <f t="shared" si="68"/>
        <v>161.04</v>
      </c>
      <c r="N862" s="17">
        <f t="shared" si="66"/>
        <v>460.64</v>
      </c>
      <c r="O862" s="6">
        <v>460.64</v>
      </c>
      <c r="P862" s="13">
        <f t="shared" si="67"/>
        <v>30.135000000000002</v>
      </c>
      <c r="Q862" s="11">
        <v>0</v>
      </c>
      <c r="R862" s="13"/>
    </row>
    <row r="863" spans="1:18" ht="24" customHeight="1">
      <c r="A863" s="9">
        <v>859</v>
      </c>
      <c r="B863" s="3">
        <v>6020002776</v>
      </c>
      <c r="C863" s="2" t="s">
        <v>2844</v>
      </c>
      <c r="D863" s="4" t="s">
        <v>2845</v>
      </c>
      <c r="E863" s="4" t="s">
        <v>2846</v>
      </c>
      <c r="F863" s="2" t="s">
        <v>472</v>
      </c>
      <c r="G863" s="6">
        <v>33.71</v>
      </c>
      <c r="H863" s="6">
        <v>2.21</v>
      </c>
      <c r="I863" s="160">
        <v>9</v>
      </c>
      <c r="J863" s="6">
        <v>3.5</v>
      </c>
      <c r="K863" s="7">
        <f t="shared" si="65"/>
        <v>31.5</v>
      </c>
      <c r="L863" s="7">
        <f t="shared" si="69"/>
        <v>2.2050000000000001</v>
      </c>
      <c r="M863" s="17">
        <f t="shared" si="68"/>
        <v>33.71</v>
      </c>
      <c r="N863" s="17">
        <f t="shared" si="66"/>
        <v>67.42</v>
      </c>
      <c r="O863" s="6">
        <v>67.42</v>
      </c>
      <c r="P863" s="13">
        <f t="shared" si="67"/>
        <v>4.415</v>
      </c>
      <c r="Q863" s="11">
        <v>1</v>
      </c>
      <c r="R863" s="13"/>
    </row>
    <row r="864" spans="1:18" ht="24" customHeight="1">
      <c r="A864" s="9">
        <v>860</v>
      </c>
      <c r="B864" s="3">
        <v>6020002777</v>
      </c>
      <c r="C864" s="2" t="s">
        <v>2847</v>
      </c>
      <c r="D864" s="4" t="s">
        <v>2848</v>
      </c>
      <c r="E864" s="4" t="s">
        <v>2849</v>
      </c>
      <c r="F864" s="2" t="s">
        <v>18</v>
      </c>
      <c r="G864" s="6">
        <v>0</v>
      </c>
      <c r="H864" s="6">
        <v>0</v>
      </c>
      <c r="I864" s="160">
        <v>19</v>
      </c>
      <c r="J864" s="6">
        <v>3.5</v>
      </c>
      <c r="K864" s="7">
        <f t="shared" si="65"/>
        <v>66.5</v>
      </c>
      <c r="L864" s="7">
        <f t="shared" si="69"/>
        <v>4.6550000000000002</v>
      </c>
      <c r="M864" s="17">
        <f t="shared" si="68"/>
        <v>71.160000000000011</v>
      </c>
      <c r="N864" s="17">
        <f t="shared" si="66"/>
        <v>71.160000000000011</v>
      </c>
      <c r="O864" s="6">
        <v>71.16</v>
      </c>
      <c r="P864" s="13">
        <f t="shared" si="67"/>
        <v>4.6550000000000002</v>
      </c>
      <c r="Q864" s="11">
        <v>0</v>
      </c>
      <c r="R864" s="13"/>
    </row>
    <row r="865" spans="1:18" ht="24" customHeight="1">
      <c r="A865" s="9">
        <v>861</v>
      </c>
      <c r="B865" s="3">
        <v>6020002778</v>
      </c>
      <c r="C865" s="2" t="s">
        <v>2850</v>
      </c>
      <c r="D865" s="4" t="s">
        <v>2851</v>
      </c>
      <c r="E865" s="4" t="s">
        <v>2852</v>
      </c>
      <c r="F865" s="2" t="s">
        <v>18</v>
      </c>
      <c r="G865" s="6">
        <v>0</v>
      </c>
      <c r="H865" s="6">
        <v>0</v>
      </c>
      <c r="I865" s="160">
        <v>44</v>
      </c>
      <c r="J865" s="6">
        <v>3.5</v>
      </c>
      <c r="K865" s="7">
        <f t="shared" si="65"/>
        <v>154</v>
      </c>
      <c r="L865" s="7">
        <f t="shared" si="69"/>
        <v>10.780000000000001</v>
      </c>
      <c r="M865" s="17">
        <f t="shared" si="68"/>
        <v>164.78</v>
      </c>
      <c r="N865" s="17">
        <f t="shared" si="66"/>
        <v>164.78</v>
      </c>
      <c r="O865" s="6">
        <v>164.78</v>
      </c>
      <c r="P865" s="13">
        <f t="shared" si="67"/>
        <v>10.780000000000001</v>
      </c>
      <c r="Q865" s="11">
        <v>1</v>
      </c>
      <c r="R865" s="13"/>
    </row>
    <row r="866" spans="1:18" ht="24" customHeight="1">
      <c r="A866" s="9">
        <v>862</v>
      </c>
      <c r="B866" s="3">
        <v>6020002779</v>
      </c>
      <c r="C866" s="2" t="s">
        <v>2853</v>
      </c>
      <c r="D866" s="4" t="s">
        <v>2854</v>
      </c>
      <c r="E866" s="4" t="s">
        <v>2855</v>
      </c>
      <c r="F866" s="2" t="s">
        <v>18</v>
      </c>
      <c r="G866" s="6">
        <v>0</v>
      </c>
      <c r="H866" s="6">
        <v>0</v>
      </c>
      <c r="I866" s="160">
        <v>35</v>
      </c>
      <c r="J866" s="6">
        <v>3.5</v>
      </c>
      <c r="K866" s="7">
        <f t="shared" si="65"/>
        <v>122.5</v>
      </c>
      <c r="L866" s="7">
        <f t="shared" si="69"/>
        <v>8.5750000000000011</v>
      </c>
      <c r="M866" s="17">
        <f t="shared" si="68"/>
        <v>131.07999999999998</v>
      </c>
      <c r="N866" s="17">
        <f t="shared" si="66"/>
        <v>131.07999999999998</v>
      </c>
      <c r="O866" s="6">
        <v>131.08000000000001</v>
      </c>
      <c r="P866" s="13">
        <f t="shared" si="67"/>
        <v>8.5750000000000011</v>
      </c>
      <c r="Q866" s="11">
        <v>0</v>
      </c>
      <c r="R866" s="13"/>
    </row>
    <row r="867" spans="1:18" ht="24" customHeight="1">
      <c r="A867" s="9">
        <v>863</v>
      </c>
      <c r="B867" s="3">
        <v>6020002780</v>
      </c>
      <c r="C867" s="2" t="s">
        <v>2856</v>
      </c>
      <c r="D867" s="4" t="s">
        <v>2857</v>
      </c>
      <c r="E867" s="4" t="s">
        <v>2858</v>
      </c>
      <c r="F867" s="2" t="s">
        <v>438</v>
      </c>
      <c r="G867" s="6">
        <v>382.02</v>
      </c>
      <c r="H867" s="6">
        <v>25.02</v>
      </c>
      <c r="I867" s="160">
        <v>13</v>
      </c>
      <c r="J867" s="6">
        <v>3.5</v>
      </c>
      <c r="K867" s="7">
        <f t="shared" si="65"/>
        <v>45.5</v>
      </c>
      <c r="L867" s="7">
        <f t="shared" si="69"/>
        <v>3.1850000000000005</v>
      </c>
      <c r="M867" s="17">
        <f t="shared" si="68"/>
        <v>48.69</v>
      </c>
      <c r="N867" s="17">
        <f t="shared" si="66"/>
        <v>430.71</v>
      </c>
      <c r="O867" s="6">
        <v>430.71</v>
      </c>
      <c r="P867" s="13">
        <f t="shared" si="67"/>
        <v>28.204999999999998</v>
      </c>
      <c r="Q867" s="11">
        <v>1</v>
      </c>
      <c r="R867" s="13"/>
    </row>
    <row r="868" spans="1:18" ht="24" customHeight="1">
      <c r="A868" s="9">
        <v>864</v>
      </c>
      <c r="B868" s="3">
        <v>6020002781</v>
      </c>
      <c r="C868" s="2" t="s">
        <v>2859</v>
      </c>
      <c r="D868" s="4" t="s">
        <v>2860</v>
      </c>
      <c r="E868" s="4" t="s">
        <v>2861</v>
      </c>
      <c r="F868" s="2" t="s">
        <v>438</v>
      </c>
      <c r="G868" s="6">
        <v>887.59</v>
      </c>
      <c r="H868" s="6">
        <v>58.09</v>
      </c>
      <c r="I868" s="160">
        <v>30</v>
      </c>
      <c r="J868" s="6">
        <v>3.5</v>
      </c>
      <c r="K868" s="7">
        <f t="shared" si="65"/>
        <v>105</v>
      </c>
      <c r="L868" s="7">
        <f t="shared" si="69"/>
        <v>7.3500000000000005</v>
      </c>
      <c r="M868" s="17">
        <f t="shared" si="68"/>
        <v>112.35</v>
      </c>
      <c r="N868" s="17">
        <f t="shared" si="66"/>
        <v>999.94</v>
      </c>
      <c r="O868" s="6">
        <v>999.94</v>
      </c>
      <c r="P868" s="13">
        <f t="shared" si="67"/>
        <v>65.44</v>
      </c>
      <c r="Q868" s="11">
        <v>0</v>
      </c>
      <c r="R868" s="13"/>
    </row>
    <row r="869" spans="1:18" ht="24" customHeight="1">
      <c r="A869" s="9">
        <v>865</v>
      </c>
      <c r="B869" s="3">
        <v>6020002782</v>
      </c>
      <c r="C869" s="2" t="s">
        <v>2862</v>
      </c>
      <c r="D869" s="4" t="s">
        <v>2863</v>
      </c>
      <c r="E869" s="4" t="s">
        <v>2864</v>
      </c>
      <c r="F869" s="2" t="s">
        <v>476</v>
      </c>
      <c r="G869" s="6">
        <v>97.38</v>
      </c>
      <c r="H869" s="6">
        <v>6.38</v>
      </c>
      <c r="I869" s="160">
        <v>20</v>
      </c>
      <c r="J869" s="6">
        <v>3.5</v>
      </c>
      <c r="K869" s="7">
        <f t="shared" si="65"/>
        <v>70</v>
      </c>
      <c r="L869" s="7">
        <f t="shared" si="69"/>
        <v>4.9000000000000004</v>
      </c>
      <c r="M869" s="17">
        <f t="shared" si="68"/>
        <v>74.900000000000006</v>
      </c>
      <c r="N869" s="17">
        <f t="shared" si="66"/>
        <v>172.28</v>
      </c>
      <c r="O869" s="6">
        <v>172.28</v>
      </c>
      <c r="P869" s="13">
        <f t="shared" si="67"/>
        <v>11.280000000000001</v>
      </c>
      <c r="Q869" s="11">
        <v>1</v>
      </c>
      <c r="R869" s="13"/>
    </row>
    <row r="870" spans="1:18" ht="24" customHeight="1">
      <c r="A870" s="9">
        <v>866</v>
      </c>
      <c r="B870" s="3">
        <v>6020002783</v>
      </c>
      <c r="C870" s="2" t="s">
        <v>2865</v>
      </c>
      <c r="D870" s="4" t="s">
        <v>2866</v>
      </c>
      <c r="E870" s="4" t="s">
        <v>2867</v>
      </c>
      <c r="F870" s="2" t="s">
        <v>438</v>
      </c>
      <c r="G870" s="6">
        <v>689.11</v>
      </c>
      <c r="H870" s="6">
        <v>45.11</v>
      </c>
      <c r="I870" s="160">
        <v>29</v>
      </c>
      <c r="J870" s="6">
        <v>3.5</v>
      </c>
      <c r="K870" s="7">
        <f t="shared" si="65"/>
        <v>101.5</v>
      </c>
      <c r="L870" s="7">
        <f t="shared" si="69"/>
        <v>7.1050000000000004</v>
      </c>
      <c r="M870" s="17">
        <f t="shared" si="68"/>
        <v>108.61</v>
      </c>
      <c r="N870" s="17">
        <f t="shared" si="66"/>
        <v>797.72</v>
      </c>
      <c r="O870" s="6">
        <v>797.72</v>
      </c>
      <c r="P870" s="13">
        <f t="shared" si="67"/>
        <v>52.215000000000003</v>
      </c>
      <c r="Q870" s="11">
        <v>0</v>
      </c>
      <c r="R870" s="13"/>
    </row>
    <row r="871" spans="1:18" ht="24" customHeight="1">
      <c r="A871" s="9">
        <v>867</v>
      </c>
      <c r="B871" s="3">
        <v>6020002784</v>
      </c>
      <c r="C871" s="2" t="s">
        <v>2868</v>
      </c>
      <c r="D871" s="4" t="s">
        <v>2860</v>
      </c>
      <c r="E871" s="4" t="s">
        <v>2869</v>
      </c>
      <c r="F871" s="2" t="s">
        <v>438</v>
      </c>
      <c r="G871" s="6">
        <v>977.47</v>
      </c>
      <c r="H871" s="6">
        <v>63.97</v>
      </c>
      <c r="I871" s="160">
        <v>38</v>
      </c>
      <c r="J871" s="6">
        <v>3.5</v>
      </c>
      <c r="K871" s="7">
        <f t="shared" si="65"/>
        <v>133</v>
      </c>
      <c r="L871" s="7">
        <f t="shared" si="69"/>
        <v>9.31</v>
      </c>
      <c r="M871" s="17">
        <f t="shared" si="68"/>
        <v>142.31</v>
      </c>
      <c r="N871" s="17">
        <f t="shared" si="66"/>
        <v>1119.78</v>
      </c>
      <c r="O871" s="6">
        <v>1119.78</v>
      </c>
      <c r="P871" s="13">
        <f t="shared" si="67"/>
        <v>73.28</v>
      </c>
      <c r="Q871" s="11">
        <v>1</v>
      </c>
      <c r="R871" s="13"/>
    </row>
    <row r="872" spans="1:18" ht="24" customHeight="1">
      <c r="A872" s="9">
        <v>868</v>
      </c>
      <c r="B872" s="3">
        <v>6020002785</v>
      </c>
      <c r="C872" s="2" t="s">
        <v>2870</v>
      </c>
      <c r="D872" s="4" t="s">
        <v>2871</v>
      </c>
      <c r="E872" s="4" t="s">
        <v>2872</v>
      </c>
      <c r="F872" s="2" t="s">
        <v>585</v>
      </c>
      <c r="G872" s="6">
        <v>2029.82</v>
      </c>
      <c r="H872" s="6">
        <v>132.82</v>
      </c>
      <c r="I872" s="160">
        <v>90</v>
      </c>
      <c r="J872" s="6">
        <v>3.5</v>
      </c>
      <c r="K872" s="7">
        <f t="shared" si="65"/>
        <v>315</v>
      </c>
      <c r="L872" s="7">
        <f t="shared" si="69"/>
        <v>22.05</v>
      </c>
      <c r="M872" s="17">
        <f t="shared" si="68"/>
        <v>337.05</v>
      </c>
      <c r="N872" s="17">
        <f t="shared" si="66"/>
        <v>2366.87</v>
      </c>
      <c r="O872" s="6">
        <v>2366.87</v>
      </c>
      <c r="P872" s="13">
        <f t="shared" si="67"/>
        <v>154.87</v>
      </c>
      <c r="Q872" s="11">
        <v>0</v>
      </c>
      <c r="R872" s="13"/>
    </row>
    <row r="873" spans="1:18" ht="24" customHeight="1">
      <c r="A873" s="9">
        <v>869</v>
      </c>
      <c r="B873" s="3">
        <v>6020002786</v>
      </c>
      <c r="C873" s="2" t="s">
        <v>2873</v>
      </c>
      <c r="D873" s="4" t="s">
        <v>2874</v>
      </c>
      <c r="E873" s="4" t="s">
        <v>2875</v>
      </c>
      <c r="F873" s="2" t="s">
        <v>438</v>
      </c>
      <c r="G873" s="6">
        <v>138.58000000000001</v>
      </c>
      <c r="H873" s="6">
        <v>9.08</v>
      </c>
      <c r="I873" s="160">
        <v>2</v>
      </c>
      <c r="J873" s="6">
        <v>3.5</v>
      </c>
      <c r="K873" s="7">
        <f t="shared" si="65"/>
        <v>7</v>
      </c>
      <c r="L873" s="7">
        <f t="shared" si="69"/>
        <v>0.49000000000000005</v>
      </c>
      <c r="M873" s="17">
        <f t="shared" si="68"/>
        <v>7.49</v>
      </c>
      <c r="N873" s="17">
        <f t="shared" si="66"/>
        <v>146.07000000000002</v>
      </c>
      <c r="O873" s="6">
        <v>146.07</v>
      </c>
      <c r="P873" s="13">
        <f t="shared" si="67"/>
        <v>9.57</v>
      </c>
      <c r="Q873" s="11">
        <v>1</v>
      </c>
      <c r="R873" s="13"/>
    </row>
    <row r="874" spans="1:18" ht="24" customHeight="1">
      <c r="A874" s="9">
        <v>870</v>
      </c>
      <c r="B874" s="3">
        <v>6020002787</v>
      </c>
      <c r="C874" s="2" t="s">
        <v>2876</v>
      </c>
      <c r="D874" s="4" t="s">
        <v>2877</v>
      </c>
      <c r="E874" s="4" t="s">
        <v>2878</v>
      </c>
      <c r="F874" s="10" t="s">
        <v>18</v>
      </c>
      <c r="G874" s="6">
        <v>0</v>
      </c>
      <c r="H874" s="6">
        <v>0</v>
      </c>
      <c r="I874" s="160">
        <v>56</v>
      </c>
      <c r="J874" s="6">
        <v>3.5</v>
      </c>
      <c r="K874" s="7">
        <f t="shared" si="65"/>
        <v>196</v>
      </c>
      <c r="L874" s="7">
        <f t="shared" si="69"/>
        <v>13.72</v>
      </c>
      <c r="M874" s="17">
        <f t="shared" si="68"/>
        <v>209.72</v>
      </c>
      <c r="N874" s="17">
        <f t="shared" si="66"/>
        <v>209.72</v>
      </c>
      <c r="O874" s="6">
        <v>209.72</v>
      </c>
      <c r="P874" s="13">
        <f t="shared" si="67"/>
        <v>13.72</v>
      </c>
      <c r="Q874" s="11">
        <v>0</v>
      </c>
      <c r="R874" s="13"/>
    </row>
    <row r="875" spans="1:18" ht="24" customHeight="1">
      <c r="A875" s="9">
        <v>871</v>
      </c>
      <c r="B875" s="3">
        <v>6020002788</v>
      </c>
      <c r="C875" s="2" t="s">
        <v>2879</v>
      </c>
      <c r="D875" s="4" t="s">
        <v>2880</v>
      </c>
      <c r="E875" s="4" t="s">
        <v>2878</v>
      </c>
      <c r="F875" s="2" t="s">
        <v>476</v>
      </c>
      <c r="G875" s="6">
        <v>183.51</v>
      </c>
      <c r="H875" s="6">
        <v>12.01</v>
      </c>
      <c r="I875" s="160">
        <v>20</v>
      </c>
      <c r="J875" s="6">
        <v>3.5</v>
      </c>
      <c r="K875" s="7">
        <f t="shared" si="65"/>
        <v>70</v>
      </c>
      <c r="L875" s="7">
        <f t="shared" si="69"/>
        <v>4.9000000000000004</v>
      </c>
      <c r="M875" s="17">
        <f t="shared" si="68"/>
        <v>74.900000000000006</v>
      </c>
      <c r="N875" s="17">
        <f t="shared" si="66"/>
        <v>258.40999999999997</v>
      </c>
      <c r="O875" s="6">
        <v>258.41000000000003</v>
      </c>
      <c r="P875" s="13">
        <f t="shared" si="67"/>
        <v>16.91</v>
      </c>
      <c r="Q875" s="11">
        <v>1</v>
      </c>
      <c r="R875" s="13"/>
    </row>
    <row r="876" spans="1:18" ht="24" customHeight="1">
      <c r="A876" s="9">
        <v>872</v>
      </c>
      <c r="B876" s="3">
        <v>6020002789</v>
      </c>
      <c r="C876" s="2" t="s">
        <v>2881</v>
      </c>
      <c r="D876" s="4" t="s">
        <v>2882</v>
      </c>
      <c r="E876" s="4" t="s">
        <v>2878</v>
      </c>
      <c r="F876" s="2" t="s">
        <v>438</v>
      </c>
      <c r="G876" s="6">
        <v>288.38</v>
      </c>
      <c r="H876" s="6">
        <v>18.88</v>
      </c>
      <c r="I876" s="160">
        <v>10</v>
      </c>
      <c r="J876" s="6">
        <v>3.5</v>
      </c>
      <c r="K876" s="7">
        <f t="shared" si="65"/>
        <v>35</v>
      </c>
      <c r="L876" s="7">
        <f t="shared" si="69"/>
        <v>2.4500000000000002</v>
      </c>
      <c r="M876" s="17">
        <f t="shared" si="68"/>
        <v>37.450000000000003</v>
      </c>
      <c r="N876" s="17">
        <f t="shared" si="66"/>
        <v>325.83</v>
      </c>
      <c r="O876" s="6">
        <v>325.83</v>
      </c>
      <c r="P876" s="13">
        <f t="shared" si="67"/>
        <v>21.33</v>
      </c>
      <c r="Q876" s="11">
        <v>0</v>
      </c>
      <c r="R876" s="13"/>
    </row>
    <row r="877" spans="1:18" ht="24" customHeight="1">
      <c r="A877" s="9">
        <v>873</v>
      </c>
      <c r="B877" s="3">
        <v>6020002790</v>
      </c>
      <c r="C877" s="2" t="s">
        <v>2883</v>
      </c>
      <c r="D877" s="4" t="s">
        <v>2884</v>
      </c>
      <c r="E877" s="4" t="s">
        <v>2878</v>
      </c>
      <c r="F877" s="10" t="s">
        <v>438</v>
      </c>
      <c r="G877" s="6">
        <v>1213.4000000000001</v>
      </c>
      <c r="H877" s="6">
        <v>79.400000000000006</v>
      </c>
      <c r="I877" s="160">
        <v>28</v>
      </c>
      <c r="J877" s="6">
        <v>3.5</v>
      </c>
      <c r="K877" s="7">
        <f t="shared" si="65"/>
        <v>98</v>
      </c>
      <c r="L877" s="7">
        <f t="shared" si="69"/>
        <v>6.86</v>
      </c>
      <c r="M877" s="17">
        <f t="shared" si="68"/>
        <v>104.86</v>
      </c>
      <c r="N877" s="17">
        <f t="shared" si="66"/>
        <v>1318.26</v>
      </c>
      <c r="O877" s="6">
        <v>1318.26</v>
      </c>
      <c r="P877" s="13">
        <f t="shared" si="67"/>
        <v>86.26</v>
      </c>
      <c r="Q877" s="11">
        <v>1</v>
      </c>
      <c r="R877" s="13"/>
    </row>
    <row r="878" spans="1:18" ht="24" customHeight="1">
      <c r="A878" s="9">
        <v>874</v>
      </c>
      <c r="B878" s="3">
        <v>6020002791</v>
      </c>
      <c r="C878" s="2" t="s">
        <v>2885</v>
      </c>
      <c r="D878" s="4" t="s">
        <v>2886</v>
      </c>
      <c r="E878" s="4" t="s">
        <v>2878</v>
      </c>
      <c r="F878" s="2" t="s">
        <v>476</v>
      </c>
      <c r="G878" s="6">
        <v>232.19</v>
      </c>
      <c r="H878" s="6">
        <v>15.19</v>
      </c>
      <c r="I878" s="160">
        <v>26</v>
      </c>
      <c r="J878" s="6">
        <v>3.5</v>
      </c>
      <c r="K878" s="7">
        <f t="shared" si="65"/>
        <v>91</v>
      </c>
      <c r="L878" s="7">
        <f t="shared" si="69"/>
        <v>6.370000000000001</v>
      </c>
      <c r="M878" s="17">
        <f t="shared" si="68"/>
        <v>97.37</v>
      </c>
      <c r="N878" s="17">
        <f t="shared" si="66"/>
        <v>329.56</v>
      </c>
      <c r="O878" s="6">
        <v>329.56</v>
      </c>
      <c r="P878" s="13">
        <f t="shared" si="67"/>
        <v>21.560000000000002</v>
      </c>
      <c r="Q878" s="11">
        <v>0</v>
      </c>
      <c r="R878" s="13"/>
    </row>
    <row r="879" spans="1:18" ht="24" customHeight="1">
      <c r="A879" s="9">
        <v>875</v>
      </c>
      <c r="B879" s="3">
        <v>6020002792</v>
      </c>
      <c r="C879" s="2" t="s">
        <v>2887</v>
      </c>
      <c r="D879" s="4" t="s">
        <v>2888</v>
      </c>
      <c r="E879" s="4" t="s">
        <v>2878</v>
      </c>
      <c r="F879" s="2" t="s">
        <v>438</v>
      </c>
      <c r="G879" s="6">
        <v>1378.19</v>
      </c>
      <c r="H879" s="6">
        <v>90.19</v>
      </c>
      <c r="I879" s="160">
        <v>38</v>
      </c>
      <c r="J879" s="6">
        <v>3.5</v>
      </c>
      <c r="K879" s="7">
        <f t="shared" si="65"/>
        <v>133</v>
      </c>
      <c r="L879" s="7">
        <f t="shared" si="69"/>
        <v>9.31</v>
      </c>
      <c r="M879" s="17">
        <f t="shared" si="68"/>
        <v>142.31</v>
      </c>
      <c r="N879" s="17">
        <f t="shared" si="66"/>
        <v>1520.5</v>
      </c>
      <c r="O879" s="6">
        <v>1520.5</v>
      </c>
      <c r="P879" s="13">
        <f t="shared" si="67"/>
        <v>99.5</v>
      </c>
      <c r="Q879" s="11">
        <v>1</v>
      </c>
      <c r="R879" s="13"/>
    </row>
    <row r="880" spans="1:18" ht="24" customHeight="1">
      <c r="A880" s="9">
        <v>876</v>
      </c>
      <c r="B880" s="3">
        <v>6020002793</v>
      </c>
      <c r="C880" s="2" t="s">
        <v>2889</v>
      </c>
      <c r="D880" s="4" t="s">
        <v>2890</v>
      </c>
      <c r="E880" s="4" t="s">
        <v>2878</v>
      </c>
      <c r="F880" s="2" t="s">
        <v>18</v>
      </c>
      <c r="G880" s="6">
        <v>0</v>
      </c>
      <c r="H880" s="6">
        <v>0</v>
      </c>
      <c r="I880" s="160">
        <v>531</v>
      </c>
      <c r="J880" s="6">
        <v>3.5</v>
      </c>
      <c r="K880" s="7">
        <f t="shared" si="65"/>
        <v>1858.5</v>
      </c>
      <c r="L880" s="7">
        <f t="shared" si="69"/>
        <v>130.095</v>
      </c>
      <c r="M880" s="17">
        <f t="shared" si="68"/>
        <v>1988.6</v>
      </c>
      <c r="N880" s="17">
        <f t="shared" si="66"/>
        <v>1988.6</v>
      </c>
      <c r="O880" s="6">
        <v>1988.6</v>
      </c>
      <c r="P880" s="13">
        <f t="shared" si="67"/>
        <v>130.095</v>
      </c>
      <c r="Q880" s="11">
        <v>0</v>
      </c>
      <c r="R880" s="13"/>
    </row>
    <row r="881" spans="1:18" ht="24" customHeight="1">
      <c r="A881" s="9">
        <v>877</v>
      </c>
      <c r="B881" s="3">
        <v>6020002794</v>
      </c>
      <c r="C881" s="2" t="s">
        <v>2891</v>
      </c>
      <c r="D881" s="4" t="s">
        <v>2892</v>
      </c>
      <c r="E881" s="4" t="s">
        <v>2878</v>
      </c>
      <c r="F881" s="2" t="s">
        <v>18</v>
      </c>
      <c r="G881" s="6">
        <v>0</v>
      </c>
      <c r="H881" s="6">
        <v>0</v>
      </c>
      <c r="I881" s="160">
        <v>559</v>
      </c>
      <c r="J881" s="6">
        <v>3.5</v>
      </c>
      <c r="K881" s="7">
        <f t="shared" si="65"/>
        <v>1956.5</v>
      </c>
      <c r="L881" s="7">
        <f t="shared" si="69"/>
        <v>136.95500000000001</v>
      </c>
      <c r="M881" s="17">
        <f t="shared" si="68"/>
        <v>2093.46</v>
      </c>
      <c r="N881" s="17">
        <f t="shared" si="66"/>
        <v>2093.46</v>
      </c>
      <c r="O881" s="6">
        <v>2093.46</v>
      </c>
      <c r="P881" s="13">
        <f t="shared" si="67"/>
        <v>136.95500000000001</v>
      </c>
      <c r="Q881" s="11">
        <v>1</v>
      </c>
      <c r="R881" s="13"/>
    </row>
    <row r="882" spans="1:18" ht="24" customHeight="1">
      <c r="A882" s="9">
        <v>878</v>
      </c>
      <c r="B882" s="3">
        <v>6020002795</v>
      </c>
      <c r="C882" s="2" t="s">
        <v>2893</v>
      </c>
      <c r="D882" s="4" t="s">
        <v>2894</v>
      </c>
      <c r="E882" s="4" t="s">
        <v>2878</v>
      </c>
      <c r="F882" s="10" t="s">
        <v>438</v>
      </c>
      <c r="G882" s="6">
        <v>12422.19</v>
      </c>
      <c r="H882" s="6">
        <v>812.69</v>
      </c>
      <c r="I882" s="160">
        <v>237</v>
      </c>
      <c r="J882" s="6">
        <v>3.5</v>
      </c>
      <c r="K882" s="7">
        <f t="shared" si="65"/>
        <v>829.5</v>
      </c>
      <c r="L882" s="7">
        <f t="shared" si="69"/>
        <v>58.065000000000005</v>
      </c>
      <c r="M882" s="17">
        <f t="shared" si="68"/>
        <v>887.56999999999994</v>
      </c>
      <c r="N882" s="17">
        <f t="shared" si="66"/>
        <v>13309.76</v>
      </c>
      <c r="O882" s="6">
        <v>13309.76</v>
      </c>
      <c r="P882" s="13">
        <f t="shared" si="67"/>
        <v>870.75500000000011</v>
      </c>
      <c r="Q882" s="11">
        <v>0</v>
      </c>
      <c r="R882" s="13"/>
    </row>
    <row r="883" spans="1:18" ht="24" customHeight="1">
      <c r="A883" s="9">
        <v>879</v>
      </c>
      <c r="B883" s="3">
        <v>6020002796</v>
      </c>
      <c r="C883" s="2" t="s">
        <v>2895</v>
      </c>
      <c r="D883" s="4" t="s">
        <v>2894</v>
      </c>
      <c r="E883" s="4" t="s">
        <v>2878</v>
      </c>
      <c r="F883" s="2" t="s">
        <v>438</v>
      </c>
      <c r="G883" s="6">
        <v>9718.2999999999993</v>
      </c>
      <c r="H883" s="6">
        <v>635.79999999999995</v>
      </c>
      <c r="I883" s="160">
        <v>288</v>
      </c>
      <c r="J883" s="6">
        <v>3.5</v>
      </c>
      <c r="K883" s="7">
        <f t="shared" si="65"/>
        <v>1008</v>
      </c>
      <c r="L883" s="7">
        <f t="shared" si="69"/>
        <v>70.56</v>
      </c>
      <c r="M883" s="17">
        <f t="shared" si="68"/>
        <v>1078.56</v>
      </c>
      <c r="N883" s="17">
        <f t="shared" si="66"/>
        <v>10796.859999999999</v>
      </c>
      <c r="O883" s="6">
        <v>10796.86</v>
      </c>
      <c r="P883" s="13">
        <f t="shared" si="67"/>
        <v>706.3599999999999</v>
      </c>
      <c r="Q883" s="11">
        <v>1</v>
      </c>
      <c r="R883" s="13"/>
    </row>
    <row r="884" spans="1:18" ht="24" customHeight="1">
      <c r="A884" s="9">
        <v>880</v>
      </c>
      <c r="B884" s="3">
        <v>6020002797</v>
      </c>
      <c r="C884" s="2" t="s">
        <v>2896</v>
      </c>
      <c r="D884" s="4" t="s">
        <v>2897</v>
      </c>
      <c r="E884" s="4" t="s">
        <v>2878</v>
      </c>
      <c r="F884" s="2" t="s">
        <v>484</v>
      </c>
      <c r="G884" s="6">
        <v>134.82</v>
      </c>
      <c r="H884" s="6">
        <v>8.82</v>
      </c>
      <c r="I884" s="160">
        <v>0</v>
      </c>
      <c r="J884" s="6">
        <v>3.5</v>
      </c>
      <c r="K884" s="7">
        <f t="shared" si="65"/>
        <v>0</v>
      </c>
      <c r="L884" s="7">
        <f t="shared" si="69"/>
        <v>0</v>
      </c>
      <c r="M884" s="17">
        <f t="shared" si="68"/>
        <v>0</v>
      </c>
      <c r="N884" s="17">
        <f t="shared" si="66"/>
        <v>134.82</v>
      </c>
      <c r="O884" s="6">
        <v>134.82</v>
      </c>
      <c r="P884" s="13">
        <f t="shared" si="67"/>
        <v>8.82</v>
      </c>
      <c r="Q884" s="11">
        <v>0</v>
      </c>
      <c r="R884" s="13"/>
    </row>
    <row r="885" spans="1:18" ht="24" customHeight="1">
      <c r="A885" s="9">
        <v>881</v>
      </c>
      <c r="B885" s="3">
        <v>6020002798</v>
      </c>
      <c r="C885" s="2" t="s">
        <v>2898</v>
      </c>
      <c r="D885" s="4" t="s">
        <v>2899</v>
      </c>
      <c r="E885" s="4" t="s">
        <v>2878</v>
      </c>
      <c r="F885" s="2" t="s">
        <v>18</v>
      </c>
      <c r="G885" s="6">
        <v>0</v>
      </c>
      <c r="H885" s="6">
        <v>0</v>
      </c>
      <c r="I885" s="160">
        <v>22</v>
      </c>
      <c r="J885" s="6">
        <v>3.5</v>
      </c>
      <c r="K885" s="7">
        <f t="shared" si="65"/>
        <v>77</v>
      </c>
      <c r="L885" s="7">
        <f t="shared" si="69"/>
        <v>5.3900000000000006</v>
      </c>
      <c r="M885" s="17">
        <f t="shared" si="68"/>
        <v>82.39</v>
      </c>
      <c r="N885" s="17">
        <f t="shared" si="66"/>
        <v>82.39</v>
      </c>
      <c r="O885" s="6">
        <v>82.39</v>
      </c>
      <c r="P885" s="13">
        <f t="shared" si="67"/>
        <v>5.3900000000000006</v>
      </c>
      <c r="Q885" s="11">
        <v>1</v>
      </c>
      <c r="R885" s="13"/>
    </row>
    <row r="886" spans="1:18" ht="24" customHeight="1">
      <c r="A886" s="9">
        <v>882</v>
      </c>
      <c r="B886" s="3">
        <v>6020002799</v>
      </c>
      <c r="C886" s="2" t="s">
        <v>2900</v>
      </c>
      <c r="D886" s="4" t="s">
        <v>2899</v>
      </c>
      <c r="E886" s="4" t="s">
        <v>2878</v>
      </c>
      <c r="F886" s="2" t="s">
        <v>18</v>
      </c>
      <c r="G886" s="6">
        <v>0</v>
      </c>
      <c r="H886" s="6">
        <v>0</v>
      </c>
      <c r="I886" s="160">
        <v>103</v>
      </c>
      <c r="J886" s="6">
        <v>3.5</v>
      </c>
      <c r="K886" s="7">
        <f t="shared" si="65"/>
        <v>360.5</v>
      </c>
      <c r="L886" s="7">
        <f t="shared" si="69"/>
        <v>25.235000000000003</v>
      </c>
      <c r="M886" s="17">
        <f t="shared" si="68"/>
        <v>385.74</v>
      </c>
      <c r="N886" s="17">
        <f t="shared" si="66"/>
        <v>385.74</v>
      </c>
      <c r="O886" s="6">
        <v>385.74</v>
      </c>
      <c r="P886" s="13">
        <f t="shared" si="67"/>
        <v>25.235000000000003</v>
      </c>
      <c r="Q886" s="11">
        <v>0</v>
      </c>
      <c r="R886" s="13"/>
    </row>
    <row r="887" spans="1:18" ht="24" customHeight="1">
      <c r="A887" s="9">
        <v>883</v>
      </c>
      <c r="B887" s="3">
        <v>6020002800</v>
      </c>
      <c r="C887" s="2" t="s">
        <v>2901</v>
      </c>
      <c r="D887" s="4" t="s">
        <v>2902</v>
      </c>
      <c r="E887" s="4" t="s">
        <v>2878</v>
      </c>
      <c r="F887" s="2" t="s">
        <v>438</v>
      </c>
      <c r="G887" s="6">
        <v>6332.83</v>
      </c>
      <c r="H887" s="6">
        <v>414.33</v>
      </c>
      <c r="I887" s="160">
        <v>493</v>
      </c>
      <c r="J887" s="6">
        <v>3.5</v>
      </c>
      <c r="K887" s="7">
        <f t="shared" si="65"/>
        <v>1725.5</v>
      </c>
      <c r="L887" s="7">
        <f t="shared" si="69"/>
        <v>120.78500000000001</v>
      </c>
      <c r="M887" s="17">
        <f t="shared" si="68"/>
        <v>1846.29</v>
      </c>
      <c r="N887" s="17">
        <f t="shared" si="66"/>
        <v>8179.12</v>
      </c>
      <c r="O887" s="6">
        <v>8179.12</v>
      </c>
      <c r="P887" s="13">
        <f t="shared" si="67"/>
        <v>535.11500000000001</v>
      </c>
      <c r="Q887" s="11">
        <v>1</v>
      </c>
      <c r="R887" s="13"/>
    </row>
    <row r="888" spans="1:18" ht="24" customHeight="1">
      <c r="A888" s="9">
        <v>884</v>
      </c>
      <c r="B888" s="3">
        <v>6020002801</v>
      </c>
      <c r="C888" s="2" t="s">
        <v>2903</v>
      </c>
      <c r="D888" s="4" t="s">
        <v>2904</v>
      </c>
      <c r="E888" s="4" t="s">
        <v>2878</v>
      </c>
      <c r="F888" s="2" t="s">
        <v>18</v>
      </c>
      <c r="G888" s="6">
        <v>0</v>
      </c>
      <c r="H888" s="6">
        <v>0</v>
      </c>
      <c r="I888" s="160">
        <v>7</v>
      </c>
      <c r="J888" s="6">
        <v>3.5</v>
      </c>
      <c r="K888" s="7">
        <f t="shared" si="65"/>
        <v>24.5</v>
      </c>
      <c r="L888" s="7">
        <f t="shared" si="69"/>
        <v>1.7150000000000001</v>
      </c>
      <c r="M888" s="17">
        <f t="shared" si="68"/>
        <v>26.220000000000002</v>
      </c>
      <c r="N888" s="17">
        <f t="shared" si="66"/>
        <v>26.220000000000002</v>
      </c>
      <c r="O888" s="6">
        <v>26.22</v>
      </c>
      <c r="P888" s="13">
        <f t="shared" si="67"/>
        <v>1.7150000000000001</v>
      </c>
      <c r="Q888" s="11">
        <v>0</v>
      </c>
      <c r="R888" s="13"/>
    </row>
    <row r="889" spans="1:18" ht="24" customHeight="1">
      <c r="A889" s="9">
        <v>885</v>
      </c>
      <c r="B889" s="3">
        <v>6020002802</v>
      </c>
      <c r="C889" s="2" t="s">
        <v>2905</v>
      </c>
      <c r="D889" s="4" t="s">
        <v>2906</v>
      </c>
      <c r="E889" s="4" t="s">
        <v>2907</v>
      </c>
      <c r="F889" s="2" t="s">
        <v>438</v>
      </c>
      <c r="G889" s="6">
        <v>1273.33</v>
      </c>
      <c r="H889" s="6">
        <v>83.33</v>
      </c>
      <c r="I889" s="160">
        <v>37</v>
      </c>
      <c r="J889" s="6">
        <v>3.5</v>
      </c>
      <c r="K889" s="7">
        <f t="shared" si="65"/>
        <v>129.5</v>
      </c>
      <c r="L889" s="7">
        <f t="shared" si="69"/>
        <v>9.0650000000000013</v>
      </c>
      <c r="M889" s="17">
        <f t="shared" si="68"/>
        <v>138.57</v>
      </c>
      <c r="N889" s="17">
        <f t="shared" si="66"/>
        <v>1411.8999999999999</v>
      </c>
      <c r="O889" s="6">
        <v>1411.9</v>
      </c>
      <c r="P889" s="13">
        <f t="shared" si="67"/>
        <v>92.394999999999996</v>
      </c>
      <c r="Q889" s="11">
        <v>1</v>
      </c>
      <c r="R889" s="13"/>
    </row>
    <row r="890" spans="1:18" ht="24" customHeight="1">
      <c r="A890" s="9">
        <v>886</v>
      </c>
      <c r="B890" s="3">
        <v>6020002803</v>
      </c>
      <c r="C890" s="2" t="s">
        <v>2908</v>
      </c>
      <c r="D890" s="4" t="s">
        <v>2909</v>
      </c>
      <c r="E890" s="4" t="s">
        <v>2910</v>
      </c>
      <c r="F890" s="2" t="s">
        <v>18</v>
      </c>
      <c r="G890" s="6">
        <v>0</v>
      </c>
      <c r="H890" s="6">
        <v>0</v>
      </c>
      <c r="I890" s="160">
        <v>9</v>
      </c>
      <c r="J890" s="6">
        <v>3.5</v>
      </c>
      <c r="K890" s="7">
        <f t="shared" si="65"/>
        <v>31.5</v>
      </c>
      <c r="L890" s="7">
        <f t="shared" si="69"/>
        <v>2.2050000000000001</v>
      </c>
      <c r="M890" s="17">
        <f t="shared" si="68"/>
        <v>33.71</v>
      </c>
      <c r="N890" s="17">
        <f t="shared" si="66"/>
        <v>33.71</v>
      </c>
      <c r="O890" s="6">
        <v>33.71</v>
      </c>
      <c r="P890" s="13">
        <f t="shared" si="67"/>
        <v>2.2050000000000001</v>
      </c>
      <c r="Q890" s="11">
        <v>0</v>
      </c>
      <c r="R890" s="13"/>
    </row>
    <row r="891" spans="1:18" ht="24" customHeight="1">
      <c r="A891" s="9">
        <v>887</v>
      </c>
      <c r="B891" s="3">
        <v>6020002804</v>
      </c>
      <c r="C891" s="2" t="s">
        <v>2911</v>
      </c>
      <c r="D891" s="4" t="s">
        <v>2912</v>
      </c>
      <c r="E891" s="4" t="s">
        <v>2913</v>
      </c>
      <c r="F891" s="2" t="s">
        <v>438</v>
      </c>
      <c r="G891" s="6">
        <v>550.54</v>
      </c>
      <c r="H891" s="6">
        <v>36.04</v>
      </c>
      <c r="I891" s="160">
        <v>16</v>
      </c>
      <c r="J891" s="6">
        <v>3.5</v>
      </c>
      <c r="K891" s="7">
        <f t="shared" si="65"/>
        <v>56</v>
      </c>
      <c r="L891" s="7">
        <f t="shared" si="69"/>
        <v>3.9200000000000004</v>
      </c>
      <c r="M891" s="17">
        <f t="shared" si="68"/>
        <v>59.92</v>
      </c>
      <c r="N891" s="17">
        <f t="shared" si="66"/>
        <v>610.45999999999992</v>
      </c>
      <c r="O891" s="6">
        <v>610.46</v>
      </c>
      <c r="P891" s="13">
        <f t="shared" si="67"/>
        <v>39.96</v>
      </c>
      <c r="Q891" s="11">
        <v>1</v>
      </c>
      <c r="R891" s="13"/>
    </row>
    <row r="892" spans="1:18" ht="24" customHeight="1">
      <c r="A892" s="9">
        <v>888</v>
      </c>
      <c r="B892" s="3">
        <v>6020002805</v>
      </c>
      <c r="C892" s="2" t="s">
        <v>2914</v>
      </c>
      <c r="D892" s="4" t="s">
        <v>2915</v>
      </c>
      <c r="E892" s="4" t="s">
        <v>2916</v>
      </c>
      <c r="F892" s="10" t="s">
        <v>600</v>
      </c>
      <c r="G892" s="6">
        <v>404.49</v>
      </c>
      <c r="H892" s="6">
        <v>26.49</v>
      </c>
      <c r="I892" s="160">
        <v>19</v>
      </c>
      <c r="J892" s="6">
        <v>3.5</v>
      </c>
      <c r="K892" s="7">
        <f t="shared" si="65"/>
        <v>66.5</v>
      </c>
      <c r="L892" s="7">
        <f t="shared" si="69"/>
        <v>4.6550000000000002</v>
      </c>
      <c r="M892" s="17">
        <f t="shared" si="68"/>
        <v>71.160000000000011</v>
      </c>
      <c r="N892" s="17">
        <f t="shared" si="66"/>
        <v>475.65000000000003</v>
      </c>
      <c r="O892" s="6">
        <v>475.65</v>
      </c>
      <c r="P892" s="13">
        <f t="shared" si="67"/>
        <v>31.145</v>
      </c>
      <c r="Q892" s="11">
        <v>0</v>
      </c>
      <c r="R892" s="13"/>
    </row>
    <row r="893" spans="1:18" ht="24" customHeight="1">
      <c r="A893" s="9">
        <v>889</v>
      </c>
      <c r="B893" s="3">
        <v>6020002806</v>
      </c>
      <c r="C893" s="2" t="s">
        <v>2917</v>
      </c>
      <c r="D893" s="4" t="s">
        <v>2918</v>
      </c>
      <c r="E893" s="4" t="s">
        <v>2919</v>
      </c>
      <c r="F893" s="10" t="s">
        <v>18</v>
      </c>
      <c r="G893" s="6">
        <v>0</v>
      </c>
      <c r="H893" s="6">
        <v>0</v>
      </c>
      <c r="I893" s="160">
        <v>82</v>
      </c>
      <c r="J893" s="6">
        <v>3.5</v>
      </c>
      <c r="K893" s="7">
        <f t="shared" si="65"/>
        <v>287</v>
      </c>
      <c r="L893" s="7">
        <f t="shared" si="69"/>
        <v>20.090000000000003</v>
      </c>
      <c r="M893" s="17">
        <f t="shared" si="68"/>
        <v>307.08999999999997</v>
      </c>
      <c r="N893" s="17">
        <f t="shared" si="66"/>
        <v>307.08999999999997</v>
      </c>
      <c r="O893" s="6">
        <v>307.08999999999997</v>
      </c>
      <c r="P893" s="13">
        <f t="shared" si="67"/>
        <v>20.090000000000003</v>
      </c>
      <c r="Q893" s="11">
        <v>1</v>
      </c>
      <c r="R893" s="13"/>
    </row>
    <row r="894" spans="1:18" ht="24" customHeight="1">
      <c r="A894" s="9">
        <v>890</v>
      </c>
      <c r="B894" s="3">
        <v>6020002807</v>
      </c>
      <c r="C894" s="2" t="s">
        <v>2920</v>
      </c>
      <c r="D894" s="4" t="s">
        <v>2921</v>
      </c>
      <c r="E894" s="4" t="s">
        <v>2922</v>
      </c>
      <c r="F894" s="2" t="s">
        <v>600</v>
      </c>
      <c r="G894" s="6">
        <v>273.39999999999998</v>
      </c>
      <c r="H894" s="6">
        <v>17.899999999999999</v>
      </c>
      <c r="I894" s="160">
        <v>18</v>
      </c>
      <c r="J894" s="6">
        <v>3.5</v>
      </c>
      <c r="K894" s="7">
        <f t="shared" si="65"/>
        <v>63</v>
      </c>
      <c r="L894" s="7">
        <f t="shared" si="69"/>
        <v>4.41</v>
      </c>
      <c r="M894" s="17">
        <f t="shared" si="68"/>
        <v>67.41</v>
      </c>
      <c r="N894" s="17">
        <f t="shared" si="66"/>
        <v>340.80999999999995</v>
      </c>
      <c r="O894" s="6">
        <v>340.81</v>
      </c>
      <c r="P894" s="13">
        <f t="shared" si="67"/>
        <v>22.31</v>
      </c>
      <c r="Q894" s="11">
        <v>0</v>
      </c>
      <c r="R894" s="13"/>
    </row>
    <row r="895" spans="1:18" ht="24" customHeight="1">
      <c r="A895" s="9">
        <v>891</v>
      </c>
      <c r="B895" s="3">
        <v>6020002808</v>
      </c>
      <c r="C895" s="2" t="s">
        <v>2923</v>
      </c>
      <c r="D895" s="4" t="s">
        <v>2924</v>
      </c>
      <c r="E895" s="4" t="s">
        <v>2925</v>
      </c>
      <c r="F895" s="2" t="s">
        <v>476</v>
      </c>
      <c r="G895" s="6">
        <v>232.19</v>
      </c>
      <c r="H895" s="6">
        <v>15.19</v>
      </c>
      <c r="I895" s="160">
        <v>37</v>
      </c>
      <c r="J895" s="6">
        <v>3.5</v>
      </c>
      <c r="K895" s="7">
        <f t="shared" si="65"/>
        <v>129.5</v>
      </c>
      <c r="L895" s="7">
        <f t="shared" si="69"/>
        <v>9.0650000000000013</v>
      </c>
      <c r="M895" s="17">
        <f t="shared" si="68"/>
        <v>138.57</v>
      </c>
      <c r="N895" s="17">
        <f t="shared" si="66"/>
        <v>370.76</v>
      </c>
      <c r="O895" s="6">
        <v>370.76</v>
      </c>
      <c r="P895" s="13">
        <f t="shared" si="67"/>
        <v>24.255000000000003</v>
      </c>
      <c r="Q895" s="11">
        <v>1</v>
      </c>
      <c r="R895" s="13"/>
    </row>
    <row r="896" spans="1:18" ht="24" customHeight="1">
      <c r="A896" s="9">
        <v>892</v>
      </c>
      <c r="B896" s="3">
        <v>6020002809</v>
      </c>
      <c r="C896" s="2" t="s">
        <v>2926</v>
      </c>
      <c r="D896" s="4" t="s">
        <v>2927</v>
      </c>
      <c r="E896" s="4" t="s">
        <v>2928</v>
      </c>
      <c r="F896" s="2" t="s">
        <v>438</v>
      </c>
      <c r="G896" s="6">
        <v>67.42</v>
      </c>
      <c r="H896" s="6">
        <v>4.42</v>
      </c>
      <c r="I896" s="160">
        <v>2</v>
      </c>
      <c r="J896" s="6">
        <v>3.5</v>
      </c>
      <c r="K896" s="7">
        <f t="shared" si="65"/>
        <v>7</v>
      </c>
      <c r="L896" s="7">
        <f t="shared" si="69"/>
        <v>0.49000000000000005</v>
      </c>
      <c r="M896" s="17">
        <f t="shared" si="68"/>
        <v>7.49</v>
      </c>
      <c r="N896" s="17">
        <f t="shared" si="66"/>
        <v>74.91</v>
      </c>
      <c r="O896" s="6">
        <v>74.91</v>
      </c>
      <c r="P896" s="13">
        <f t="shared" si="67"/>
        <v>4.91</v>
      </c>
      <c r="Q896" s="11">
        <v>0</v>
      </c>
      <c r="R896" s="13"/>
    </row>
    <row r="897" spans="1:18" ht="24" customHeight="1">
      <c r="A897" s="9">
        <v>893</v>
      </c>
      <c r="B897" s="3">
        <v>6020002810</v>
      </c>
      <c r="C897" s="2" t="s">
        <v>2929</v>
      </c>
      <c r="D897" s="4" t="s">
        <v>2930</v>
      </c>
      <c r="E897" s="4" t="s">
        <v>2931</v>
      </c>
      <c r="F897" s="2" t="s">
        <v>476</v>
      </c>
      <c r="G897" s="6">
        <v>164.79</v>
      </c>
      <c r="H897" s="6">
        <v>10.79</v>
      </c>
      <c r="I897" s="160">
        <v>22</v>
      </c>
      <c r="J897" s="6">
        <v>3.5</v>
      </c>
      <c r="K897" s="7">
        <f t="shared" si="65"/>
        <v>77</v>
      </c>
      <c r="L897" s="7">
        <f t="shared" si="69"/>
        <v>5.3900000000000006</v>
      </c>
      <c r="M897" s="17">
        <f t="shared" si="68"/>
        <v>82.39</v>
      </c>
      <c r="N897" s="17">
        <f t="shared" si="66"/>
        <v>247.18</v>
      </c>
      <c r="O897" s="6">
        <v>247.18</v>
      </c>
      <c r="P897" s="13">
        <f t="shared" si="67"/>
        <v>16.18</v>
      </c>
      <c r="Q897" s="11">
        <v>1</v>
      </c>
      <c r="R897" s="13"/>
    </row>
    <row r="898" spans="1:18" ht="24" customHeight="1">
      <c r="A898" s="9">
        <v>894</v>
      </c>
      <c r="B898" s="3">
        <v>6020002811</v>
      </c>
      <c r="C898" s="2" t="s">
        <v>2932</v>
      </c>
      <c r="D898" s="4" t="s">
        <v>2933</v>
      </c>
      <c r="E898" s="4" t="s">
        <v>2934</v>
      </c>
      <c r="F898" s="10" t="s">
        <v>438</v>
      </c>
      <c r="G898" s="6">
        <v>595.46</v>
      </c>
      <c r="H898" s="6">
        <v>38.96</v>
      </c>
      <c r="I898" s="160">
        <v>15</v>
      </c>
      <c r="J898" s="6">
        <v>3.5</v>
      </c>
      <c r="K898" s="7">
        <f t="shared" si="65"/>
        <v>52.5</v>
      </c>
      <c r="L898" s="7">
        <f t="shared" si="69"/>
        <v>3.6750000000000003</v>
      </c>
      <c r="M898" s="17">
        <f t="shared" si="68"/>
        <v>56.18</v>
      </c>
      <c r="N898" s="17">
        <f t="shared" si="66"/>
        <v>651.64</v>
      </c>
      <c r="O898" s="6">
        <v>651.64</v>
      </c>
      <c r="P898" s="13">
        <f t="shared" si="67"/>
        <v>42.634999999999998</v>
      </c>
      <c r="Q898" s="11">
        <v>0</v>
      </c>
      <c r="R898" s="13"/>
    </row>
    <row r="899" spans="1:18" ht="24" customHeight="1">
      <c r="A899" s="9">
        <v>895</v>
      </c>
      <c r="B899" s="3">
        <v>6020002812</v>
      </c>
      <c r="C899" s="2" t="s">
        <v>2935</v>
      </c>
      <c r="D899" s="4" t="s">
        <v>2936</v>
      </c>
      <c r="E899" s="4" t="s">
        <v>2937</v>
      </c>
      <c r="F899" s="10" t="s">
        <v>18</v>
      </c>
      <c r="G899" s="6">
        <v>0</v>
      </c>
      <c r="H899" s="6">
        <v>0</v>
      </c>
      <c r="I899" s="160">
        <v>23</v>
      </c>
      <c r="J899" s="6">
        <v>3.5</v>
      </c>
      <c r="K899" s="7">
        <f t="shared" si="65"/>
        <v>80.5</v>
      </c>
      <c r="L899" s="7">
        <f t="shared" si="69"/>
        <v>5.6350000000000007</v>
      </c>
      <c r="M899" s="17">
        <f t="shared" si="68"/>
        <v>86.14</v>
      </c>
      <c r="N899" s="17">
        <f t="shared" si="66"/>
        <v>86.14</v>
      </c>
      <c r="O899" s="6">
        <v>86.14</v>
      </c>
      <c r="P899" s="13">
        <f t="shared" si="67"/>
        <v>5.6350000000000007</v>
      </c>
      <c r="Q899" s="11">
        <v>1</v>
      </c>
      <c r="R899" s="13"/>
    </row>
    <row r="900" spans="1:18" ht="24" customHeight="1">
      <c r="A900" s="9">
        <v>896</v>
      </c>
      <c r="B900" s="3">
        <v>6020002813</v>
      </c>
      <c r="C900" s="2" t="s">
        <v>2938</v>
      </c>
      <c r="D900" s="4" t="s">
        <v>2939</v>
      </c>
      <c r="E900" s="4" t="s">
        <v>2940</v>
      </c>
      <c r="F900" s="2" t="s">
        <v>585</v>
      </c>
      <c r="G900" s="6">
        <v>4250.6000000000004</v>
      </c>
      <c r="H900" s="6">
        <v>278.10000000000002</v>
      </c>
      <c r="I900" s="160">
        <v>89</v>
      </c>
      <c r="J900" s="6">
        <v>3.5</v>
      </c>
      <c r="K900" s="7">
        <f t="shared" si="65"/>
        <v>311.5</v>
      </c>
      <c r="L900" s="7">
        <f t="shared" si="69"/>
        <v>21.805000000000003</v>
      </c>
      <c r="M900" s="17">
        <f t="shared" si="68"/>
        <v>333.31</v>
      </c>
      <c r="N900" s="17">
        <f t="shared" si="66"/>
        <v>4583.9100000000008</v>
      </c>
      <c r="O900" s="6">
        <v>4583.91</v>
      </c>
      <c r="P900" s="13">
        <f t="shared" si="67"/>
        <v>299.90500000000003</v>
      </c>
      <c r="Q900" s="11">
        <v>0</v>
      </c>
      <c r="R900" s="13"/>
    </row>
    <row r="901" spans="1:18" ht="24" customHeight="1">
      <c r="A901" s="9">
        <v>897</v>
      </c>
      <c r="B901" s="3">
        <v>6020002814</v>
      </c>
      <c r="C901" s="2" t="s">
        <v>2941</v>
      </c>
      <c r="D901" s="4" t="s">
        <v>2942</v>
      </c>
      <c r="E901" s="4" t="s">
        <v>2943</v>
      </c>
      <c r="F901" s="10" t="s">
        <v>2944</v>
      </c>
      <c r="G901" s="6">
        <v>3612.86</v>
      </c>
      <c r="H901" s="6">
        <v>236.36</v>
      </c>
      <c r="I901" s="160">
        <v>69</v>
      </c>
      <c r="J901" s="6">
        <v>3.5</v>
      </c>
      <c r="K901" s="7">
        <f t="shared" ref="K901:K964" si="70">SUM(I901*J901)</f>
        <v>241.5</v>
      </c>
      <c r="L901" s="7">
        <f t="shared" si="69"/>
        <v>16.905000000000001</v>
      </c>
      <c r="M901" s="17">
        <f t="shared" si="68"/>
        <v>258.40999999999997</v>
      </c>
      <c r="N901" s="17">
        <f t="shared" ref="N901:N964" si="71">SUM(G901+M901)</f>
        <v>3871.27</v>
      </c>
      <c r="O901" s="6">
        <v>3871.27</v>
      </c>
      <c r="P901" s="13">
        <f t="shared" si="67"/>
        <v>253.26500000000001</v>
      </c>
      <c r="Q901" s="11">
        <v>1</v>
      </c>
      <c r="R901" s="13"/>
    </row>
    <row r="902" spans="1:18" ht="24" customHeight="1">
      <c r="A902" s="9">
        <v>898</v>
      </c>
      <c r="B902" s="3">
        <v>6020002815</v>
      </c>
      <c r="C902" s="2" t="s">
        <v>2945</v>
      </c>
      <c r="D902" s="4" t="s">
        <v>2946</v>
      </c>
      <c r="E902" s="4" t="s">
        <v>2947</v>
      </c>
      <c r="F902" s="10" t="s">
        <v>438</v>
      </c>
      <c r="G902" s="6">
        <v>1587.91</v>
      </c>
      <c r="H902" s="6">
        <v>103.91</v>
      </c>
      <c r="I902" s="160">
        <v>72</v>
      </c>
      <c r="J902" s="6">
        <v>3.5</v>
      </c>
      <c r="K902" s="7">
        <f t="shared" si="70"/>
        <v>252</v>
      </c>
      <c r="L902" s="7">
        <f t="shared" si="69"/>
        <v>17.64</v>
      </c>
      <c r="M902" s="17">
        <f t="shared" si="68"/>
        <v>269.64</v>
      </c>
      <c r="N902" s="17">
        <f t="shared" si="71"/>
        <v>1857.5500000000002</v>
      </c>
      <c r="O902" s="6">
        <v>1857.55</v>
      </c>
      <c r="P902" s="13">
        <f t="shared" ref="P902:P960" si="72">SUM(H902+L902)</f>
        <v>121.55</v>
      </c>
      <c r="Q902" s="11">
        <v>0</v>
      </c>
      <c r="R902" s="13"/>
    </row>
    <row r="903" spans="1:18" ht="24" customHeight="1">
      <c r="A903" s="9">
        <v>899</v>
      </c>
      <c r="B903" s="3">
        <v>6020002816</v>
      </c>
      <c r="C903" s="2" t="s">
        <v>2948</v>
      </c>
      <c r="D903" s="4" t="s">
        <v>2949</v>
      </c>
      <c r="E903" s="4" t="s">
        <v>2950</v>
      </c>
      <c r="F903" s="2" t="s">
        <v>585</v>
      </c>
      <c r="G903" s="6">
        <v>1157.23</v>
      </c>
      <c r="H903" s="6">
        <v>75.73</v>
      </c>
      <c r="I903" s="160">
        <v>36</v>
      </c>
      <c r="J903" s="6">
        <v>3.5</v>
      </c>
      <c r="K903" s="7">
        <f t="shared" si="70"/>
        <v>126</v>
      </c>
      <c r="L903" s="7">
        <f t="shared" si="69"/>
        <v>8.82</v>
      </c>
      <c r="M903" s="17">
        <f t="shared" si="68"/>
        <v>134.82</v>
      </c>
      <c r="N903" s="17">
        <f t="shared" si="71"/>
        <v>1292.05</v>
      </c>
      <c r="O903" s="6">
        <v>1292.05</v>
      </c>
      <c r="P903" s="13">
        <f t="shared" si="72"/>
        <v>84.550000000000011</v>
      </c>
      <c r="Q903" s="11">
        <v>1</v>
      </c>
      <c r="R903" s="13"/>
    </row>
    <row r="904" spans="1:18" ht="24" customHeight="1">
      <c r="A904" s="9">
        <v>900</v>
      </c>
      <c r="B904" s="3">
        <v>6020002817</v>
      </c>
      <c r="C904" s="2" t="s">
        <v>2951</v>
      </c>
      <c r="D904" s="4" t="s">
        <v>2952</v>
      </c>
      <c r="E904" s="4" t="s">
        <v>2953</v>
      </c>
      <c r="F904" s="2" t="s">
        <v>472</v>
      </c>
      <c r="G904" s="6">
        <v>63.67</v>
      </c>
      <c r="H904" s="6">
        <v>4.17</v>
      </c>
      <c r="I904" s="160">
        <v>13</v>
      </c>
      <c r="J904" s="6">
        <v>3.5</v>
      </c>
      <c r="K904" s="7">
        <f t="shared" si="70"/>
        <v>45.5</v>
      </c>
      <c r="L904" s="7">
        <f t="shared" si="69"/>
        <v>3.1850000000000005</v>
      </c>
      <c r="M904" s="17">
        <f t="shared" ref="M904:M967" si="73">ROUNDUP(K904+L904,2)</f>
        <v>48.69</v>
      </c>
      <c r="N904" s="17">
        <f t="shared" si="71"/>
        <v>112.36</v>
      </c>
      <c r="O904" s="6">
        <v>112.36</v>
      </c>
      <c r="P904" s="13">
        <f t="shared" si="72"/>
        <v>7.3550000000000004</v>
      </c>
      <c r="Q904" s="11">
        <v>0</v>
      </c>
      <c r="R904" s="13"/>
    </row>
    <row r="905" spans="1:18" ht="24" customHeight="1">
      <c r="A905" s="9">
        <v>901</v>
      </c>
      <c r="B905" s="3">
        <v>6020002818</v>
      </c>
      <c r="C905" s="2" t="s">
        <v>2954</v>
      </c>
      <c r="D905" s="4" t="s">
        <v>2955</v>
      </c>
      <c r="E905" s="4" t="s">
        <v>2956</v>
      </c>
      <c r="F905" s="10" t="s">
        <v>438</v>
      </c>
      <c r="G905" s="6">
        <v>666.62</v>
      </c>
      <c r="H905" s="6">
        <v>43.62</v>
      </c>
      <c r="I905" s="160">
        <v>24</v>
      </c>
      <c r="J905" s="6">
        <v>3.5</v>
      </c>
      <c r="K905" s="7">
        <f t="shared" si="70"/>
        <v>84</v>
      </c>
      <c r="L905" s="7">
        <f t="shared" si="69"/>
        <v>5.8800000000000008</v>
      </c>
      <c r="M905" s="17">
        <f t="shared" si="73"/>
        <v>89.88</v>
      </c>
      <c r="N905" s="17">
        <f t="shared" si="71"/>
        <v>756.5</v>
      </c>
      <c r="O905" s="6">
        <v>756.5</v>
      </c>
      <c r="P905" s="13">
        <f t="shared" si="72"/>
        <v>49.5</v>
      </c>
      <c r="Q905" s="11">
        <v>1</v>
      </c>
      <c r="R905" s="13"/>
    </row>
    <row r="906" spans="1:18" ht="24" customHeight="1">
      <c r="A906" s="9">
        <v>902</v>
      </c>
      <c r="B906" s="3">
        <v>6020002819</v>
      </c>
      <c r="C906" s="2" t="s">
        <v>2957</v>
      </c>
      <c r="D906" s="8" t="s">
        <v>2958</v>
      </c>
      <c r="E906" s="8" t="s">
        <v>2959</v>
      </c>
      <c r="F906" s="135" t="s">
        <v>740</v>
      </c>
      <c r="G906" s="6">
        <v>56.19</v>
      </c>
      <c r="H906" s="6">
        <v>3.69</v>
      </c>
      <c r="I906" s="160">
        <v>4</v>
      </c>
      <c r="J906" s="6">
        <v>3.5</v>
      </c>
      <c r="K906" s="7">
        <f t="shared" si="70"/>
        <v>14</v>
      </c>
      <c r="L906" s="7">
        <f>SUM(K906*7%)</f>
        <v>0.98000000000000009</v>
      </c>
      <c r="M906" s="17">
        <f t="shared" si="73"/>
        <v>14.98</v>
      </c>
      <c r="N906" s="17">
        <f t="shared" si="71"/>
        <v>71.17</v>
      </c>
      <c r="O906" s="6">
        <v>71.17</v>
      </c>
      <c r="P906" s="13">
        <f t="shared" si="72"/>
        <v>4.67</v>
      </c>
      <c r="Q906" s="11">
        <v>0</v>
      </c>
      <c r="R906" s="13"/>
    </row>
    <row r="907" spans="1:18" ht="24" customHeight="1">
      <c r="A907" s="9">
        <v>903</v>
      </c>
      <c r="B907" s="3">
        <v>6020002820</v>
      </c>
      <c r="C907" s="2" t="s">
        <v>2960</v>
      </c>
      <c r="D907" s="4" t="s">
        <v>2961</v>
      </c>
      <c r="E907" s="4" t="s">
        <v>2962</v>
      </c>
      <c r="F907" s="2" t="s">
        <v>740</v>
      </c>
      <c r="G907" s="6">
        <v>280.88</v>
      </c>
      <c r="H907" s="6">
        <v>18.38</v>
      </c>
      <c r="I907" s="160">
        <v>13</v>
      </c>
      <c r="J907" s="6">
        <v>3.5</v>
      </c>
      <c r="K907" s="7">
        <f t="shared" si="70"/>
        <v>45.5</v>
      </c>
      <c r="L907" s="7">
        <f>SUM(K907*7%)</f>
        <v>3.1850000000000005</v>
      </c>
      <c r="M907" s="17">
        <f t="shared" si="73"/>
        <v>48.69</v>
      </c>
      <c r="N907" s="17">
        <f t="shared" si="71"/>
        <v>329.57</v>
      </c>
      <c r="O907" s="6">
        <v>329.57</v>
      </c>
      <c r="P907" s="13">
        <f t="shared" si="72"/>
        <v>21.564999999999998</v>
      </c>
      <c r="Q907" s="11">
        <v>1</v>
      </c>
      <c r="R907" s="13"/>
    </row>
    <row r="908" spans="1:18" ht="24" customHeight="1">
      <c r="A908" s="9">
        <v>904</v>
      </c>
      <c r="B908" s="3">
        <v>6020002821</v>
      </c>
      <c r="C908" s="2" t="s">
        <v>2963</v>
      </c>
      <c r="D908" s="4" t="s">
        <v>2964</v>
      </c>
      <c r="E908" s="4" t="s">
        <v>2965</v>
      </c>
      <c r="F908" s="10" t="s">
        <v>600</v>
      </c>
      <c r="G908" s="6">
        <v>247.2</v>
      </c>
      <c r="H908" s="6">
        <v>16.2</v>
      </c>
      <c r="I908" s="160">
        <v>9</v>
      </c>
      <c r="J908" s="6">
        <v>3.5</v>
      </c>
      <c r="K908" s="7">
        <f t="shared" si="70"/>
        <v>31.5</v>
      </c>
      <c r="L908" s="7">
        <f t="shared" ref="L908:L955" si="74">SUM(K908*7%)</f>
        <v>2.2050000000000001</v>
      </c>
      <c r="M908" s="17">
        <f t="shared" si="73"/>
        <v>33.71</v>
      </c>
      <c r="N908" s="17">
        <f t="shared" si="71"/>
        <v>280.90999999999997</v>
      </c>
      <c r="O908" s="6">
        <v>280.91000000000003</v>
      </c>
      <c r="P908" s="13">
        <f t="shared" si="72"/>
        <v>18.405000000000001</v>
      </c>
      <c r="Q908" s="11">
        <v>0</v>
      </c>
      <c r="R908" s="13"/>
    </row>
    <row r="909" spans="1:18" ht="24" customHeight="1">
      <c r="A909" s="9">
        <v>905</v>
      </c>
      <c r="B909" s="3">
        <v>6020002822</v>
      </c>
      <c r="C909" s="2" t="s">
        <v>2966</v>
      </c>
      <c r="D909" s="4" t="s">
        <v>2967</v>
      </c>
      <c r="E909" s="4" t="s">
        <v>2968</v>
      </c>
      <c r="F909" s="2" t="s">
        <v>18</v>
      </c>
      <c r="G909" s="6">
        <v>0</v>
      </c>
      <c r="H909" s="6">
        <v>0</v>
      </c>
      <c r="I909" s="160">
        <v>2</v>
      </c>
      <c r="J909" s="6">
        <v>3.5</v>
      </c>
      <c r="K909" s="7">
        <f t="shared" si="70"/>
        <v>7</v>
      </c>
      <c r="L909" s="7">
        <f t="shared" si="74"/>
        <v>0.49000000000000005</v>
      </c>
      <c r="M909" s="17">
        <f t="shared" si="73"/>
        <v>7.49</v>
      </c>
      <c r="N909" s="17">
        <f t="shared" si="71"/>
        <v>7.49</v>
      </c>
      <c r="O909" s="6">
        <v>7.49</v>
      </c>
      <c r="P909" s="13">
        <f t="shared" si="72"/>
        <v>0.49000000000000005</v>
      </c>
      <c r="Q909" s="11">
        <v>1</v>
      </c>
      <c r="R909" s="13"/>
    </row>
    <row r="910" spans="1:18" ht="24" customHeight="1">
      <c r="A910" s="9">
        <v>906</v>
      </c>
      <c r="B910" s="3">
        <v>6020002823</v>
      </c>
      <c r="C910" s="2" t="s">
        <v>2969</v>
      </c>
      <c r="D910" s="4" t="s">
        <v>2970</v>
      </c>
      <c r="E910" s="4" t="s">
        <v>2971</v>
      </c>
      <c r="F910" s="10" t="s">
        <v>18</v>
      </c>
      <c r="G910" s="6">
        <v>0</v>
      </c>
      <c r="H910" s="6">
        <v>0</v>
      </c>
      <c r="I910" s="160">
        <v>55</v>
      </c>
      <c r="J910" s="6">
        <v>3.5</v>
      </c>
      <c r="K910" s="7">
        <f t="shared" si="70"/>
        <v>192.5</v>
      </c>
      <c r="L910" s="7">
        <f t="shared" si="74"/>
        <v>13.475000000000001</v>
      </c>
      <c r="M910" s="17">
        <f t="shared" si="73"/>
        <v>205.98</v>
      </c>
      <c r="N910" s="17">
        <f t="shared" si="71"/>
        <v>205.98</v>
      </c>
      <c r="O910" s="6">
        <v>205.98</v>
      </c>
      <c r="P910" s="13">
        <f t="shared" si="72"/>
        <v>13.475000000000001</v>
      </c>
      <c r="Q910" s="11">
        <v>0</v>
      </c>
      <c r="R910" s="13"/>
    </row>
    <row r="911" spans="1:18" ht="24" customHeight="1">
      <c r="A911" s="9">
        <v>907</v>
      </c>
      <c r="B911" s="3">
        <v>6020002824</v>
      </c>
      <c r="C911" s="2" t="s">
        <v>2972</v>
      </c>
      <c r="D911" s="4" t="s">
        <v>2973</v>
      </c>
      <c r="E911" s="4" t="s">
        <v>2974</v>
      </c>
      <c r="F911" s="136" t="s">
        <v>740</v>
      </c>
      <c r="G911" s="6">
        <v>179.76</v>
      </c>
      <c r="H911" s="6">
        <v>11.76</v>
      </c>
      <c r="I911" s="160">
        <v>16</v>
      </c>
      <c r="J911" s="6">
        <v>3.5</v>
      </c>
      <c r="K911" s="7">
        <f t="shared" si="70"/>
        <v>56</v>
      </c>
      <c r="L911" s="7">
        <f t="shared" si="74"/>
        <v>3.9200000000000004</v>
      </c>
      <c r="M911" s="17">
        <f t="shared" si="73"/>
        <v>59.92</v>
      </c>
      <c r="N911" s="17">
        <f t="shared" si="71"/>
        <v>239.68</v>
      </c>
      <c r="O911" s="6">
        <v>239.68</v>
      </c>
      <c r="P911" s="13">
        <f t="shared" si="72"/>
        <v>15.68</v>
      </c>
      <c r="Q911" s="11">
        <v>1</v>
      </c>
      <c r="R911" s="13"/>
    </row>
    <row r="912" spans="1:18" ht="24" customHeight="1">
      <c r="A912" s="9">
        <v>908</v>
      </c>
      <c r="B912" s="3">
        <v>6020002825</v>
      </c>
      <c r="C912" s="2" t="s">
        <v>2975</v>
      </c>
      <c r="D912" s="4" t="s">
        <v>2976</v>
      </c>
      <c r="E912" s="4" t="s">
        <v>2977</v>
      </c>
      <c r="F912" s="10" t="s">
        <v>18</v>
      </c>
      <c r="G912" s="6">
        <v>0</v>
      </c>
      <c r="H912" s="6">
        <v>0</v>
      </c>
      <c r="I912" s="160">
        <v>71</v>
      </c>
      <c r="J912" s="6">
        <v>3.5</v>
      </c>
      <c r="K912" s="7">
        <f t="shared" si="70"/>
        <v>248.5</v>
      </c>
      <c r="L912" s="7">
        <f t="shared" si="74"/>
        <v>17.395000000000003</v>
      </c>
      <c r="M912" s="17">
        <f t="shared" si="73"/>
        <v>265.89999999999998</v>
      </c>
      <c r="N912" s="17">
        <f t="shared" si="71"/>
        <v>265.89999999999998</v>
      </c>
      <c r="O912" s="6">
        <v>265.89999999999998</v>
      </c>
      <c r="P912" s="13">
        <f t="shared" si="72"/>
        <v>17.395000000000003</v>
      </c>
      <c r="Q912" s="11">
        <v>0</v>
      </c>
      <c r="R912" s="13"/>
    </row>
    <row r="913" spans="1:18" ht="24" customHeight="1">
      <c r="A913" s="9">
        <v>909</v>
      </c>
      <c r="B913" s="3">
        <v>6020002826</v>
      </c>
      <c r="C913" s="2" t="s">
        <v>2978</v>
      </c>
      <c r="D913" s="4" t="s">
        <v>2979</v>
      </c>
      <c r="E913" s="8" t="s">
        <v>2980</v>
      </c>
      <c r="F913" s="136" t="s">
        <v>740</v>
      </c>
      <c r="G913" s="6">
        <v>501.84</v>
      </c>
      <c r="H913" s="6">
        <v>32.840000000000003</v>
      </c>
      <c r="I913" s="160">
        <v>32</v>
      </c>
      <c r="J913" s="6">
        <v>3.5</v>
      </c>
      <c r="K913" s="7">
        <f t="shared" si="70"/>
        <v>112</v>
      </c>
      <c r="L913" s="7">
        <f t="shared" si="74"/>
        <v>7.8400000000000007</v>
      </c>
      <c r="M913" s="17">
        <f t="shared" si="73"/>
        <v>119.84</v>
      </c>
      <c r="N913" s="17">
        <f t="shared" si="71"/>
        <v>621.67999999999995</v>
      </c>
      <c r="O913" s="6">
        <v>621.67999999999995</v>
      </c>
      <c r="P913" s="13">
        <f t="shared" si="72"/>
        <v>40.680000000000007</v>
      </c>
      <c r="Q913" s="11">
        <v>1</v>
      </c>
      <c r="R913" s="13"/>
    </row>
    <row r="914" spans="1:18" ht="23.25" customHeight="1">
      <c r="A914" s="9">
        <v>910</v>
      </c>
      <c r="B914" s="3">
        <v>6020002827</v>
      </c>
      <c r="C914" s="2" t="s">
        <v>2981</v>
      </c>
      <c r="D914" s="8" t="s">
        <v>2982</v>
      </c>
      <c r="E914" s="8" t="s">
        <v>2983</v>
      </c>
      <c r="F914" s="10" t="s">
        <v>18</v>
      </c>
      <c r="G914" s="6">
        <v>0</v>
      </c>
      <c r="H914" s="6">
        <v>0</v>
      </c>
      <c r="I914" s="160">
        <v>2</v>
      </c>
      <c r="J914" s="6">
        <v>3.5</v>
      </c>
      <c r="K914" s="7">
        <f t="shared" si="70"/>
        <v>7</v>
      </c>
      <c r="L914" s="7">
        <f>SUM(K914*7%)</f>
        <v>0.49000000000000005</v>
      </c>
      <c r="M914" s="17">
        <f t="shared" si="73"/>
        <v>7.49</v>
      </c>
      <c r="N914" s="17">
        <f t="shared" si="71"/>
        <v>7.49</v>
      </c>
      <c r="O914" s="6">
        <v>7.49</v>
      </c>
      <c r="P914" s="13">
        <f t="shared" si="72"/>
        <v>0.49000000000000005</v>
      </c>
      <c r="Q914" s="11">
        <v>0</v>
      </c>
      <c r="R914" s="13"/>
    </row>
    <row r="915" spans="1:18" ht="24" customHeight="1">
      <c r="A915" s="9">
        <v>911</v>
      </c>
      <c r="B915" s="3">
        <v>6020002828</v>
      </c>
      <c r="C915" s="2" t="s">
        <v>2984</v>
      </c>
      <c r="D915" s="4" t="s">
        <v>2985</v>
      </c>
      <c r="E915" s="4" t="s">
        <v>2986</v>
      </c>
      <c r="F915" s="2" t="s">
        <v>18</v>
      </c>
      <c r="G915" s="6">
        <v>0</v>
      </c>
      <c r="H915" s="6">
        <v>0</v>
      </c>
      <c r="I915" s="160">
        <v>28</v>
      </c>
      <c r="J915" s="6">
        <v>3.5</v>
      </c>
      <c r="K915" s="7">
        <f t="shared" si="70"/>
        <v>98</v>
      </c>
      <c r="L915" s="7">
        <f t="shared" si="74"/>
        <v>6.86</v>
      </c>
      <c r="M915" s="17">
        <f t="shared" si="73"/>
        <v>104.86</v>
      </c>
      <c r="N915" s="17">
        <f t="shared" si="71"/>
        <v>104.86</v>
      </c>
      <c r="O915" s="6">
        <v>104.86</v>
      </c>
      <c r="P915" s="13">
        <f t="shared" si="72"/>
        <v>6.86</v>
      </c>
      <c r="Q915" s="11">
        <v>1</v>
      </c>
      <c r="R915" s="13"/>
    </row>
    <row r="916" spans="1:18" ht="24" customHeight="1">
      <c r="A916" s="9">
        <v>912</v>
      </c>
      <c r="B916" s="3">
        <v>6020002829</v>
      </c>
      <c r="C916" s="2" t="s">
        <v>2987</v>
      </c>
      <c r="D916" s="4" t="s">
        <v>2988</v>
      </c>
      <c r="E916" s="4" t="s">
        <v>2989</v>
      </c>
      <c r="F916" s="2" t="s">
        <v>461</v>
      </c>
      <c r="G916" s="6">
        <v>202.25</v>
      </c>
      <c r="H916" s="6">
        <v>13.25</v>
      </c>
      <c r="I916" s="160">
        <v>12</v>
      </c>
      <c r="J916" s="6">
        <v>3.5</v>
      </c>
      <c r="K916" s="7">
        <f t="shared" si="70"/>
        <v>42</v>
      </c>
      <c r="L916" s="7">
        <f t="shared" si="74"/>
        <v>2.9400000000000004</v>
      </c>
      <c r="M916" s="17">
        <f t="shared" si="73"/>
        <v>44.94</v>
      </c>
      <c r="N916" s="17">
        <f t="shared" si="71"/>
        <v>247.19</v>
      </c>
      <c r="O916" s="6">
        <v>247.19</v>
      </c>
      <c r="P916" s="13">
        <f t="shared" si="72"/>
        <v>16.190000000000001</v>
      </c>
      <c r="Q916" s="11">
        <v>0</v>
      </c>
      <c r="R916" s="13"/>
    </row>
    <row r="917" spans="1:18" ht="24" customHeight="1">
      <c r="A917" s="9">
        <v>913</v>
      </c>
      <c r="B917" s="3">
        <v>6020002830</v>
      </c>
      <c r="C917" s="2" t="s">
        <v>2990</v>
      </c>
      <c r="D917" s="4" t="s">
        <v>2991</v>
      </c>
      <c r="E917" s="4" t="s">
        <v>2992</v>
      </c>
      <c r="F917" s="2" t="s">
        <v>472</v>
      </c>
      <c r="G917" s="6">
        <v>146.06</v>
      </c>
      <c r="H917" s="6">
        <v>9.56</v>
      </c>
      <c r="I917" s="160">
        <v>58</v>
      </c>
      <c r="J917" s="6">
        <v>3.5</v>
      </c>
      <c r="K917" s="7">
        <f t="shared" si="70"/>
        <v>203</v>
      </c>
      <c r="L917" s="7">
        <f t="shared" si="74"/>
        <v>14.21</v>
      </c>
      <c r="M917" s="17">
        <f t="shared" si="73"/>
        <v>217.21</v>
      </c>
      <c r="N917" s="17">
        <f t="shared" si="71"/>
        <v>363.27</v>
      </c>
      <c r="O917" s="6">
        <v>363.27</v>
      </c>
      <c r="P917" s="13">
        <f t="shared" si="72"/>
        <v>23.770000000000003</v>
      </c>
      <c r="Q917" s="11">
        <v>1</v>
      </c>
      <c r="R917" s="13"/>
    </row>
    <row r="918" spans="1:18" ht="24" customHeight="1">
      <c r="A918" s="9">
        <v>914</v>
      </c>
      <c r="B918" s="3">
        <v>6020002831</v>
      </c>
      <c r="C918" s="2" t="s">
        <v>2993</v>
      </c>
      <c r="D918" s="4" t="s">
        <v>2994</v>
      </c>
      <c r="E918" s="4" t="s">
        <v>2995</v>
      </c>
      <c r="F918" s="2" t="s">
        <v>740</v>
      </c>
      <c r="G918" s="6">
        <v>610.46</v>
      </c>
      <c r="H918" s="6">
        <v>39.96</v>
      </c>
      <c r="I918" s="160">
        <v>35</v>
      </c>
      <c r="J918" s="6">
        <v>3.5</v>
      </c>
      <c r="K918" s="7">
        <f t="shared" si="70"/>
        <v>122.5</v>
      </c>
      <c r="L918" s="7">
        <f t="shared" si="74"/>
        <v>8.5750000000000011</v>
      </c>
      <c r="M918" s="17">
        <f t="shared" si="73"/>
        <v>131.07999999999998</v>
      </c>
      <c r="N918" s="17">
        <f t="shared" si="71"/>
        <v>741.54</v>
      </c>
      <c r="O918" s="6">
        <v>741.54</v>
      </c>
      <c r="P918" s="13">
        <f t="shared" si="72"/>
        <v>48.535000000000004</v>
      </c>
      <c r="Q918" s="11">
        <v>0</v>
      </c>
      <c r="R918" s="13"/>
    </row>
    <row r="919" spans="1:18" ht="24" customHeight="1">
      <c r="A919" s="9">
        <v>915</v>
      </c>
      <c r="B919" s="3">
        <v>6020002832</v>
      </c>
      <c r="C919" s="2" t="s">
        <v>2996</v>
      </c>
      <c r="D919" s="4" t="s">
        <v>2997</v>
      </c>
      <c r="E919" s="4" t="s">
        <v>2998</v>
      </c>
      <c r="F919" s="2" t="s">
        <v>18</v>
      </c>
      <c r="G919" s="6">
        <v>0</v>
      </c>
      <c r="H919" s="6">
        <v>0</v>
      </c>
      <c r="I919" s="160">
        <v>32</v>
      </c>
      <c r="J919" s="6">
        <v>3.5</v>
      </c>
      <c r="K919" s="7">
        <f t="shared" si="70"/>
        <v>112</v>
      </c>
      <c r="L919" s="7">
        <f t="shared" si="74"/>
        <v>7.8400000000000007</v>
      </c>
      <c r="M919" s="17">
        <f t="shared" si="73"/>
        <v>119.84</v>
      </c>
      <c r="N919" s="17">
        <f t="shared" si="71"/>
        <v>119.84</v>
      </c>
      <c r="O919" s="6">
        <v>119.84</v>
      </c>
      <c r="P919" s="13">
        <f t="shared" si="72"/>
        <v>7.8400000000000007</v>
      </c>
      <c r="Q919" s="11">
        <v>1</v>
      </c>
      <c r="R919" s="13"/>
    </row>
    <row r="920" spans="1:18" ht="24" customHeight="1">
      <c r="A920" s="9">
        <v>916</v>
      </c>
      <c r="B920" s="3">
        <v>6020002833</v>
      </c>
      <c r="C920" s="2" t="s">
        <v>2999</v>
      </c>
      <c r="D920" s="4" t="s">
        <v>3000</v>
      </c>
      <c r="E920" s="4" t="s">
        <v>3001</v>
      </c>
      <c r="F920" s="2" t="s">
        <v>18</v>
      </c>
      <c r="G920" s="6">
        <v>0</v>
      </c>
      <c r="H920" s="6">
        <v>0</v>
      </c>
      <c r="I920" s="160">
        <v>388</v>
      </c>
      <c r="J920" s="6">
        <v>3.5</v>
      </c>
      <c r="K920" s="7">
        <f t="shared" si="70"/>
        <v>1358</v>
      </c>
      <c r="L920" s="7">
        <f t="shared" si="74"/>
        <v>95.06</v>
      </c>
      <c r="M920" s="17">
        <f t="shared" si="73"/>
        <v>1453.06</v>
      </c>
      <c r="N920" s="17">
        <f t="shared" si="71"/>
        <v>1453.06</v>
      </c>
      <c r="O920" s="6">
        <v>1453.06</v>
      </c>
      <c r="P920" s="13">
        <f t="shared" si="72"/>
        <v>95.06</v>
      </c>
      <c r="Q920" s="11">
        <v>0</v>
      </c>
      <c r="R920" s="13"/>
    </row>
    <row r="921" spans="1:18" ht="24" customHeight="1">
      <c r="A921" s="9">
        <v>917</v>
      </c>
      <c r="B921" s="3">
        <v>6020002834</v>
      </c>
      <c r="C921" s="2" t="s">
        <v>3002</v>
      </c>
      <c r="D921" s="4" t="s">
        <v>3003</v>
      </c>
      <c r="E921" s="4" t="s">
        <v>3004</v>
      </c>
      <c r="F921" s="2" t="s">
        <v>438</v>
      </c>
      <c r="G921" s="6">
        <v>187.27</v>
      </c>
      <c r="H921" s="6">
        <v>12.27</v>
      </c>
      <c r="I921" s="160">
        <v>5</v>
      </c>
      <c r="J921" s="6">
        <v>3.5</v>
      </c>
      <c r="K921" s="7">
        <f t="shared" si="70"/>
        <v>17.5</v>
      </c>
      <c r="L921" s="7">
        <f t="shared" si="74"/>
        <v>1.2250000000000001</v>
      </c>
      <c r="M921" s="17">
        <f t="shared" si="73"/>
        <v>18.73</v>
      </c>
      <c r="N921" s="17">
        <f t="shared" si="71"/>
        <v>206</v>
      </c>
      <c r="O921" s="6">
        <v>206</v>
      </c>
      <c r="P921" s="13">
        <f t="shared" si="72"/>
        <v>13.494999999999999</v>
      </c>
      <c r="Q921" s="11">
        <v>1</v>
      </c>
      <c r="R921" s="13"/>
    </row>
    <row r="922" spans="1:18" ht="24.75" customHeight="1">
      <c r="A922" s="9">
        <v>918</v>
      </c>
      <c r="B922" s="3">
        <v>6020002835</v>
      </c>
      <c r="C922" s="2" t="s">
        <v>3005</v>
      </c>
      <c r="D922" s="4" t="s">
        <v>3006</v>
      </c>
      <c r="E922" s="4" t="s">
        <v>3007</v>
      </c>
      <c r="F922" s="135" t="s">
        <v>18</v>
      </c>
      <c r="G922" s="6">
        <v>0</v>
      </c>
      <c r="H922" s="6">
        <v>0</v>
      </c>
      <c r="I922" s="160">
        <v>5</v>
      </c>
      <c r="J922" s="6">
        <v>3.5</v>
      </c>
      <c r="K922" s="7">
        <f t="shared" si="70"/>
        <v>17.5</v>
      </c>
      <c r="L922" s="7">
        <f t="shared" si="74"/>
        <v>1.2250000000000001</v>
      </c>
      <c r="M922" s="17">
        <f t="shared" si="73"/>
        <v>18.73</v>
      </c>
      <c r="N922" s="17">
        <f t="shared" si="71"/>
        <v>18.73</v>
      </c>
      <c r="O922" s="6">
        <v>18.73</v>
      </c>
      <c r="P922" s="13">
        <f t="shared" si="72"/>
        <v>1.2250000000000001</v>
      </c>
      <c r="Q922" s="11">
        <v>0</v>
      </c>
      <c r="R922" s="13"/>
    </row>
    <row r="923" spans="1:18" ht="24" customHeight="1">
      <c r="A923" s="9">
        <v>919</v>
      </c>
      <c r="B923" s="3">
        <v>6020002836</v>
      </c>
      <c r="C923" s="2" t="s">
        <v>3008</v>
      </c>
      <c r="D923" s="4" t="s">
        <v>3009</v>
      </c>
      <c r="E923" s="4" t="s">
        <v>3010</v>
      </c>
      <c r="F923" s="2" t="s">
        <v>472</v>
      </c>
      <c r="G923" s="6">
        <v>74.900000000000006</v>
      </c>
      <c r="H923" s="6">
        <v>4.9000000000000004</v>
      </c>
      <c r="I923" s="160">
        <v>19</v>
      </c>
      <c r="J923" s="6">
        <v>3.5</v>
      </c>
      <c r="K923" s="7">
        <f t="shared" si="70"/>
        <v>66.5</v>
      </c>
      <c r="L923" s="7">
        <f t="shared" si="74"/>
        <v>4.6550000000000002</v>
      </c>
      <c r="M923" s="17">
        <f t="shared" si="73"/>
        <v>71.160000000000011</v>
      </c>
      <c r="N923" s="17">
        <f t="shared" si="71"/>
        <v>146.06</v>
      </c>
      <c r="O923" s="6">
        <v>146.06</v>
      </c>
      <c r="P923" s="13">
        <f t="shared" si="72"/>
        <v>9.5549999999999997</v>
      </c>
      <c r="Q923" s="11">
        <v>1</v>
      </c>
      <c r="R923" s="13"/>
    </row>
    <row r="924" spans="1:18" ht="24" customHeight="1">
      <c r="A924" s="9">
        <v>920</v>
      </c>
      <c r="B924" s="3">
        <v>6020002837</v>
      </c>
      <c r="C924" s="2" t="s">
        <v>3011</v>
      </c>
      <c r="D924" s="4" t="s">
        <v>3012</v>
      </c>
      <c r="E924" s="4" t="s">
        <v>3013</v>
      </c>
      <c r="F924" s="135" t="s">
        <v>438</v>
      </c>
      <c r="G924" s="6">
        <v>2078.5100000000002</v>
      </c>
      <c r="H924" s="6">
        <v>136.01</v>
      </c>
      <c r="I924" s="160">
        <v>69</v>
      </c>
      <c r="J924" s="6">
        <v>3.5</v>
      </c>
      <c r="K924" s="7">
        <f t="shared" si="70"/>
        <v>241.5</v>
      </c>
      <c r="L924" s="7">
        <f t="shared" si="74"/>
        <v>16.905000000000001</v>
      </c>
      <c r="M924" s="17">
        <f t="shared" si="73"/>
        <v>258.40999999999997</v>
      </c>
      <c r="N924" s="17">
        <f t="shared" si="71"/>
        <v>2336.92</v>
      </c>
      <c r="O924" s="6">
        <v>2336.92</v>
      </c>
      <c r="P924" s="13">
        <f t="shared" si="72"/>
        <v>152.91499999999999</v>
      </c>
      <c r="Q924" s="11">
        <v>0</v>
      </c>
      <c r="R924" s="13"/>
    </row>
    <row r="925" spans="1:18" ht="24" customHeight="1">
      <c r="A925" s="9">
        <v>921</v>
      </c>
      <c r="B925" s="3">
        <v>6020002838</v>
      </c>
      <c r="C925" s="2" t="s">
        <v>3014</v>
      </c>
      <c r="D925" s="4" t="s">
        <v>3015</v>
      </c>
      <c r="E925" s="4" t="s">
        <v>3016</v>
      </c>
      <c r="F925" s="135" t="s">
        <v>438</v>
      </c>
      <c r="G925" s="6">
        <v>2303.21</v>
      </c>
      <c r="H925" s="6">
        <v>150.71</v>
      </c>
      <c r="I925" s="160">
        <v>40</v>
      </c>
      <c r="J925" s="6">
        <v>3.5</v>
      </c>
      <c r="K925" s="7">
        <f t="shared" si="70"/>
        <v>140</v>
      </c>
      <c r="L925" s="7">
        <f t="shared" si="74"/>
        <v>9.8000000000000007</v>
      </c>
      <c r="M925" s="17">
        <f t="shared" si="73"/>
        <v>149.80000000000001</v>
      </c>
      <c r="N925" s="17">
        <f t="shared" si="71"/>
        <v>2453.0100000000002</v>
      </c>
      <c r="O925" s="6">
        <v>2453.0100000000002</v>
      </c>
      <c r="P925" s="13">
        <f t="shared" si="72"/>
        <v>160.51000000000002</v>
      </c>
      <c r="Q925" s="11">
        <v>1</v>
      </c>
      <c r="R925" s="13"/>
    </row>
    <row r="926" spans="1:18" ht="24" customHeight="1">
      <c r="A926" s="9">
        <v>922</v>
      </c>
      <c r="B926" s="3">
        <v>6020002839</v>
      </c>
      <c r="C926" s="2" t="s">
        <v>3017</v>
      </c>
      <c r="D926" s="4" t="s">
        <v>3018</v>
      </c>
      <c r="E926" s="4" t="s">
        <v>3019</v>
      </c>
      <c r="F926" s="135" t="s">
        <v>438</v>
      </c>
      <c r="G926" s="6">
        <v>1325.74</v>
      </c>
      <c r="H926" s="6">
        <v>86.74</v>
      </c>
      <c r="I926" s="160">
        <v>46</v>
      </c>
      <c r="J926" s="6">
        <v>3.5</v>
      </c>
      <c r="K926" s="7">
        <f t="shared" si="70"/>
        <v>161</v>
      </c>
      <c r="L926" s="7">
        <f t="shared" si="74"/>
        <v>11.270000000000001</v>
      </c>
      <c r="M926" s="17">
        <f t="shared" si="73"/>
        <v>172.27</v>
      </c>
      <c r="N926" s="17">
        <f t="shared" si="71"/>
        <v>1498.01</v>
      </c>
      <c r="O926" s="6">
        <v>1498.01</v>
      </c>
      <c r="P926" s="13">
        <f t="shared" si="72"/>
        <v>98.009999999999991</v>
      </c>
      <c r="Q926" s="11">
        <v>0</v>
      </c>
      <c r="R926" s="13"/>
    </row>
    <row r="927" spans="1:18" ht="24" customHeight="1">
      <c r="A927" s="9">
        <v>923</v>
      </c>
      <c r="B927" s="3">
        <v>6020002840</v>
      </c>
      <c r="C927" s="2" t="s">
        <v>3020</v>
      </c>
      <c r="D927" s="4" t="s">
        <v>3021</v>
      </c>
      <c r="E927" s="4" t="s">
        <v>3022</v>
      </c>
      <c r="F927" s="135" t="s">
        <v>438</v>
      </c>
      <c r="G927" s="6">
        <v>1044.8800000000001</v>
      </c>
      <c r="H927" s="6">
        <v>68.38</v>
      </c>
      <c r="I927" s="160">
        <v>17</v>
      </c>
      <c r="J927" s="6">
        <v>3.5</v>
      </c>
      <c r="K927" s="7">
        <f t="shared" si="70"/>
        <v>59.5</v>
      </c>
      <c r="L927" s="7">
        <f t="shared" si="74"/>
        <v>4.165</v>
      </c>
      <c r="M927" s="17">
        <f t="shared" si="73"/>
        <v>63.669999999999995</v>
      </c>
      <c r="N927" s="17">
        <f t="shared" si="71"/>
        <v>1108.5500000000002</v>
      </c>
      <c r="O927" s="6">
        <v>1108.55</v>
      </c>
      <c r="P927" s="13">
        <f t="shared" si="72"/>
        <v>72.545000000000002</v>
      </c>
      <c r="Q927" s="11">
        <v>1</v>
      </c>
      <c r="R927" s="13"/>
    </row>
    <row r="928" spans="1:18" ht="24" customHeight="1">
      <c r="A928" s="9">
        <v>924</v>
      </c>
      <c r="B928" s="3">
        <v>6020002841</v>
      </c>
      <c r="C928" s="2" t="s">
        <v>3023</v>
      </c>
      <c r="D928" s="4" t="s">
        <v>3024</v>
      </c>
      <c r="E928" s="4" t="s">
        <v>3025</v>
      </c>
      <c r="F928" s="2" t="s">
        <v>18</v>
      </c>
      <c r="G928" s="6">
        <v>0</v>
      </c>
      <c r="H928" s="6">
        <v>0</v>
      </c>
      <c r="I928" s="160">
        <v>38</v>
      </c>
      <c r="J928" s="6">
        <v>3.5</v>
      </c>
      <c r="K928" s="7">
        <f t="shared" si="70"/>
        <v>133</v>
      </c>
      <c r="L928" s="7">
        <f t="shared" si="74"/>
        <v>9.31</v>
      </c>
      <c r="M928" s="17">
        <f t="shared" si="73"/>
        <v>142.31</v>
      </c>
      <c r="N928" s="17">
        <f t="shared" si="71"/>
        <v>142.31</v>
      </c>
      <c r="O928" s="6">
        <v>142.31</v>
      </c>
      <c r="P928" s="13">
        <f t="shared" si="72"/>
        <v>9.31</v>
      </c>
      <c r="Q928" s="11">
        <v>0</v>
      </c>
      <c r="R928" s="13"/>
    </row>
    <row r="929" spans="1:18" ht="24" customHeight="1">
      <c r="A929" s="9">
        <v>925</v>
      </c>
      <c r="B929" s="3">
        <v>6020002842</v>
      </c>
      <c r="C929" s="2" t="s">
        <v>3026</v>
      </c>
      <c r="D929" s="4" t="s">
        <v>3027</v>
      </c>
      <c r="E929" s="4" t="s">
        <v>3028</v>
      </c>
      <c r="F929" s="135" t="s">
        <v>438</v>
      </c>
      <c r="G929" s="6">
        <v>445.68</v>
      </c>
      <c r="H929" s="6">
        <v>29.18</v>
      </c>
      <c r="I929" s="160">
        <v>22</v>
      </c>
      <c r="J929" s="6">
        <v>3.5</v>
      </c>
      <c r="K929" s="7">
        <f t="shared" si="70"/>
        <v>77</v>
      </c>
      <c r="L929" s="7">
        <f t="shared" si="74"/>
        <v>5.3900000000000006</v>
      </c>
      <c r="M929" s="17">
        <f t="shared" si="73"/>
        <v>82.39</v>
      </c>
      <c r="N929" s="17">
        <f t="shared" si="71"/>
        <v>528.07000000000005</v>
      </c>
      <c r="O929" s="6">
        <v>528.07000000000005</v>
      </c>
      <c r="P929" s="13">
        <f t="shared" si="72"/>
        <v>34.57</v>
      </c>
      <c r="Q929" s="11">
        <v>1</v>
      </c>
      <c r="R929" s="13"/>
    </row>
    <row r="930" spans="1:18" ht="24" customHeight="1">
      <c r="A930" s="9">
        <v>926</v>
      </c>
      <c r="B930" s="3">
        <v>6020002843</v>
      </c>
      <c r="C930" s="2" t="s">
        <v>3029</v>
      </c>
      <c r="D930" s="4" t="s">
        <v>3027</v>
      </c>
      <c r="E930" s="4" t="s">
        <v>3030</v>
      </c>
      <c r="F930" s="135" t="s">
        <v>438</v>
      </c>
      <c r="G930" s="6">
        <v>1441.83</v>
      </c>
      <c r="H930" s="6">
        <v>94.33</v>
      </c>
      <c r="I930" s="160">
        <v>44</v>
      </c>
      <c r="J930" s="6">
        <v>3.5</v>
      </c>
      <c r="K930" s="7">
        <f t="shared" si="70"/>
        <v>154</v>
      </c>
      <c r="L930" s="7">
        <f t="shared" si="74"/>
        <v>10.780000000000001</v>
      </c>
      <c r="M930" s="17">
        <f t="shared" si="73"/>
        <v>164.78</v>
      </c>
      <c r="N930" s="17">
        <f t="shared" si="71"/>
        <v>1606.61</v>
      </c>
      <c r="O930" s="6">
        <v>1606.61</v>
      </c>
      <c r="P930" s="13">
        <f t="shared" si="72"/>
        <v>105.11</v>
      </c>
      <c r="Q930" s="11">
        <v>0</v>
      </c>
      <c r="R930" s="13"/>
    </row>
    <row r="931" spans="1:18" ht="24" customHeight="1">
      <c r="A931" s="9">
        <v>927</v>
      </c>
      <c r="B931" s="3">
        <v>6020002844</v>
      </c>
      <c r="C931" s="2" t="s">
        <v>3031</v>
      </c>
      <c r="D931" s="4" t="s">
        <v>3032</v>
      </c>
      <c r="E931" s="4" t="s">
        <v>3033</v>
      </c>
      <c r="F931" s="135" t="s">
        <v>740</v>
      </c>
      <c r="G931" s="6">
        <v>363.27</v>
      </c>
      <c r="H931" s="6">
        <v>23.77</v>
      </c>
      <c r="I931" s="160">
        <v>22</v>
      </c>
      <c r="J931" s="6">
        <v>3.5</v>
      </c>
      <c r="K931" s="7">
        <f t="shared" si="70"/>
        <v>77</v>
      </c>
      <c r="L931" s="7">
        <f t="shared" si="74"/>
        <v>5.3900000000000006</v>
      </c>
      <c r="M931" s="17">
        <f t="shared" si="73"/>
        <v>82.39</v>
      </c>
      <c r="N931" s="17">
        <f t="shared" si="71"/>
        <v>445.65999999999997</v>
      </c>
      <c r="O931" s="6">
        <v>445.66</v>
      </c>
      <c r="P931" s="13">
        <f t="shared" si="72"/>
        <v>29.16</v>
      </c>
      <c r="Q931" s="11">
        <v>1</v>
      </c>
      <c r="R931" s="13"/>
    </row>
    <row r="932" spans="1:18" ht="24" customHeight="1">
      <c r="A932" s="9">
        <v>928</v>
      </c>
      <c r="B932" s="3">
        <v>6020002845</v>
      </c>
      <c r="C932" s="2" t="s">
        <v>3034</v>
      </c>
      <c r="D932" s="4" t="s">
        <v>3035</v>
      </c>
      <c r="E932" s="4" t="s">
        <v>3036</v>
      </c>
      <c r="F932" s="2" t="s">
        <v>18</v>
      </c>
      <c r="G932" s="6">
        <v>0</v>
      </c>
      <c r="H932" s="6">
        <v>0</v>
      </c>
      <c r="I932" s="160">
        <v>818</v>
      </c>
      <c r="J932" s="6">
        <v>3.5</v>
      </c>
      <c r="K932" s="7">
        <f t="shared" si="70"/>
        <v>2863</v>
      </c>
      <c r="L932" s="7">
        <v>0</v>
      </c>
      <c r="M932" s="17">
        <f t="shared" si="73"/>
        <v>2863</v>
      </c>
      <c r="N932" s="17">
        <f t="shared" si="71"/>
        <v>2863</v>
      </c>
      <c r="O932" s="6">
        <v>2863</v>
      </c>
      <c r="P932" s="13">
        <f t="shared" si="72"/>
        <v>0</v>
      </c>
      <c r="Q932" s="11">
        <v>0</v>
      </c>
      <c r="R932" s="13"/>
    </row>
    <row r="933" spans="1:18" ht="24" customHeight="1">
      <c r="A933" s="9">
        <v>929</v>
      </c>
      <c r="B933" s="3">
        <v>6020002846</v>
      </c>
      <c r="C933" s="2" t="s">
        <v>3037</v>
      </c>
      <c r="D933" s="4" t="s">
        <v>3038</v>
      </c>
      <c r="E933" s="4" t="s">
        <v>3039</v>
      </c>
      <c r="F933" s="135" t="s">
        <v>3040</v>
      </c>
      <c r="G933" s="6">
        <v>1850.04</v>
      </c>
      <c r="H933" s="6">
        <v>121.04</v>
      </c>
      <c r="I933" s="160">
        <v>94</v>
      </c>
      <c r="J933" s="6">
        <v>3.5</v>
      </c>
      <c r="K933" s="7">
        <f t="shared" si="70"/>
        <v>329</v>
      </c>
      <c r="L933" s="7">
        <f t="shared" si="74"/>
        <v>23.03</v>
      </c>
      <c r="M933" s="17">
        <f t="shared" si="73"/>
        <v>352.03</v>
      </c>
      <c r="N933" s="17">
        <f t="shared" si="71"/>
        <v>2202.0699999999997</v>
      </c>
      <c r="O933" s="6">
        <v>2202.0700000000002</v>
      </c>
      <c r="P933" s="13">
        <f t="shared" si="72"/>
        <v>144.07</v>
      </c>
      <c r="Q933" s="11">
        <v>1</v>
      </c>
      <c r="R933" s="13"/>
    </row>
    <row r="934" spans="1:18" ht="24" customHeight="1">
      <c r="A934" s="9">
        <v>930</v>
      </c>
      <c r="B934" s="3">
        <v>6020002847</v>
      </c>
      <c r="C934" s="2" t="s">
        <v>3041</v>
      </c>
      <c r="D934" s="4" t="s">
        <v>3042</v>
      </c>
      <c r="E934" s="4" t="s">
        <v>3043</v>
      </c>
      <c r="F934" s="135" t="s">
        <v>438</v>
      </c>
      <c r="G934" s="6">
        <v>1460.58</v>
      </c>
      <c r="H934" s="6">
        <v>95.58</v>
      </c>
      <c r="I934" s="160">
        <v>21</v>
      </c>
      <c r="J934" s="6">
        <v>3.5</v>
      </c>
      <c r="K934" s="7">
        <f t="shared" si="70"/>
        <v>73.5</v>
      </c>
      <c r="L934" s="7">
        <f t="shared" si="74"/>
        <v>5.1450000000000005</v>
      </c>
      <c r="M934" s="17">
        <f t="shared" si="73"/>
        <v>78.650000000000006</v>
      </c>
      <c r="N934" s="17">
        <f t="shared" si="71"/>
        <v>1539.23</v>
      </c>
      <c r="O934" s="6">
        <v>1539.23</v>
      </c>
      <c r="P934" s="13">
        <f t="shared" si="72"/>
        <v>100.72499999999999</v>
      </c>
      <c r="Q934" s="11">
        <v>0</v>
      </c>
      <c r="R934" s="13"/>
    </row>
    <row r="935" spans="1:18" ht="24" customHeight="1">
      <c r="A935" s="9">
        <v>931</v>
      </c>
      <c r="B935" s="3">
        <v>6020002848</v>
      </c>
      <c r="C935" s="2" t="s">
        <v>3044</v>
      </c>
      <c r="D935" s="4" t="s">
        <v>3045</v>
      </c>
      <c r="E935" s="4" t="s">
        <v>3046</v>
      </c>
      <c r="F935" s="135" t="s">
        <v>438</v>
      </c>
      <c r="G935" s="6">
        <v>6179.27</v>
      </c>
      <c r="H935" s="6">
        <v>404.27</v>
      </c>
      <c r="I935" s="160">
        <v>204</v>
      </c>
      <c r="J935" s="6">
        <v>3.5</v>
      </c>
      <c r="K935" s="7">
        <f t="shared" si="70"/>
        <v>714</v>
      </c>
      <c r="L935" s="7">
        <f t="shared" si="74"/>
        <v>49.980000000000004</v>
      </c>
      <c r="M935" s="17">
        <f t="shared" si="73"/>
        <v>763.98</v>
      </c>
      <c r="N935" s="17">
        <f t="shared" si="71"/>
        <v>6943.25</v>
      </c>
      <c r="O935" s="6">
        <v>6943.25</v>
      </c>
      <c r="P935" s="13">
        <f t="shared" si="72"/>
        <v>454.25</v>
      </c>
      <c r="Q935" s="11">
        <v>1</v>
      </c>
      <c r="R935" s="13"/>
    </row>
    <row r="936" spans="1:18" ht="24" customHeight="1">
      <c r="A936" s="9">
        <v>932</v>
      </c>
      <c r="B936" s="3">
        <v>6020002849</v>
      </c>
      <c r="C936" s="2" t="s">
        <v>3047</v>
      </c>
      <c r="D936" s="4" t="s">
        <v>3048</v>
      </c>
      <c r="E936" s="4" t="s">
        <v>3049</v>
      </c>
      <c r="F936" s="135" t="s">
        <v>442</v>
      </c>
      <c r="G936" s="6">
        <v>97.39</v>
      </c>
      <c r="H936" s="6">
        <v>6.39</v>
      </c>
      <c r="I936" s="160">
        <v>7</v>
      </c>
      <c r="J936" s="6">
        <v>3.5</v>
      </c>
      <c r="K936" s="7">
        <f t="shared" si="70"/>
        <v>24.5</v>
      </c>
      <c r="L936" s="7">
        <f t="shared" si="74"/>
        <v>1.7150000000000001</v>
      </c>
      <c r="M936" s="17">
        <f t="shared" si="73"/>
        <v>26.220000000000002</v>
      </c>
      <c r="N936" s="17">
        <f t="shared" si="71"/>
        <v>123.61</v>
      </c>
      <c r="O936" s="6">
        <v>123.61</v>
      </c>
      <c r="P936" s="13">
        <f t="shared" si="72"/>
        <v>8.1050000000000004</v>
      </c>
      <c r="Q936" s="11">
        <v>0</v>
      </c>
      <c r="R936" s="13"/>
    </row>
    <row r="937" spans="1:18" ht="24" customHeight="1">
      <c r="A937" s="9">
        <v>933</v>
      </c>
      <c r="B937" s="3">
        <v>6020002850</v>
      </c>
      <c r="C937" s="2" t="s">
        <v>3050</v>
      </c>
      <c r="D937" s="4" t="s">
        <v>3051</v>
      </c>
      <c r="E937" s="4" t="s">
        <v>3052</v>
      </c>
      <c r="F937" s="2" t="s">
        <v>18</v>
      </c>
      <c r="G937" s="6">
        <v>0</v>
      </c>
      <c r="H937" s="6">
        <v>0</v>
      </c>
      <c r="I937" s="160">
        <v>26</v>
      </c>
      <c r="J937" s="6">
        <v>3.5</v>
      </c>
      <c r="K937" s="7">
        <f t="shared" si="70"/>
        <v>91</v>
      </c>
      <c r="L937" s="7">
        <f t="shared" si="74"/>
        <v>6.370000000000001</v>
      </c>
      <c r="M937" s="17">
        <f t="shared" si="73"/>
        <v>97.37</v>
      </c>
      <c r="N937" s="17">
        <f t="shared" si="71"/>
        <v>97.37</v>
      </c>
      <c r="O937" s="6">
        <v>97.37</v>
      </c>
      <c r="P937" s="13">
        <f t="shared" si="72"/>
        <v>6.370000000000001</v>
      </c>
      <c r="Q937" s="11">
        <v>1</v>
      </c>
      <c r="R937" s="13"/>
    </row>
    <row r="938" spans="1:18" ht="24" customHeight="1">
      <c r="A938" s="9">
        <v>934</v>
      </c>
      <c r="B938" s="3">
        <v>6020002851</v>
      </c>
      <c r="C938" s="2" t="s">
        <v>3053</v>
      </c>
      <c r="D938" s="4" t="s">
        <v>3054</v>
      </c>
      <c r="E938" s="4" t="s">
        <v>3055</v>
      </c>
      <c r="F938" s="2" t="s">
        <v>18</v>
      </c>
      <c r="G938" s="6">
        <v>0</v>
      </c>
      <c r="H938" s="6">
        <v>0</v>
      </c>
      <c r="I938" s="160">
        <v>66</v>
      </c>
      <c r="J938" s="6">
        <v>3.5</v>
      </c>
      <c r="K938" s="7">
        <f t="shared" si="70"/>
        <v>231</v>
      </c>
      <c r="L938" s="7">
        <f t="shared" si="74"/>
        <v>16.170000000000002</v>
      </c>
      <c r="M938" s="17">
        <f t="shared" si="73"/>
        <v>247.17</v>
      </c>
      <c r="N938" s="17">
        <f t="shared" si="71"/>
        <v>247.17</v>
      </c>
      <c r="O938" s="6">
        <v>247.17</v>
      </c>
      <c r="P938" s="13">
        <f t="shared" si="72"/>
        <v>16.170000000000002</v>
      </c>
      <c r="Q938" s="11">
        <v>0</v>
      </c>
      <c r="R938" s="13"/>
    </row>
    <row r="939" spans="1:18" ht="24" customHeight="1">
      <c r="A939" s="9">
        <v>935</v>
      </c>
      <c r="B939" s="3">
        <v>6020002852</v>
      </c>
      <c r="C939" s="2" t="s">
        <v>3056</v>
      </c>
      <c r="D939" s="4" t="s">
        <v>3057</v>
      </c>
      <c r="E939" s="4" t="s">
        <v>3058</v>
      </c>
      <c r="F939" s="135" t="s">
        <v>438</v>
      </c>
      <c r="G939" s="6">
        <v>1490.53</v>
      </c>
      <c r="H939" s="6">
        <v>97.53</v>
      </c>
      <c r="I939" s="160">
        <v>2</v>
      </c>
      <c r="J939" s="6">
        <v>3.5</v>
      </c>
      <c r="K939" s="7">
        <f t="shared" si="70"/>
        <v>7</v>
      </c>
      <c r="L939" s="7">
        <f t="shared" si="74"/>
        <v>0.49000000000000005</v>
      </c>
      <c r="M939" s="17">
        <f t="shared" si="73"/>
        <v>7.49</v>
      </c>
      <c r="N939" s="17">
        <f t="shared" si="71"/>
        <v>1498.02</v>
      </c>
      <c r="O939" s="6">
        <v>1498.02</v>
      </c>
      <c r="P939" s="13">
        <f t="shared" si="72"/>
        <v>98.02</v>
      </c>
      <c r="Q939" s="11">
        <v>1</v>
      </c>
      <c r="R939" s="13"/>
    </row>
    <row r="940" spans="1:18" ht="24" customHeight="1">
      <c r="A940" s="9">
        <v>936</v>
      </c>
      <c r="B940" s="3">
        <v>6020002853</v>
      </c>
      <c r="C940" s="2" t="s">
        <v>3059</v>
      </c>
      <c r="D940" s="4" t="s">
        <v>3060</v>
      </c>
      <c r="E940" s="4" t="s">
        <v>3061</v>
      </c>
      <c r="F940" s="135" t="s">
        <v>472</v>
      </c>
      <c r="G940" s="6">
        <v>284.62</v>
      </c>
      <c r="H940" s="6">
        <v>18.62</v>
      </c>
      <c r="I940" s="160">
        <v>79</v>
      </c>
      <c r="J940" s="6">
        <v>3.5</v>
      </c>
      <c r="K940" s="7">
        <f t="shared" si="70"/>
        <v>276.5</v>
      </c>
      <c r="L940" s="7">
        <f t="shared" si="74"/>
        <v>19.355</v>
      </c>
      <c r="M940" s="17">
        <f t="shared" si="73"/>
        <v>295.86</v>
      </c>
      <c r="N940" s="17">
        <f t="shared" si="71"/>
        <v>580.48</v>
      </c>
      <c r="O940" s="6">
        <v>580.48</v>
      </c>
      <c r="P940" s="13">
        <f t="shared" si="72"/>
        <v>37.975000000000001</v>
      </c>
      <c r="Q940" s="11">
        <v>0</v>
      </c>
      <c r="R940" s="13"/>
    </row>
    <row r="941" spans="1:18" ht="24" customHeight="1">
      <c r="A941" s="9">
        <v>937</v>
      </c>
      <c r="B941" s="3">
        <v>6020002854</v>
      </c>
      <c r="C941" s="2" t="s">
        <v>3062</v>
      </c>
      <c r="D941" s="4" t="s">
        <v>3063</v>
      </c>
      <c r="E941" s="4" t="s">
        <v>3061</v>
      </c>
      <c r="F941" s="135" t="s">
        <v>451</v>
      </c>
      <c r="G941" s="6">
        <v>127.34</v>
      </c>
      <c r="H941" s="6">
        <v>8.34</v>
      </c>
      <c r="I941" s="160">
        <v>7</v>
      </c>
      <c r="J941" s="6">
        <v>3.5</v>
      </c>
      <c r="K941" s="7">
        <f t="shared" si="70"/>
        <v>24.5</v>
      </c>
      <c r="L941" s="7">
        <f t="shared" si="74"/>
        <v>1.7150000000000001</v>
      </c>
      <c r="M941" s="17">
        <f t="shared" si="73"/>
        <v>26.220000000000002</v>
      </c>
      <c r="N941" s="17">
        <f t="shared" si="71"/>
        <v>153.56</v>
      </c>
      <c r="O941" s="6">
        <v>153.56</v>
      </c>
      <c r="P941" s="13">
        <f t="shared" si="72"/>
        <v>10.055</v>
      </c>
      <c r="Q941" s="11">
        <v>1</v>
      </c>
      <c r="R941" s="13"/>
    </row>
    <row r="942" spans="1:18" ht="24" customHeight="1">
      <c r="A942" s="9">
        <v>938</v>
      </c>
      <c r="B942" s="3">
        <v>6020002855</v>
      </c>
      <c r="C942" s="2" t="s">
        <v>3064</v>
      </c>
      <c r="D942" s="4" t="s">
        <v>3065</v>
      </c>
      <c r="E942" s="4" t="s">
        <v>3066</v>
      </c>
      <c r="F942" s="135" t="s">
        <v>1145</v>
      </c>
      <c r="G942" s="6">
        <v>224.72</v>
      </c>
      <c r="H942" s="6">
        <v>14.72</v>
      </c>
      <c r="I942" s="160">
        <v>10</v>
      </c>
      <c r="J942" s="6">
        <v>3.5</v>
      </c>
      <c r="K942" s="7">
        <f t="shared" si="70"/>
        <v>35</v>
      </c>
      <c r="L942" s="7">
        <f t="shared" si="74"/>
        <v>2.4500000000000002</v>
      </c>
      <c r="M942" s="17">
        <f t="shared" si="73"/>
        <v>37.450000000000003</v>
      </c>
      <c r="N942" s="17">
        <f t="shared" si="71"/>
        <v>262.17</v>
      </c>
      <c r="O942" s="6">
        <v>262.17</v>
      </c>
      <c r="P942" s="13">
        <f t="shared" si="72"/>
        <v>17.170000000000002</v>
      </c>
      <c r="Q942" s="11">
        <v>0</v>
      </c>
      <c r="R942" s="13"/>
    </row>
    <row r="943" spans="1:18" ht="24" customHeight="1">
      <c r="A943" s="9">
        <v>939</v>
      </c>
      <c r="B943" s="3">
        <v>6020002856</v>
      </c>
      <c r="C943" s="2" t="s">
        <v>3067</v>
      </c>
      <c r="D943" s="4" t="s">
        <v>3068</v>
      </c>
      <c r="E943" s="4" t="s">
        <v>3069</v>
      </c>
      <c r="F943" s="135" t="s">
        <v>438</v>
      </c>
      <c r="G943" s="6">
        <v>719.06</v>
      </c>
      <c r="H943" s="6">
        <v>47.06</v>
      </c>
      <c r="I943" s="160">
        <v>10</v>
      </c>
      <c r="J943" s="6">
        <v>3.5</v>
      </c>
      <c r="K943" s="7">
        <f t="shared" si="70"/>
        <v>35</v>
      </c>
      <c r="L943" s="7">
        <f t="shared" si="74"/>
        <v>2.4500000000000002</v>
      </c>
      <c r="M943" s="17">
        <f t="shared" si="73"/>
        <v>37.450000000000003</v>
      </c>
      <c r="N943" s="17">
        <f t="shared" si="71"/>
        <v>756.51</v>
      </c>
      <c r="O943" s="6">
        <v>756.51</v>
      </c>
      <c r="P943" s="13">
        <f t="shared" si="72"/>
        <v>49.510000000000005</v>
      </c>
      <c r="Q943" s="11">
        <v>1</v>
      </c>
      <c r="R943" s="13"/>
    </row>
    <row r="944" spans="1:18" ht="24" customHeight="1">
      <c r="A944" s="9">
        <v>940</v>
      </c>
      <c r="B944" s="3">
        <v>6020002857</v>
      </c>
      <c r="C944" s="2" t="s">
        <v>3070</v>
      </c>
      <c r="D944" s="4" t="s">
        <v>3071</v>
      </c>
      <c r="E944" s="4" t="s">
        <v>3072</v>
      </c>
      <c r="F944" s="135" t="s">
        <v>438</v>
      </c>
      <c r="G944" s="6">
        <v>44.97</v>
      </c>
      <c r="H944" s="6">
        <v>2.97</v>
      </c>
      <c r="I944" s="160">
        <v>2</v>
      </c>
      <c r="J944" s="6">
        <v>3.5</v>
      </c>
      <c r="K944" s="7">
        <f t="shared" si="70"/>
        <v>7</v>
      </c>
      <c r="L944" s="7">
        <f t="shared" si="74"/>
        <v>0.49000000000000005</v>
      </c>
      <c r="M944" s="17">
        <f t="shared" si="73"/>
        <v>7.49</v>
      </c>
      <c r="N944" s="17">
        <f t="shared" si="71"/>
        <v>52.46</v>
      </c>
      <c r="O944" s="6">
        <v>52.46</v>
      </c>
      <c r="P944" s="13">
        <f t="shared" si="72"/>
        <v>3.4600000000000004</v>
      </c>
      <c r="Q944" s="11">
        <v>0</v>
      </c>
      <c r="R944" s="13"/>
    </row>
    <row r="945" spans="1:18" ht="24" customHeight="1">
      <c r="A945" s="9">
        <v>941</v>
      </c>
      <c r="B945" s="3">
        <v>6020002858</v>
      </c>
      <c r="C945" s="2" t="s">
        <v>3073</v>
      </c>
      <c r="D945" s="4" t="s">
        <v>3074</v>
      </c>
      <c r="E945" s="4" t="s">
        <v>3075</v>
      </c>
      <c r="F945" s="135" t="s">
        <v>438</v>
      </c>
      <c r="G945" s="6">
        <v>352.07</v>
      </c>
      <c r="H945" s="6">
        <v>23.07</v>
      </c>
      <c r="I945" s="160">
        <v>5</v>
      </c>
      <c r="J945" s="6">
        <v>3.5</v>
      </c>
      <c r="K945" s="7">
        <f t="shared" si="70"/>
        <v>17.5</v>
      </c>
      <c r="L945" s="7">
        <f t="shared" si="74"/>
        <v>1.2250000000000001</v>
      </c>
      <c r="M945" s="17">
        <f t="shared" si="73"/>
        <v>18.73</v>
      </c>
      <c r="N945" s="17">
        <f t="shared" si="71"/>
        <v>370.8</v>
      </c>
      <c r="O945" s="6">
        <v>370.8</v>
      </c>
      <c r="P945" s="13">
        <f t="shared" si="72"/>
        <v>24.295000000000002</v>
      </c>
      <c r="Q945" s="11">
        <v>1</v>
      </c>
      <c r="R945" s="13"/>
    </row>
    <row r="946" spans="1:18" ht="24" customHeight="1">
      <c r="A946" s="9">
        <v>942</v>
      </c>
      <c r="B946" s="3">
        <v>6020002859</v>
      </c>
      <c r="C946" s="2" t="s">
        <v>3076</v>
      </c>
      <c r="D946" s="4" t="s">
        <v>3077</v>
      </c>
      <c r="E946" s="4" t="s">
        <v>3078</v>
      </c>
      <c r="F946" s="135" t="s">
        <v>438</v>
      </c>
      <c r="G946" s="6">
        <v>434.45</v>
      </c>
      <c r="H946" s="6">
        <v>28.45</v>
      </c>
      <c r="I946" s="160">
        <v>9</v>
      </c>
      <c r="J946" s="6">
        <v>3.5</v>
      </c>
      <c r="K946" s="7">
        <f t="shared" si="70"/>
        <v>31.5</v>
      </c>
      <c r="L946" s="7">
        <f t="shared" si="74"/>
        <v>2.2050000000000001</v>
      </c>
      <c r="M946" s="17">
        <f t="shared" si="73"/>
        <v>33.71</v>
      </c>
      <c r="N946" s="17">
        <f t="shared" si="71"/>
        <v>468.15999999999997</v>
      </c>
      <c r="O946" s="6">
        <v>468.16</v>
      </c>
      <c r="P946" s="13">
        <f t="shared" si="72"/>
        <v>30.655000000000001</v>
      </c>
      <c r="Q946" s="11">
        <v>0</v>
      </c>
      <c r="R946" s="13"/>
    </row>
    <row r="947" spans="1:18" ht="24" customHeight="1">
      <c r="A947" s="9">
        <v>943</v>
      </c>
      <c r="B947" s="3">
        <v>6020002860</v>
      </c>
      <c r="C947" s="2" t="s">
        <v>3079</v>
      </c>
      <c r="D947" s="4" t="s">
        <v>3080</v>
      </c>
      <c r="E947" s="4" t="s">
        <v>3081</v>
      </c>
      <c r="F947" s="2" t="s">
        <v>18</v>
      </c>
      <c r="G947" s="6">
        <v>0</v>
      </c>
      <c r="H947" s="6">
        <v>0</v>
      </c>
      <c r="I947" s="160">
        <v>10</v>
      </c>
      <c r="J947" s="6">
        <v>3.5</v>
      </c>
      <c r="K947" s="7">
        <f t="shared" si="70"/>
        <v>35</v>
      </c>
      <c r="L947" s="7">
        <f t="shared" si="74"/>
        <v>2.4500000000000002</v>
      </c>
      <c r="M947" s="17">
        <f t="shared" si="73"/>
        <v>37.450000000000003</v>
      </c>
      <c r="N947" s="17">
        <f t="shared" si="71"/>
        <v>37.450000000000003</v>
      </c>
      <c r="O947" s="6">
        <v>37.450000000000003</v>
      </c>
      <c r="P947" s="13">
        <f t="shared" si="72"/>
        <v>2.4500000000000002</v>
      </c>
      <c r="Q947" s="11">
        <v>1</v>
      </c>
      <c r="R947" s="13"/>
    </row>
    <row r="948" spans="1:18" ht="24" customHeight="1">
      <c r="A948" s="9">
        <v>944</v>
      </c>
      <c r="B948" s="3">
        <v>6020002861</v>
      </c>
      <c r="C948" s="2" t="s">
        <v>3082</v>
      </c>
      <c r="D948" s="4" t="s">
        <v>3083</v>
      </c>
      <c r="E948" s="4" t="s">
        <v>3084</v>
      </c>
      <c r="F948" s="2" t="s">
        <v>18</v>
      </c>
      <c r="G948" s="6">
        <v>0</v>
      </c>
      <c r="H948" s="6">
        <v>0</v>
      </c>
      <c r="I948" s="160">
        <v>106</v>
      </c>
      <c r="J948" s="6">
        <v>3.5</v>
      </c>
      <c r="K948" s="7">
        <f t="shared" si="70"/>
        <v>371</v>
      </c>
      <c r="L948" s="7">
        <f t="shared" si="74"/>
        <v>25.970000000000002</v>
      </c>
      <c r="M948" s="17">
        <f t="shared" si="73"/>
        <v>396.97</v>
      </c>
      <c r="N948" s="17">
        <f t="shared" si="71"/>
        <v>396.97</v>
      </c>
      <c r="O948" s="6">
        <v>396.97</v>
      </c>
      <c r="P948" s="13">
        <f t="shared" si="72"/>
        <v>25.970000000000002</v>
      </c>
      <c r="Q948" s="11">
        <v>0</v>
      </c>
      <c r="R948" s="13"/>
    </row>
    <row r="949" spans="1:18" ht="24" customHeight="1">
      <c r="A949" s="9">
        <v>945</v>
      </c>
      <c r="B949" s="3">
        <v>6020002862</v>
      </c>
      <c r="C949" s="2" t="s">
        <v>3085</v>
      </c>
      <c r="D949" s="4" t="s">
        <v>3086</v>
      </c>
      <c r="E949" s="4" t="s">
        <v>3087</v>
      </c>
      <c r="F949" s="135" t="s">
        <v>438</v>
      </c>
      <c r="G949" s="6">
        <v>722.8</v>
      </c>
      <c r="H949" s="6">
        <v>47.3</v>
      </c>
      <c r="I949" s="160">
        <v>7</v>
      </c>
      <c r="J949" s="6">
        <v>3.5</v>
      </c>
      <c r="K949" s="7">
        <f t="shared" si="70"/>
        <v>24.5</v>
      </c>
      <c r="L949" s="7">
        <f t="shared" si="74"/>
        <v>1.7150000000000001</v>
      </c>
      <c r="M949" s="17">
        <f t="shared" si="73"/>
        <v>26.220000000000002</v>
      </c>
      <c r="N949" s="17">
        <f t="shared" si="71"/>
        <v>749.02</v>
      </c>
      <c r="O949" s="6">
        <v>749.02</v>
      </c>
      <c r="P949" s="13">
        <f t="shared" si="72"/>
        <v>49.015000000000001</v>
      </c>
      <c r="Q949" s="11">
        <v>1</v>
      </c>
      <c r="R949" s="13"/>
    </row>
    <row r="950" spans="1:18" ht="24" customHeight="1">
      <c r="A950" s="9">
        <v>946</v>
      </c>
      <c r="B950" s="3">
        <v>6020002863</v>
      </c>
      <c r="C950" s="2" t="s">
        <v>3088</v>
      </c>
      <c r="D950" s="4" t="s">
        <v>3089</v>
      </c>
      <c r="E950" s="4" t="s">
        <v>3090</v>
      </c>
      <c r="F950" s="135" t="s">
        <v>1197</v>
      </c>
      <c r="G950" s="6">
        <v>44.95</v>
      </c>
      <c r="H950" s="6">
        <v>2.95</v>
      </c>
      <c r="I950" s="160">
        <v>3</v>
      </c>
      <c r="J950" s="6">
        <v>3.5</v>
      </c>
      <c r="K950" s="7">
        <f t="shared" si="70"/>
        <v>10.5</v>
      </c>
      <c r="L950" s="7">
        <f t="shared" si="74"/>
        <v>0.7350000000000001</v>
      </c>
      <c r="M950" s="17">
        <f t="shared" si="73"/>
        <v>11.24</v>
      </c>
      <c r="N950" s="17">
        <f t="shared" si="71"/>
        <v>56.190000000000005</v>
      </c>
      <c r="O950" s="6">
        <v>56.19</v>
      </c>
      <c r="P950" s="13">
        <f t="shared" si="72"/>
        <v>3.6850000000000005</v>
      </c>
      <c r="Q950" s="11">
        <v>0</v>
      </c>
      <c r="R950" s="13"/>
    </row>
    <row r="951" spans="1:18" ht="24" customHeight="1">
      <c r="A951" s="9">
        <v>947</v>
      </c>
      <c r="B951" s="3">
        <v>6020002864</v>
      </c>
      <c r="C951" s="2" t="s">
        <v>3091</v>
      </c>
      <c r="D951" s="4" t="s">
        <v>3092</v>
      </c>
      <c r="E951" s="4" t="s">
        <v>3093</v>
      </c>
      <c r="F951" s="135" t="s">
        <v>438</v>
      </c>
      <c r="G951" s="6">
        <v>172.31</v>
      </c>
      <c r="H951" s="6">
        <v>11.31</v>
      </c>
      <c r="I951" s="160">
        <v>3</v>
      </c>
      <c r="J951" s="6">
        <v>3.5</v>
      </c>
      <c r="K951" s="7">
        <f t="shared" si="70"/>
        <v>10.5</v>
      </c>
      <c r="L951" s="7">
        <f t="shared" si="74"/>
        <v>0.7350000000000001</v>
      </c>
      <c r="M951" s="17">
        <f t="shared" si="73"/>
        <v>11.24</v>
      </c>
      <c r="N951" s="17">
        <f t="shared" si="71"/>
        <v>183.55</v>
      </c>
      <c r="O951" s="6">
        <v>183.55</v>
      </c>
      <c r="P951" s="13">
        <f t="shared" si="72"/>
        <v>12.045</v>
      </c>
      <c r="Q951" s="11">
        <v>1</v>
      </c>
      <c r="R951" s="13"/>
    </row>
    <row r="952" spans="1:18" ht="24" customHeight="1">
      <c r="A952" s="9">
        <v>948</v>
      </c>
      <c r="B952" s="3">
        <v>6020002865</v>
      </c>
      <c r="C952" s="2" t="s">
        <v>3094</v>
      </c>
      <c r="D952" s="4" t="s">
        <v>3095</v>
      </c>
      <c r="E952" s="4" t="s">
        <v>3096</v>
      </c>
      <c r="F952" s="135" t="s">
        <v>438</v>
      </c>
      <c r="G952" s="6">
        <v>1217.1500000000001</v>
      </c>
      <c r="H952" s="6">
        <v>79.650000000000006</v>
      </c>
      <c r="I952" s="160">
        <v>20</v>
      </c>
      <c r="J952" s="6">
        <v>3.5</v>
      </c>
      <c r="K952" s="7">
        <f t="shared" si="70"/>
        <v>70</v>
      </c>
      <c r="L952" s="7">
        <f t="shared" si="74"/>
        <v>4.9000000000000004</v>
      </c>
      <c r="M952" s="17">
        <f t="shared" si="73"/>
        <v>74.900000000000006</v>
      </c>
      <c r="N952" s="17">
        <f t="shared" si="71"/>
        <v>1292.0500000000002</v>
      </c>
      <c r="O952" s="6">
        <v>1292.05</v>
      </c>
      <c r="P952" s="13">
        <f t="shared" si="72"/>
        <v>84.550000000000011</v>
      </c>
      <c r="Q952" s="11">
        <v>0</v>
      </c>
      <c r="R952" s="13"/>
    </row>
    <row r="953" spans="1:18" ht="24" customHeight="1">
      <c r="A953" s="9">
        <v>949</v>
      </c>
      <c r="B953" s="3">
        <v>6020002866</v>
      </c>
      <c r="C953" s="2" t="s">
        <v>3097</v>
      </c>
      <c r="D953" s="4" t="s">
        <v>3098</v>
      </c>
      <c r="E953" s="4" t="s">
        <v>3099</v>
      </c>
      <c r="F953" s="135" t="s">
        <v>438</v>
      </c>
      <c r="G953" s="6">
        <v>333.33</v>
      </c>
      <c r="H953" s="6">
        <v>21.83</v>
      </c>
      <c r="I953" s="160">
        <v>7</v>
      </c>
      <c r="J953" s="6">
        <v>3.5</v>
      </c>
      <c r="K953" s="7">
        <f t="shared" si="70"/>
        <v>24.5</v>
      </c>
      <c r="L953" s="7">
        <f t="shared" si="74"/>
        <v>1.7150000000000001</v>
      </c>
      <c r="M953" s="17">
        <f t="shared" si="73"/>
        <v>26.220000000000002</v>
      </c>
      <c r="N953" s="17">
        <f t="shared" si="71"/>
        <v>359.55</v>
      </c>
      <c r="O953" s="6">
        <v>359.55</v>
      </c>
      <c r="P953" s="13">
        <f t="shared" si="72"/>
        <v>23.544999999999998</v>
      </c>
      <c r="Q953" s="11">
        <v>1</v>
      </c>
      <c r="R953" s="13"/>
    </row>
    <row r="954" spans="1:18" ht="24" customHeight="1">
      <c r="A954" s="9">
        <v>950</v>
      </c>
      <c r="B954" s="3">
        <v>6020002867</v>
      </c>
      <c r="C954" s="2" t="s">
        <v>3100</v>
      </c>
      <c r="D954" s="4" t="s">
        <v>3101</v>
      </c>
      <c r="E954" s="4" t="s">
        <v>3102</v>
      </c>
      <c r="F954" s="135" t="s">
        <v>438</v>
      </c>
      <c r="G954" s="6">
        <v>2366.86</v>
      </c>
      <c r="H954" s="6">
        <v>154.86000000000001</v>
      </c>
      <c r="I954" s="160">
        <v>119</v>
      </c>
      <c r="J954" s="6">
        <v>3.5</v>
      </c>
      <c r="K954" s="7">
        <f t="shared" si="70"/>
        <v>416.5</v>
      </c>
      <c r="L954" s="7">
        <f t="shared" si="74"/>
        <v>29.155000000000001</v>
      </c>
      <c r="M954" s="17">
        <f t="shared" si="73"/>
        <v>445.65999999999997</v>
      </c>
      <c r="N954" s="17">
        <f t="shared" si="71"/>
        <v>2812.52</v>
      </c>
      <c r="O954" s="6">
        <v>2812.52</v>
      </c>
      <c r="P954" s="13">
        <f t="shared" si="72"/>
        <v>184.01500000000001</v>
      </c>
      <c r="Q954" s="11">
        <v>0</v>
      </c>
      <c r="R954" s="13"/>
    </row>
    <row r="955" spans="1:18" ht="24" customHeight="1">
      <c r="A955" s="9">
        <v>951</v>
      </c>
      <c r="B955" s="3">
        <v>6020002868</v>
      </c>
      <c r="C955" s="2" t="s">
        <v>3103</v>
      </c>
      <c r="D955" s="4" t="s">
        <v>3104</v>
      </c>
      <c r="E955" s="4" t="s">
        <v>3105</v>
      </c>
      <c r="F955" s="135" t="s">
        <v>438</v>
      </c>
      <c r="G955" s="6">
        <v>206</v>
      </c>
      <c r="H955" s="6">
        <v>14</v>
      </c>
      <c r="I955" s="160">
        <v>3</v>
      </c>
      <c r="J955" s="6">
        <v>3.5</v>
      </c>
      <c r="K955" s="7">
        <f t="shared" si="70"/>
        <v>10.5</v>
      </c>
      <c r="L955" s="7">
        <f t="shared" si="74"/>
        <v>0.7350000000000001</v>
      </c>
      <c r="M955" s="17">
        <f t="shared" si="73"/>
        <v>11.24</v>
      </c>
      <c r="N955" s="17">
        <f t="shared" si="71"/>
        <v>217.24</v>
      </c>
      <c r="O955" s="6">
        <v>217.24</v>
      </c>
      <c r="P955" s="13">
        <f t="shared" si="72"/>
        <v>14.734999999999999</v>
      </c>
      <c r="Q955" s="11">
        <v>1</v>
      </c>
      <c r="R955" s="13"/>
    </row>
    <row r="956" spans="1:18" ht="24" customHeight="1">
      <c r="A956" s="9">
        <v>952</v>
      </c>
      <c r="B956" s="3">
        <v>6020002869</v>
      </c>
      <c r="C956" s="2" t="s">
        <v>3106</v>
      </c>
      <c r="D956" s="4" t="s">
        <v>3107</v>
      </c>
      <c r="E956" s="4" t="s">
        <v>3108</v>
      </c>
      <c r="F956" s="135" t="s">
        <v>438</v>
      </c>
      <c r="G956" s="6">
        <v>250.94</v>
      </c>
      <c r="H956" s="6">
        <v>16.440000000000001</v>
      </c>
      <c r="I956" s="160">
        <v>6</v>
      </c>
      <c r="J956" s="6">
        <v>3.5</v>
      </c>
      <c r="K956" s="7">
        <f t="shared" si="70"/>
        <v>21</v>
      </c>
      <c r="L956" s="7">
        <f>SUM(K956*7%)</f>
        <v>1.4700000000000002</v>
      </c>
      <c r="M956" s="17">
        <f t="shared" si="73"/>
        <v>22.47</v>
      </c>
      <c r="N956" s="17">
        <f t="shared" si="71"/>
        <v>273.40999999999997</v>
      </c>
      <c r="O956" s="6">
        <v>273.41000000000003</v>
      </c>
      <c r="P956" s="13">
        <f t="shared" si="72"/>
        <v>17.91</v>
      </c>
      <c r="Q956" s="11">
        <v>0</v>
      </c>
      <c r="R956" s="13"/>
    </row>
    <row r="957" spans="1:18" ht="24" customHeight="1">
      <c r="A957" s="9">
        <v>953</v>
      </c>
      <c r="B957" s="3">
        <v>6020002870</v>
      </c>
      <c r="C957" s="2" t="s">
        <v>3109</v>
      </c>
      <c r="D957" s="8" t="s">
        <v>3110</v>
      </c>
      <c r="E957" s="137" t="s">
        <v>3111</v>
      </c>
      <c r="F957" s="135" t="s">
        <v>461</v>
      </c>
      <c r="G957" s="6">
        <v>408.23</v>
      </c>
      <c r="H957" s="6">
        <v>26.73</v>
      </c>
      <c r="I957" s="160">
        <v>18</v>
      </c>
      <c r="J957" s="6">
        <v>3.5</v>
      </c>
      <c r="K957" s="7">
        <f t="shared" si="70"/>
        <v>63</v>
      </c>
      <c r="L957" s="7">
        <f>SUM(K957*7%)</f>
        <v>4.41</v>
      </c>
      <c r="M957" s="17">
        <f t="shared" si="73"/>
        <v>67.41</v>
      </c>
      <c r="N957" s="17">
        <f t="shared" si="71"/>
        <v>475.64</v>
      </c>
      <c r="O957" s="6">
        <v>475.64</v>
      </c>
      <c r="P957" s="13">
        <f t="shared" si="72"/>
        <v>31.14</v>
      </c>
      <c r="Q957" s="11">
        <v>1</v>
      </c>
      <c r="R957" s="13"/>
    </row>
    <row r="958" spans="1:18" ht="24" customHeight="1">
      <c r="A958" s="9">
        <v>954</v>
      </c>
      <c r="B958" s="3">
        <v>6020002871</v>
      </c>
      <c r="C958" s="2" t="s">
        <v>3112</v>
      </c>
      <c r="D958" s="8" t="s">
        <v>2245</v>
      </c>
      <c r="E958" s="8" t="s">
        <v>3113</v>
      </c>
      <c r="F958" s="135" t="s">
        <v>18</v>
      </c>
      <c r="G958" s="6">
        <v>0</v>
      </c>
      <c r="H958" s="6">
        <v>0</v>
      </c>
      <c r="I958" s="160">
        <v>44</v>
      </c>
      <c r="J958" s="6">
        <v>3.5</v>
      </c>
      <c r="K958" s="7">
        <f t="shared" si="70"/>
        <v>154</v>
      </c>
      <c r="L958" s="7">
        <f>SUM(K958*7%)</f>
        <v>10.780000000000001</v>
      </c>
      <c r="M958" s="7">
        <f t="shared" si="73"/>
        <v>164.78</v>
      </c>
      <c r="N958" s="17">
        <f t="shared" si="71"/>
        <v>164.78</v>
      </c>
      <c r="O958" s="6">
        <v>164.78</v>
      </c>
      <c r="P958" s="13">
        <f t="shared" si="72"/>
        <v>10.780000000000001</v>
      </c>
      <c r="Q958" s="11">
        <v>0</v>
      </c>
      <c r="R958" s="13"/>
    </row>
    <row r="959" spans="1:18" ht="24" customHeight="1">
      <c r="A959" s="9">
        <v>955</v>
      </c>
      <c r="B959" s="3">
        <v>6020002872</v>
      </c>
      <c r="C959" s="2" t="s">
        <v>3114</v>
      </c>
      <c r="D959" s="4" t="s">
        <v>930</v>
      </c>
      <c r="E959" s="4" t="s">
        <v>3115</v>
      </c>
      <c r="F959" s="9" t="s">
        <v>472</v>
      </c>
      <c r="G959" s="8">
        <v>7.49</v>
      </c>
      <c r="H959" s="6">
        <v>0.49</v>
      </c>
      <c r="I959" s="160">
        <v>10</v>
      </c>
      <c r="J959" s="6">
        <v>3.5</v>
      </c>
      <c r="K959" s="7">
        <f t="shared" si="70"/>
        <v>35</v>
      </c>
      <c r="L959" s="7">
        <f>SUM(K959*7%)</f>
        <v>2.4500000000000002</v>
      </c>
      <c r="M959" s="7">
        <f t="shared" si="73"/>
        <v>37.450000000000003</v>
      </c>
      <c r="N959" s="17">
        <f t="shared" si="71"/>
        <v>44.940000000000005</v>
      </c>
      <c r="O959" s="8">
        <v>44.94</v>
      </c>
      <c r="P959" s="13">
        <f t="shared" si="72"/>
        <v>2.9400000000000004</v>
      </c>
      <c r="Q959" s="11">
        <v>1</v>
      </c>
      <c r="R959" s="13"/>
    </row>
    <row r="960" spans="1:18" ht="24" customHeight="1">
      <c r="A960" s="9">
        <v>956</v>
      </c>
      <c r="B960" s="3">
        <v>6020002873</v>
      </c>
      <c r="C960" s="2" t="s">
        <v>3116</v>
      </c>
      <c r="D960" s="8" t="s">
        <v>3117</v>
      </c>
      <c r="E960" s="8" t="s">
        <v>3118</v>
      </c>
      <c r="F960" s="9" t="s">
        <v>18</v>
      </c>
      <c r="G960" s="161">
        <v>0</v>
      </c>
      <c r="H960" s="6">
        <v>0</v>
      </c>
      <c r="I960" s="8">
        <v>1</v>
      </c>
      <c r="J960" s="6">
        <v>3.5</v>
      </c>
      <c r="K960" s="7">
        <f t="shared" si="70"/>
        <v>3.5</v>
      </c>
      <c r="L960" s="7">
        <f>SUM(K960*7%)</f>
        <v>0.24500000000000002</v>
      </c>
      <c r="M960" s="7">
        <f t="shared" si="73"/>
        <v>3.75</v>
      </c>
      <c r="N960" s="17">
        <f t="shared" si="71"/>
        <v>3.75</v>
      </c>
      <c r="O960" s="8">
        <v>3.75</v>
      </c>
      <c r="P960" s="13">
        <f t="shared" si="72"/>
        <v>0.24500000000000002</v>
      </c>
      <c r="Q960" s="11">
        <v>0</v>
      </c>
      <c r="R960" s="13"/>
    </row>
    <row r="961" spans="1:18">
      <c r="A961" s="9">
        <v>957</v>
      </c>
      <c r="B961" s="3">
        <v>6020002874</v>
      </c>
      <c r="C961" s="2" t="s">
        <v>3119</v>
      </c>
      <c r="D961" s="4" t="s">
        <v>2034</v>
      </c>
      <c r="E961" s="4" t="s">
        <v>3120</v>
      </c>
      <c r="F961" s="135" t="s">
        <v>18</v>
      </c>
      <c r="G961" s="161">
        <v>0</v>
      </c>
      <c r="H961" s="6">
        <v>0</v>
      </c>
      <c r="I961" s="8">
        <v>3</v>
      </c>
      <c r="J961" s="6">
        <v>3.5</v>
      </c>
      <c r="K961" s="7">
        <f t="shared" si="70"/>
        <v>10.5</v>
      </c>
      <c r="L961" s="7">
        <f t="shared" ref="L961:L968" si="75">SUM(K961*7%)</f>
        <v>0.7350000000000001</v>
      </c>
      <c r="M961" s="7">
        <f t="shared" si="73"/>
        <v>11.24</v>
      </c>
      <c r="N961" s="17">
        <f t="shared" si="71"/>
        <v>11.24</v>
      </c>
      <c r="O961" s="8">
        <v>11.24</v>
      </c>
      <c r="Q961" s="11">
        <v>1</v>
      </c>
    </row>
    <row r="962" spans="1:18">
      <c r="A962" s="9">
        <v>958</v>
      </c>
      <c r="B962" s="3">
        <v>6020002875</v>
      </c>
      <c r="C962" s="2" t="s">
        <v>3121</v>
      </c>
      <c r="D962" s="4" t="s">
        <v>486</v>
      </c>
      <c r="E962" s="4" t="s">
        <v>3122</v>
      </c>
      <c r="F962" s="9" t="s">
        <v>18</v>
      </c>
      <c r="G962" s="161">
        <v>0</v>
      </c>
      <c r="H962" s="6">
        <v>0</v>
      </c>
      <c r="I962" s="160">
        <v>32</v>
      </c>
      <c r="J962" s="6">
        <v>3.5</v>
      </c>
      <c r="K962" s="7">
        <f t="shared" si="70"/>
        <v>112</v>
      </c>
      <c r="L962" s="7">
        <f t="shared" si="75"/>
        <v>7.8400000000000007</v>
      </c>
      <c r="M962" s="7">
        <f t="shared" si="73"/>
        <v>119.84</v>
      </c>
      <c r="N962" s="17">
        <f t="shared" si="71"/>
        <v>119.84</v>
      </c>
      <c r="O962" s="8">
        <v>119.84</v>
      </c>
      <c r="P962" s="162"/>
      <c r="Q962" s="11">
        <v>0</v>
      </c>
      <c r="R962" s="162"/>
    </row>
    <row r="963" spans="1:18">
      <c r="A963" s="9">
        <v>959</v>
      </c>
      <c r="B963" s="3">
        <v>6020002876</v>
      </c>
      <c r="C963" s="2" t="s">
        <v>3123</v>
      </c>
      <c r="D963" s="4" t="s">
        <v>3124</v>
      </c>
      <c r="E963" s="4" t="s">
        <v>3125</v>
      </c>
      <c r="F963" s="9" t="s">
        <v>18</v>
      </c>
      <c r="G963" s="161">
        <v>0</v>
      </c>
      <c r="H963" s="6">
        <v>0</v>
      </c>
      <c r="I963" s="160">
        <v>12</v>
      </c>
      <c r="J963" s="6">
        <v>3.5</v>
      </c>
      <c r="K963" s="7">
        <f t="shared" si="70"/>
        <v>42</v>
      </c>
      <c r="L963" s="7">
        <f t="shared" si="75"/>
        <v>2.9400000000000004</v>
      </c>
      <c r="M963" s="7">
        <f t="shared" si="73"/>
        <v>44.94</v>
      </c>
      <c r="N963" s="17">
        <f t="shared" si="71"/>
        <v>44.94</v>
      </c>
      <c r="O963" s="8">
        <v>44.94</v>
      </c>
      <c r="P963" s="101"/>
      <c r="Q963" s="11">
        <v>1</v>
      </c>
      <c r="R963" s="101"/>
    </row>
    <row r="964" spans="1:18">
      <c r="A964" s="9">
        <v>960</v>
      </c>
      <c r="B964" s="3">
        <v>6020002877</v>
      </c>
      <c r="C964" s="2" t="s">
        <v>3126</v>
      </c>
      <c r="D964" s="4" t="s">
        <v>3127</v>
      </c>
      <c r="E964" s="4" t="s">
        <v>3128</v>
      </c>
      <c r="F964" s="135" t="s">
        <v>18</v>
      </c>
      <c r="G964" s="161">
        <v>0</v>
      </c>
      <c r="H964" s="6">
        <v>0</v>
      </c>
      <c r="I964" s="160">
        <v>6</v>
      </c>
      <c r="J964" s="6">
        <v>3.5</v>
      </c>
      <c r="K964" s="7">
        <f t="shared" si="70"/>
        <v>21</v>
      </c>
      <c r="L964" s="7">
        <f t="shared" si="75"/>
        <v>1.4700000000000002</v>
      </c>
      <c r="M964" s="7">
        <f t="shared" si="73"/>
        <v>22.47</v>
      </c>
      <c r="N964" s="17">
        <f t="shared" si="71"/>
        <v>22.47</v>
      </c>
      <c r="O964" s="8">
        <v>22.47</v>
      </c>
      <c r="P964" s="101"/>
      <c r="Q964" s="163">
        <v>0</v>
      </c>
      <c r="R964" s="101"/>
    </row>
    <row r="965" spans="1:18" ht="24" customHeight="1">
      <c r="A965" s="9">
        <v>961</v>
      </c>
      <c r="B965" s="3">
        <v>6020002878</v>
      </c>
      <c r="C965" s="2">
        <v>1554193</v>
      </c>
      <c r="D965" s="4" t="s">
        <v>1422</v>
      </c>
      <c r="E965" s="164" t="s">
        <v>3129</v>
      </c>
      <c r="F965" s="9" t="s">
        <v>472</v>
      </c>
      <c r="G965" s="8">
        <v>7.49</v>
      </c>
      <c r="H965" s="6">
        <v>0.49</v>
      </c>
      <c r="I965" s="160">
        <v>0</v>
      </c>
      <c r="J965" s="6">
        <v>3.5</v>
      </c>
      <c r="K965" s="7">
        <f>SUM(I965*J965)</f>
        <v>0</v>
      </c>
      <c r="L965" s="7">
        <f t="shared" si="75"/>
        <v>0</v>
      </c>
      <c r="M965" s="7">
        <f t="shared" si="73"/>
        <v>0</v>
      </c>
      <c r="N965" s="17">
        <f>SUM(G965+M965)</f>
        <v>7.49</v>
      </c>
      <c r="O965" s="8">
        <v>7.49</v>
      </c>
      <c r="P965" s="13">
        <f>SUM(H965+L965)</f>
        <v>0.49</v>
      </c>
      <c r="Q965" s="165">
        <v>1</v>
      </c>
      <c r="R965" s="13"/>
    </row>
    <row r="966" spans="1:18" ht="24" customHeight="1">
      <c r="A966" s="9">
        <v>962</v>
      </c>
      <c r="B966" s="3">
        <v>6020002879</v>
      </c>
      <c r="C966" s="2">
        <v>1299948</v>
      </c>
      <c r="D966" s="8" t="s">
        <v>3130</v>
      </c>
      <c r="E966" s="8" t="s">
        <v>3131</v>
      </c>
      <c r="F966" s="9" t="s">
        <v>472</v>
      </c>
      <c r="G966" s="8">
        <v>3.75</v>
      </c>
      <c r="H966" s="6">
        <v>0.25</v>
      </c>
      <c r="I966" s="160">
        <v>0</v>
      </c>
      <c r="J966" s="6">
        <v>3.5</v>
      </c>
      <c r="K966" s="7">
        <f>SUM(I966*J966)</f>
        <v>0</v>
      </c>
      <c r="L966" s="7">
        <f t="shared" si="75"/>
        <v>0</v>
      </c>
      <c r="M966" s="7">
        <f t="shared" si="73"/>
        <v>0</v>
      </c>
      <c r="N966" s="17">
        <f>SUM(G966+M966)</f>
        <v>3.75</v>
      </c>
      <c r="O966" s="8">
        <v>3.75</v>
      </c>
      <c r="P966" s="13">
        <f>SUM(H966+L966)</f>
        <v>0.25</v>
      </c>
      <c r="Q966" s="165">
        <v>0</v>
      </c>
      <c r="R966" s="13"/>
    </row>
    <row r="967" spans="1:18">
      <c r="A967" s="9">
        <v>963</v>
      </c>
      <c r="B967" s="3">
        <v>6020002880</v>
      </c>
      <c r="C967" s="2" t="s">
        <v>3132</v>
      </c>
      <c r="D967" s="4" t="s">
        <v>1221</v>
      </c>
      <c r="E967" s="4" t="s">
        <v>3133</v>
      </c>
      <c r="F967" s="9" t="s">
        <v>18</v>
      </c>
      <c r="G967" s="161">
        <v>0</v>
      </c>
      <c r="H967" s="161">
        <v>0</v>
      </c>
      <c r="I967" s="160">
        <v>1</v>
      </c>
      <c r="J967" s="6">
        <v>3.5</v>
      </c>
      <c r="K967" s="7">
        <f>SUM(I967*J967)</f>
        <v>3.5</v>
      </c>
      <c r="L967" s="7">
        <f t="shared" si="75"/>
        <v>0.24500000000000002</v>
      </c>
      <c r="M967" s="7">
        <f t="shared" si="73"/>
        <v>3.75</v>
      </c>
      <c r="N967" s="17">
        <f>SUM(G967+M967)</f>
        <v>3.75</v>
      </c>
      <c r="O967" s="8">
        <v>3.75</v>
      </c>
      <c r="Q967" s="163">
        <v>1</v>
      </c>
    </row>
    <row r="968" spans="1:18">
      <c r="A968" s="9">
        <v>964</v>
      </c>
      <c r="B968" s="3">
        <v>6020002881</v>
      </c>
      <c r="C968" s="2" t="s">
        <v>3134</v>
      </c>
      <c r="D968" s="4" t="s">
        <v>3135</v>
      </c>
      <c r="E968" s="4" t="s">
        <v>1743</v>
      </c>
      <c r="F968" s="9" t="s">
        <v>18</v>
      </c>
      <c r="G968" s="161">
        <v>0</v>
      </c>
      <c r="H968" s="161">
        <v>0</v>
      </c>
      <c r="I968" s="160">
        <v>13</v>
      </c>
      <c r="J968" s="6">
        <v>3.5</v>
      </c>
      <c r="K968" s="7">
        <f>SUM(I968*J968)</f>
        <v>45.5</v>
      </c>
      <c r="L968" s="7">
        <f t="shared" si="75"/>
        <v>3.1850000000000005</v>
      </c>
      <c r="M968" s="7">
        <f>ROUNDUP(K968+L968,2)</f>
        <v>48.69</v>
      </c>
      <c r="N968" s="17">
        <f>SUM(G968+M968)</f>
        <v>48.69</v>
      </c>
      <c r="O968" s="8">
        <v>48.69</v>
      </c>
      <c r="Q968" s="163">
        <v>0</v>
      </c>
    </row>
    <row r="969" spans="1:18">
      <c r="A969" s="9">
        <v>965</v>
      </c>
      <c r="B969" s="3">
        <v>6020002882</v>
      </c>
      <c r="C969" s="2" t="s">
        <v>3136</v>
      </c>
      <c r="D969" s="4" t="s">
        <v>1227</v>
      </c>
      <c r="E969" s="4" t="s">
        <v>3137</v>
      </c>
      <c r="F969" s="9" t="s">
        <v>18</v>
      </c>
      <c r="G969" s="161">
        <v>0</v>
      </c>
      <c r="H969" s="161">
        <v>0</v>
      </c>
      <c r="I969" s="8">
        <v>25</v>
      </c>
      <c r="J969" s="6">
        <v>3.5</v>
      </c>
      <c r="K969" s="7">
        <f>SUM(I969*J969)</f>
        <v>87.5</v>
      </c>
      <c r="L969" s="7">
        <f>SUM(K969*7%)</f>
        <v>6.1250000000000009</v>
      </c>
      <c r="M969" s="7">
        <f>ROUNDUP(K969+L969,2)</f>
        <v>93.63000000000001</v>
      </c>
      <c r="N969" s="17">
        <f>SUM(G969+M969)</f>
        <v>93.63000000000001</v>
      </c>
      <c r="O969" s="8">
        <v>93.63</v>
      </c>
      <c r="Q969" s="163">
        <v>1</v>
      </c>
    </row>
    <row r="970" spans="1:18">
      <c r="F970" s="11"/>
      <c r="G970" s="101">
        <f>SUM(G5:G969)</f>
        <v>585537.52299999993</v>
      </c>
      <c r="H970" s="11"/>
      <c r="I970" s="11"/>
      <c r="J970" s="11"/>
      <c r="M970" s="101">
        <f>SUM(M5:M969)</f>
        <v>130891.75000000009</v>
      </c>
      <c r="N970" s="101">
        <f>SUM(N5:N969)</f>
        <v>716429.27299999946</v>
      </c>
      <c r="O970" s="101">
        <f>SUM(O5:O969)</f>
        <v>716429.26999999944</v>
      </c>
    </row>
    <row r="971" spans="1:18">
      <c r="F971" s="11"/>
      <c r="G971" s="11"/>
      <c r="H971" s="11"/>
      <c r="I971" s="11"/>
      <c r="J971" s="11"/>
      <c r="M971" s="101">
        <f>SUM(G970+M970)</f>
        <v>716429.27300000004</v>
      </c>
    </row>
    <row r="972" spans="1:18">
      <c r="G972" s="13">
        <f>SUM(G5:G969)</f>
        <v>585537.52299999993</v>
      </c>
    </row>
    <row r="974" spans="1:18">
      <c r="F974" s="149" t="s">
        <v>3138</v>
      </c>
      <c r="G974" s="162">
        <v>584822.19999999995</v>
      </c>
      <c r="I974" s="12"/>
      <c r="K974" s="101"/>
      <c r="L974" s="101"/>
      <c r="N974" s="13"/>
      <c r="O974" s="101"/>
    </row>
    <row r="975" spans="1:18" ht="24.5" thickBot="1">
      <c r="I975" s="12"/>
      <c r="K975" s="101"/>
      <c r="N975" s="101"/>
      <c r="O975" s="166"/>
    </row>
    <row r="976" spans="1:18">
      <c r="I976" s="12"/>
    </row>
    <row r="977" spans="3:3">
      <c r="C977" s="14"/>
    </row>
    <row r="978" spans="3:3">
      <c r="C978" s="14"/>
    </row>
  </sheetData>
  <mergeCells count="11">
    <mergeCell ref="P3:P4"/>
    <mergeCell ref="E3:E4"/>
    <mergeCell ref="A1:N1"/>
    <mergeCell ref="H3:H4"/>
    <mergeCell ref="L3:L4"/>
    <mergeCell ref="O3:O4"/>
    <mergeCell ref="N3:N4"/>
    <mergeCell ref="A3:A4"/>
    <mergeCell ref="B3:B4"/>
    <mergeCell ref="D3:D4"/>
    <mergeCell ref="K3:K4"/>
  </mergeCells>
  <pageMargins left="0" right="0" top="0" bottom="0" header="0.31496062992125984" footer="0.31496062992125984"/>
  <pageSetup paperSize="9" scale="5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98"/>
  <sheetViews>
    <sheetView zoomScale="70" zoomScaleNormal="70" workbookViewId="0">
      <selection activeCell="M281" sqref="M281"/>
    </sheetView>
  </sheetViews>
  <sheetFormatPr defaultColWidth="9" defaultRowHeight="24"/>
  <cols>
    <col min="1" max="1" width="6.6328125" style="177" customWidth="1"/>
    <col min="2" max="2" width="12" style="177" customWidth="1"/>
    <col min="3" max="3" width="11.36328125" style="178" customWidth="1"/>
    <col min="4" max="4" width="38.81640625" style="169" customWidth="1"/>
    <col min="5" max="5" width="48.1796875" style="169" hidden="1" customWidth="1"/>
    <col min="6" max="6" width="16.6328125" style="177" customWidth="1"/>
    <col min="7" max="7" width="15.6328125" style="177" customWidth="1"/>
    <col min="8" max="8" width="15.6328125" style="177" hidden="1" customWidth="1"/>
    <col min="9" max="9" width="15.36328125" style="179" customWidth="1"/>
    <col min="10" max="10" width="16.6328125" style="167" customWidth="1"/>
    <col min="11" max="11" width="13.1796875" style="169" customWidth="1"/>
    <col min="12" max="12" width="10.36328125" style="169" customWidth="1"/>
    <col min="13" max="13" width="12.1796875" style="169" customWidth="1"/>
    <col min="14" max="14" width="14.81640625" style="169" customWidth="1"/>
    <col min="15" max="15" width="16.36328125" style="167" customWidth="1"/>
    <col min="16" max="16" width="10.6328125" style="167" customWidth="1"/>
    <col min="17" max="17" width="16.36328125" style="168" customWidth="1"/>
    <col min="18" max="18" width="42.1796875" style="169" customWidth="1"/>
    <col min="19" max="20" width="28.36328125" style="169" customWidth="1"/>
    <col min="21" max="16384" width="9" style="169"/>
  </cols>
  <sheetData>
    <row r="1" spans="1:33">
      <c r="A1" s="217" t="s">
        <v>410</v>
      </c>
      <c r="B1" s="217"/>
      <c r="C1" s="218"/>
      <c r="D1" s="217"/>
      <c r="E1" s="217"/>
      <c r="F1" s="217"/>
      <c r="G1" s="217"/>
      <c r="H1" s="217"/>
      <c r="I1" s="219"/>
      <c r="J1" s="217"/>
      <c r="K1" s="217"/>
      <c r="L1" s="217"/>
      <c r="M1" s="217"/>
      <c r="N1" s="217"/>
    </row>
    <row r="2" spans="1:33">
      <c r="A2" s="149"/>
      <c r="B2" s="149"/>
      <c r="C2" s="170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 t="s">
        <v>7</v>
      </c>
    </row>
    <row r="3" spans="1:33" ht="24.75" customHeight="1">
      <c r="A3" s="210" t="s">
        <v>1</v>
      </c>
      <c r="B3" s="210" t="s">
        <v>2</v>
      </c>
      <c r="C3" s="222" t="s">
        <v>0</v>
      </c>
      <c r="D3" s="210" t="s">
        <v>3</v>
      </c>
      <c r="E3" s="210" t="s">
        <v>20</v>
      </c>
      <c r="F3" s="151" t="s">
        <v>4</v>
      </c>
      <c r="G3" s="153" t="s">
        <v>6</v>
      </c>
      <c r="H3" s="171"/>
      <c r="I3" s="155" t="s">
        <v>9</v>
      </c>
      <c r="J3" s="155" t="s">
        <v>12</v>
      </c>
      <c r="K3" s="210" t="s">
        <v>5</v>
      </c>
      <c r="L3" s="210" t="s">
        <v>13</v>
      </c>
      <c r="M3" s="151" t="s">
        <v>14</v>
      </c>
      <c r="N3" s="220" t="s">
        <v>16</v>
      </c>
      <c r="O3" s="215" t="s">
        <v>43</v>
      </c>
    </row>
    <row r="4" spans="1:33">
      <c r="A4" s="211"/>
      <c r="B4" s="211"/>
      <c r="C4" s="223"/>
      <c r="D4" s="211"/>
      <c r="E4" s="211"/>
      <c r="F4" s="152" t="s">
        <v>8</v>
      </c>
      <c r="G4" s="154" t="s">
        <v>19</v>
      </c>
      <c r="H4" s="172"/>
      <c r="I4" s="156" t="s">
        <v>10</v>
      </c>
      <c r="J4" s="156" t="s">
        <v>11</v>
      </c>
      <c r="K4" s="211"/>
      <c r="L4" s="211"/>
      <c r="M4" s="152" t="s">
        <v>15</v>
      </c>
      <c r="N4" s="221"/>
      <c r="O4" s="216"/>
    </row>
    <row r="5" spans="1:33" ht="24" customHeight="1">
      <c r="A5" s="9">
        <v>1</v>
      </c>
      <c r="B5" s="3">
        <v>6030000555</v>
      </c>
      <c r="C5" s="2" t="s">
        <v>3139</v>
      </c>
      <c r="D5" s="4" t="s">
        <v>3140</v>
      </c>
      <c r="E5" s="173" t="s">
        <v>3141</v>
      </c>
      <c r="F5" s="2" t="s">
        <v>438</v>
      </c>
      <c r="G5" s="7">
        <v>2054.4</v>
      </c>
      <c r="H5" s="6">
        <v>134.4</v>
      </c>
      <c r="I5" s="160">
        <v>49</v>
      </c>
      <c r="J5" s="6">
        <v>4</v>
      </c>
      <c r="K5" s="7">
        <f>I5*J5</f>
        <v>196</v>
      </c>
      <c r="L5" s="7">
        <f>K5*7%</f>
        <v>13.72</v>
      </c>
      <c r="M5" s="7">
        <f>ROUNDUP(K5+L5,2)</f>
        <v>209.72</v>
      </c>
      <c r="N5" s="7">
        <f>SUM(G5+M5)</f>
        <v>2264.12</v>
      </c>
      <c r="O5" s="6">
        <v>2264.12</v>
      </c>
      <c r="P5" s="11">
        <v>1</v>
      </c>
      <c r="AG5" s="11"/>
    </row>
    <row r="6" spans="1:33" ht="24" customHeight="1">
      <c r="A6" s="9">
        <v>2</v>
      </c>
      <c r="B6" s="3">
        <v>6030000556</v>
      </c>
      <c r="C6" s="2" t="s">
        <v>3142</v>
      </c>
      <c r="D6" s="4" t="s">
        <v>491</v>
      </c>
      <c r="E6" s="173" t="s">
        <v>3143</v>
      </c>
      <c r="F6" s="2" t="s">
        <v>18</v>
      </c>
      <c r="G6" s="6">
        <v>0</v>
      </c>
      <c r="H6" s="6">
        <v>0</v>
      </c>
      <c r="I6" s="160">
        <v>4</v>
      </c>
      <c r="J6" s="6">
        <v>4</v>
      </c>
      <c r="K6" s="7">
        <f t="shared" ref="K6:K69" si="0">I6*J6</f>
        <v>16</v>
      </c>
      <c r="L6" s="7">
        <f t="shared" ref="L6:L69" si="1">K6*7%</f>
        <v>1.1200000000000001</v>
      </c>
      <c r="M6" s="7">
        <f t="shared" ref="M6:M69" si="2">ROUNDUP(K6+L6,2)</f>
        <v>17.12</v>
      </c>
      <c r="N6" s="7">
        <f t="shared" ref="N6:N69" si="3">SUM(G6+M6)</f>
        <v>17.12</v>
      </c>
      <c r="O6" s="6">
        <v>17.12</v>
      </c>
      <c r="P6" s="11">
        <v>0</v>
      </c>
      <c r="V6" s="174"/>
      <c r="AG6" s="11"/>
    </row>
    <row r="7" spans="1:33" ht="24" customHeight="1">
      <c r="A7" s="9">
        <v>3</v>
      </c>
      <c r="B7" s="3">
        <v>6030000557</v>
      </c>
      <c r="C7" s="99" t="s">
        <v>3144</v>
      </c>
      <c r="D7" s="4" t="s">
        <v>491</v>
      </c>
      <c r="E7" s="173" t="s">
        <v>3145</v>
      </c>
      <c r="F7" s="2" t="s">
        <v>484</v>
      </c>
      <c r="G7" s="6">
        <v>81.319999999999993</v>
      </c>
      <c r="H7" s="6">
        <v>5.32</v>
      </c>
      <c r="I7" s="160">
        <v>1</v>
      </c>
      <c r="J7" s="6">
        <v>4</v>
      </c>
      <c r="K7" s="7">
        <f t="shared" si="0"/>
        <v>4</v>
      </c>
      <c r="L7" s="7">
        <f t="shared" si="1"/>
        <v>0.28000000000000003</v>
      </c>
      <c r="M7" s="7">
        <f t="shared" si="2"/>
        <v>4.28</v>
      </c>
      <c r="N7" s="7">
        <f t="shared" si="3"/>
        <v>85.6</v>
      </c>
      <c r="O7" s="6">
        <v>85.6</v>
      </c>
      <c r="P7" s="11">
        <v>1</v>
      </c>
      <c r="S7" s="174"/>
      <c r="T7" s="174"/>
      <c r="AG7" s="11"/>
    </row>
    <row r="8" spans="1:33" ht="24" customHeight="1">
      <c r="A8" s="9">
        <v>4</v>
      </c>
      <c r="B8" s="3">
        <v>6030000558</v>
      </c>
      <c r="C8" s="99" t="s">
        <v>3146</v>
      </c>
      <c r="D8" s="4" t="s">
        <v>494</v>
      </c>
      <c r="E8" s="173" t="s">
        <v>3147</v>
      </c>
      <c r="F8" s="2" t="s">
        <v>18</v>
      </c>
      <c r="G8" s="1">
        <v>0</v>
      </c>
      <c r="H8" s="6">
        <v>0</v>
      </c>
      <c r="I8" s="160">
        <v>4</v>
      </c>
      <c r="J8" s="6">
        <v>4</v>
      </c>
      <c r="K8" s="7">
        <f t="shared" si="0"/>
        <v>16</v>
      </c>
      <c r="L8" s="7">
        <f t="shared" si="1"/>
        <v>1.1200000000000001</v>
      </c>
      <c r="M8" s="7">
        <f t="shared" si="2"/>
        <v>17.12</v>
      </c>
      <c r="N8" s="7">
        <f t="shared" si="3"/>
        <v>17.12</v>
      </c>
      <c r="O8" s="6">
        <v>17.12</v>
      </c>
      <c r="P8" s="11">
        <v>0</v>
      </c>
      <c r="AG8" s="11"/>
    </row>
    <row r="9" spans="1:33" ht="24" customHeight="1">
      <c r="A9" s="9">
        <v>5</v>
      </c>
      <c r="B9" s="3">
        <v>6030000559</v>
      </c>
      <c r="C9" s="99" t="s">
        <v>3148</v>
      </c>
      <c r="D9" s="4" t="s">
        <v>3149</v>
      </c>
      <c r="E9" s="173" t="s">
        <v>3150</v>
      </c>
      <c r="F9" s="2" t="s">
        <v>18</v>
      </c>
      <c r="G9" s="1">
        <v>0</v>
      </c>
      <c r="H9" s="6">
        <v>0</v>
      </c>
      <c r="I9" s="160">
        <v>31</v>
      </c>
      <c r="J9" s="6">
        <v>4</v>
      </c>
      <c r="K9" s="7">
        <f t="shared" si="0"/>
        <v>124</v>
      </c>
      <c r="L9" s="7">
        <f t="shared" si="1"/>
        <v>8.6800000000000015</v>
      </c>
      <c r="M9" s="7">
        <f t="shared" si="2"/>
        <v>132.68</v>
      </c>
      <c r="N9" s="7">
        <f t="shared" si="3"/>
        <v>132.68</v>
      </c>
      <c r="O9" s="6">
        <v>132.68</v>
      </c>
      <c r="P9" s="11">
        <v>1</v>
      </c>
      <c r="AG9" s="11"/>
    </row>
    <row r="10" spans="1:33" ht="24" customHeight="1">
      <c r="A10" s="9">
        <v>6</v>
      </c>
      <c r="B10" s="3">
        <v>6030000560</v>
      </c>
      <c r="C10" s="99" t="s">
        <v>3151</v>
      </c>
      <c r="D10" s="4" t="s">
        <v>3152</v>
      </c>
      <c r="E10" s="173" t="s">
        <v>3153</v>
      </c>
      <c r="F10" s="2" t="s">
        <v>438</v>
      </c>
      <c r="G10" s="1">
        <v>2238.44</v>
      </c>
      <c r="H10" s="6">
        <v>146.44</v>
      </c>
      <c r="I10" s="160">
        <v>44</v>
      </c>
      <c r="J10" s="6">
        <v>4</v>
      </c>
      <c r="K10" s="7">
        <f t="shared" si="0"/>
        <v>176</v>
      </c>
      <c r="L10" s="7">
        <f t="shared" si="1"/>
        <v>12.32</v>
      </c>
      <c r="M10" s="7">
        <f t="shared" si="2"/>
        <v>188.32</v>
      </c>
      <c r="N10" s="7">
        <f t="shared" si="3"/>
        <v>2426.7600000000002</v>
      </c>
      <c r="O10" s="6">
        <v>2426.7600000000002</v>
      </c>
      <c r="P10" s="11">
        <v>0</v>
      </c>
      <c r="AG10" s="11"/>
    </row>
    <row r="11" spans="1:33" ht="24" customHeight="1">
      <c r="A11" s="9">
        <v>7</v>
      </c>
      <c r="B11" s="3">
        <v>6030000561</v>
      </c>
      <c r="C11" s="99" t="s">
        <v>3154</v>
      </c>
      <c r="D11" s="4" t="s">
        <v>3155</v>
      </c>
      <c r="E11" s="173" t="s">
        <v>3156</v>
      </c>
      <c r="F11" s="2" t="s">
        <v>476</v>
      </c>
      <c r="G11" s="1">
        <v>299.60000000000002</v>
      </c>
      <c r="H11" s="6">
        <v>19.600000000000001</v>
      </c>
      <c r="I11" s="160">
        <v>41</v>
      </c>
      <c r="J11" s="6">
        <v>4</v>
      </c>
      <c r="K11" s="7">
        <f t="shared" si="0"/>
        <v>164</v>
      </c>
      <c r="L11" s="7">
        <f t="shared" si="1"/>
        <v>11.48</v>
      </c>
      <c r="M11" s="7">
        <f t="shared" si="2"/>
        <v>175.48</v>
      </c>
      <c r="N11" s="7">
        <f t="shared" si="3"/>
        <v>475.08000000000004</v>
      </c>
      <c r="O11" s="6">
        <v>475.08</v>
      </c>
      <c r="P11" s="11">
        <v>1</v>
      </c>
      <c r="AG11" s="11"/>
    </row>
    <row r="12" spans="1:33" ht="24" customHeight="1">
      <c r="A12" s="9">
        <v>8</v>
      </c>
      <c r="B12" s="3">
        <v>6030000562</v>
      </c>
      <c r="C12" s="99" t="s">
        <v>3157</v>
      </c>
      <c r="D12" s="4" t="s">
        <v>3158</v>
      </c>
      <c r="E12" s="173" t="s">
        <v>3159</v>
      </c>
      <c r="F12" s="2" t="s">
        <v>438</v>
      </c>
      <c r="G12" s="1">
        <v>3745</v>
      </c>
      <c r="H12" s="6">
        <v>245</v>
      </c>
      <c r="I12" s="160">
        <v>86</v>
      </c>
      <c r="J12" s="6">
        <v>4</v>
      </c>
      <c r="K12" s="7">
        <f t="shared" si="0"/>
        <v>344</v>
      </c>
      <c r="L12" s="7">
        <f t="shared" si="1"/>
        <v>24.080000000000002</v>
      </c>
      <c r="M12" s="7">
        <f t="shared" si="2"/>
        <v>368.08</v>
      </c>
      <c r="N12" s="7">
        <f t="shared" si="3"/>
        <v>4113.08</v>
      </c>
      <c r="O12" s="6">
        <v>4113.08</v>
      </c>
      <c r="P12" s="11">
        <v>0</v>
      </c>
      <c r="AG12" s="11"/>
    </row>
    <row r="13" spans="1:33" ht="24" customHeight="1">
      <c r="A13" s="9">
        <v>9</v>
      </c>
      <c r="B13" s="3">
        <v>6030000563</v>
      </c>
      <c r="C13" s="99" t="s">
        <v>3160</v>
      </c>
      <c r="D13" s="4" t="s">
        <v>3161</v>
      </c>
      <c r="E13" s="173" t="s">
        <v>3162</v>
      </c>
      <c r="F13" s="2" t="s">
        <v>476</v>
      </c>
      <c r="G13" s="1">
        <v>513.6</v>
      </c>
      <c r="H13" s="6">
        <v>33.6</v>
      </c>
      <c r="I13" s="160">
        <v>50</v>
      </c>
      <c r="J13" s="6">
        <v>4</v>
      </c>
      <c r="K13" s="7">
        <f t="shared" si="0"/>
        <v>200</v>
      </c>
      <c r="L13" s="7">
        <f t="shared" si="1"/>
        <v>14.000000000000002</v>
      </c>
      <c r="M13" s="7">
        <f t="shared" si="2"/>
        <v>214</v>
      </c>
      <c r="N13" s="7">
        <f t="shared" si="3"/>
        <v>727.6</v>
      </c>
      <c r="O13" s="6">
        <v>727.6</v>
      </c>
      <c r="P13" s="11">
        <v>1</v>
      </c>
      <c r="AG13" s="11"/>
    </row>
    <row r="14" spans="1:33" ht="24" customHeight="1">
      <c r="A14" s="9">
        <v>10</v>
      </c>
      <c r="B14" s="3">
        <v>6030000564</v>
      </c>
      <c r="C14" s="99" t="s">
        <v>3163</v>
      </c>
      <c r="D14" s="4" t="s">
        <v>3164</v>
      </c>
      <c r="E14" s="173" t="s">
        <v>3165</v>
      </c>
      <c r="F14" s="2" t="s">
        <v>438</v>
      </c>
      <c r="G14" s="1">
        <v>1450.92</v>
      </c>
      <c r="H14" s="6">
        <v>94.92</v>
      </c>
      <c r="I14" s="160">
        <v>49</v>
      </c>
      <c r="J14" s="6">
        <v>4</v>
      </c>
      <c r="K14" s="7">
        <f t="shared" si="0"/>
        <v>196</v>
      </c>
      <c r="L14" s="7">
        <f t="shared" si="1"/>
        <v>13.72</v>
      </c>
      <c r="M14" s="7">
        <f t="shared" si="2"/>
        <v>209.72</v>
      </c>
      <c r="N14" s="7">
        <f t="shared" si="3"/>
        <v>1660.64</v>
      </c>
      <c r="O14" s="6">
        <v>1660.64</v>
      </c>
      <c r="P14" s="11">
        <v>0</v>
      </c>
      <c r="AG14" s="11"/>
    </row>
    <row r="15" spans="1:33" ht="24" customHeight="1">
      <c r="A15" s="9">
        <v>11</v>
      </c>
      <c r="B15" s="3">
        <v>6030000565</v>
      </c>
      <c r="C15" s="99" t="s">
        <v>3166</v>
      </c>
      <c r="D15" s="4" t="s">
        <v>3167</v>
      </c>
      <c r="E15" s="173" t="s">
        <v>3168</v>
      </c>
      <c r="F15" s="2" t="s">
        <v>438</v>
      </c>
      <c r="G15" s="1">
        <v>1673.48</v>
      </c>
      <c r="H15" s="6">
        <v>109.48</v>
      </c>
      <c r="I15" s="160">
        <v>25</v>
      </c>
      <c r="J15" s="6">
        <v>4</v>
      </c>
      <c r="K15" s="7">
        <f t="shared" si="0"/>
        <v>100</v>
      </c>
      <c r="L15" s="7">
        <f t="shared" si="1"/>
        <v>7.0000000000000009</v>
      </c>
      <c r="M15" s="7">
        <f t="shared" si="2"/>
        <v>107</v>
      </c>
      <c r="N15" s="7">
        <f t="shared" si="3"/>
        <v>1780.48</v>
      </c>
      <c r="O15" s="6">
        <v>1780.48</v>
      </c>
      <c r="P15" s="11">
        <v>1</v>
      </c>
      <c r="AG15" s="11"/>
    </row>
    <row r="16" spans="1:33" ht="24" customHeight="1">
      <c r="A16" s="9">
        <v>12</v>
      </c>
      <c r="B16" s="3">
        <v>6030000566</v>
      </c>
      <c r="C16" s="99" t="s">
        <v>3169</v>
      </c>
      <c r="D16" s="4" t="s">
        <v>3170</v>
      </c>
      <c r="E16" s="173" t="s">
        <v>3171</v>
      </c>
      <c r="F16" s="2" t="s">
        <v>600</v>
      </c>
      <c r="G16" s="1">
        <v>282.48</v>
      </c>
      <c r="H16" s="6">
        <v>18.48</v>
      </c>
      <c r="I16" s="160">
        <v>3</v>
      </c>
      <c r="J16" s="6">
        <v>4</v>
      </c>
      <c r="K16" s="7">
        <f t="shared" si="0"/>
        <v>12</v>
      </c>
      <c r="L16" s="7">
        <f t="shared" si="1"/>
        <v>0.84000000000000008</v>
      </c>
      <c r="M16" s="7">
        <f t="shared" si="2"/>
        <v>12.84</v>
      </c>
      <c r="N16" s="7">
        <f t="shared" si="3"/>
        <v>295.32</v>
      </c>
      <c r="O16" s="6">
        <v>295.32</v>
      </c>
      <c r="P16" s="11">
        <v>0</v>
      </c>
      <c r="AG16" s="11"/>
    </row>
    <row r="17" spans="1:33" ht="24" customHeight="1">
      <c r="A17" s="9">
        <v>13</v>
      </c>
      <c r="B17" s="3">
        <v>6030000567</v>
      </c>
      <c r="C17" s="99" t="s">
        <v>3172</v>
      </c>
      <c r="D17" s="4" t="s">
        <v>3173</v>
      </c>
      <c r="E17" s="173" t="s">
        <v>3174</v>
      </c>
      <c r="F17" s="2" t="s">
        <v>438</v>
      </c>
      <c r="G17" s="1">
        <v>1579.32</v>
      </c>
      <c r="H17" s="6">
        <v>103.32</v>
      </c>
      <c r="I17" s="160">
        <v>44</v>
      </c>
      <c r="J17" s="6">
        <v>4</v>
      </c>
      <c r="K17" s="7">
        <f t="shared" si="0"/>
        <v>176</v>
      </c>
      <c r="L17" s="7">
        <f t="shared" si="1"/>
        <v>12.32</v>
      </c>
      <c r="M17" s="7">
        <f t="shared" si="2"/>
        <v>188.32</v>
      </c>
      <c r="N17" s="7">
        <f t="shared" si="3"/>
        <v>1767.6399999999999</v>
      </c>
      <c r="O17" s="6">
        <v>1767.64</v>
      </c>
      <c r="P17" s="11">
        <v>1</v>
      </c>
      <c r="AG17" s="11"/>
    </row>
    <row r="18" spans="1:33" ht="24" customHeight="1">
      <c r="A18" s="9">
        <v>14</v>
      </c>
      <c r="B18" s="3">
        <v>6030000568</v>
      </c>
      <c r="C18" s="2" t="s">
        <v>3175</v>
      </c>
      <c r="D18" s="4" t="s">
        <v>3176</v>
      </c>
      <c r="E18" s="173" t="s">
        <v>3174</v>
      </c>
      <c r="F18" s="2" t="s">
        <v>438</v>
      </c>
      <c r="G18" s="1">
        <v>569.24</v>
      </c>
      <c r="H18" s="6">
        <v>37.24</v>
      </c>
      <c r="I18" s="160">
        <v>13</v>
      </c>
      <c r="J18" s="6">
        <v>4</v>
      </c>
      <c r="K18" s="7">
        <f t="shared" si="0"/>
        <v>52</v>
      </c>
      <c r="L18" s="7">
        <f t="shared" si="1"/>
        <v>3.6400000000000006</v>
      </c>
      <c r="M18" s="7">
        <f t="shared" si="2"/>
        <v>55.64</v>
      </c>
      <c r="N18" s="7">
        <f t="shared" si="3"/>
        <v>624.88</v>
      </c>
      <c r="O18" s="6">
        <v>624.88</v>
      </c>
      <c r="P18" s="11">
        <v>0</v>
      </c>
      <c r="AG18" s="11"/>
    </row>
    <row r="19" spans="1:33" ht="24" customHeight="1">
      <c r="A19" s="9">
        <v>15</v>
      </c>
      <c r="B19" s="3">
        <v>6030000569</v>
      </c>
      <c r="C19" s="99" t="s">
        <v>3177</v>
      </c>
      <c r="D19" s="4" t="s">
        <v>3178</v>
      </c>
      <c r="E19" s="173" t="s">
        <v>3174</v>
      </c>
      <c r="F19" s="2" t="s">
        <v>476</v>
      </c>
      <c r="G19" s="1">
        <v>201.16</v>
      </c>
      <c r="H19" s="6">
        <v>13.16</v>
      </c>
      <c r="I19" s="160">
        <v>20</v>
      </c>
      <c r="J19" s="6">
        <v>4</v>
      </c>
      <c r="K19" s="7">
        <f t="shared" si="0"/>
        <v>80</v>
      </c>
      <c r="L19" s="7">
        <f t="shared" si="1"/>
        <v>5.6000000000000005</v>
      </c>
      <c r="M19" s="7">
        <f t="shared" si="2"/>
        <v>85.6</v>
      </c>
      <c r="N19" s="7">
        <f t="shared" si="3"/>
        <v>286.76</v>
      </c>
      <c r="O19" s="6">
        <v>286.76</v>
      </c>
      <c r="P19" s="11">
        <v>1</v>
      </c>
      <c r="AG19" s="11"/>
    </row>
    <row r="20" spans="1:33" ht="24" customHeight="1">
      <c r="A20" s="9">
        <v>16</v>
      </c>
      <c r="B20" s="3">
        <v>6030000570</v>
      </c>
      <c r="C20" s="2" t="s">
        <v>3179</v>
      </c>
      <c r="D20" s="4" t="s">
        <v>551</v>
      </c>
      <c r="E20" s="173" t="s">
        <v>3180</v>
      </c>
      <c r="F20" s="2" t="s">
        <v>476</v>
      </c>
      <c r="G20" s="1">
        <v>1900.32</v>
      </c>
      <c r="H20" s="6">
        <v>124.32</v>
      </c>
      <c r="I20" s="160">
        <v>51</v>
      </c>
      <c r="J20" s="6">
        <v>4</v>
      </c>
      <c r="K20" s="7">
        <f t="shared" si="0"/>
        <v>204</v>
      </c>
      <c r="L20" s="7">
        <f t="shared" si="1"/>
        <v>14.280000000000001</v>
      </c>
      <c r="M20" s="7">
        <f t="shared" si="2"/>
        <v>218.28</v>
      </c>
      <c r="N20" s="7">
        <f t="shared" si="3"/>
        <v>2118.6</v>
      </c>
      <c r="O20" s="6">
        <v>2118.6</v>
      </c>
      <c r="P20" s="11">
        <v>0</v>
      </c>
      <c r="AG20" s="11"/>
    </row>
    <row r="21" spans="1:33" ht="24" customHeight="1">
      <c r="A21" s="9">
        <v>17</v>
      </c>
      <c r="B21" s="3">
        <v>6030000571</v>
      </c>
      <c r="C21" s="99" t="s">
        <v>3181</v>
      </c>
      <c r="D21" s="4" t="s">
        <v>551</v>
      </c>
      <c r="E21" s="173" t="s">
        <v>3182</v>
      </c>
      <c r="F21" s="2" t="s">
        <v>438</v>
      </c>
      <c r="G21" s="1">
        <v>1446.64</v>
      </c>
      <c r="H21" s="6">
        <v>94.64</v>
      </c>
      <c r="I21" s="160">
        <v>35</v>
      </c>
      <c r="J21" s="6">
        <v>4</v>
      </c>
      <c r="K21" s="7">
        <f t="shared" si="0"/>
        <v>140</v>
      </c>
      <c r="L21" s="7">
        <f t="shared" si="1"/>
        <v>9.8000000000000007</v>
      </c>
      <c r="M21" s="7">
        <f t="shared" si="2"/>
        <v>149.80000000000001</v>
      </c>
      <c r="N21" s="7">
        <f t="shared" si="3"/>
        <v>1596.44</v>
      </c>
      <c r="O21" s="6">
        <v>1596.44</v>
      </c>
      <c r="P21" s="11">
        <v>1</v>
      </c>
      <c r="AG21" s="11"/>
    </row>
    <row r="22" spans="1:33" ht="24" customHeight="1">
      <c r="A22" s="9">
        <v>18</v>
      </c>
      <c r="B22" s="3">
        <v>6030000572</v>
      </c>
      <c r="C22" s="99" t="s">
        <v>3183</v>
      </c>
      <c r="D22" s="4" t="s">
        <v>3184</v>
      </c>
      <c r="E22" s="173" t="s">
        <v>3185</v>
      </c>
      <c r="F22" s="2" t="s">
        <v>1740</v>
      </c>
      <c r="G22" s="1">
        <v>342.4</v>
      </c>
      <c r="H22" s="6">
        <v>22.4</v>
      </c>
      <c r="I22" s="160">
        <v>1</v>
      </c>
      <c r="J22" s="6">
        <v>4</v>
      </c>
      <c r="K22" s="7">
        <f t="shared" si="0"/>
        <v>4</v>
      </c>
      <c r="L22" s="7">
        <f t="shared" si="1"/>
        <v>0.28000000000000003</v>
      </c>
      <c r="M22" s="7">
        <f t="shared" si="2"/>
        <v>4.28</v>
      </c>
      <c r="N22" s="7">
        <f t="shared" si="3"/>
        <v>346.67999999999995</v>
      </c>
      <c r="O22" s="6">
        <v>346.68</v>
      </c>
      <c r="P22" s="11">
        <v>0</v>
      </c>
      <c r="AG22" s="11"/>
    </row>
    <row r="23" spans="1:33" ht="24" customHeight="1">
      <c r="A23" s="9">
        <v>19</v>
      </c>
      <c r="B23" s="3">
        <v>6030000573</v>
      </c>
      <c r="C23" s="99" t="s">
        <v>3186</v>
      </c>
      <c r="D23" s="4" t="s">
        <v>3187</v>
      </c>
      <c r="E23" s="173" t="s">
        <v>3188</v>
      </c>
      <c r="F23" s="2" t="s">
        <v>461</v>
      </c>
      <c r="G23" s="1">
        <v>3013.12</v>
      </c>
      <c r="H23" s="6">
        <v>197.12</v>
      </c>
      <c r="I23" s="160">
        <v>139</v>
      </c>
      <c r="J23" s="6">
        <v>4</v>
      </c>
      <c r="K23" s="7">
        <f t="shared" si="0"/>
        <v>556</v>
      </c>
      <c r="L23" s="7">
        <f t="shared" si="1"/>
        <v>38.92</v>
      </c>
      <c r="M23" s="7">
        <f t="shared" si="2"/>
        <v>594.91999999999996</v>
      </c>
      <c r="N23" s="7">
        <f t="shared" si="3"/>
        <v>3608.04</v>
      </c>
      <c r="O23" s="6">
        <v>3608.04</v>
      </c>
      <c r="P23" s="11">
        <v>1</v>
      </c>
      <c r="AG23" s="11"/>
    </row>
    <row r="24" spans="1:33" ht="24" customHeight="1">
      <c r="A24" s="9">
        <v>20</v>
      </c>
      <c r="B24" s="3">
        <v>6030000574</v>
      </c>
      <c r="C24" s="99" t="s">
        <v>3189</v>
      </c>
      <c r="D24" s="4" t="s">
        <v>3190</v>
      </c>
      <c r="E24" s="173" t="s">
        <v>3191</v>
      </c>
      <c r="F24" s="2" t="s">
        <v>438</v>
      </c>
      <c r="G24" s="1">
        <v>1908.88</v>
      </c>
      <c r="H24" s="6">
        <v>124.88</v>
      </c>
      <c r="I24" s="160">
        <v>44</v>
      </c>
      <c r="J24" s="6">
        <v>4</v>
      </c>
      <c r="K24" s="7">
        <f t="shared" si="0"/>
        <v>176</v>
      </c>
      <c r="L24" s="7">
        <f t="shared" si="1"/>
        <v>12.32</v>
      </c>
      <c r="M24" s="7">
        <f t="shared" si="2"/>
        <v>188.32</v>
      </c>
      <c r="N24" s="7">
        <f t="shared" si="3"/>
        <v>2097.2000000000003</v>
      </c>
      <c r="O24" s="6">
        <v>2097.1999999999998</v>
      </c>
      <c r="P24" s="11">
        <v>0</v>
      </c>
      <c r="AG24" s="11"/>
    </row>
    <row r="25" spans="1:33" ht="24" customHeight="1">
      <c r="A25" s="9">
        <v>21</v>
      </c>
      <c r="B25" s="3">
        <v>6030000575</v>
      </c>
      <c r="C25" s="99" t="s">
        <v>3192</v>
      </c>
      <c r="D25" s="4" t="s">
        <v>3193</v>
      </c>
      <c r="E25" s="173" t="s">
        <v>3194</v>
      </c>
      <c r="F25" s="2" t="s">
        <v>438</v>
      </c>
      <c r="G25" s="1">
        <v>1232.6400000000001</v>
      </c>
      <c r="H25" s="6">
        <v>80.64</v>
      </c>
      <c r="I25" s="160">
        <v>36</v>
      </c>
      <c r="J25" s="6">
        <v>4</v>
      </c>
      <c r="K25" s="7">
        <f t="shared" si="0"/>
        <v>144</v>
      </c>
      <c r="L25" s="7">
        <f t="shared" si="1"/>
        <v>10.080000000000002</v>
      </c>
      <c r="M25" s="7">
        <f t="shared" si="2"/>
        <v>154.08000000000001</v>
      </c>
      <c r="N25" s="7">
        <f t="shared" si="3"/>
        <v>1386.72</v>
      </c>
      <c r="O25" s="6">
        <v>1386.72</v>
      </c>
      <c r="P25" s="11">
        <v>1</v>
      </c>
      <c r="AG25" s="11"/>
    </row>
    <row r="26" spans="1:33" ht="24" customHeight="1">
      <c r="A26" s="9">
        <v>22</v>
      </c>
      <c r="B26" s="3">
        <v>6030000576</v>
      </c>
      <c r="C26" s="99" t="s">
        <v>3195</v>
      </c>
      <c r="D26" s="4" t="s">
        <v>3196</v>
      </c>
      <c r="E26" s="173" t="s">
        <v>3197</v>
      </c>
      <c r="F26" s="2" t="s">
        <v>438</v>
      </c>
      <c r="G26" s="1">
        <v>2178.52</v>
      </c>
      <c r="H26" s="6">
        <v>142.52000000000001</v>
      </c>
      <c r="I26" s="160">
        <v>78</v>
      </c>
      <c r="J26" s="6">
        <v>4</v>
      </c>
      <c r="K26" s="7">
        <f t="shared" si="0"/>
        <v>312</v>
      </c>
      <c r="L26" s="7">
        <f t="shared" si="1"/>
        <v>21.840000000000003</v>
      </c>
      <c r="M26" s="7">
        <f>ROUNDUP(K26+L26,2)</f>
        <v>333.84</v>
      </c>
      <c r="N26" s="7">
        <f t="shared" si="3"/>
        <v>2512.36</v>
      </c>
      <c r="O26" s="6">
        <v>2512.36</v>
      </c>
      <c r="P26" s="11">
        <v>0</v>
      </c>
      <c r="AG26" s="11"/>
    </row>
    <row r="27" spans="1:33" ht="24" customHeight="1">
      <c r="A27" s="9">
        <v>23</v>
      </c>
      <c r="B27" s="3">
        <v>6030000577</v>
      </c>
      <c r="C27" s="99" t="s">
        <v>3198</v>
      </c>
      <c r="D27" s="4" t="s">
        <v>3199</v>
      </c>
      <c r="E27" s="173" t="s">
        <v>3200</v>
      </c>
      <c r="F27" s="2" t="s">
        <v>438</v>
      </c>
      <c r="G27" s="1">
        <v>1741.96</v>
      </c>
      <c r="H27" s="6">
        <v>113.96</v>
      </c>
      <c r="I27" s="160">
        <v>43</v>
      </c>
      <c r="J27" s="6">
        <v>4</v>
      </c>
      <c r="K27" s="7">
        <f t="shared" si="0"/>
        <v>172</v>
      </c>
      <c r="L27" s="7">
        <f t="shared" si="1"/>
        <v>12.040000000000001</v>
      </c>
      <c r="M27" s="7">
        <f t="shared" si="2"/>
        <v>184.04</v>
      </c>
      <c r="N27" s="7">
        <f t="shared" si="3"/>
        <v>1926</v>
      </c>
      <c r="O27" s="6">
        <v>1926</v>
      </c>
      <c r="P27" s="11">
        <v>1</v>
      </c>
      <c r="AG27" s="11"/>
    </row>
    <row r="28" spans="1:33" ht="24" customHeight="1">
      <c r="A28" s="9">
        <v>24</v>
      </c>
      <c r="B28" s="3">
        <v>6030000578</v>
      </c>
      <c r="C28" s="99" t="s">
        <v>3201</v>
      </c>
      <c r="D28" s="4" t="s">
        <v>3202</v>
      </c>
      <c r="E28" s="173" t="s">
        <v>599</v>
      </c>
      <c r="F28" s="2" t="s">
        <v>438</v>
      </c>
      <c r="G28" s="1">
        <v>1082.8399999999999</v>
      </c>
      <c r="H28" s="6">
        <v>70.84</v>
      </c>
      <c r="I28" s="160">
        <v>25</v>
      </c>
      <c r="J28" s="6">
        <v>4</v>
      </c>
      <c r="K28" s="7">
        <f t="shared" si="0"/>
        <v>100</v>
      </c>
      <c r="L28" s="7">
        <f t="shared" si="1"/>
        <v>7.0000000000000009</v>
      </c>
      <c r="M28" s="7">
        <f t="shared" si="2"/>
        <v>107</v>
      </c>
      <c r="N28" s="7">
        <f t="shared" si="3"/>
        <v>1189.8399999999999</v>
      </c>
      <c r="O28" s="6">
        <v>1189.8399999999999</v>
      </c>
      <c r="P28" s="11">
        <v>0</v>
      </c>
      <c r="AG28" s="11"/>
    </row>
    <row r="29" spans="1:33" ht="24" customHeight="1">
      <c r="A29" s="9">
        <v>25</v>
      </c>
      <c r="B29" s="3">
        <v>6030000579</v>
      </c>
      <c r="C29" s="99" t="s">
        <v>3203</v>
      </c>
      <c r="D29" s="4" t="s">
        <v>3204</v>
      </c>
      <c r="E29" s="173" t="s">
        <v>3205</v>
      </c>
      <c r="F29" s="2" t="s">
        <v>472</v>
      </c>
      <c r="G29" s="1">
        <v>85.6</v>
      </c>
      <c r="H29" s="6">
        <v>5.6</v>
      </c>
      <c r="I29" s="160">
        <v>22</v>
      </c>
      <c r="J29" s="6">
        <v>4</v>
      </c>
      <c r="K29" s="7">
        <f t="shared" si="0"/>
        <v>88</v>
      </c>
      <c r="L29" s="7">
        <f t="shared" si="1"/>
        <v>6.16</v>
      </c>
      <c r="M29" s="7">
        <f t="shared" si="2"/>
        <v>94.16</v>
      </c>
      <c r="N29" s="7">
        <f t="shared" si="3"/>
        <v>179.76</v>
      </c>
      <c r="O29" s="6">
        <v>179.76</v>
      </c>
      <c r="P29" s="11">
        <v>1</v>
      </c>
      <c r="AG29" s="11"/>
    </row>
    <row r="30" spans="1:33" ht="24" customHeight="1">
      <c r="A30" s="9">
        <v>26</v>
      </c>
      <c r="B30" s="3">
        <v>6030000580</v>
      </c>
      <c r="C30" s="99" t="s">
        <v>3206</v>
      </c>
      <c r="D30" s="4" t="s">
        <v>3207</v>
      </c>
      <c r="E30" s="173" t="s">
        <v>3208</v>
      </c>
      <c r="F30" s="2" t="s">
        <v>2136</v>
      </c>
      <c r="G30" s="1">
        <v>68.48</v>
      </c>
      <c r="H30" s="6">
        <v>4.4800000000000004</v>
      </c>
      <c r="I30" s="160">
        <v>2</v>
      </c>
      <c r="J30" s="6">
        <v>4</v>
      </c>
      <c r="K30" s="7">
        <f t="shared" si="0"/>
        <v>8</v>
      </c>
      <c r="L30" s="7">
        <f t="shared" si="1"/>
        <v>0.56000000000000005</v>
      </c>
      <c r="M30" s="7">
        <f t="shared" si="2"/>
        <v>8.56</v>
      </c>
      <c r="N30" s="7">
        <f t="shared" si="3"/>
        <v>77.040000000000006</v>
      </c>
      <c r="O30" s="6">
        <v>77.040000000000006</v>
      </c>
      <c r="P30" s="11">
        <v>0</v>
      </c>
      <c r="AG30" s="11"/>
    </row>
    <row r="31" spans="1:33" ht="24" customHeight="1">
      <c r="A31" s="9">
        <v>27</v>
      </c>
      <c r="B31" s="3">
        <v>6030000581</v>
      </c>
      <c r="C31" s="99" t="s">
        <v>3209</v>
      </c>
      <c r="D31" s="4" t="s">
        <v>3210</v>
      </c>
      <c r="E31" s="173" t="s">
        <v>624</v>
      </c>
      <c r="F31" s="2" t="s">
        <v>472</v>
      </c>
      <c r="G31" s="1">
        <v>68.48</v>
      </c>
      <c r="H31" s="6">
        <v>4.4800000000000004</v>
      </c>
      <c r="I31" s="160">
        <v>14</v>
      </c>
      <c r="J31" s="6">
        <v>4</v>
      </c>
      <c r="K31" s="7">
        <f t="shared" si="0"/>
        <v>56</v>
      </c>
      <c r="L31" s="7">
        <f t="shared" si="1"/>
        <v>3.9200000000000004</v>
      </c>
      <c r="M31" s="7">
        <f t="shared" si="2"/>
        <v>59.92</v>
      </c>
      <c r="N31" s="7">
        <f t="shared" si="3"/>
        <v>128.4</v>
      </c>
      <c r="O31" s="6">
        <v>128.4</v>
      </c>
      <c r="P31" s="11">
        <v>1</v>
      </c>
      <c r="AG31" s="11"/>
    </row>
    <row r="32" spans="1:33" ht="24" customHeight="1">
      <c r="A32" s="9">
        <v>28</v>
      </c>
      <c r="B32" s="3">
        <v>6030000582</v>
      </c>
      <c r="C32" s="99" t="s">
        <v>3211</v>
      </c>
      <c r="D32" s="4" t="s">
        <v>3212</v>
      </c>
      <c r="E32" s="173" t="s">
        <v>3213</v>
      </c>
      <c r="F32" s="2" t="s">
        <v>438</v>
      </c>
      <c r="G32" s="1">
        <v>24926.720000000001</v>
      </c>
      <c r="H32" s="6">
        <v>1630.72</v>
      </c>
      <c r="I32" s="160">
        <v>844</v>
      </c>
      <c r="J32" s="6">
        <v>4</v>
      </c>
      <c r="K32" s="7">
        <f t="shared" si="0"/>
        <v>3376</v>
      </c>
      <c r="L32" s="7">
        <f t="shared" si="1"/>
        <v>236.32000000000002</v>
      </c>
      <c r="M32" s="7">
        <f t="shared" si="2"/>
        <v>3612.32</v>
      </c>
      <c r="N32" s="7">
        <f t="shared" si="3"/>
        <v>28539.040000000001</v>
      </c>
      <c r="O32" s="6">
        <v>28539.040000000001</v>
      </c>
      <c r="P32" s="11">
        <v>0</v>
      </c>
      <c r="AG32" s="11"/>
    </row>
    <row r="33" spans="1:33" ht="24" customHeight="1">
      <c r="A33" s="9">
        <v>29</v>
      </c>
      <c r="B33" s="3">
        <v>6030000583</v>
      </c>
      <c r="C33" s="99" t="s">
        <v>3214</v>
      </c>
      <c r="D33" s="4" t="s">
        <v>3215</v>
      </c>
      <c r="E33" s="173" t="s">
        <v>630</v>
      </c>
      <c r="F33" s="2" t="s">
        <v>438</v>
      </c>
      <c r="G33" s="1">
        <v>804.64</v>
      </c>
      <c r="H33" s="6">
        <v>52.64</v>
      </c>
      <c r="I33" s="160">
        <v>25</v>
      </c>
      <c r="J33" s="6">
        <v>4</v>
      </c>
      <c r="K33" s="7">
        <f t="shared" si="0"/>
        <v>100</v>
      </c>
      <c r="L33" s="7">
        <f t="shared" si="1"/>
        <v>7.0000000000000009</v>
      </c>
      <c r="M33" s="7">
        <f t="shared" si="2"/>
        <v>107</v>
      </c>
      <c r="N33" s="7">
        <f t="shared" si="3"/>
        <v>911.64</v>
      </c>
      <c r="O33" s="6">
        <v>911.64</v>
      </c>
      <c r="P33" s="11">
        <v>1</v>
      </c>
      <c r="AG33" s="11"/>
    </row>
    <row r="34" spans="1:33" ht="24" customHeight="1">
      <c r="A34" s="9">
        <v>30</v>
      </c>
      <c r="B34" s="3">
        <v>6030000584</v>
      </c>
      <c r="C34" s="99" t="s">
        <v>3216</v>
      </c>
      <c r="D34" s="4" t="s">
        <v>3217</v>
      </c>
      <c r="E34" s="173" t="s">
        <v>3218</v>
      </c>
      <c r="F34" s="2" t="s">
        <v>438</v>
      </c>
      <c r="G34" s="1">
        <v>4228.6400000000003</v>
      </c>
      <c r="H34" s="6">
        <v>276.64</v>
      </c>
      <c r="I34" s="160">
        <v>114</v>
      </c>
      <c r="J34" s="6">
        <v>4</v>
      </c>
      <c r="K34" s="7">
        <f t="shared" si="0"/>
        <v>456</v>
      </c>
      <c r="L34" s="7">
        <f t="shared" si="1"/>
        <v>31.92</v>
      </c>
      <c r="M34" s="7">
        <f t="shared" si="2"/>
        <v>487.92</v>
      </c>
      <c r="N34" s="7">
        <f t="shared" si="3"/>
        <v>4716.5600000000004</v>
      </c>
      <c r="O34" s="6">
        <v>4716.5600000000004</v>
      </c>
      <c r="P34" s="11">
        <v>0</v>
      </c>
      <c r="AG34" s="11"/>
    </row>
    <row r="35" spans="1:33" ht="24" customHeight="1">
      <c r="A35" s="9">
        <v>31</v>
      </c>
      <c r="B35" s="3">
        <v>6030000585</v>
      </c>
      <c r="C35" s="99" t="s">
        <v>3219</v>
      </c>
      <c r="D35" s="4" t="s">
        <v>3220</v>
      </c>
      <c r="E35" s="173" t="s">
        <v>3221</v>
      </c>
      <c r="F35" s="2" t="s">
        <v>3222</v>
      </c>
      <c r="G35" s="1">
        <v>0</v>
      </c>
      <c r="H35" s="6">
        <v>0</v>
      </c>
      <c r="I35" s="160">
        <v>42</v>
      </c>
      <c r="J35" s="6">
        <v>4</v>
      </c>
      <c r="K35" s="7">
        <f t="shared" si="0"/>
        <v>168</v>
      </c>
      <c r="L35" s="7">
        <f t="shared" si="1"/>
        <v>11.760000000000002</v>
      </c>
      <c r="M35" s="7">
        <f t="shared" si="2"/>
        <v>179.76</v>
      </c>
      <c r="N35" s="7">
        <f t="shared" si="3"/>
        <v>179.76</v>
      </c>
      <c r="O35" s="6">
        <v>179.76</v>
      </c>
      <c r="P35" s="11">
        <v>1</v>
      </c>
      <c r="AG35" s="11"/>
    </row>
    <row r="36" spans="1:33" ht="24" customHeight="1">
      <c r="A36" s="9">
        <v>32</v>
      </c>
      <c r="B36" s="3">
        <v>6030000586</v>
      </c>
      <c r="C36" s="99" t="s">
        <v>3223</v>
      </c>
      <c r="D36" s="4" t="s">
        <v>3224</v>
      </c>
      <c r="E36" s="173" t="s">
        <v>3225</v>
      </c>
      <c r="F36" s="2" t="s">
        <v>472</v>
      </c>
      <c r="G36" s="1">
        <v>21.4</v>
      </c>
      <c r="H36" s="6">
        <v>1.4</v>
      </c>
      <c r="I36" s="160">
        <v>11</v>
      </c>
      <c r="J36" s="6">
        <v>4</v>
      </c>
      <c r="K36" s="7">
        <f t="shared" si="0"/>
        <v>44</v>
      </c>
      <c r="L36" s="7">
        <f t="shared" si="1"/>
        <v>3.08</v>
      </c>
      <c r="M36" s="7">
        <f t="shared" si="2"/>
        <v>47.08</v>
      </c>
      <c r="N36" s="7">
        <f t="shared" si="3"/>
        <v>68.47999999999999</v>
      </c>
      <c r="O36" s="6">
        <v>68.48</v>
      </c>
      <c r="P36" s="11">
        <v>0</v>
      </c>
      <c r="AG36" s="11"/>
    </row>
    <row r="37" spans="1:33" ht="24" customHeight="1">
      <c r="A37" s="9">
        <v>33</v>
      </c>
      <c r="B37" s="3">
        <v>6030000587</v>
      </c>
      <c r="C37" s="99" t="s">
        <v>3226</v>
      </c>
      <c r="D37" s="4" t="s">
        <v>3227</v>
      </c>
      <c r="E37" s="173" t="s">
        <v>3228</v>
      </c>
      <c r="F37" s="2" t="s">
        <v>472</v>
      </c>
      <c r="G37" s="1">
        <v>188.32</v>
      </c>
      <c r="H37" s="6">
        <v>12.32</v>
      </c>
      <c r="I37" s="160">
        <v>40</v>
      </c>
      <c r="J37" s="6">
        <v>4</v>
      </c>
      <c r="K37" s="7">
        <f t="shared" si="0"/>
        <v>160</v>
      </c>
      <c r="L37" s="7">
        <f t="shared" si="1"/>
        <v>11.200000000000001</v>
      </c>
      <c r="M37" s="7">
        <f t="shared" si="2"/>
        <v>171.2</v>
      </c>
      <c r="N37" s="7">
        <f t="shared" si="3"/>
        <v>359.52</v>
      </c>
      <c r="O37" s="6">
        <v>359.52</v>
      </c>
      <c r="P37" s="11">
        <v>1</v>
      </c>
      <c r="AG37" s="11"/>
    </row>
    <row r="38" spans="1:33" ht="24" customHeight="1">
      <c r="A38" s="9">
        <v>34</v>
      </c>
      <c r="B38" s="3">
        <v>6030000588</v>
      </c>
      <c r="C38" s="99" t="s">
        <v>3229</v>
      </c>
      <c r="D38" s="4" t="s">
        <v>3230</v>
      </c>
      <c r="E38" s="173" t="s">
        <v>660</v>
      </c>
      <c r="F38" s="2" t="s">
        <v>438</v>
      </c>
      <c r="G38" s="1">
        <v>1998.76</v>
      </c>
      <c r="H38" s="6">
        <v>130.76</v>
      </c>
      <c r="I38" s="160">
        <v>52</v>
      </c>
      <c r="J38" s="6">
        <v>4</v>
      </c>
      <c r="K38" s="7">
        <f t="shared" si="0"/>
        <v>208</v>
      </c>
      <c r="L38" s="7">
        <f t="shared" si="1"/>
        <v>14.560000000000002</v>
      </c>
      <c r="M38" s="7">
        <f t="shared" si="2"/>
        <v>222.56</v>
      </c>
      <c r="N38" s="7">
        <f t="shared" si="3"/>
        <v>2221.3200000000002</v>
      </c>
      <c r="O38" s="6">
        <v>2221.3200000000002</v>
      </c>
      <c r="P38" s="11">
        <v>0</v>
      </c>
      <c r="AG38" s="11"/>
    </row>
    <row r="39" spans="1:33" ht="24" customHeight="1">
      <c r="A39" s="9">
        <v>35</v>
      </c>
      <c r="B39" s="3">
        <v>6030000589</v>
      </c>
      <c r="C39" s="99" t="s">
        <v>3231</v>
      </c>
      <c r="D39" s="4" t="s">
        <v>3232</v>
      </c>
      <c r="E39" s="173" t="s">
        <v>3233</v>
      </c>
      <c r="F39" s="2" t="s">
        <v>600</v>
      </c>
      <c r="G39" s="1">
        <v>1656.36</v>
      </c>
      <c r="H39" s="6">
        <v>108.36</v>
      </c>
      <c r="I39" s="160">
        <v>75</v>
      </c>
      <c r="J39" s="6">
        <v>4</v>
      </c>
      <c r="K39" s="7">
        <f t="shared" si="0"/>
        <v>300</v>
      </c>
      <c r="L39" s="7">
        <f t="shared" si="1"/>
        <v>21.000000000000004</v>
      </c>
      <c r="M39" s="7">
        <f t="shared" si="2"/>
        <v>321</v>
      </c>
      <c r="N39" s="7">
        <f t="shared" si="3"/>
        <v>1977.36</v>
      </c>
      <c r="O39" s="6">
        <v>1977.36</v>
      </c>
      <c r="P39" s="11">
        <v>1</v>
      </c>
      <c r="AG39" s="11"/>
    </row>
    <row r="40" spans="1:33" ht="24" customHeight="1">
      <c r="A40" s="9">
        <v>36</v>
      </c>
      <c r="B40" s="3">
        <v>6030000590</v>
      </c>
      <c r="C40" s="99" t="s">
        <v>3234</v>
      </c>
      <c r="D40" s="4" t="s">
        <v>3235</v>
      </c>
      <c r="E40" s="173" t="s">
        <v>663</v>
      </c>
      <c r="F40" s="2" t="s">
        <v>438</v>
      </c>
      <c r="G40" s="1">
        <v>920.2</v>
      </c>
      <c r="H40" s="6">
        <v>60.2</v>
      </c>
      <c r="I40" s="160">
        <v>58</v>
      </c>
      <c r="J40" s="6">
        <v>4</v>
      </c>
      <c r="K40" s="7">
        <f t="shared" si="0"/>
        <v>232</v>
      </c>
      <c r="L40" s="7">
        <f t="shared" si="1"/>
        <v>16.240000000000002</v>
      </c>
      <c r="M40" s="7">
        <f t="shared" si="2"/>
        <v>248.24</v>
      </c>
      <c r="N40" s="7">
        <f t="shared" si="3"/>
        <v>1168.44</v>
      </c>
      <c r="O40" s="6">
        <v>1168.44</v>
      </c>
      <c r="P40" s="11">
        <v>0</v>
      </c>
      <c r="AG40" s="11"/>
    </row>
    <row r="41" spans="1:33" ht="24" customHeight="1">
      <c r="A41" s="9">
        <v>37</v>
      </c>
      <c r="B41" s="3">
        <v>6030000591</v>
      </c>
      <c r="C41" s="99" t="s">
        <v>3236</v>
      </c>
      <c r="D41" s="4" t="s">
        <v>3237</v>
      </c>
      <c r="E41" s="173" t="s">
        <v>666</v>
      </c>
      <c r="F41" s="2" t="s">
        <v>476</v>
      </c>
      <c r="G41" s="1">
        <v>462.24</v>
      </c>
      <c r="H41" s="6">
        <v>30.24</v>
      </c>
      <c r="I41" s="160">
        <v>54</v>
      </c>
      <c r="J41" s="6">
        <v>4</v>
      </c>
      <c r="K41" s="7">
        <f t="shared" si="0"/>
        <v>216</v>
      </c>
      <c r="L41" s="7">
        <f t="shared" si="1"/>
        <v>15.120000000000001</v>
      </c>
      <c r="M41" s="7">
        <f t="shared" si="2"/>
        <v>231.12</v>
      </c>
      <c r="N41" s="7">
        <f t="shared" si="3"/>
        <v>693.36</v>
      </c>
      <c r="O41" s="6">
        <v>693.36</v>
      </c>
      <c r="P41" s="11">
        <v>1</v>
      </c>
      <c r="AG41" s="11"/>
    </row>
    <row r="42" spans="1:33" ht="24" customHeight="1">
      <c r="A42" s="9">
        <v>38</v>
      </c>
      <c r="B42" s="3">
        <v>6030000592</v>
      </c>
      <c r="C42" s="2" t="s">
        <v>3238</v>
      </c>
      <c r="D42" s="4" t="s">
        <v>3239</v>
      </c>
      <c r="E42" s="173" t="s">
        <v>672</v>
      </c>
      <c r="F42" s="2" t="s">
        <v>472</v>
      </c>
      <c r="G42" s="1">
        <v>2195.64</v>
      </c>
      <c r="H42" s="6">
        <v>143.63999999999999</v>
      </c>
      <c r="I42" s="160">
        <v>623</v>
      </c>
      <c r="J42" s="6">
        <v>4</v>
      </c>
      <c r="K42" s="7">
        <f t="shared" si="0"/>
        <v>2492</v>
      </c>
      <c r="L42" s="7">
        <f t="shared" si="1"/>
        <v>174.44000000000003</v>
      </c>
      <c r="M42" s="7">
        <f t="shared" si="2"/>
        <v>2666.44</v>
      </c>
      <c r="N42" s="7">
        <f t="shared" si="3"/>
        <v>4862.08</v>
      </c>
      <c r="O42" s="6">
        <v>4862.08</v>
      </c>
      <c r="P42" s="11">
        <v>0</v>
      </c>
      <c r="AG42" s="11"/>
    </row>
    <row r="43" spans="1:33" ht="24" customHeight="1">
      <c r="A43" s="9">
        <v>39</v>
      </c>
      <c r="B43" s="3">
        <v>6030000593</v>
      </c>
      <c r="C43" s="99" t="s">
        <v>3240</v>
      </c>
      <c r="D43" s="4" t="s">
        <v>3187</v>
      </c>
      <c r="E43" s="173" t="s">
        <v>3241</v>
      </c>
      <c r="F43" s="2" t="s">
        <v>476</v>
      </c>
      <c r="G43" s="1">
        <v>8.56</v>
      </c>
      <c r="H43" s="6">
        <v>0.56000000000000005</v>
      </c>
      <c r="I43" s="160">
        <v>27</v>
      </c>
      <c r="J43" s="6">
        <v>4</v>
      </c>
      <c r="K43" s="7">
        <f t="shared" si="0"/>
        <v>108</v>
      </c>
      <c r="L43" s="7">
        <f t="shared" si="1"/>
        <v>7.5600000000000005</v>
      </c>
      <c r="M43" s="7">
        <f t="shared" si="2"/>
        <v>115.56</v>
      </c>
      <c r="N43" s="7">
        <v>8.56</v>
      </c>
      <c r="O43" s="6">
        <v>8.56</v>
      </c>
      <c r="P43" s="11">
        <v>1</v>
      </c>
      <c r="AG43" s="11"/>
    </row>
    <row r="44" spans="1:33" ht="24" customHeight="1">
      <c r="A44" s="9">
        <v>40</v>
      </c>
      <c r="B44" s="3">
        <v>6030000594</v>
      </c>
      <c r="C44" s="99" t="s">
        <v>3242</v>
      </c>
      <c r="D44" s="4" t="s">
        <v>3243</v>
      </c>
      <c r="E44" s="173" t="s">
        <v>3244</v>
      </c>
      <c r="F44" s="2" t="s">
        <v>3222</v>
      </c>
      <c r="G44" s="1">
        <v>0</v>
      </c>
      <c r="H44" s="6">
        <v>0</v>
      </c>
      <c r="I44" s="160">
        <v>5</v>
      </c>
      <c r="J44" s="6">
        <v>4</v>
      </c>
      <c r="K44" s="7">
        <f t="shared" si="0"/>
        <v>20</v>
      </c>
      <c r="L44" s="7">
        <f t="shared" si="1"/>
        <v>1.4000000000000001</v>
      </c>
      <c r="M44" s="7">
        <f t="shared" si="2"/>
        <v>21.4</v>
      </c>
      <c r="N44" s="7">
        <f t="shared" si="3"/>
        <v>21.4</v>
      </c>
      <c r="O44" s="6">
        <v>21.4</v>
      </c>
      <c r="P44" s="11">
        <v>0</v>
      </c>
      <c r="AG44" s="11"/>
    </row>
    <row r="45" spans="1:33" ht="24" customHeight="1">
      <c r="A45" s="9">
        <v>41</v>
      </c>
      <c r="B45" s="3">
        <v>6030000595</v>
      </c>
      <c r="C45" s="99" t="s">
        <v>3245</v>
      </c>
      <c r="D45" s="4" t="s">
        <v>3246</v>
      </c>
      <c r="E45" s="173" t="s">
        <v>3247</v>
      </c>
      <c r="F45" s="2" t="s">
        <v>18</v>
      </c>
      <c r="G45" s="1">
        <v>0</v>
      </c>
      <c r="H45" s="6">
        <v>0</v>
      </c>
      <c r="I45" s="160">
        <v>26</v>
      </c>
      <c r="J45" s="6">
        <v>4</v>
      </c>
      <c r="K45" s="7">
        <f t="shared" si="0"/>
        <v>104</v>
      </c>
      <c r="L45" s="7">
        <f t="shared" si="1"/>
        <v>7.2800000000000011</v>
      </c>
      <c r="M45" s="7">
        <f t="shared" si="2"/>
        <v>111.28</v>
      </c>
      <c r="N45" s="7">
        <f t="shared" si="3"/>
        <v>111.28</v>
      </c>
      <c r="O45" s="6">
        <v>111.28</v>
      </c>
      <c r="P45" s="11">
        <v>1</v>
      </c>
      <c r="AG45" s="11"/>
    </row>
    <row r="46" spans="1:33" ht="24" customHeight="1">
      <c r="A46" s="9">
        <v>42</v>
      </c>
      <c r="B46" s="3">
        <v>6030000596</v>
      </c>
      <c r="C46" s="99" t="s">
        <v>3248</v>
      </c>
      <c r="D46" s="4" t="s">
        <v>3249</v>
      </c>
      <c r="E46" s="173" t="s">
        <v>700</v>
      </c>
      <c r="F46" s="2" t="s">
        <v>438</v>
      </c>
      <c r="G46" s="1">
        <v>3531</v>
      </c>
      <c r="H46" s="6">
        <v>231</v>
      </c>
      <c r="I46" s="160">
        <v>44</v>
      </c>
      <c r="J46" s="6">
        <v>4</v>
      </c>
      <c r="K46" s="7">
        <f t="shared" si="0"/>
        <v>176</v>
      </c>
      <c r="L46" s="7">
        <f t="shared" si="1"/>
        <v>12.32</v>
      </c>
      <c r="M46" s="7">
        <f t="shared" si="2"/>
        <v>188.32</v>
      </c>
      <c r="N46" s="7">
        <f t="shared" si="3"/>
        <v>3719.32</v>
      </c>
      <c r="O46" s="6">
        <v>3719.32</v>
      </c>
      <c r="P46" s="11">
        <v>0</v>
      </c>
      <c r="AG46" s="11"/>
    </row>
    <row r="47" spans="1:33" ht="24" customHeight="1">
      <c r="A47" s="9">
        <v>43</v>
      </c>
      <c r="B47" s="3">
        <v>6030000597</v>
      </c>
      <c r="C47" s="99" t="s">
        <v>3250</v>
      </c>
      <c r="D47" s="4" t="s">
        <v>3249</v>
      </c>
      <c r="E47" s="173" t="s">
        <v>706</v>
      </c>
      <c r="F47" s="2" t="s">
        <v>438</v>
      </c>
      <c r="G47" s="1">
        <v>4862.08</v>
      </c>
      <c r="H47" s="6">
        <v>318.08</v>
      </c>
      <c r="I47" s="160">
        <v>27</v>
      </c>
      <c r="J47" s="6">
        <v>4</v>
      </c>
      <c r="K47" s="7">
        <f t="shared" si="0"/>
        <v>108</v>
      </c>
      <c r="L47" s="7">
        <f t="shared" si="1"/>
        <v>7.5600000000000005</v>
      </c>
      <c r="M47" s="7">
        <f t="shared" si="2"/>
        <v>115.56</v>
      </c>
      <c r="N47" s="7">
        <f t="shared" si="3"/>
        <v>4977.6400000000003</v>
      </c>
      <c r="O47" s="6">
        <v>4977.6400000000003</v>
      </c>
      <c r="P47" s="11">
        <v>1</v>
      </c>
      <c r="AG47" s="11"/>
    </row>
    <row r="48" spans="1:33" ht="24" customHeight="1">
      <c r="A48" s="9">
        <v>44</v>
      </c>
      <c r="B48" s="3">
        <v>6030000598</v>
      </c>
      <c r="C48" s="99" t="s">
        <v>3251</v>
      </c>
      <c r="D48" s="4" t="s">
        <v>3252</v>
      </c>
      <c r="E48" s="173" t="s">
        <v>3253</v>
      </c>
      <c r="F48" s="2" t="s">
        <v>438</v>
      </c>
      <c r="G48" s="1">
        <v>13948.52</v>
      </c>
      <c r="H48" s="6">
        <v>912.52</v>
      </c>
      <c r="I48" s="160">
        <v>0</v>
      </c>
      <c r="J48" s="6">
        <v>4</v>
      </c>
      <c r="K48" s="7">
        <f t="shared" si="0"/>
        <v>0</v>
      </c>
      <c r="L48" s="7">
        <f t="shared" si="1"/>
        <v>0</v>
      </c>
      <c r="M48" s="7">
        <f t="shared" si="2"/>
        <v>0</v>
      </c>
      <c r="N48" s="7">
        <f t="shared" si="3"/>
        <v>13948.52</v>
      </c>
      <c r="O48" s="6">
        <v>13948.52</v>
      </c>
      <c r="P48" s="11">
        <v>0</v>
      </c>
      <c r="AG48" s="11"/>
    </row>
    <row r="49" spans="1:33" ht="24" customHeight="1">
      <c r="A49" s="9">
        <v>45</v>
      </c>
      <c r="B49" s="3">
        <v>6030000599</v>
      </c>
      <c r="C49" s="99" t="s">
        <v>3254</v>
      </c>
      <c r="D49" s="4" t="s">
        <v>3255</v>
      </c>
      <c r="E49" s="173" t="s">
        <v>3256</v>
      </c>
      <c r="F49" s="2" t="s">
        <v>3222</v>
      </c>
      <c r="G49" s="1">
        <v>0</v>
      </c>
      <c r="H49" s="6">
        <v>0</v>
      </c>
      <c r="I49" s="160">
        <v>43</v>
      </c>
      <c r="J49" s="6">
        <v>4</v>
      </c>
      <c r="K49" s="7">
        <f t="shared" si="0"/>
        <v>172</v>
      </c>
      <c r="L49" s="7">
        <f t="shared" si="1"/>
        <v>12.040000000000001</v>
      </c>
      <c r="M49" s="7">
        <f t="shared" si="2"/>
        <v>184.04</v>
      </c>
      <c r="N49" s="7">
        <f t="shared" si="3"/>
        <v>184.04</v>
      </c>
      <c r="O49" s="6">
        <v>184.04</v>
      </c>
      <c r="P49" s="11">
        <v>1</v>
      </c>
      <c r="AG49" s="11"/>
    </row>
    <row r="50" spans="1:33" ht="24" customHeight="1">
      <c r="A50" s="9">
        <v>46</v>
      </c>
      <c r="B50" s="3">
        <v>6030000600</v>
      </c>
      <c r="C50" s="99" t="s">
        <v>3257</v>
      </c>
      <c r="D50" s="4" t="s">
        <v>3258</v>
      </c>
      <c r="E50" s="173" t="s">
        <v>733</v>
      </c>
      <c r="F50" s="2" t="s">
        <v>476</v>
      </c>
      <c r="G50" s="1">
        <v>145.52000000000001</v>
      </c>
      <c r="H50" s="6">
        <v>9.52</v>
      </c>
      <c r="I50" s="160">
        <v>21</v>
      </c>
      <c r="J50" s="6">
        <v>4</v>
      </c>
      <c r="K50" s="7">
        <f t="shared" si="0"/>
        <v>84</v>
      </c>
      <c r="L50" s="7">
        <f t="shared" si="1"/>
        <v>5.8800000000000008</v>
      </c>
      <c r="M50" s="7">
        <f t="shared" si="2"/>
        <v>89.88</v>
      </c>
      <c r="N50" s="7">
        <f t="shared" si="3"/>
        <v>235.4</v>
      </c>
      <c r="O50" s="6">
        <v>235.4</v>
      </c>
      <c r="P50" s="11">
        <v>0</v>
      </c>
      <c r="AG50" s="11"/>
    </row>
    <row r="51" spans="1:33" ht="24" customHeight="1">
      <c r="A51" s="9">
        <v>47</v>
      </c>
      <c r="B51" s="3">
        <v>6030000601</v>
      </c>
      <c r="C51" s="99" t="s">
        <v>3259</v>
      </c>
      <c r="D51" s="4" t="s">
        <v>3260</v>
      </c>
      <c r="E51" s="173" t="s">
        <v>739</v>
      </c>
      <c r="F51" s="2" t="s">
        <v>3222</v>
      </c>
      <c r="G51" s="1">
        <v>0</v>
      </c>
      <c r="H51" s="6">
        <v>0</v>
      </c>
      <c r="I51" s="160">
        <v>18</v>
      </c>
      <c r="J51" s="6">
        <v>4</v>
      </c>
      <c r="K51" s="7">
        <f t="shared" si="0"/>
        <v>72</v>
      </c>
      <c r="L51" s="7">
        <f t="shared" si="1"/>
        <v>5.0400000000000009</v>
      </c>
      <c r="M51" s="7">
        <f t="shared" si="2"/>
        <v>77.040000000000006</v>
      </c>
      <c r="N51" s="7">
        <f t="shared" si="3"/>
        <v>77.040000000000006</v>
      </c>
      <c r="O51" s="6">
        <v>77.040000000000006</v>
      </c>
      <c r="P51" s="11">
        <v>1</v>
      </c>
      <c r="AG51" s="11"/>
    </row>
    <row r="52" spans="1:33" ht="24" customHeight="1">
      <c r="A52" s="9">
        <v>48</v>
      </c>
      <c r="B52" s="3">
        <v>6030000602</v>
      </c>
      <c r="C52" s="99" t="s">
        <v>3261</v>
      </c>
      <c r="D52" s="4" t="s">
        <v>3262</v>
      </c>
      <c r="E52" s="173" t="s">
        <v>742</v>
      </c>
      <c r="F52" s="2" t="s">
        <v>18</v>
      </c>
      <c r="G52" s="1">
        <v>0</v>
      </c>
      <c r="H52" s="6">
        <v>0</v>
      </c>
      <c r="I52" s="160">
        <v>6</v>
      </c>
      <c r="J52" s="6">
        <v>4</v>
      </c>
      <c r="K52" s="7">
        <f t="shared" si="0"/>
        <v>24</v>
      </c>
      <c r="L52" s="7">
        <f t="shared" si="1"/>
        <v>1.6800000000000002</v>
      </c>
      <c r="M52" s="7">
        <f t="shared" si="2"/>
        <v>25.68</v>
      </c>
      <c r="N52" s="7">
        <f t="shared" si="3"/>
        <v>25.68</v>
      </c>
      <c r="O52" s="6">
        <v>25.68</v>
      </c>
      <c r="P52" s="11">
        <v>0</v>
      </c>
      <c r="AG52" s="11"/>
    </row>
    <row r="53" spans="1:33" ht="24" customHeight="1">
      <c r="A53" s="9">
        <v>49</v>
      </c>
      <c r="B53" s="3">
        <v>6030000603</v>
      </c>
      <c r="C53" s="2" t="s">
        <v>3263</v>
      </c>
      <c r="D53" s="4" t="s">
        <v>3264</v>
      </c>
      <c r="E53" s="173" t="s">
        <v>3265</v>
      </c>
      <c r="F53" s="2" t="s">
        <v>18</v>
      </c>
      <c r="G53" s="1">
        <v>0</v>
      </c>
      <c r="H53" s="6">
        <v>0</v>
      </c>
      <c r="I53" s="160">
        <v>22</v>
      </c>
      <c r="J53" s="6">
        <v>4</v>
      </c>
      <c r="K53" s="7">
        <f t="shared" si="0"/>
        <v>88</v>
      </c>
      <c r="L53" s="7">
        <f t="shared" si="1"/>
        <v>6.16</v>
      </c>
      <c r="M53" s="7">
        <f t="shared" si="2"/>
        <v>94.16</v>
      </c>
      <c r="N53" s="7">
        <f t="shared" si="3"/>
        <v>94.16</v>
      </c>
      <c r="O53" s="6">
        <v>94.16</v>
      </c>
      <c r="P53" s="11">
        <v>1</v>
      </c>
      <c r="AG53" s="11"/>
    </row>
    <row r="54" spans="1:33" ht="24" customHeight="1">
      <c r="A54" s="9">
        <v>50</v>
      </c>
      <c r="B54" s="3">
        <v>6030000604</v>
      </c>
      <c r="C54" s="99" t="s">
        <v>3266</v>
      </c>
      <c r="D54" s="4" t="s">
        <v>3267</v>
      </c>
      <c r="E54" s="173" t="s">
        <v>3268</v>
      </c>
      <c r="F54" s="2" t="s">
        <v>18</v>
      </c>
      <c r="G54" s="1">
        <v>0</v>
      </c>
      <c r="H54" s="6">
        <v>0</v>
      </c>
      <c r="I54" s="160">
        <v>51</v>
      </c>
      <c r="J54" s="6">
        <v>4</v>
      </c>
      <c r="K54" s="7">
        <f t="shared" si="0"/>
        <v>204</v>
      </c>
      <c r="L54" s="7">
        <f t="shared" si="1"/>
        <v>14.280000000000001</v>
      </c>
      <c r="M54" s="7">
        <f t="shared" si="2"/>
        <v>218.28</v>
      </c>
      <c r="N54" s="7">
        <f t="shared" si="3"/>
        <v>218.28</v>
      </c>
      <c r="O54" s="6">
        <v>218.28</v>
      </c>
      <c r="P54" s="11">
        <v>0</v>
      </c>
      <c r="AG54" s="11"/>
    </row>
    <row r="55" spans="1:33" ht="24" customHeight="1">
      <c r="A55" s="9">
        <v>51</v>
      </c>
      <c r="B55" s="3">
        <v>6030000605</v>
      </c>
      <c r="C55" s="99" t="s">
        <v>3269</v>
      </c>
      <c r="D55" s="4" t="s">
        <v>3270</v>
      </c>
      <c r="E55" s="173" t="s">
        <v>3271</v>
      </c>
      <c r="F55" s="2" t="s">
        <v>461</v>
      </c>
      <c r="G55" s="1">
        <v>45723.24</v>
      </c>
      <c r="H55" s="6">
        <v>2991.24</v>
      </c>
      <c r="I55" s="160">
        <v>1425</v>
      </c>
      <c r="J55" s="6">
        <v>4</v>
      </c>
      <c r="K55" s="7">
        <f t="shared" si="0"/>
        <v>5700</v>
      </c>
      <c r="L55" s="7">
        <f t="shared" si="1"/>
        <v>399.00000000000006</v>
      </c>
      <c r="M55" s="7">
        <f t="shared" si="2"/>
        <v>6099</v>
      </c>
      <c r="N55" s="7">
        <f t="shared" si="3"/>
        <v>51822.239999999998</v>
      </c>
      <c r="O55" s="6">
        <v>51822.239999999998</v>
      </c>
      <c r="P55" s="11">
        <v>1</v>
      </c>
      <c r="AG55" s="11"/>
    </row>
    <row r="56" spans="1:33" ht="24" customHeight="1">
      <c r="A56" s="9">
        <v>52</v>
      </c>
      <c r="B56" s="3">
        <v>6030000606</v>
      </c>
      <c r="C56" s="99" t="s">
        <v>3272</v>
      </c>
      <c r="D56" s="4" t="s">
        <v>3273</v>
      </c>
      <c r="E56" s="173" t="s">
        <v>3274</v>
      </c>
      <c r="F56" s="2" t="s">
        <v>3222</v>
      </c>
      <c r="G56" s="1">
        <v>0</v>
      </c>
      <c r="H56" s="6">
        <v>0</v>
      </c>
      <c r="I56" s="160">
        <v>4</v>
      </c>
      <c r="J56" s="6">
        <v>4</v>
      </c>
      <c r="K56" s="7">
        <f t="shared" si="0"/>
        <v>16</v>
      </c>
      <c r="L56" s="7">
        <f t="shared" si="1"/>
        <v>1.1200000000000001</v>
      </c>
      <c r="M56" s="7">
        <f t="shared" si="2"/>
        <v>17.12</v>
      </c>
      <c r="N56" s="7">
        <f t="shared" si="3"/>
        <v>17.12</v>
      </c>
      <c r="O56" s="6">
        <v>17.12</v>
      </c>
      <c r="P56" s="11">
        <v>0</v>
      </c>
      <c r="AG56" s="11"/>
    </row>
    <row r="57" spans="1:33" ht="24" customHeight="1">
      <c r="A57" s="9">
        <v>53</v>
      </c>
      <c r="B57" s="3">
        <v>6030000607</v>
      </c>
      <c r="C57" s="99" t="s">
        <v>3275</v>
      </c>
      <c r="D57" s="4" t="s">
        <v>3276</v>
      </c>
      <c r="E57" s="173" t="s">
        <v>3277</v>
      </c>
      <c r="F57" s="2" t="s">
        <v>585</v>
      </c>
      <c r="G57" s="1">
        <v>1249.76</v>
      </c>
      <c r="H57" s="6">
        <v>81.760000000000005</v>
      </c>
      <c r="I57" s="160">
        <v>35</v>
      </c>
      <c r="J57" s="6">
        <v>4</v>
      </c>
      <c r="K57" s="7">
        <f t="shared" si="0"/>
        <v>140</v>
      </c>
      <c r="L57" s="7">
        <f t="shared" si="1"/>
        <v>9.8000000000000007</v>
      </c>
      <c r="M57" s="7">
        <f t="shared" si="2"/>
        <v>149.80000000000001</v>
      </c>
      <c r="N57" s="7">
        <f t="shared" si="3"/>
        <v>1399.56</v>
      </c>
      <c r="O57" s="6">
        <v>1399.56</v>
      </c>
      <c r="P57" s="11">
        <v>1</v>
      </c>
      <c r="AG57" s="11"/>
    </row>
    <row r="58" spans="1:33" ht="24" customHeight="1">
      <c r="A58" s="9">
        <v>54</v>
      </c>
      <c r="B58" s="3">
        <v>6030000608</v>
      </c>
      <c r="C58" s="99" t="s">
        <v>3278</v>
      </c>
      <c r="D58" s="4" t="s">
        <v>3279</v>
      </c>
      <c r="E58" s="173" t="s">
        <v>3280</v>
      </c>
      <c r="F58" s="2" t="s">
        <v>438</v>
      </c>
      <c r="G58" s="1">
        <v>1044.32</v>
      </c>
      <c r="H58" s="6">
        <v>68.319999999999993</v>
      </c>
      <c r="I58" s="160">
        <v>37</v>
      </c>
      <c r="J58" s="6">
        <v>4</v>
      </c>
      <c r="K58" s="7">
        <f t="shared" si="0"/>
        <v>148</v>
      </c>
      <c r="L58" s="7">
        <f t="shared" si="1"/>
        <v>10.360000000000001</v>
      </c>
      <c r="M58" s="7">
        <f t="shared" si="2"/>
        <v>158.36000000000001</v>
      </c>
      <c r="N58" s="7">
        <f t="shared" si="3"/>
        <v>1202.6799999999998</v>
      </c>
      <c r="O58" s="6">
        <v>1202.68</v>
      </c>
      <c r="P58" s="11">
        <v>0</v>
      </c>
      <c r="AG58" s="11"/>
    </row>
    <row r="59" spans="1:33" ht="24" customHeight="1">
      <c r="A59" s="9">
        <v>55</v>
      </c>
      <c r="B59" s="3">
        <v>6030000609</v>
      </c>
      <c r="C59" s="99" t="s">
        <v>3281</v>
      </c>
      <c r="D59" s="4" t="s">
        <v>3282</v>
      </c>
      <c r="E59" s="173" t="s">
        <v>3283</v>
      </c>
      <c r="F59" s="2" t="s">
        <v>585</v>
      </c>
      <c r="G59" s="1">
        <v>1943.12</v>
      </c>
      <c r="H59" s="6">
        <v>127.12</v>
      </c>
      <c r="I59" s="160">
        <v>55</v>
      </c>
      <c r="J59" s="6">
        <v>4</v>
      </c>
      <c r="K59" s="7">
        <f t="shared" si="0"/>
        <v>220</v>
      </c>
      <c r="L59" s="7">
        <f t="shared" si="1"/>
        <v>15.400000000000002</v>
      </c>
      <c r="M59" s="7">
        <f t="shared" si="2"/>
        <v>235.4</v>
      </c>
      <c r="N59" s="7">
        <f t="shared" si="3"/>
        <v>2178.52</v>
      </c>
      <c r="O59" s="6">
        <v>2178.52</v>
      </c>
      <c r="P59" s="11">
        <v>1</v>
      </c>
      <c r="AG59" s="11"/>
    </row>
    <row r="60" spans="1:33" ht="24" customHeight="1">
      <c r="A60" s="9">
        <v>56</v>
      </c>
      <c r="B60" s="3">
        <v>6030000610</v>
      </c>
      <c r="C60" s="99" t="s">
        <v>3284</v>
      </c>
      <c r="D60" s="4" t="s">
        <v>3285</v>
      </c>
      <c r="E60" s="173" t="s">
        <v>3286</v>
      </c>
      <c r="F60" s="2" t="s">
        <v>18</v>
      </c>
      <c r="G60" s="1">
        <v>0</v>
      </c>
      <c r="H60" s="6">
        <v>0</v>
      </c>
      <c r="I60" s="160">
        <v>13</v>
      </c>
      <c r="J60" s="6">
        <v>4</v>
      </c>
      <c r="K60" s="7">
        <f t="shared" si="0"/>
        <v>52</v>
      </c>
      <c r="L60" s="7">
        <f t="shared" si="1"/>
        <v>3.6400000000000006</v>
      </c>
      <c r="M60" s="7">
        <f t="shared" si="2"/>
        <v>55.64</v>
      </c>
      <c r="N60" s="7">
        <f t="shared" si="3"/>
        <v>55.64</v>
      </c>
      <c r="O60" s="6">
        <v>55.64</v>
      </c>
      <c r="P60" s="11">
        <v>0</v>
      </c>
      <c r="AG60" s="11"/>
    </row>
    <row r="61" spans="1:33" ht="24" customHeight="1">
      <c r="A61" s="9">
        <v>57</v>
      </c>
      <c r="B61" s="3">
        <v>6030000611</v>
      </c>
      <c r="C61" s="99" t="s">
        <v>3287</v>
      </c>
      <c r="D61" s="4" t="s">
        <v>3288</v>
      </c>
      <c r="E61" s="173" t="s">
        <v>3289</v>
      </c>
      <c r="F61" s="2" t="s">
        <v>438</v>
      </c>
      <c r="G61" s="1">
        <v>398.04</v>
      </c>
      <c r="H61" s="6">
        <v>26.04</v>
      </c>
      <c r="I61" s="160">
        <v>11</v>
      </c>
      <c r="J61" s="6">
        <v>4</v>
      </c>
      <c r="K61" s="7">
        <f t="shared" si="0"/>
        <v>44</v>
      </c>
      <c r="L61" s="7">
        <f t="shared" si="1"/>
        <v>3.08</v>
      </c>
      <c r="M61" s="7">
        <f t="shared" si="2"/>
        <v>47.08</v>
      </c>
      <c r="N61" s="7">
        <f t="shared" si="3"/>
        <v>445.12</v>
      </c>
      <c r="O61" s="6">
        <v>445.12</v>
      </c>
      <c r="P61" s="11">
        <v>1</v>
      </c>
      <c r="AG61" s="11"/>
    </row>
    <row r="62" spans="1:33" ht="24" customHeight="1">
      <c r="A62" s="9">
        <v>58</v>
      </c>
      <c r="B62" s="3">
        <v>6030000612</v>
      </c>
      <c r="C62" s="99" t="s">
        <v>3290</v>
      </c>
      <c r="D62" s="4" t="s">
        <v>3291</v>
      </c>
      <c r="E62" s="173" t="s">
        <v>3292</v>
      </c>
      <c r="F62" s="2" t="s">
        <v>2036</v>
      </c>
      <c r="G62" s="1">
        <v>8.56</v>
      </c>
      <c r="H62" s="6">
        <v>0.56000000000000005</v>
      </c>
      <c r="I62" s="160">
        <v>1</v>
      </c>
      <c r="J62" s="6">
        <v>4</v>
      </c>
      <c r="K62" s="7">
        <f t="shared" si="0"/>
        <v>4</v>
      </c>
      <c r="L62" s="7">
        <f t="shared" si="1"/>
        <v>0.28000000000000003</v>
      </c>
      <c r="M62" s="7">
        <f t="shared" si="2"/>
        <v>4.28</v>
      </c>
      <c r="N62" s="7">
        <f t="shared" si="3"/>
        <v>12.84</v>
      </c>
      <c r="O62" s="6">
        <v>12.84</v>
      </c>
      <c r="P62" s="11">
        <v>0</v>
      </c>
      <c r="AG62" s="11"/>
    </row>
    <row r="63" spans="1:33" ht="24" customHeight="1">
      <c r="A63" s="9">
        <v>59</v>
      </c>
      <c r="B63" s="3">
        <v>6030000613</v>
      </c>
      <c r="C63" s="99" t="s">
        <v>3293</v>
      </c>
      <c r="D63" s="4" t="s">
        <v>3294</v>
      </c>
      <c r="E63" s="173" t="s">
        <v>3295</v>
      </c>
      <c r="F63" s="2" t="s">
        <v>476</v>
      </c>
      <c r="G63" s="1">
        <v>209.72</v>
      </c>
      <c r="H63" s="6">
        <v>13.72</v>
      </c>
      <c r="I63" s="160">
        <v>20</v>
      </c>
      <c r="J63" s="6">
        <v>4</v>
      </c>
      <c r="K63" s="7">
        <f t="shared" si="0"/>
        <v>80</v>
      </c>
      <c r="L63" s="7">
        <f t="shared" si="1"/>
        <v>5.6000000000000005</v>
      </c>
      <c r="M63" s="7">
        <f t="shared" si="2"/>
        <v>85.6</v>
      </c>
      <c r="N63" s="7">
        <f t="shared" si="3"/>
        <v>295.32</v>
      </c>
      <c r="O63" s="6">
        <v>295.32</v>
      </c>
      <c r="P63" s="11">
        <v>1</v>
      </c>
      <c r="AG63" s="11"/>
    </row>
    <row r="64" spans="1:33" ht="24" customHeight="1">
      <c r="A64" s="9">
        <v>60</v>
      </c>
      <c r="B64" s="3">
        <v>6030000614</v>
      </c>
      <c r="C64" s="2" t="s">
        <v>3296</v>
      </c>
      <c r="D64" s="4" t="s">
        <v>3297</v>
      </c>
      <c r="E64" s="173" t="s">
        <v>3298</v>
      </c>
      <c r="F64" s="2" t="s">
        <v>18</v>
      </c>
      <c r="G64" s="1">
        <v>0</v>
      </c>
      <c r="H64" s="6">
        <v>0</v>
      </c>
      <c r="I64" s="160">
        <v>30</v>
      </c>
      <c r="J64" s="6">
        <v>4</v>
      </c>
      <c r="K64" s="7">
        <f t="shared" si="0"/>
        <v>120</v>
      </c>
      <c r="L64" s="7">
        <f t="shared" si="1"/>
        <v>8.4</v>
      </c>
      <c r="M64" s="7">
        <f t="shared" si="2"/>
        <v>128.4</v>
      </c>
      <c r="N64" s="7">
        <f t="shared" si="3"/>
        <v>128.4</v>
      </c>
      <c r="O64" s="6">
        <v>128.4</v>
      </c>
      <c r="P64" s="11">
        <v>0</v>
      </c>
      <c r="AG64" s="11"/>
    </row>
    <row r="65" spans="1:33" ht="24" customHeight="1">
      <c r="A65" s="9">
        <v>61</v>
      </c>
      <c r="B65" s="3">
        <v>6030000615</v>
      </c>
      <c r="C65" s="99" t="s">
        <v>3299</v>
      </c>
      <c r="D65" s="4" t="s">
        <v>3300</v>
      </c>
      <c r="E65" s="173" t="s">
        <v>3301</v>
      </c>
      <c r="F65" s="2" t="s">
        <v>18</v>
      </c>
      <c r="G65" s="1">
        <v>0</v>
      </c>
      <c r="H65" s="6">
        <v>0</v>
      </c>
      <c r="I65" s="160">
        <v>35</v>
      </c>
      <c r="J65" s="6">
        <v>4</v>
      </c>
      <c r="K65" s="7">
        <f t="shared" si="0"/>
        <v>140</v>
      </c>
      <c r="L65" s="7">
        <f t="shared" si="1"/>
        <v>9.8000000000000007</v>
      </c>
      <c r="M65" s="7">
        <f t="shared" si="2"/>
        <v>149.80000000000001</v>
      </c>
      <c r="N65" s="7">
        <f t="shared" si="3"/>
        <v>149.80000000000001</v>
      </c>
      <c r="O65" s="6">
        <v>149.80000000000001</v>
      </c>
      <c r="P65" s="11">
        <v>1</v>
      </c>
      <c r="AG65" s="11"/>
    </row>
    <row r="66" spans="1:33" ht="24" customHeight="1">
      <c r="A66" s="9">
        <v>62</v>
      </c>
      <c r="B66" s="3">
        <v>6030000616</v>
      </c>
      <c r="C66" s="99" t="s">
        <v>3302</v>
      </c>
      <c r="D66" s="4" t="s">
        <v>804</v>
      </c>
      <c r="E66" s="173" t="s">
        <v>3303</v>
      </c>
      <c r="F66" s="2" t="s">
        <v>18</v>
      </c>
      <c r="G66" s="1">
        <v>0</v>
      </c>
      <c r="H66" s="6">
        <v>0</v>
      </c>
      <c r="I66" s="160">
        <v>10</v>
      </c>
      <c r="J66" s="6">
        <v>4</v>
      </c>
      <c r="K66" s="7">
        <f t="shared" si="0"/>
        <v>40</v>
      </c>
      <c r="L66" s="7">
        <f t="shared" si="1"/>
        <v>2.8000000000000003</v>
      </c>
      <c r="M66" s="7">
        <f t="shared" si="2"/>
        <v>42.8</v>
      </c>
      <c r="N66" s="7">
        <f t="shared" si="3"/>
        <v>42.8</v>
      </c>
      <c r="O66" s="6">
        <v>42.8</v>
      </c>
      <c r="P66" s="11">
        <v>0</v>
      </c>
      <c r="AG66" s="11"/>
    </row>
    <row r="67" spans="1:33" ht="24" customHeight="1">
      <c r="A67" s="9">
        <v>63</v>
      </c>
      <c r="B67" s="3">
        <v>6030000617</v>
      </c>
      <c r="C67" s="99" t="s">
        <v>3304</v>
      </c>
      <c r="D67" s="4" t="s">
        <v>3305</v>
      </c>
      <c r="E67" s="173" t="s">
        <v>3306</v>
      </c>
      <c r="F67" s="2" t="s">
        <v>18</v>
      </c>
      <c r="G67" s="1">
        <v>0</v>
      </c>
      <c r="H67" s="6">
        <v>0</v>
      </c>
      <c r="I67" s="160">
        <v>17</v>
      </c>
      <c r="J67" s="6">
        <v>4</v>
      </c>
      <c r="K67" s="7">
        <f t="shared" si="0"/>
        <v>68</v>
      </c>
      <c r="L67" s="7">
        <f t="shared" si="1"/>
        <v>4.7600000000000007</v>
      </c>
      <c r="M67" s="7">
        <f t="shared" si="2"/>
        <v>72.760000000000005</v>
      </c>
      <c r="N67" s="7">
        <f t="shared" si="3"/>
        <v>72.760000000000005</v>
      </c>
      <c r="O67" s="6">
        <v>72.760000000000005</v>
      </c>
      <c r="P67" s="11">
        <v>1</v>
      </c>
      <c r="AG67" s="11"/>
    </row>
    <row r="68" spans="1:33" ht="24" customHeight="1">
      <c r="A68" s="9">
        <v>64</v>
      </c>
      <c r="B68" s="3">
        <v>6030000618</v>
      </c>
      <c r="C68" s="2" t="s">
        <v>3307</v>
      </c>
      <c r="D68" s="4" t="s">
        <v>3308</v>
      </c>
      <c r="E68" s="173" t="s">
        <v>3309</v>
      </c>
      <c r="F68" s="2" t="s">
        <v>438</v>
      </c>
      <c r="G68" s="1">
        <v>2734.92</v>
      </c>
      <c r="H68" s="6">
        <v>178.92</v>
      </c>
      <c r="I68" s="160">
        <v>64</v>
      </c>
      <c r="J68" s="6">
        <v>4</v>
      </c>
      <c r="K68" s="7">
        <f t="shared" si="0"/>
        <v>256</v>
      </c>
      <c r="L68" s="7">
        <f t="shared" si="1"/>
        <v>17.920000000000002</v>
      </c>
      <c r="M68" s="7">
        <f t="shared" si="2"/>
        <v>273.92</v>
      </c>
      <c r="N68" s="7">
        <f t="shared" si="3"/>
        <v>3008.84</v>
      </c>
      <c r="O68" s="6">
        <v>3008.84</v>
      </c>
      <c r="P68" s="11">
        <v>0</v>
      </c>
      <c r="AG68" s="11"/>
    </row>
    <row r="69" spans="1:33" ht="24" customHeight="1">
      <c r="A69" s="9">
        <v>65</v>
      </c>
      <c r="B69" s="3">
        <v>6030000619</v>
      </c>
      <c r="C69" s="99" t="s">
        <v>3310</v>
      </c>
      <c r="D69" s="4" t="s">
        <v>883</v>
      </c>
      <c r="E69" s="173" t="s">
        <v>3311</v>
      </c>
      <c r="F69" s="2" t="s">
        <v>438</v>
      </c>
      <c r="G69" s="1">
        <v>201.16</v>
      </c>
      <c r="H69" s="6">
        <v>13.16</v>
      </c>
      <c r="I69" s="160">
        <v>5</v>
      </c>
      <c r="J69" s="6">
        <v>4</v>
      </c>
      <c r="K69" s="7">
        <f t="shared" si="0"/>
        <v>20</v>
      </c>
      <c r="L69" s="7">
        <f t="shared" si="1"/>
        <v>1.4000000000000001</v>
      </c>
      <c r="M69" s="7">
        <f t="shared" si="2"/>
        <v>21.4</v>
      </c>
      <c r="N69" s="7">
        <f t="shared" si="3"/>
        <v>222.56</v>
      </c>
      <c r="O69" s="6">
        <v>222.56</v>
      </c>
      <c r="P69" s="11">
        <v>1</v>
      </c>
      <c r="AG69" s="11"/>
    </row>
    <row r="70" spans="1:33" ht="24" customHeight="1">
      <c r="A70" s="9">
        <v>66</v>
      </c>
      <c r="B70" s="3">
        <v>6030000620</v>
      </c>
      <c r="C70" s="99" t="s">
        <v>3312</v>
      </c>
      <c r="D70" s="4" t="s">
        <v>3313</v>
      </c>
      <c r="E70" s="173" t="s">
        <v>3314</v>
      </c>
      <c r="F70" s="2" t="s">
        <v>18</v>
      </c>
      <c r="G70" s="1">
        <v>0</v>
      </c>
      <c r="H70" s="6">
        <v>0</v>
      </c>
      <c r="I70" s="160">
        <v>9</v>
      </c>
      <c r="J70" s="6">
        <v>4</v>
      </c>
      <c r="K70" s="7">
        <f t="shared" ref="K70:K133" si="4">I70*J70</f>
        <v>36</v>
      </c>
      <c r="L70" s="7">
        <f t="shared" ref="L70:L133" si="5">K70*7%</f>
        <v>2.5200000000000005</v>
      </c>
      <c r="M70" s="7">
        <f t="shared" ref="M70:M133" si="6">ROUNDUP(K70+L70,2)</f>
        <v>38.520000000000003</v>
      </c>
      <c r="N70" s="7">
        <f t="shared" ref="N70:N133" si="7">SUM(G70+M70)</f>
        <v>38.520000000000003</v>
      </c>
      <c r="O70" s="6">
        <v>38.520000000000003</v>
      </c>
      <c r="P70" s="11">
        <v>0</v>
      </c>
      <c r="AG70" s="11"/>
    </row>
    <row r="71" spans="1:33" ht="24" customHeight="1">
      <c r="A71" s="9">
        <v>67</v>
      </c>
      <c r="B71" s="3">
        <v>6030000621</v>
      </c>
      <c r="C71" s="99" t="s">
        <v>3315</v>
      </c>
      <c r="D71" s="4" t="s">
        <v>3316</v>
      </c>
      <c r="E71" s="173" t="s">
        <v>3317</v>
      </c>
      <c r="F71" s="2" t="s">
        <v>3222</v>
      </c>
      <c r="G71" s="1">
        <v>0</v>
      </c>
      <c r="H71" s="6">
        <v>0</v>
      </c>
      <c r="I71" s="160">
        <v>67</v>
      </c>
      <c r="J71" s="6">
        <v>4</v>
      </c>
      <c r="K71" s="7">
        <f t="shared" si="4"/>
        <v>268</v>
      </c>
      <c r="L71" s="7">
        <f t="shared" si="5"/>
        <v>18.760000000000002</v>
      </c>
      <c r="M71" s="7">
        <f t="shared" si="6"/>
        <v>286.76</v>
      </c>
      <c r="N71" s="7">
        <f t="shared" si="7"/>
        <v>286.76</v>
      </c>
      <c r="O71" s="6">
        <v>286.76</v>
      </c>
      <c r="P71" s="11">
        <v>1</v>
      </c>
      <c r="AG71" s="11"/>
    </row>
    <row r="72" spans="1:33" ht="24" customHeight="1">
      <c r="A72" s="9">
        <v>68</v>
      </c>
      <c r="B72" s="3">
        <v>6030000622</v>
      </c>
      <c r="C72" s="99" t="s">
        <v>3318</v>
      </c>
      <c r="D72" s="4" t="s">
        <v>3316</v>
      </c>
      <c r="E72" s="173" t="s">
        <v>3319</v>
      </c>
      <c r="F72" s="2" t="s">
        <v>3222</v>
      </c>
      <c r="G72" s="1">
        <v>0</v>
      </c>
      <c r="H72" s="6">
        <v>0</v>
      </c>
      <c r="I72" s="160">
        <v>25</v>
      </c>
      <c r="J72" s="6">
        <v>4</v>
      </c>
      <c r="K72" s="7">
        <f t="shared" si="4"/>
        <v>100</v>
      </c>
      <c r="L72" s="7">
        <f t="shared" si="5"/>
        <v>7.0000000000000009</v>
      </c>
      <c r="M72" s="7">
        <f t="shared" si="6"/>
        <v>107</v>
      </c>
      <c r="N72" s="7">
        <f t="shared" si="7"/>
        <v>107</v>
      </c>
      <c r="O72" s="6">
        <v>107</v>
      </c>
      <c r="P72" s="11">
        <v>0</v>
      </c>
      <c r="AG72" s="11"/>
    </row>
    <row r="73" spans="1:33" ht="24" customHeight="1">
      <c r="A73" s="9">
        <v>69</v>
      </c>
      <c r="B73" s="3">
        <v>6030000623</v>
      </c>
      <c r="C73" s="99" t="s">
        <v>3320</v>
      </c>
      <c r="D73" s="4" t="s">
        <v>3321</v>
      </c>
      <c r="E73" s="173" t="s">
        <v>3322</v>
      </c>
      <c r="F73" s="2" t="s">
        <v>18</v>
      </c>
      <c r="G73" s="1">
        <v>0</v>
      </c>
      <c r="H73" s="6">
        <v>0</v>
      </c>
      <c r="I73" s="160">
        <v>208</v>
      </c>
      <c r="J73" s="6">
        <v>4</v>
      </c>
      <c r="K73" s="7">
        <f t="shared" si="4"/>
        <v>832</v>
      </c>
      <c r="L73" s="7">
        <f t="shared" si="5"/>
        <v>58.240000000000009</v>
      </c>
      <c r="M73" s="7">
        <f t="shared" si="6"/>
        <v>890.24</v>
      </c>
      <c r="N73" s="7">
        <f t="shared" si="7"/>
        <v>890.24</v>
      </c>
      <c r="O73" s="6">
        <v>890.24</v>
      </c>
      <c r="P73" s="11">
        <v>1</v>
      </c>
      <c r="AG73" s="11"/>
    </row>
    <row r="74" spans="1:33" ht="24" customHeight="1">
      <c r="A74" s="9">
        <v>70</v>
      </c>
      <c r="B74" s="3">
        <v>6030000624</v>
      </c>
      <c r="C74" s="99" t="s">
        <v>3323</v>
      </c>
      <c r="D74" s="4" t="s">
        <v>3321</v>
      </c>
      <c r="E74" s="173" t="s">
        <v>3324</v>
      </c>
      <c r="F74" s="2" t="s">
        <v>18</v>
      </c>
      <c r="G74" s="1">
        <v>0</v>
      </c>
      <c r="H74" s="6">
        <v>0</v>
      </c>
      <c r="I74" s="160">
        <v>25</v>
      </c>
      <c r="J74" s="6">
        <v>4</v>
      </c>
      <c r="K74" s="7">
        <f t="shared" si="4"/>
        <v>100</v>
      </c>
      <c r="L74" s="7">
        <f t="shared" si="5"/>
        <v>7.0000000000000009</v>
      </c>
      <c r="M74" s="7">
        <f t="shared" si="6"/>
        <v>107</v>
      </c>
      <c r="N74" s="7">
        <f t="shared" si="7"/>
        <v>107</v>
      </c>
      <c r="O74" s="6">
        <v>107</v>
      </c>
      <c r="P74" s="11">
        <v>0</v>
      </c>
      <c r="AG74" s="11"/>
    </row>
    <row r="75" spans="1:33" ht="24" customHeight="1">
      <c r="A75" s="9">
        <v>71</v>
      </c>
      <c r="B75" s="3">
        <v>6030000625</v>
      </c>
      <c r="C75" s="99" t="s">
        <v>3325</v>
      </c>
      <c r="D75" s="4" t="s">
        <v>3326</v>
      </c>
      <c r="E75" s="173" t="s">
        <v>3327</v>
      </c>
      <c r="F75" s="2" t="s">
        <v>438</v>
      </c>
      <c r="G75" s="1">
        <v>3269.92</v>
      </c>
      <c r="H75" s="6">
        <v>213.92</v>
      </c>
      <c r="I75" s="160">
        <v>118</v>
      </c>
      <c r="J75" s="6">
        <v>4</v>
      </c>
      <c r="K75" s="7">
        <f t="shared" si="4"/>
        <v>472</v>
      </c>
      <c r="L75" s="7">
        <f t="shared" si="5"/>
        <v>33.040000000000006</v>
      </c>
      <c r="M75" s="7">
        <f t="shared" si="6"/>
        <v>505.04</v>
      </c>
      <c r="N75" s="7">
        <f t="shared" si="7"/>
        <v>3774.96</v>
      </c>
      <c r="O75" s="6">
        <v>3774.96</v>
      </c>
      <c r="P75" s="11">
        <v>1</v>
      </c>
      <c r="AG75" s="11"/>
    </row>
    <row r="76" spans="1:33" ht="24" customHeight="1">
      <c r="A76" s="9">
        <v>72</v>
      </c>
      <c r="B76" s="3">
        <v>6030000626</v>
      </c>
      <c r="C76" s="99" t="s">
        <v>3328</v>
      </c>
      <c r="D76" s="4" t="s">
        <v>3329</v>
      </c>
      <c r="E76" s="173" t="s">
        <v>3330</v>
      </c>
      <c r="F76" s="2" t="s">
        <v>3222</v>
      </c>
      <c r="G76" s="1">
        <v>0</v>
      </c>
      <c r="H76" s="6">
        <v>0</v>
      </c>
      <c r="I76" s="160">
        <v>4</v>
      </c>
      <c r="J76" s="6">
        <v>4</v>
      </c>
      <c r="K76" s="7">
        <f t="shared" si="4"/>
        <v>16</v>
      </c>
      <c r="L76" s="7">
        <f t="shared" si="5"/>
        <v>1.1200000000000001</v>
      </c>
      <c r="M76" s="7">
        <f t="shared" si="6"/>
        <v>17.12</v>
      </c>
      <c r="N76" s="7">
        <f t="shared" si="7"/>
        <v>17.12</v>
      </c>
      <c r="O76" s="6">
        <v>17.12</v>
      </c>
      <c r="P76" s="11">
        <v>0</v>
      </c>
      <c r="AG76" s="11"/>
    </row>
    <row r="77" spans="1:33" ht="24" customHeight="1">
      <c r="A77" s="9">
        <v>73</v>
      </c>
      <c r="B77" s="3">
        <v>6030000627</v>
      </c>
      <c r="C77" s="99" t="s">
        <v>3331</v>
      </c>
      <c r="D77" s="4" t="s">
        <v>930</v>
      </c>
      <c r="E77" s="173" t="s">
        <v>3332</v>
      </c>
      <c r="F77" s="2" t="s">
        <v>438</v>
      </c>
      <c r="G77" s="1">
        <v>890.24</v>
      </c>
      <c r="H77" s="6">
        <v>58.24</v>
      </c>
      <c r="I77" s="160">
        <v>24</v>
      </c>
      <c r="J77" s="6">
        <v>4</v>
      </c>
      <c r="K77" s="7">
        <f t="shared" si="4"/>
        <v>96</v>
      </c>
      <c r="L77" s="7">
        <f t="shared" si="5"/>
        <v>6.7200000000000006</v>
      </c>
      <c r="M77" s="7">
        <f t="shared" si="6"/>
        <v>102.72</v>
      </c>
      <c r="N77" s="7">
        <f t="shared" si="7"/>
        <v>992.96</v>
      </c>
      <c r="O77" s="6">
        <v>992.96</v>
      </c>
      <c r="P77" s="11">
        <v>1</v>
      </c>
      <c r="AG77" s="11"/>
    </row>
    <row r="78" spans="1:33" ht="24" customHeight="1">
      <c r="A78" s="9">
        <v>74</v>
      </c>
      <c r="B78" s="3">
        <v>6030000628</v>
      </c>
      <c r="C78" s="99" t="s">
        <v>3333</v>
      </c>
      <c r="D78" s="4" t="s">
        <v>3334</v>
      </c>
      <c r="E78" s="173" t="s">
        <v>3335</v>
      </c>
      <c r="F78" s="2" t="s">
        <v>476</v>
      </c>
      <c r="G78" s="1">
        <v>29.96</v>
      </c>
      <c r="H78" s="6">
        <v>1.96</v>
      </c>
      <c r="I78" s="160">
        <v>2</v>
      </c>
      <c r="J78" s="6">
        <v>4</v>
      </c>
      <c r="K78" s="7">
        <f t="shared" si="4"/>
        <v>8</v>
      </c>
      <c r="L78" s="7">
        <f t="shared" si="5"/>
        <v>0.56000000000000005</v>
      </c>
      <c r="M78" s="7">
        <f t="shared" si="6"/>
        <v>8.56</v>
      </c>
      <c r="N78" s="7">
        <f t="shared" si="7"/>
        <v>38.520000000000003</v>
      </c>
      <c r="O78" s="6">
        <v>38.520000000000003</v>
      </c>
      <c r="P78" s="11">
        <v>0</v>
      </c>
      <c r="AG78" s="11"/>
    </row>
    <row r="79" spans="1:33" ht="24" customHeight="1">
      <c r="A79" s="9">
        <v>75</v>
      </c>
      <c r="B79" s="3">
        <v>6030000629</v>
      </c>
      <c r="C79" s="99" t="s">
        <v>3336</v>
      </c>
      <c r="D79" s="4" t="s">
        <v>3337</v>
      </c>
      <c r="E79" s="173" t="s">
        <v>3338</v>
      </c>
      <c r="F79" s="2" t="s">
        <v>585</v>
      </c>
      <c r="G79" s="1">
        <v>209.72</v>
      </c>
      <c r="H79" s="6">
        <v>13.72</v>
      </c>
      <c r="I79" s="160">
        <v>4</v>
      </c>
      <c r="J79" s="6">
        <v>4</v>
      </c>
      <c r="K79" s="7">
        <f t="shared" si="4"/>
        <v>16</v>
      </c>
      <c r="L79" s="7">
        <f t="shared" si="5"/>
        <v>1.1200000000000001</v>
      </c>
      <c r="M79" s="7">
        <f t="shared" si="6"/>
        <v>17.12</v>
      </c>
      <c r="N79" s="7">
        <f t="shared" si="7"/>
        <v>226.84</v>
      </c>
      <c r="O79" s="6">
        <v>226.84</v>
      </c>
      <c r="P79" s="11">
        <v>1</v>
      </c>
      <c r="AG79" s="11"/>
    </row>
    <row r="80" spans="1:33" ht="24" customHeight="1">
      <c r="A80" s="9">
        <v>76</v>
      </c>
      <c r="B80" s="3">
        <v>6030000630</v>
      </c>
      <c r="C80" s="99" t="s">
        <v>3339</v>
      </c>
      <c r="D80" s="4" t="s">
        <v>3340</v>
      </c>
      <c r="E80" s="173" t="s">
        <v>3341</v>
      </c>
      <c r="F80" s="2" t="s">
        <v>3222</v>
      </c>
      <c r="G80" s="1">
        <v>0</v>
      </c>
      <c r="H80" s="6">
        <v>0</v>
      </c>
      <c r="I80" s="160">
        <v>9</v>
      </c>
      <c r="J80" s="6">
        <v>4</v>
      </c>
      <c r="K80" s="7">
        <f t="shared" si="4"/>
        <v>36</v>
      </c>
      <c r="L80" s="7">
        <f t="shared" si="5"/>
        <v>2.5200000000000005</v>
      </c>
      <c r="M80" s="7">
        <f t="shared" si="6"/>
        <v>38.520000000000003</v>
      </c>
      <c r="N80" s="7">
        <f t="shared" si="7"/>
        <v>38.520000000000003</v>
      </c>
      <c r="O80" s="6">
        <v>38.520000000000003</v>
      </c>
      <c r="P80" s="11">
        <v>0</v>
      </c>
      <c r="AG80" s="11"/>
    </row>
    <row r="81" spans="1:33" ht="24" customHeight="1">
      <c r="A81" s="9">
        <v>77</v>
      </c>
      <c r="B81" s="3">
        <v>6030000631</v>
      </c>
      <c r="C81" s="99" t="s">
        <v>3342</v>
      </c>
      <c r="D81" s="4" t="s">
        <v>3343</v>
      </c>
      <c r="E81" s="173" t="s">
        <v>3344</v>
      </c>
      <c r="F81" s="2" t="s">
        <v>438</v>
      </c>
      <c r="G81" s="1">
        <v>4930.5600000000004</v>
      </c>
      <c r="H81" s="6">
        <v>322.56</v>
      </c>
      <c r="I81" s="160">
        <v>143</v>
      </c>
      <c r="J81" s="6">
        <v>4</v>
      </c>
      <c r="K81" s="7">
        <f t="shared" si="4"/>
        <v>572</v>
      </c>
      <c r="L81" s="7">
        <f t="shared" si="5"/>
        <v>40.040000000000006</v>
      </c>
      <c r="M81" s="7">
        <f t="shared" si="6"/>
        <v>612.04</v>
      </c>
      <c r="N81" s="7">
        <f t="shared" si="7"/>
        <v>5542.6</v>
      </c>
      <c r="O81" s="6">
        <v>5542.6</v>
      </c>
      <c r="P81" s="11">
        <v>1</v>
      </c>
      <c r="AG81" s="11"/>
    </row>
    <row r="82" spans="1:33" ht="24" customHeight="1">
      <c r="A82" s="9">
        <v>78</v>
      </c>
      <c r="B82" s="3">
        <v>6030000632</v>
      </c>
      <c r="C82" s="99" t="s">
        <v>3345</v>
      </c>
      <c r="D82" s="4" t="s">
        <v>3346</v>
      </c>
      <c r="E82" s="173" t="s">
        <v>3347</v>
      </c>
      <c r="F82" s="2" t="s">
        <v>472</v>
      </c>
      <c r="G82" s="1">
        <v>128.4</v>
      </c>
      <c r="H82" s="6">
        <v>8.4</v>
      </c>
      <c r="I82" s="160">
        <v>85</v>
      </c>
      <c r="J82" s="6">
        <v>4</v>
      </c>
      <c r="K82" s="7">
        <f t="shared" si="4"/>
        <v>340</v>
      </c>
      <c r="L82" s="7">
        <f t="shared" si="5"/>
        <v>23.8</v>
      </c>
      <c r="M82" s="7">
        <f t="shared" si="6"/>
        <v>363.8</v>
      </c>
      <c r="N82" s="7">
        <f t="shared" si="7"/>
        <v>492.20000000000005</v>
      </c>
      <c r="O82" s="6">
        <v>492.2</v>
      </c>
      <c r="P82" s="11">
        <v>0</v>
      </c>
      <c r="AG82" s="11"/>
    </row>
    <row r="83" spans="1:33" ht="24" customHeight="1">
      <c r="A83" s="9">
        <v>79</v>
      </c>
      <c r="B83" s="3">
        <v>6030000633</v>
      </c>
      <c r="C83" s="99" t="s">
        <v>3348</v>
      </c>
      <c r="D83" s="4" t="s">
        <v>3349</v>
      </c>
      <c r="E83" s="173" t="s">
        <v>3350</v>
      </c>
      <c r="F83" s="2" t="s">
        <v>438</v>
      </c>
      <c r="G83" s="1">
        <v>4425.5200000000004</v>
      </c>
      <c r="H83" s="6">
        <v>289.52</v>
      </c>
      <c r="I83" s="160">
        <v>135</v>
      </c>
      <c r="J83" s="6">
        <v>4</v>
      </c>
      <c r="K83" s="7">
        <f t="shared" si="4"/>
        <v>540</v>
      </c>
      <c r="L83" s="7">
        <f t="shared" si="5"/>
        <v>37.800000000000004</v>
      </c>
      <c r="M83" s="7">
        <f t="shared" si="6"/>
        <v>577.79999999999995</v>
      </c>
      <c r="N83" s="7">
        <f t="shared" si="7"/>
        <v>5003.3200000000006</v>
      </c>
      <c r="O83" s="6">
        <v>5003.32</v>
      </c>
      <c r="P83" s="11">
        <v>1</v>
      </c>
      <c r="AG83" s="11"/>
    </row>
    <row r="84" spans="1:33" ht="24" customHeight="1">
      <c r="A84" s="9">
        <v>80</v>
      </c>
      <c r="B84" s="3">
        <v>6030000634</v>
      </c>
      <c r="C84" s="99" t="s">
        <v>3351</v>
      </c>
      <c r="D84" s="4" t="s">
        <v>3352</v>
      </c>
      <c r="E84" s="173" t="s">
        <v>3353</v>
      </c>
      <c r="F84" s="2" t="s">
        <v>505</v>
      </c>
      <c r="G84" s="1">
        <v>38.520000000000003</v>
      </c>
      <c r="H84" s="6">
        <v>2.52</v>
      </c>
      <c r="I84" s="160">
        <v>4</v>
      </c>
      <c r="J84" s="6">
        <v>4</v>
      </c>
      <c r="K84" s="7">
        <f t="shared" si="4"/>
        <v>16</v>
      </c>
      <c r="L84" s="7">
        <f t="shared" si="5"/>
        <v>1.1200000000000001</v>
      </c>
      <c r="M84" s="7">
        <f t="shared" si="6"/>
        <v>17.12</v>
      </c>
      <c r="N84" s="7">
        <f t="shared" si="7"/>
        <v>55.64</v>
      </c>
      <c r="O84" s="6">
        <v>55.64</v>
      </c>
      <c r="P84" s="11">
        <v>0</v>
      </c>
      <c r="AG84" s="11"/>
    </row>
    <row r="85" spans="1:33" ht="24" customHeight="1">
      <c r="A85" s="9">
        <v>81</v>
      </c>
      <c r="B85" s="3">
        <v>6030000635</v>
      </c>
      <c r="C85" s="99" t="s">
        <v>3354</v>
      </c>
      <c r="D85" s="4" t="s">
        <v>3355</v>
      </c>
      <c r="E85" s="173" t="s">
        <v>3356</v>
      </c>
      <c r="F85" s="2" t="s">
        <v>438</v>
      </c>
      <c r="G85" s="1">
        <v>342.4</v>
      </c>
      <c r="H85" s="6">
        <v>22.4</v>
      </c>
      <c r="I85" s="160">
        <v>9</v>
      </c>
      <c r="J85" s="6">
        <v>4</v>
      </c>
      <c r="K85" s="7">
        <f t="shared" si="4"/>
        <v>36</v>
      </c>
      <c r="L85" s="7">
        <f t="shared" si="5"/>
        <v>2.5200000000000005</v>
      </c>
      <c r="M85" s="7">
        <f t="shared" si="6"/>
        <v>38.520000000000003</v>
      </c>
      <c r="N85" s="7">
        <f t="shared" si="7"/>
        <v>380.91999999999996</v>
      </c>
      <c r="O85" s="6">
        <v>380.92</v>
      </c>
      <c r="P85" s="11">
        <v>1</v>
      </c>
      <c r="AG85" s="11"/>
    </row>
    <row r="86" spans="1:33" ht="24" customHeight="1">
      <c r="A86" s="9">
        <v>82</v>
      </c>
      <c r="B86" s="3">
        <v>6030000636</v>
      </c>
      <c r="C86" s="99" t="s">
        <v>3357</v>
      </c>
      <c r="D86" s="4" t="s">
        <v>3358</v>
      </c>
      <c r="E86" s="173" t="s">
        <v>3359</v>
      </c>
      <c r="F86" s="2" t="s">
        <v>505</v>
      </c>
      <c r="G86" s="1">
        <v>594.91999999999996</v>
      </c>
      <c r="H86" s="6">
        <v>38.92</v>
      </c>
      <c r="I86" s="160">
        <v>44</v>
      </c>
      <c r="J86" s="6">
        <v>4</v>
      </c>
      <c r="K86" s="7">
        <f t="shared" si="4"/>
        <v>176</v>
      </c>
      <c r="L86" s="7">
        <f t="shared" si="5"/>
        <v>12.32</v>
      </c>
      <c r="M86" s="7">
        <f t="shared" si="6"/>
        <v>188.32</v>
      </c>
      <c r="N86" s="7">
        <f t="shared" si="7"/>
        <v>783.24</v>
      </c>
      <c r="O86" s="6">
        <v>783.24</v>
      </c>
      <c r="P86" s="11">
        <v>0</v>
      </c>
      <c r="AG86" s="11"/>
    </row>
    <row r="87" spans="1:33" ht="24" customHeight="1">
      <c r="A87" s="9">
        <v>83</v>
      </c>
      <c r="B87" s="3">
        <v>6030000637</v>
      </c>
      <c r="C87" s="99" t="s">
        <v>3360</v>
      </c>
      <c r="D87" s="4" t="s">
        <v>3361</v>
      </c>
      <c r="E87" s="173" t="s">
        <v>3362</v>
      </c>
      <c r="F87" s="2" t="s">
        <v>18</v>
      </c>
      <c r="G87" s="1">
        <v>0</v>
      </c>
      <c r="H87" s="6">
        <v>0</v>
      </c>
      <c r="I87" s="160">
        <v>11</v>
      </c>
      <c r="J87" s="6">
        <v>4</v>
      </c>
      <c r="K87" s="7">
        <f t="shared" si="4"/>
        <v>44</v>
      </c>
      <c r="L87" s="7">
        <f t="shared" si="5"/>
        <v>3.08</v>
      </c>
      <c r="M87" s="7">
        <f t="shared" si="6"/>
        <v>47.08</v>
      </c>
      <c r="N87" s="7">
        <f t="shared" si="7"/>
        <v>47.08</v>
      </c>
      <c r="O87" s="6">
        <v>47.08</v>
      </c>
      <c r="P87" s="11">
        <v>1</v>
      </c>
      <c r="AG87" s="11"/>
    </row>
    <row r="88" spans="1:33" ht="24" customHeight="1">
      <c r="A88" s="9">
        <v>84</v>
      </c>
      <c r="B88" s="3">
        <v>6030000638</v>
      </c>
      <c r="C88" s="99" t="s">
        <v>3363</v>
      </c>
      <c r="D88" s="4" t="s">
        <v>2717</v>
      </c>
      <c r="E88" s="173" t="s">
        <v>3364</v>
      </c>
      <c r="F88" s="2" t="s">
        <v>438</v>
      </c>
      <c r="G88" s="1">
        <v>2974.6</v>
      </c>
      <c r="H88" s="6">
        <v>194.6</v>
      </c>
      <c r="I88" s="160">
        <v>86</v>
      </c>
      <c r="J88" s="6">
        <v>4</v>
      </c>
      <c r="K88" s="7">
        <f t="shared" si="4"/>
        <v>344</v>
      </c>
      <c r="L88" s="7">
        <f t="shared" si="5"/>
        <v>24.080000000000002</v>
      </c>
      <c r="M88" s="7">
        <f t="shared" si="6"/>
        <v>368.08</v>
      </c>
      <c r="N88" s="7">
        <f t="shared" si="7"/>
        <v>3342.68</v>
      </c>
      <c r="O88" s="6">
        <v>3342.68</v>
      </c>
      <c r="P88" s="11">
        <v>0</v>
      </c>
      <c r="AG88" s="11"/>
    </row>
    <row r="89" spans="1:33" ht="24" customHeight="1">
      <c r="A89" s="9">
        <v>85</v>
      </c>
      <c r="B89" s="3">
        <v>6030000639</v>
      </c>
      <c r="C89" s="99" t="s">
        <v>3365</v>
      </c>
      <c r="D89" s="4" t="s">
        <v>3366</v>
      </c>
      <c r="E89" s="173" t="s">
        <v>3367</v>
      </c>
      <c r="F89" s="2" t="s">
        <v>438</v>
      </c>
      <c r="G89" s="1">
        <v>2349.7199999999998</v>
      </c>
      <c r="H89" s="6">
        <v>153.72</v>
      </c>
      <c r="I89" s="160">
        <v>75</v>
      </c>
      <c r="J89" s="6">
        <v>4</v>
      </c>
      <c r="K89" s="7">
        <f t="shared" si="4"/>
        <v>300</v>
      </c>
      <c r="L89" s="7">
        <f t="shared" si="5"/>
        <v>21.000000000000004</v>
      </c>
      <c r="M89" s="7">
        <f t="shared" si="6"/>
        <v>321</v>
      </c>
      <c r="N89" s="7">
        <f t="shared" si="7"/>
        <v>2670.72</v>
      </c>
      <c r="O89" s="6">
        <v>2670.72</v>
      </c>
      <c r="P89" s="11">
        <v>1</v>
      </c>
      <c r="AG89" s="11"/>
    </row>
    <row r="90" spans="1:33" ht="24" customHeight="1">
      <c r="A90" s="9">
        <v>86</v>
      </c>
      <c r="B90" s="3">
        <v>6030000640</v>
      </c>
      <c r="C90" s="99" t="s">
        <v>3368</v>
      </c>
      <c r="D90" s="4" t="s">
        <v>3369</v>
      </c>
      <c r="E90" s="173" t="s">
        <v>3370</v>
      </c>
      <c r="F90" s="2" t="s">
        <v>438</v>
      </c>
      <c r="G90" s="1">
        <v>1395.28</v>
      </c>
      <c r="H90" s="6">
        <v>91.28</v>
      </c>
      <c r="I90" s="160">
        <v>29</v>
      </c>
      <c r="J90" s="6">
        <v>4</v>
      </c>
      <c r="K90" s="7">
        <f t="shared" si="4"/>
        <v>116</v>
      </c>
      <c r="L90" s="7">
        <f t="shared" si="5"/>
        <v>8.120000000000001</v>
      </c>
      <c r="M90" s="7">
        <f t="shared" si="6"/>
        <v>124.12</v>
      </c>
      <c r="N90" s="7">
        <f t="shared" si="7"/>
        <v>1519.4</v>
      </c>
      <c r="O90" s="6">
        <v>1519.4</v>
      </c>
      <c r="P90" s="11">
        <v>0</v>
      </c>
      <c r="AG90" s="11"/>
    </row>
    <row r="91" spans="1:33" ht="24" customHeight="1">
      <c r="A91" s="9">
        <v>87</v>
      </c>
      <c r="B91" s="3">
        <v>6030000641</v>
      </c>
      <c r="C91" s="99" t="s">
        <v>3371</v>
      </c>
      <c r="D91" s="4" t="s">
        <v>551</v>
      </c>
      <c r="E91" s="173" t="s">
        <v>3372</v>
      </c>
      <c r="F91" s="2" t="s">
        <v>438</v>
      </c>
      <c r="G91" s="1">
        <v>1117.08</v>
      </c>
      <c r="H91" s="6">
        <v>73.08</v>
      </c>
      <c r="I91" s="160">
        <v>28</v>
      </c>
      <c r="J91" s="6">
        <v>4</v>
      </c>
      <c r="K91" s="7">
        <f t="shared" si="4"/>
        <v>112</v>
      </c>
      <c r="L91" s="7">
        <f t="shared" si="5"/>
        <v>7.8400000000000007</v>
      </c>
      <c r="M91" s="7">
        <f t="shared" si="6"/>
        <v>119.84</v>
      </c>
      <c r="N91" s="7">
        <f t="shared" si="7"/>
        <v>1236.9199999999998</v>
      </c>
      <c r="O91" s="6">
        <v>1236.92</v>
      </c>
      <c r="P91" s="11">
        <v>1</v>
      </c>
      <c r="AG91" s="11"/>
    </row>
    <row r="92" spans="1:33" ht="24" customHeight="1">
      <c r="A92" s="9">
        <v>88</v>
      </c>
      <c r="B92" s="3">
        <v>6030000642</v>
      </c>
      <c r="C92" s="99" t="s">
        <v>3373</v>
      </c>
      <c r="D92" s="4" t="s">
        <v>3374</v>
      </c>
      <c r="E92" s="173" t="s">
        <v>1120</v>
      </c>
      <c r="F92" s="2" t="s">
        <v>476</v>
      </c>
      <c r="G92" s="1">
        <v>205.44</v>
      </c>
      <c r="H92" s="6">
        <v>13.44</v>
      </c>
      <c r="I92" s="160">
        <v>17</v>
      </c>
      <c r="J92" s="6">
        <v>4</v>
      </c>
      <c r="K92" s="7">
        <f t="shared" si="4"/>
        <v>68</v>
      </c>
      <c r="L92" s="7">
        <f t="shared" si="5"/>
        <v>4.7600000000000007</v>
      </c>
      <c r="M92" s="7">
        <f t="shared" si="6"/>
        <v>72.760000000000005</v>
      </c>
      <c r="N92" s="7">
        <f t="shared" si="7"/>
        <v>278.2</v>
      </c>
      <c r="O92" s="6">
        <v>278.2</v>
      </c>
      <c r="P92" s="11">
        <v>0</v>
      </c>
      <c r="AG92" s="11"/>
    </row>
    <row r="93" spans="1:33" ht="24" customHeight="1">
      <c r="A93" s="9">
        <v>89</v>
      </c>
      <c r="B93" s="3">
        <v>6030000643</v>
      </c>
      <c r="C93" s="99" t="s">
        <v>3375</v>
      </c>
      <c r="D93" s="4" t="s">
        <v>3376</v>
      </c>
      <c r="E93" s="173" t="s">
        <v>3377</v>
      </c>
      <c r="F93" s="2" t="s">
        <v>438</v>
      </c>
      <c r="G93" s="1">
        <v>7721.12</v>
      </c>
      <c r="H93" s="6">
        <v>505.12</v>
      </c>
      <c r="I93" s="160">
        <v>312</v>
      </c>
      <c r="J93" s="6">
        <v>4</v>
      </c>
      <c r="K93" s="7">
        <f t="shared" si="4"/>
        <v>1248</v>
      </c>
      <c r="L93" s="7">
        <f t="shared" si="5"/>
        <v>87.360000000000014</v>
      </c>
      <c r="M93" s="7">
        <f t="shared" si="6"/>
        <v>1335.36</v>
      </c>
      <c r="N93" s="7">
        <f t="shared" si="7"/>
        <v>9056.48</v>
      </c>
      <c r="O93" s="6">
        <v>9056.48</v>
      </c>
      <c r="P93" s="11">
        <v>1</v>
      </c>
      <c r="AG93" s="11"/>
    </row>
    <row r="94" spans="1:33" ht="24" customHeight="1">
      <c r="A94" s="9">
        <v>90</v>
      </c>
      <c r="B94" s="3">
        <v>6030000644</v>
      </c>
      <c r="C94" s="99" t="s">
        <v>3378</v>
      </c>
      <c r="D94" s="4" t="s">
        <v>3379</v>
      </c>
      <c r="E94" s="173" t="s">
        <v>3380</v>
      </c>
      <c r="F94" s="2" t="s">
        <v>438</v>
      </c>
      <c r="G94" s="1">
        <v>2418.1999999999998</v>
      </c>
      <c r="H94" s="6">
        <v>158.19999999999999</v>
      </c>
      <c r="I94" s="160">
        <v>55</v>
      </c>
      <c r="J94" s="6">
        <v>4</v>
      </c>
      <c r="K94" s="7">
        <f t="shared" si="4"/>
        <v>220</v>
      </c>
      <c r="L94" s="7">
        <f t="shared" si="5"/>
        <v>15.400000000000002</v>
      </c>
      <c r="M94" s="7">
        <f t="shared" si="6"/>
        <v>235.4</v>
      </c>
      <c r="N94" s="7">
        <f t="shared" si="7"/>
        <v>2653.6</v>
      </c>
      <c r="O94" s="6">
        <v>2653.6</v>
      </c>
      <c r="P94" s="11">
        <v>0</v>
      </c>
      <c r="AG94" s="11"/>
    </row>
    <row r="95" spans="1:33" ht="24" customHeight="1">
      <c r="A95" s="9">
        <v>91</v>
      </c>
      <c r="B95" s="3">
        <v>6030000645</v>
      </c>
      <c r="C95" s="99" t="s">
        <v>3381</v>
      </c>
      <c r="D95" s="4" t="s">
        <v>1227</v>
      </c>
      <c r="E95" s="173" t="s">
        <v>3382</v>
      </c>
      <c r="F95" s="2" t="s">
        <v>438</v>
      </c>
      <c r="G95" s="1">
        <v>1018.64</v>
      </c>
      <c r="H95" s="6">
        <v>66.64</v>
      </c>
      <c r="I95" s="160">
        <v>32</v>
      </c>
      <c r="J95" s="6">
        <v>4</v>
      </c>
      <c r="K95" s="7">
        <f t="shared" si="4"/>
        <v>128</v>
      </c>
      <c r="L95" s="7">
        <f t="shared" si="5"/>
        <v>8.9600000000000009</v>
      </c>
      <c r="M95" s="7">
        <f t="shared" si="6"/>
        <v>136.96</v>
      </c>
      <c r="N95" s="7">
        <f t="shared" si="7"/>
        <v>1155.5999999999999</v>
      </c>
      <c r="O95" s="6">
        <v>1155.5999999999999</v>
      </c>
      <c r="P95" s="11">
        <v>1</v>
      </c>
      <c r="AG95" s="11"/>
    </row>
    <row r="96" spans="1:33" ht="24" customHeight="1">
      <c r="A96" s="9">
        <v>92</v>
      </c>
      <c r="B96" s="3">
        <v>6030000646</v>
      </c>
      <c r="C96" s="99" t="s">
        <v>3383</v>
      </c>
      <c r="D96" s="4" t="s">
        <v>3384</v>
      </c>
      <c r="E96" s="173" t="s">
        <v>3385</v>
      </c>
      <c r="F96" s="2" t="s">
        <v>438</v>
      </c>
      <c r="G96" s="1">
        <v>577.79999999999995</v>
      </c>
      <c r="H96" s="6">
        <v>37.799999999999997</v>
      </c>
      <c r="I96" s="160">
        <v>12</v>
      </c>
      <c r="J96" s="6">
        <v>4</v>
      </c>
      <c r="K96" s="7">
        <f t="shared" si="4"/>
        <v>48</v>
      </c>
      <c r="L96" s="7">
        <f t="shared" si="5"/>
        <v>3.3600000000000003</v>
      </c>
      <c r="M96" s="7">
        <f t="shared" si="6"/>
        <v>51.36</v>
      </c>
      <c r="N96" s="7">
        <f t="shared" si="7"/>
        <v>629.16</v>
      </c>
      <c r="O96" s="6">
        <v>629.16</v>
      </c>
      <c r="P96" s="11">
        <v>0</v>
      </c>
      <c r="AG96" s="11"/>
    </row>
    <row r="97" spans="1:33" ht="24" customHeight="1">
      <c r="A97" s="9">
        <v>93</v>
      </c>
      <c r="B97" s="3">
        <v>6030000647</v>
      </c>
      <c r="C97" s="3" t="s">
        <v>3386</v>
      </c>
      <c r="D97" s="4" t="s">
        <v>3387</v>
      </c>
      <c r="E97" s="173" t="s">
        <v>3388</v>
      </c>
      <c r="F97" s="2" t="s">
        <v>438</v>
      </c>
      <c r="G97" s="1">
        <v>4382.72</v>
      </c>
      <c r="H97" s="6">
        <v>286.72000000000003</v>
      </c>
      <c r="I97" s="160">
        <v>45</v>
      </c>
      <c r="J97" s="6">
        <v>4</v>
      </c>
      <c r="K97" s="7">
        <f t="shared" si="4"/>
        <v>180</v>
      </c>
      <c r="L97" s="7">
        <f t="shared" si="5"/>
        <v>12.600000000000001</v>
      </c>
      <c r="M97" s="7">
        <f t="shared" si="6"/>
        <v>192.6</v>
      </c>
      <c r="N97" s="7">
        <f t="shared" si="7"/>
        <v>4575.3200000000006</v>
      </c>
      <c r="O97" s="6">
        <v>4575.32</v>
      </c>
      <c r="P97" s="11">
        <v>1</v>
      </c>
      <c r="AG97" s="11"/>
    </row>
    <row r="98" spans="1:33" ht="24" customHeight="1">
      <c r="A98" s="9">
        <v>94</v>
      </c>
      <c r="B98" s="3">
        <v>6030000648</v>
      </c>
      <c r="C98" s="3" t="s">
        <v>3389</v>
      </c>
      <c r="D98" s="4" t="s">
        <v>3387</v>
      </c>
      <c r="E98" s="173" t="s">
        <v>3390</v>
      </c>
      <c r="F98" s="2" t="s">
        <v>438</v>
      </c>
      <c r="G98" s="1">
        <v>1425.24</v>
      </c>
      <c r="H98" s="6">
        <v>93.24</v>
      </c>
      <c r="I98" s="160">
        <v>28</v>
      </c>
      <c r="J98" s="6">
        <v>4</v>
      </c>
      <c r="K98" s="7">
        <f t="shared" si="4"/>
        <v>112</v>
      </c>
      <c r="L98" s="7">
        <f t="shared" si="5"/>
        <v>7.8400000000000007</v>
      </c>
      <c r="M98" s="7">
        <f t="shared" si="6"/>
        <v>119.84</v>
      </c>
      <c r="N98" s="7">
        <f t="shared" si="7"/>
        <v>1545.08</v>
      </c>
      <c r="O98" s="6">
        <v>1545.08</v>
      </c>
      <c r="P98" s="11">
        <v>0</v>
      </c>
      <c r="AG98" s="11"/>
    </row>
    <row r="99" spans="1:33" ht="24" customHeight="1">
      <c r="A99" s="9">
        <v>95</v>
      </c>
      <c r="B99" s="3">
        <v>6030000649</v>
      </c>
      <c r="C99" s="99" t="s">
        <v>3391</v>
      </c>
      <c r="D99" s="4" t="s">
        <v>3392</v>
      </c>
      <c r="E99" s="173" t="s">
        <v>3393</v>
      </c>
      <c r="F99" s="2" t="s">
        <v>18</v>
      </c>
      <c r="G99" s="1">
        <v>0</v>
      </c>
      <c r="H99" s="6">
        <v>0</v>
      </c>
      <c r="I99" s="160">
        <v>18</v>
      </c>
      <c r="J99" s="6">
        <v>4</v>
      </c>
      <c r="K99" s="7">
        <f t="shared" si="4"/>
        <v>72</v>
      </c>
      <c r="L99" s="7">
        <f t="shared" si="5"/>
        <v>5.0400000000000009</v>
      </c>
      <c r="M99" s="7">
        <f t="shared" si="6"/>
        <v>77.040000000000006</v>
      </c>
      <c r="N99" s="7">
        <f t="shared" si="7"/>
        <v>77.040000000000006</v>
      </c>
      <c r="O99" s="6">
        <v>77.040000000000006</v>
      </c>
      <c r="P99" s="11">
        <v>1</v>
      </c>
      <c r="AG99" s="11"/>
    </row>
    <row r="100" spans="1:33" ht="24" customHeight="1">
      <c r="A100" s="9">
        <v>96</v>
      </c>
      <c r="B100" s="3">
        <v>6030000650</v>
      </c>
      <c r="C100" s="99" t="s">
        <v>3394</v>
      </c>
      <c r="D100" s="4" t="s">
        <v>3395</v>
      </c>
      <c r="E100" s="173" t="s">
        <v>3396</v>
      </c>
      <c r="F100" s="2" t="s">
        <v>509</v>
      </c>
      <c r="G100" s="1">
        <v>2161.4</v>
      </c>
      <c r="H100" s="6">
        <v>141.4</v>
      </c>
      <c r="I100" s="160">
        <v>54</v>
      </c>
      <c r="J100" s="6">
        <v>4</v>
      </c>
      <c r="K100" s="7">
        <f t="shared" si="4"/>
        <v>216</v>
      </c>
      <c r="L100" s="7">
        <f t="shared" si="5"/>
        <v>15.120000000000001</v>
      </c>
      <c r="M100" s="7">
        <f t="shared" si="6"/>
        <v>231.12</v>
      </c>
      <c r="N100" s="7">
        <f t="shared" si="7"/>
        <v>2392.52</v>
      </c>
      <c r="O100" s="6">
        <v>2392.52</v>
      </c>
      <c r="P100" s="11">
        <v>0</v>
      </c>
      <c r="AG100" s="11"/>
    </row>
    <row r="101" spans="1:33" ht="24" customHeight="1">
      <c r="A101" s="9">
        <v>97</v>
      </c>
      <c r="B101" s="3">
        <v>6030000651</v>
      </c>
      <c r="C101" s="99" t="s">
        <v>3397</v>
      </c>
      <c r="D101" s="4" t="s">
        <v>3398</v>
      </c>
      <c r="E101" s="173" t="s">
        <v>3399</v>
      </c>
      <c r="F101" s="2" t="s">
        <v>509</v>
      </c>
      <c r="G101" s="1">
        <v>1819</v>
      </c>
      <c r="H101" s="6">
        <v>119</v>
      </c>
      <c r="I101" s="160">
        <v>33</v>
      </c>
      <c r="J101" s="6">
        <v>4</v>
      </c>
      <c r="K101" s="7">
        <f t="shared" si="4"/>
        <v>132</v>
      </c>
      <c r="L101" s="7">
        <f t="shared" si="5"/>
        <v>9.24</v>
      </c>
      <c r="M101" s="7">
        <f t="shared" si="6"/>
        <v>141.24</v>
      </c>
      <c r="N101" s="7">
        <f t="shared" si="7"/>
        <v>1960.24</v>
      </c>
      <c r="O101" s="6">
        <v>1960.24</v>
      </c>
      <c r="P101" s="11">
        <v>1</v>
      </c>
      <c r="AG101" s="11"/>
    </row>
    <row r="102" spans="1:33" ht="24" customHeight="1">
      <c r="A102" s="9">
        <v>98</v>
      </c>
      <c r="B102" s="3">
        <v>6030000652</v>
      </c>
      <c r="C102" s="2" t="s">
        <v>3400</v>
      </c>
      <c r="D102" s="4" t="s">
        <v>1227</v>
      </c>
      <c r="E102" s="173" t="s">
        <v>3401</v>
      </c>
      <c r="F102" s="2" t="s">
        <v>509</v>
      </c>
      <c r="G102" s="1">
        <v>980.12</v>
      </c>
      <c r="H102" s="6">
        <v>64.12</v>
      </c>
      <c r="I102" s="160">
        <v>33</v>
      </c>
      <c r="J102" s="6">
        <v>4</v>
      </c>
      <c r="K102" s="7">
        <f t="shared" si="4"/>
        <v>132</v>
      </c>
      <c r="L102" s="7">
        <f t="shared" si="5"/>
        <v>9.24</v>
      </c>
      <c r="M102" s="7">
        <f t="shared" si="6"/>
        <v>141.24</v>
      </c>
      <c r="N102" s="7">
        <f t="shared" si="7"/>
        <v>1121.3600000000001</v>
      </c>
      <c r="O102" s="6">
        <v>1121.3599999999999</v>
      </c>
      <c r="P102" s="11">
        <v>0</v>
      </c>
      <c r="AG102" s="11"/>
    </row>
    <row r="103" spans="1:33" ht="24" customHeight="1">
      <c r="A103" s="9">
        <v>99</v>
      </c>
      <c r="B103" s="3">
        <v>6030000653</v>
      </c>
      <c r="C103" s="99" t="s">
        <v>3402</v>
      </c>
      <c r="D103" s="4" t="s">
        <v>3403</v>
      </c>
      <c r="E103" s="173" t="s">
        <v>3404</v>
      </c>
      <c r="F103" s="2" t="s">
        <v>3405</v>
      </c>
      <c r="G103" s="1">
        <v>291.04000000000002</v>
      </c>
      <c r="H103" s="6">
        <v>19.04</v>
      </c>
      <c r="I103" s="160">
        <v>11</v>
      </c>
      <c r="J103" s="6">
        <v>4</v>
      </c>
      <c r="K103" s="7">
        <f t="shared" si="4"/>
        <v>44</v>
      </c>
      <c r="L103" s="7">
        <f t="shared" si="5"/>
        <v>3.08</v>
      </c>
      <c r="M103" s="7">
        <f t="shared" si="6"/>
        <v>47.08</v>
      </c>
      <c r="N103" s="7">
        <f t="shared" si="7"/>
        <v>338.12</v>
      </c>
      <c r="O103" s="6">
        <v>338.12</v>
      </c>
      <c r="P103" s="11">
        <v>1</v>
      </c>
      <c r="AG103" s="11"/>
    </row>
    <row r="104" spans="1:33" ht="24" customHeight="1">
      <c r="A104" s="9">
        <v>100</v>
      </c>
      <c r="B104" s="3">
        <v>6030000654</v>
      </c>
      <c r="C104" s="99" t="s">
        <v>3406</v>
      </c>
      <c r="D104" s="4" t="s">
        <v>3407</v>
      </c>
      <c r="E104" s="173" t="s">
        <v>3408</v>
      </c>
      <c r="F104" s="2" t="s">
        <v>509</v>
      </c>
      <c r="G104" s="1">
        <v>312.44</v>
      </c>
      <c r="H104" s="6">
        <v>20.440000000000001</v>
      </c>
      <c r="I104" s="160">
        <v>8</v>
      </c>
      <c r="J104" s="6">
        <v>4</v>
      </c>
      <c r="K104" s="7">
        <f t="shared" si="4"/>
        <v>32</v>
      </c>
      <c r="L104" s="7">
        <f t="shared" si="5"/>
        <v>2.2400000000000002</v>
      </c>
      <c r="M104" s="7">
        <f t="shared" si="6"/>
        <v>34.24</v>
      </c>
      <c r="N104" s="7">
        <f t="shared" si="7"/>
        <v>346.68</v>
      </c>
      <c r="O104" s="6">
        <v>346.68</v>
      </c>
      <c r="P104" s="11">
        <v>0</v>
      </c>
      <c r="AG104" s="11"/>
    </row>
    <row r="105" spans="1:33" ht="24" customHeight="1">
      <c r="A105" s="9">
        <v>101</v>
      </c>
      <c r="B105" s="3">
        <v>6030000655</v>
      </c>
      <c r="C105" s="99" t="s">
        <v>3409</v>
      </c>
      <c r="D105" s="4" t="s">
        <v>3410</v>
      </c>
      <c r="E105" s="173" t="s">
        <v>3411</v>
      </c>
      <c r="F105" s="2" t="s">
        <v>505</v>
      </c>
      <c r="G105" s="1">
        <v>1468.04</v>
      </c>
      <c r="H105" s="6">
        <v>96.04</v>
      </c>
      <c r="I105" s="160">
        <v>136</v>
      </c>
      <c r="J105" s="6">
        <v>4</v>
      </c>
      <c r="K105" s="7">
        <f t="shared" si="4"/>
        <v>544</v>
      </c>
      <c r="L105" s="7">
        <f t="shared" si="5"/>
        <v>38.080000000000005</v>
      </c>
      <c r="M105" s="7">
        <f t="shared" si="6"/>
        <v>582.08000000000004</v>
      </c>
      <c r="N105" s="7">
        <f t="shared" si="7"/>
        <v>2050.12</v>
      </c>
      <c r="O105" s="6">
        <v>2050.12</v>
      </c>
      <c r="P105" s="11">
        <v>1</v>
      </c>
      <c r="AG105" s="11"/>
    </row>
    <row r="106" spans="1:33" ht="24" customHeight="1">
      <c r="A106" s="9">
        <v>102</v>
      </c>
      <c r="B106" s="3">
        <v>6030000656</v>
      </c>
      <c r="C106" s="99" t="s">
        <v>3412</v>
      </c>
      <c r="D106" s="4" t="s">
        <v>3413</v>
      </c>
      <c r="E106" s="173" t="s">
        <v>3414</v>
      </c>
      <c r="F106" s="2" t="s">
        <v>442</v>
      </c>
      <c r="G106" s="1">
        <v>787.52</v>
      </c>
      <c r="H106" s="6">
        <v>51.52</v>
      </c>
      <c r="I106" s="160">
        <v>28</v>
      </c>
      <c r="J106" s="6">
        <v>4</v>
      </c>
      <c r="K106" s="7">
        <f t="shared" si="4"/>
        <v>112</v>
      </c>
      <c r="L106" s="7">
        <f t="shared" si="5"/>
        <v>7.8400000000000007</v>
      </c>
      <c r="M106" s="7">
        <f t="shared" si="6"/>
        <v>119.84</v>
      </c>
      <c r="N106" s="7">
        <f t="shared" si="7"/>
        <v>907.36</v>
      </c>
      <c r="O106" s="6">
        <v>907.36</v>
      </c>
      <c r="P106" s="11">
        <v>0</v>
      </c>
      <c r="AG106" s="11"/>
    </row>
    <row r="107" spans="1:33" ht="24" customHeight="1">
      <c r="A107" s="9">
        <v>103</v>
      </c>
      <c r="B107" s="3">
        <v>6030000657</v>
      </c>
      <c r="C107" s="99" t="s">
        <v>3415</v>
      </c>
      <c r="D107" s="4" t="s">
        <v>3416</v>
      </c>
      <c r="E107" s="173" t="s">
        <v>3417</v>
      </c>
      <c r="F107" s="2" t="s">
        <v>505</v>
      </c>
      <c r="G107" s="1">
        <v>457.96</v>
      </c>
      <c r="H107" s="6">
        <v>29.96</v>
      </c>
      <c r="I107" s="160">
        <v>40</v>
      </c>
      <c r="J107" s="6">
        <v>4</v>
      </c>
      <c r="K107" s="7">
        <f t="shared" si="4"/>
        <v>160</v>
      </c>
      <c r="L107" s="7">
        <f t="shared" si="5"/>
        <v>11.200000000000001</v>
      </c>
      <c r="M107" s="7">
        <f t="shared" si="6"/>
        <v>171.2</v>
      </c>
      <c r="N107" s="7">
        <f t="shared" si="7"/>
        <v>629.16</v>
      </c>
      <c r="O107" s="6">
        <v>629.16</v>
      </c>
      <c r="P107" s="11">
        <v>1</v>
      </c>
      <c r="AG107" s="11"/>
    </row>
    <row r="108" spans="1:33" ht="24" customHeight="1">
      <c r="A108" s="9">
        <v>104</v>
      </c>
      <c r="B108" s="3">
        <v>6030000658</v>
      </c>
      <c r="C108" s="99" t="s">
        <v>3418</v>
      </c>
      <c r="D108" s="4" t="s">
        <v>3419</v>
      </c>
      <c r="E108" s="173" t="s">
        <v>3420</v>
      </c>
      <c r="F108" s="2" t="s">
        <v>476</v>
      </c>
      <c r="G108" s="1">
        <v>316.72000000000003</v>
      </c>
      <c r="H108" s="6">
        <v>20.72</v>
      </c>
      <c r="I108" s="160">
        <v>32</v>
      </c>
      <c r="J108" s="6">
        <v>4</v>
      </c>
      <c r="K108" s="7">
        <f t="shared" si="4"/>
        <v>128</v>
      </c>
      <c r="L108" s="7">
        <f t="shared" si="5"/>
        <v>8.9600000000000009</v>
      </c>
      <c r="M108" s="7">
        <f t="shared" si="6"/>
        <v>136.96</v>
      </c>
      <c r="N108" s="7">
        <f t="shared" si="7"/>
        <v>453.68000000000006</v>
      </c>
      <c r="O108" s="6">
        <v>453.68</v>
      </c>
      <c r="P108" s="11">
        <v>0</v>
      </c>
      <c r="AG108" s="11"/>
    </row>
    <row r="109" spans="1:33" ht="24" customHeight="1">
      <c r="A109" s="9">
        <v>105</v>
      </c>
      <c r="B109" s="3">
        <v>6030000659</v>
      </c>
      <c r="C109" s="99" t="s">
        <v>3421</v>
      </c>
      <c r="D109" s="4" t="s">
        <v>3422</v>
      </c>
      <c r="E109" s="173" t="s">
        <v>3423</v>
      </c>
      <c r="F109" s="2" t="s">
        <v>18</v>
      </c>
      <c r="G109" s="1">
        <v>0</v>
      </c>
      <c r="H109" s="6">
        <v>0</v>
      </c>
      <c r="I109" s="160">
        <v>70</v>
      </c>
      <c r="J109" s="6">
        <v>4</v>
      </c>
      <c r="K109" s="7">
        <f t="shared" si="4"/>
        <v>280</v>
      </c>
      <c r="L109" s="7">
        <f t="shared" si="5"/>
        <v>19.600000000000001</v>
      </c>
      <c r="M109" s="7">
        <f t="shared" si="6"/>
        <v>299.60000000000002</v>
      </c>
      <c r="N109" s="7">
        <f t="shared" si="7"/>
        <v>299.60000000000002</v>
      </c>
      <c r="O109" s="6">
        <v>299.60000000000002</v>
      </c>
      <c r="P109" s="11">
        <v>1</v>
      </c>
      <c r="AG109" s="11"/>
    </row>
    <row r="110" spans="1:33" ht="24" customHeight="1">
      <c r="A110" s="9">
        <v>106</v>
      </c>
      <c r="B110" s="3">
        <v>6030000660</v>
      </c>
      <c r="C110" s="99" t="s">
        <v>3424</v>
      </c>
      <c r="D110" s="4" t="s">
        <v>3422</v>
      </c>
      <c r="E110" s="173" t="s">
        <v>3425</v>
      </c>
      <c r="F110" s="2" t="s">
        <v>438</v>
      </c>
      <c r="G110" s="1">
        <v>3826.32</v>
      </c>
      <c r="H110" s="6">
        <v>250.32</v>
      </c>
      <c r="I110" s="160">
        <v>107</v>
      </c>
      <c r="J110" s="6">
        <v>4</v>
      </c>
      <c r="K110" s="7">
        <f t="shared" si="4"/>
        <v>428</v>
      </c>
      <c r="L110" s="7">
        <f t="shared" si="5"/>
        <v>29.960000000000004</v>
      </c>
      <c r="M110" s="7">
        <f t="shared" si="6"/>
        <v>457.96</v>
      </c>
      <c r="N110" s="7">
        <f t="shared" si="7"/>
        <v>4284.28</v>
      </c>
      <c r="O110" s="6">
        <v>4284.2830000000004</v>
      </c>
      <c r="P110" s="11">
        <v>0</v>
      </c>
      <c r="AG110" s="11"/>
    </row>
    <row r="111" spans="1:33" ht="24" customHeight="1">
      <c r="A111" s="9">
        <v>107</v>
      </c>
      <c r="B111" s="3">
        <v>6030000661</v>
      </c>
      <c r="C111" s="99" t="s">
        <v>3426</v>
      </c>
      <c r="D111" s="4" t="s">
        <v>2516</v>
      </c>
      <c r="E111" s="173" t="s">
        <v>3427</v>
      </c>
      <c r="F111" s="2" t="s">
        <v>438</v>
      </c>
      <c r="G111" s="1">
        <v>988.68</v>
      </c>
      <c r="H111" s="6">
        <v>64.680000000000007</v>
      </c>
      <c r="I111" s="160">
        <v>21</v>
      </c>
      <c r="J111" s="6">
        <v>4</v>
      </c>
      <c r="K111" s="7">
        <f t="shared" si="4"/>
        <v>84</v>
      </c>
      <c r="L111" s="7">
        <f t="shared" si="5"/>
        <v>5.8800000000000008</v>
      </c>
      <c r="M111" s="7">
        <f t="shared" si="6"/>
        <v>89.88</v>
      </c>
      <c r="N111" s="7">
        <f t="shared" si="7"/>
        <v>1078.56</v>
      </c>
      <c r="O111" s="6">
        <v>1078.56</v>
      </c>
      <c r="P111" s="11">
        <v>1</v>
      </c>
      <c r="AG111" s="11"/>
    </row>
    <row r="112" spans="1:33" ht="24" customHeight="1">
      <c r="A112" s="9">
        <v>108</v>
      </c>
      <c r="B112" s="3">
        <v>6030000662</v>
      </c>
      <c r="C112" s="2" t="s">
        <v>3428</v>
      </c>
      <c r="D112" s="4" t="s">
        <v>3429</v>
      </c>
      <c r="E112" s="173" t="s">
        <v>3430</v>
      </c>
      <c r="F112" s="2" t="s">
        <v>438</v>
      </c>
      <c r="G112" s="1">
        <v>2816.24</v>
      </c>
      <c r="H112" s="6">
        <v>184.24</v>
      </c>
      <c r="I112" s="160">
        <v>103</v>
      </c>
      <c r="J112" s="6">
        <v>4</v>
      </c>
      <c r="K112" s="7">
        <f t="shared" si="4"/>
        <v>412</v>
      </c>
      <c r="L112" s="7">
        <f t="shared" si="5"/>
        <v>28.840000000000003</v>
      </c>
      <c r="M112" s="7">
        <f t="shared" si="6"/>
        <v>440.84</v>
      </c>
      <c r="N112" s="7">
        <f t="shared" si="7"/>
        <v>3257.08</v>
      </c>
      <c r="O112" s="6">
        <v>3257.08</v>
      </c>
      <c r="P112" s="11">
        <v>0</v>
      </c>
      <c r="AG112" s="11"/>
    </row>
    <row r="113" spans="1:33" ht="24" customHeight="1">
      <c r="A113" s="9">
        <v>109</v>
      </c>
      <c r="B113" s="3">
        <v>6030000663</v>
      </c>
      <c r="C113" s="99" t="s">
        <v>3431</v>
      </c>
      <c r="D113" s="4" t="s">
        <v>3432</v>
      </c>
      <c r="E113" s="173" t="s">
        <v>3433</v>
      </c>
      <c r="F113" s="2" t="s">
        <v>438</v>
      </c>
      <c r="G113" s="1">
        <v>132.68</v>
      </c>
      <c r="H113" s="6">
        <v>8.68</v>
      </c>
      <c r="I113" s="160">
        <v>2</v>
      </c>
      <c r="J113" s="6">
        <v>4</v>
      </c>
      <c r="K113" s="7">
        <f t="shared" si="4"/>
        <v>8</v>
      </c>
      <c r="L113" s="7">
        <f t="shared" si="5"/>
        <v>0.56000000000000005</v>
      </c>
      <c r="M113" s="7">
        <f t="shared" si="6"/>
        <v>8.56</v>
      </c>
      <c r="N113" s="7">
        <f t="shared" si="7"/>
        <v>141.24</v>
      </c>
      <c r="O113" s="6">
        <v>141.24</v>
      </c>
      <c r="P113" s="11">
        <v>1</v>
      </c>
      <c r="AG113" s="11"/>
    </row>
    <row r="114" spans="1:33" ht="24" customHeight="1">
      <c r="A114" s="9">
        <v>110</v>
      </c>
      <c r="B114" s="3">
        <v>6030000664</v>
      </c>
      <c r="C114" s="99" t="s">
        <v>3434</v>
      </c>
      <c r="D114" s="4" t="s">
        <v>3435</v>
      </c>
      <c r="E114" s="173" t="s">
        <v>3436</v>
      </c>
      <c r="F114" s="2" t="s">
        <v>438</v>
      </c>
      <c r="G114" s="1">
        <v>226.84</v>
      </c>
      <c r="H114" s="6">
        <v>14.84</v>
      </c>
      <c r="I114" s="160">
        <v>3</v>
      </c>
      <c r="J114" s="6">
        <v>4</v>
      </c>
      <c r="K114" s="7">
        <f t="shared" si="4"/>
        <v>12</v>
      </c>
      <c r="L114" s="7">
        <f t="shared" si="5"/>
        <v>0.84000000000000008</v>
      </c>
      <c r="M114" s="7">
        <f t="shared" si="6"/>
        <v>12.84</v>
      </c>
      <c r="N114" s="7">
        <f t="shared" si="7"/>
        <v>239.68</v>
      </c>
      <c r="O114" s="6">
        <v>239.68</v>
      </c>
      <c r="P114" s="11">
        <v>0</v>
      </c>
      <c r="AG114" s="11"/>
    </row>
    <row r="115" spans="1:33" ht="24" customHeight="1">
      <c r="A115" s="9">
        <v>111</v>
      </c>
      <c r="B115" s="3">
        <v>6030000665</v>
      </c>
      <c r="C115" s="99" t="s">
        <v>3437</v>
      </c>
      <c r="D115" s="4" t="s">
        <v>3438</v>
      </c>
      <c r="E115" s="173" t="s">
        <v>3439</v>
      </c>
      <c r="F115" s="2" t="s">
        <v>438</v>
      </c>
      <c r="G115" s="1">
        <v>1001.52</v>
      </c>
      <c r="H115" s="6">
        <v>65.52</v>
      </c>
      <c r="I115" s="160">
        <v>17</v>
      </c>
      <c r="J115" s="6">
        <v>4</v>
      </c>
      <c r="K115" s="7">
        <f t="shared" si="4"/>
        <v>68</v>
      </c>
      <c r="L115" s="7">
        <f t="shared" si="5"/>
        <v>4.7600000000000007</v>
      </c>
      <c r="M115" s="7">
        <f t="shared" si="6"/>
        <v>72.760000000000005</v>
      </c>
      <c r="N115" s="7">
        <f t="shared" si="7"/>
        <v>1074.28</v>
      </c>
      <c r="O115" s="6">
        <v>1074.28</v>
      </c>
      <c r="P115" s="11">
        <v>1</v>
      </c>
      <c r="AG115" s="11"/>
    </row>
    <row r="116" spans="1:33" ht="24" customHeight="1">
      <c r="A116" s="9">
        <v>112</v>
      </c>
      <c r="B116" s="3">
        <v>6030000666</v>
      </c>
      <c r="C116" s="99" t="s">
        <v>3440</v>
      </c>
      <c r="D116" s="4" t="s">
        <v>1618</v>
      </c>
      <c r="E116" s="173" t="s">
        <v>3441</v>
      </c>
      <c r="F116" s="2" t="s">
        <v>438</v>
      </c>
      <c r="G116" s="1">
        <v>7186.12</v>
      </c>
      <c r="H116" s="6">
        <v>470.12</v>
      </c>
      <c r="I116" s="160">
        <v>154</v>
      </c>
      <c r="J116" s="6">
        <v>4</v>
      </c>
      <c r="K116" s="7">
        <f t="shared" si="4"/>
        <v>616</v>
      </c>
      <c r="L116" s="7">
        <f t="shared" si="5"/>
        <v>43.120000000000005</v>
      </c>
      <c r="M116" s="7">
        <f t="shared" si="6"/>
        <v>659.12</v>
      </c>
      <c r="N116" s="7">
        <f t="shared" si="7"/>
        <v>7845.24</v>
      </c>
      <c r="O116" s="6">
        <v>7845.24</v>
      </c>
      <c r="P116" s="11">
        <v>0</v>
      </c>
      <c r="AG116" s="11"/>
    </row>
    <row r="117" spans="1:33" ht="24" customHeight="1">
      <c r="A117" s="9">
        <v>113</v>
      </c>
      <c r="B117" s="3">
        <v>6030000667</v>
      </c>
      <c r="C117" s="2" t="s">
        <v>3442</v>
      </c>
      <c r="D117" s="4" t="s">
        <v>3443</v>
      </c>
      <c r="E117" s="173" t="s">
        <v>3444</v>
      </c>
      <c r="F117" s="2" t="s">
        <v>472</v>
      </c>
      <c r="G117" s="1">
        <v>1759.08</v>
      </c>
      <c r="H117" s="6">
        <v>115.08</v>
      </c>
      <c r="I117" s="160">
        <v>425</v>
      </c>
      <c r="J117" s="6">
        <v>4</v>
      </c>
      <c r="K117" s="7">
        <f t="shared" si="4"/>
        <v>1700</v>
      </c>
      <c r="L117" s="7">
        <f t="shared" si="5"/>
        <v>119.00000000000001</v>
      </c>
      <c r="M117" s="7">
        <f t="shared" si="6"/>
        <v>1819</v>
      </c>
      <c r="N117" s="7">
        <f t="shared" si="7"/>
        <v>3578.08</v>
      </c>
      <c r="O117" s="6">
        <v>3578.08</v>
      </c>
      <c r="P117" s="11">
        <v>1</v>
      </c>
      <c r="AG117" s="11"/>
    </row>
    <row r="118" spans="1:33" ht="24" customHeight="1">
      <c r="A118" s="9">
        <v>114</v>
      </c>
      <c r="B118" s="3">
        <v>6030000668</v>
      </c>
      <c r="C118" s="99" t="s">
        <v>3445</v>
      </c>
      <c r="D118" s="4" t="s">
        <v>2320</v>
      </c>
      <c r="E118" s="173" t="s">
        <v>3446</v>
      </c>
      <c r="F118" s="2" t="s">
        <v>438</v>
      </c>
      <c r="G118" s="1">
        <v>2957.48</v>
      </c>
      <c r="H118" s="6">
        <v>193.48</v>
      </c>
      <c r="I118" s="160">
        <v>74</v>
      </c>
      <c r="J118" s="6">
        <v>4</v>
      </c>
      <c r="K118" s="7">
        <f t="shared" si="4"/>
        <v>296</v>
      </c>
      <c r="L118" s="7">
        <f t="shared" si="5"/>
        <v>20.720000000000002</v>
      </c>
      <c r="M118" s="7">
        <f t="shared" si="6"/>
        <v>316.72000000000003</v>
      </c>
      <c r="N118" s="7">
        <f t="shared" si="7"/>
        <v>3274.2</v>
      </c>
      <c r="O118" s="6">
        <v>3274.2</v>
      </c>
      <c r="P118" s="11">
        <v>0</v>
      </c>
      <c r="AG118" s="11"/>
    </row>
    <row r="119" spans="1:33" ht="24" customHeight="1">
      <c r="A119" s="9">
        <v>115</v>
      </c>
      <c r="B119" s="3">
        <v>6030000669</v>
      </c>
      <c r="C119" s="99" t="s">
        <v>3447</v>
      </c>
      <c r="D119" s="4" t="s">
        <v>2331</v>
      </c>
      <c r="E119" s="173" t="s">
        <v>3448</v>
      </c>
      <c r="F119" s="2" t="s">
        <v>476</v>
      </c>
      <c r="G119" s="1">
        <v>64.2</v>
      </c>
      <c r="H119" s="6">
        <v>4.2</v>
      </c>
      <c r="I119" s="160">
        <v>10</v>
      </c>
      <c r="J119" s="6">
        <v>4</v>
      </c>
      <c r="K119" s="7">
        <f t="shared" si="4"/>
        <v>40</v>
      </c>
      <c r="L119" s="7">
        <f t="shared" si="5"/>
        <v>2.8000000000000003</v>
      </c>
      <c r="M119" s="7">
        <f t="shared" si="6"/>
        <v>42.8</v>
      </c>
      <c r="N119" s="7">
        <f t="shared" si="7"/>
        <v>107</v>
      </c>
      <c r="O119" s="6">
        <v>107</v>
      </c>
      <c r="P119" s="11">
        <v>1</v>
      </c>
      <c r="AG119" s="11"/>
    </row>
    <row r="120" spans="1:33" ht="24" customHeight="1">
      <c r="A120" s="9">
        <v>116</v>
      </c>
      <c r="B120" s="3">
        <v>6030000670</v>
      </c>
      <c r="C120" s="99" t="s">
        <v>3449</v>
      </c>
      <c r="D120" s="4" t="s">
        <v>2331</v>
      </c>
      <c r="E120" s="173" t="s">
        <v>3450</v>
      </c>
      <c r="F120" s="2" t="s">
        <v>438</v>
      </c>
      <c r="G120" s="1">
        <v>950.16</v>
      </c>
      <c r="H120" s="6">
        <v>62.16</v>
      </c>
      <c r="I120" s="160">
        <v>17</v>
      </c>
      <c r="J120" s="6">
        <v>4</v>
      </c>
      <c r="K120" s="7">
        <f t="shared" si="4"/>
        <v>68</v>
      </c>
      <c r="L120" s="7">
        <f t="shared" si="5"/>
        <v>4.7600000000000007</v>
      </c>
      <c r="M120" s="7">
        <f t="shared" si="6"/>
        <v>72.760000000000005</v>
      </c>
      <c r="N120" s="7">
        <f t="shared" si="7"/>
        <v>1022.92</v>
      </c>
      <c r="O120" s="6">
        <v>1022.92</v>
      </c>
      <c r="P120" s="11">
        <v>0</v>
      </c>
      <c r="AG120" s="11"/>
    </row>
    <row r="121" spans="1:33" ht="24" customHeight="1">
      <c r="A121" s="9">
        <v>117</v>
      </c>
      <c r="B121" s="3">
        <v>6030000671</v>
      </c>
      <c r="C121" s="99" t="s">
        <v>3451</v>
      </c>
      <c r="D121" s="4" t="s">
        <v>3452</v>
      </c>
      <c r="E121" s="173" t="s">
        <v>3453</v>
      </c>
      <c r="F121" s="2" t="s">
        <v>438</v>
      </c>
      <c r="G121" s="1">
        <v>1412.4</v>
      </c>
      <c r="H121" s="6">
        <v>92.4</v>
      </c>
      <c r="I121" s="160">
        <v>40</v>
      </c>
      <c r="J121" s="6">
        <v>4</v>
      </c>
      <c r="K121" s="7">
        <f t="shared" si="4"/>
        <v>160</v>
      </c>
      <c r="L121" s="7">
        <f t="shared" si="5"/>
        <v>11.200000000000001</v>
      </c>
      <c r="M121" s="7">
        <f t="shared" si="6"/>
        <v>171.2</v>
      </c>
      <c r="N121" s="7">
        <f t="shared" si="7"/>
        <v>1583.6000000000001</v>
      </c>
      <c r="O121" s="6">
        <v>1583.6</v>
      </c>
      <c r="P121" s="11">
        <v>1</v>
      </c>
      <c r="AG121" s="11"/>
    </row>
    <row r="122" spans="1:33" ht="24" customHeight="1">
      <c r="A122" s="9">
        <v>118</v>
      </c>
      <c r="B122" s="3">
        <v>6030000672</v>
      </c>
      <c r="C122" s="99" t="s">
        <v>3454</v>
      </c>
      <c r="D122" s="4" t="s">
        <v>3455</v>
      </c>
      <c r="E122" s="173" t="s">
        <v>3456</v>
      </c>
      <c r="F122" s="2" t="s">
        <v>438</v>
      </c>
      <c r="G122" s="1">
        <v>1044.32</v>
      </c>
      <c r="H122" s="6">
        <v>68.319999999999993</v>
      </c>
      <c r="I122" s="160">
        <v>33</v>
      </c>
      <c r="J122" s="6">
        <v>4</v>
      </c>
      <c r="K122" s="7">
        <f t="shared" si="4"/>
        <v>132</v>
      </c>
      <c r="L122" s="7">
        <f t="shared" si="5"/>
        <v>9.24</v>
      </c>
      <c r="M122" s="7">
        <f t="shared" si="6"/>
        <v>141.24</v>
      </c>
      <c r="N122" s="7">
        <f t="shared" si="7"/>
        <v>1185.56</v>
      </c>
      <c r="O122" s="6">
        <v>1185.56</v>
      </c>
      <c r="P122" s="11">
        <v>0</v>
      </c>
      <c r="AG122" s="11"/>
    </row>
    <row r="123" spans="1:33" ht="24" customHeight="1">
      <c r="A123" s="9">
        <v>119</v>
      </c>
      <c r="B123" s="3">
        <v>6030000673</v>
      </c>
      <c r="C123" s="99" t="s">
        <v>3457</v>
      </c>
      <c r="D123" s="4" t="s">
        <v>3458</v>
      </c>
      <c r="E123" s="173" t="s">
        <v>3459</v>
      </c>
      <c r="F123" s="2" t="s">
        <v>3222</v>
      </c>
      <c r="G123" s="1">
        <v>0</v>
      </c>
      <c r="H123" s="6">
        <v>0</v>
      </c>
      <c r="I123" s="160">
        <v>680</v>
      </c>
      <c r="J123" s="6">
        <v>4</v>
      </c>
      <c r="K123" s="7">
        <f t="shared" si="4"/>
        <v>2720</v>
      </c>
      <c r="L123" s="7">
        <f t="shared" si="5"/>
        <v>190.4</v>
      </c>
      <c r="M123" s="7">
        <f t="shared" si="6"/>
        <v>2910.4</v>
      </c>
      <c r="N123" s="7">
        <f t="shared" si="7"/>
        <v>2910.4</v>
      </c>
      <c r="O123" s="6">
        <v>2910.4</v>
      </c>
      <c r="P123" s="11">
        <v>1</v>
      </c>
      <c r="AG123" s="11"/>
    </row>
    <row r="124" spans="1:33" ht="24" customHeight="1">
      <c r="A124" s="9">
        <v>120</v>
      </c>
      <c r="B124" s="3">
        <v>6030000674</v>
      </c>
      <c r="C124" s="99" t="s">
        <v>3460</v>
      </c>
      <c r="D124" s="4" t="s">
        <v>3461</v>
      </c>
      <c r="E124" s="173" t="s">
        <v>3462</v>
      </c>
      <c r="F124" s="2" t="s">
        <v>438</v>
      </c>
      <c r="G124" s="1">
        <v>13781.6</v>
      </c>
      <c r="H124" s="6">
        <v>901.6</v>
      </c>
      <c r="I124" s="160">
        <v>277</v>
      </c>
      <c r="J124" s="6">
        <v>4</v>
      </c>
      <c r="K124" s="7">
        <f t="shared" si="4"/>
        <v>1108</v>
      </c>
      <c r="L124" s="7">
        <f t="shared" si="5"/>
        <v>77.56</v>
      </c>
      <c r="M124" s="7">
        <f t="shared" si="6"/>
        <v>1185.56</v>
      </c>
      <c r="N124" s="7">
        <f t="shared" si="7"/>
        <v>14967.16</v>
      </c>
      <c r="O124" s="6">
        <v>14967.16</v>
      </c>
      <c r="P124" s="11">
        <v>0</v>
      </c>
      <c r="AG124" s="11"/>
    </row>
    <row r="125" spans="1:33" ht="24" customHeight="1">
      <c r="A125" s="9">
        <v>121</v>
      </c>
      <c r="B125" s="3">
        <v>6030000675</v>
      </c>
      <c r="C125" s="99" t="s">
        <v>3463</v>
      </c>
      <c r="D125" s="4" t="s">
        <v>3464</v>
      </c>
      <c r="E125" s="173" t="s">
        <v>3465</v>
      </c>
      <c r="F125" s="2" t="s">
        <v>18</v>
      </c>
      <c r="G125" s="1">
        <v>0</v>
      </c>
      <c r="H125" s="6">
        <v>0</v>
      </c>
      <c r="I125" s="160">
        <v>102</v>
      </c>
      <c r="J125" s="6">
        <v>4</v>
      </c>
      <c r="K125" s="7">
        <f t="shared" si="4"/>
        <v>408</v>
      </c>
      <c r="L125" s="7">
        <f t="shared" si="5"/>
        <v>28.560000000000002</v>
      </c>
      <c r="M125" s="7">
        <f t="shared" si="6"/>
        <v>436.56</v>
      </c>
      <c r="N125" s="7">
        <f t="shared" si="7"/>
        <v>436.56</v>
      </c>
      <c r="O125" s="6">
        <v>436.56</v>
      </c>
      <c r="P125" s="11">
        <v>1</v>
      </c>
      <c r="AG125" s="11"/>
    </row>
    <row r="126" spans="1:33" ht="24" customHeight="1">
      <c r="A126" s="9">
        <v>122</v>
      </c>
      <c r="B126" s="3">
        <v>6030000676</v>
      </c>
      <c r="C126" s="2" t="s">
        <v>3466</v>
      </c>
      <c r="D126" s="4" t="s">
        <v>3467</v>
      </c>
      <c r="E126" s="173" t="s">
        <v>3468</v>
      </c>
      <c r="F126" s="2" t="s">
        <v>472</v>
      </c>
      <c r="G126" s="1">
        <v>77.040000000000006</v>
      </c>
      <c r="H126" s="6">
        <v>5.04</v>
      </c>
      <c r="I126" s="160">
        <v>21</v>
      </c>
      <c r="J126" s="6">
        <v>4</v>
      </c>
      <c r="K126" s="7">
        <f t="shared" si="4"/>
        <v>84</v>
      </c>
      <c r="L126" s="7">
        <f t="shared" si="5"/>
        <v>5.8800000000000008</v>
      </c>
      <c r="M126" s="7">
        <f t="shared" si="6"/>
        <v>89.88</v>
      </c>
      <c r="N126" s="7">
        <f t="shared" si="7"/>
        <v>166.92000000000002</v>
      </c>
      <c r="O126" s="6">
        <v>166.92</v>
      </c>
      <c r="P126" s="11">
        <v>0</v>
      </c>
      <c r="AG126" s="11"/>
    </row>
    <row r="127" spans="1:33" ht="24" customHeight="1">
      <c r="A127" s="9">
        <v>123</v>
      </c>
      <c r="B127" s="3">
        <v>6030000677</v>
      </c>
      <c r="C127" s="99" t="s">
        <v>3469</v>
      </c>
      <c r="D127" s="4" t="s">
        <v>1256</v>
      </c>
      <c r="E127" s="173" t="s">
        <v>3470</v>
      </c>
      <c r="F127" s="2" t="s">
        <v>472</v>
      </c>
      <c r="G127" s="1">
        <v>175.48</v>
      </c>
      <c r="H127" s="6">
        <v>11.48</v>
      </c>
      <c r="I127" s="160">
        <v>45</v>
      </c>
      <c r="J127" s="6">
        <v>4</v>
      </c>
      <c r="K127" s="7">
        <f t="shared" si="4"/>
        <v>180</v>
      </c>
      <c r="L127" s="7">
        <f t="shared" si="5"/>
        <v>12.600000000000001</v>
      </c>
      <c r="M127" s="7">
        <f t="shared" si="6"/>
        <v>192.6</v>
      </c>
      <c r="N127" s="7">
        <f t="shared" si="7"/>
        <v>368.08</v>
      </c>
      <c r="O127" s="6">
        <v>368.08</v>
      </c>
      <c r="P127" s="11">
        <v>1</v>
      </c>
      <c r="AG127" s="11"/>
    </row>
    <row r="128" spans="1:33" ht="24" customHeight="1">
      <c r="A128" s="9">
        <v>124</v>
      </c>
      <c r="B128" s="3">
        <v>6030000678</v>
      </c>
      <c r="C128" s="99" t="s">
        <v>3471</v>
      </c>
      <c r="D128" s="4" t="s">
        <v>3472</v>
      </c>
      <c r="E128" s="173" t="s">
        <v>3473</v>
      </c>
      <c r="F128" s="2" t="s">
        <v>600</v>
      </c>
      <c r="G128" s="1">
        <v>5084.6400000000003</v>
      </c>
      <c r="H128" s="6">
        <v>332.64</v>
      </c>
      <c r="I128" s="160">
        <v>228</v>
      </c>
      <c r="J128" s="6">
        <v>4</v>
      </c>
      <c r="K128" s="7">
        <f t="shared" si="4"/>
        <v>912</v>
      </c>
      <c r="L128" s="7">
        <f t="shared" si="5"/>
        <v>63.84</v>
      </c>
      <c r="M128" s="7">
        <f t="shared" si="6"/>
        <v>975.84</v>
      </c>
      <c r="N128" s="7">
        <f t="shared" si="7"/>
        <v>6060.4800000000005</v>
      </c>
      <c r="O128" s="6">
        <v>6060.48</v>
      </c>
      <c r="P128" s="11">
        <v>0</v>
      </c>
      <c r="AG128" s="11"/>
    </row>
    <row r="129" spans="1:33" ht="24" customHeight="1">
      <c r="A129" s="9">
        <v>125</v>
      </c>
      <c r="B129" s="3">
        <v>6030000679</v>
      </c>
      <c r="C129" s="99" t="s">
        <v>3474</v>
      </c>
      <c r="D129" s="4" t="s">
        <v>2229</v>
      </c>
      <c r="E129" s="173" t="s">
        <v>3475</v>
      </c>
      <c r="F129" s="2" t="s">
        <v>18</v>
      </c>
      <c r="G129" s="1">
        <v>0</v>
      </c>
      <c r="H129" s="6">
        <v>0</v>
      </c>
      <c r="I129" s="160">
        <v>54</v>
      </c>
      <c r="J129" s="6">
        <v>4</v>
      </c>
      <c r="K129" s="7">
        <f t="shared" si="4"/>
        <v>216</v>
      </c>
      <c r="L129" s="7">
        <f t="shared" si="5"/>
        <v>15.120000000000001</v>
      </c>
      <c r="M129" s="7">
        <f t="shared" si="6"/>
        <v>231.12</v>
      </c>
      <c r="N129" s="7">
        <f t="shared" si="7"/>
        <v>231.12</v>
      </c>
      <c r="O129" s="6">
        <v>231.12</v>
      </c>
      <c r="P129" s="11">
        <v>1</v>
      </c>
      <c r="AG129" s="11"/>
    </row>
    <row r="130" spans="1:33" ht="24" customHeight="1">
      <c r="A130" s="9">
        <v>126</v>
      </c>
      <c r="B130" s="3">
        <v>6030000680</v>
      </c>
      <c r="C130" s="99" t="s">
        <v>3476</v>
      </c>
      <c r="D130" s="4" t="s">
        <v>2245</v>
      </c>
      <c r="E130" s="173" t="s">
        <v>3477</v>
      </c>
      <c r="F130" s="2" t="s">
        <v>740</v>
      </c>
      <c r="G130" s="1">
        <v>243.96</v>
      </c>
      <c r="H130" s="6">
        <v>15.96</v>
      </c>
      <c r="I130" s="160">
        <v>22</v>
      </c>
      <c r="J130" s="6">
        <v>4</v>
      </c>
      <c r="K130" s="7">
        <f t="shared" si="4"/>
        <v>88</v>
      </c>
      <c r="L130" s="7">
        <f t="shared" si="5"/>
        <v>6.16</v>
      </c>
      <c r="M130" s="7">
        <f t="shared" si="6"/>
        <v>94.16</v>
      </c>
      <c r="N130" s="7">
        <f t="shared" si="7"/>
        <v>338.12</v>
      </c>
      <c r="O130" s="6">
        <v>338.12</v>
      </c>
      <c r="P130" s="11">
        <v>0</v>
      </c>
      <c r="AG130" s="11"/>
    </row>
    <row r="131" spans="1:33" ht="24" customHeight="1">
      <c r="A131" s="9">
        <v>127</v>
      </c>
      <c r="B131" s="3">
        <v>6030000681</v>
      </c>
      <c r="C131" s="99" t="s">
        <v>3478</v>
      </c>
      <c r="D131" s="4" t="s">
        <v>3479</v>
      </c>
      <c r="E131" s="173" t="s">
        <v>3480</v>
      </c>
      <c r="F131" s="2" t="s">
        <v>3222</v>
      </c>
      <c r="G131" s="1">
        <v>0</v>
      </c>
      <c r="H131" s="6">
        <v>0</v>
      </c>
      <c r="I131" s="160">
        <v>54</v>
      </c>
      <c r="J131" s="6">
        <v>4</v>
      </c>
      <c r="K131" s="7">
        <f t="shared" si="4"/>
        <v>216</v>
      </c>
      <c r="L131" s="7">
        <f t="shared" si="5"/>
        <v>15.120000000000001</v>
      </c>
      <c r="M131" s="7">
        <f t="shared" si="6"/>
        <v>231.12</v>
      </c>
      <c r="N131" s="7">
        <f t="shared" si="7"/>
        <v>231.12</v>
      </c>
      <c r="O131" s="6">
        <v>231.12</v>
      </c>
      <c r="P131" s="11">
        <v>1</v>
      </c>
      <c r="AG131" s="11"/>
    </row>
    <row r="132" spans="1:33" ht="24" customHeight="1">
      <c r="A132" s="9">
        <v>128</v>
      </c>
      <c r="B132" s="3">
        <v>6030000682</v>
      </c>
      <c r="C132" s="99" t="s">
        <v>3481</v>
      </c>
      <c r="D132" s="4" t="s">
        <v>2236</v>
      </c>
      <c r="E132" s="173" t="s">
        <v>3482</v>
      </c>
      <c r="F132" s="2" t="s">
        <v>438</v>
      </c>
      <c r="G132" s="1">
        <v>3727.88</v>
      </c>
      <c r="H132" s="6">
        <v>243.88</v>
      </c>
      <c r="I132" s="160">
        <v>97</v>
      </c>
      <c r="J132" s="6">
        <v>4</v>
      </c>
      <c r="K132" s="7">
        <f t="shared" si="4"/>
        <v>388</v>
      </c>
      <c r="L132" s="7">
        <f t="shared" si="5"/>
        <v>27.160000000000004</v>
      </c>
      <c r="M132" s="7">
        <f t="shared" si="6"/>
        <v>415.16</v>
      </c>
      <c r="N132" s="7">
        <f t="shared" si="7"/>
        <v>4143.04</v>
      </c>
      <c r="O132" s="6">
        <v>4143.04</v>
      </c>
      <c r="P132" s="11">
        <v>0</v>
      </c>
      <c r="AG132" s="11"/>
    </row>
    <row r="133" spans="1:33" ht="24" customHeight="1">
      <c r="A133" s="9">
        <v>129</v>
      </c>
      <c r="B133" s="3">
        <v>6030000683</v>
      </c>
      <c r="C133" s="99" t="s">
        <v>3483</v>
      </c>
      <c r="D133" s="4" t="s">
        <v>3484</v>
      </c>
      <c r="E133" s="173" t="s">
        <v>3485</v>
      </c>
      <c r="F133" s="2" t="s">
        <v>472</v>
      </c>
      <c r="G133" s="1">
        <v>1408.12</v>
      </c>
      <c r="H133" s="6">
        <v>92.12</v>
      </c>
      <c r="I133" s="160">
        <v>413</v>
      </c>
      <c r="J133" s="6">
        <v>4</v>
      </c>
      <c r="K133" s="7">
        <f t="shared" si="4"/>
        <v>1652</v>
      </c>
      <c r="L133" s="7">
        <f t="shared" si="5"/>
        <v>115.64000000000001</v>
      </c>
      <c r="M133" s="7">
        <f t="shared" si="6"/>
        <v>1767.64</v>
      </c>
      <c r="N133" s="7">
        <f t="shared" si="7"/>
        <v>3175.76</v>
      </c>
      <c r="O133" s="6">
        <v>3175.76</v>
      </c>
      <c r="P133" s="11">
        <v>1</v>
      </c>
      <c r="AG133" s="11"/>
    </row>
    <row r="134" spans="1:33" ht="24" customHeight="1">
      <c r="A134" s="9">
        <v>130</v>
      </c>
      <c r="B134" s="3">
        <v>6030000684</v>
      </c>
      <c r="C134" s="99" t="s">
        <v>3486</v>
      </c>
      <c r="D134" s="4" t="s">
        <v>3487</v>
      </c>
      <c r="E134" s="173" t="s">
        <v>3488</v>
      </c>
      <c r="F134" s="2" t="s">
        <v>505</v>
      </c>
      <c r="G134" s="1">
        <v>350.96</v>
      </c>
      <c r="H134" s="6">
        <v>22.96</v>
      </c>
      <c r="I134" s="160">
        <v>25</v>
      </c>
      <c r="J134" s="6">
        <v>4</v>
      </c>
      <c r="K134" s="7">
        <f t="shared" ref="K134:K197" si="8">I134*J134</f>
        <v>100</v>
      </c>
      <c r="L134" s="7">
        <f t="shared" ref="L134:L197" si="9">K134*7%</f>
        <v>7.0000000000000009</v>
      </c>
      <c r="M134" s="7">
        <f t="shared" ref="M134:M197" si="10">ROUNDUP(K134+L134,2)</f>
        <v>107</v>
      </c>
      <c r="N134" s="7">
        <f t="shared" ref="N134:N197" si="11">SUM(G134+M134)</f>
        <v>457.96</v>
      </c>
      <c r="O134" s="6">
        <v>457.96</v>
      </c>
      <c r="P134" s="11">
        <v>0</v>
      </c>
      <c r="AG134" s="11"/>
    </row>
    <row r="135" spans="1:33" ht="24" customHeight="1">
      <c r="A135" s="9">
        <v>131</v>
      </c>
      <c r="B135" s="3">
        <v>6030000685</v>
      </c>
      <c r="C135" s="99" t="s">
        <v>3489</v>
      </c>
      <c r="D135" s="4" t="s">
        <v>3490</v>
      </c>
      <c r="E135" s="173" t="s">
        <v>3491</v>
      </c>
      <c r="F135" s="2" t="s">
        <v>442</v>
      </c>
      <c r="G135" s="1">
        <v>2811.96</v>
      </c>
      <c r="H135" s="6">
        <v>183.96</v>
      </c>
      <c r="I135" s="160">
        <v>123</v>
      </c>
      <c r="J135" s="6">
        <v>4</v>
      </c>
      <c r="K135" s="7">
        <f t="shared" si="8"/>
        <v>492</v>
      </c>
      <c r="L135" s="7">
        <f t="shared" si="9"/>
        <v>34.440000000000005</v>
      </c>
      <c r="M135" s="7">
        <f t="shared" si="10"/>
        <v>526.44000000000005</v>
      </c>
      <c r="N135" s="7">
        <f t="shared" si="11"/>
        <v>3338.4</v>
      </c>
      <c r="O135" s="6">
        <v>3338.4</v>
      </c>
      <c r="P135" s="11">
        <v>1</v>
      </c>
      <c r="AG135" s="11"/>
    </row>
    <row r="136" spans="1:33" ht="24" customHeight="1">
      <c r="A136" s="9">
        <v>132</v>
      </c>
      <c r="B136" s="3">
        <v>6030000686</v>
      </c>
      <c r="C136" s="2" t="s">
        <v>3492</v>
      </c>
      <c r="D136" s="4" t="s">
        <v>3493</v>
      </c>
      <c r="E136" s="173" t="s">
        <v>3494</v>
      </c>
      <c r="F136" s="2" t="s">
        <v>438</v>
      </c>
      <c r="G136" s="1">
        <v>5088.92</v>
      </c>
      <c r="H136" s="6">
        <v>332.92</v>
      </c>
      <c r="I136" s="160">
        <v>164</v>
      </c>
      <c r="J136" s="6">
        <v>4</v>
      </c>
      <c r="K136" s="7">
        <f t="shared" si="8"/>
        <v>656</v>
      </c>
      <c r="L136" s="7">
        <f t="shared" si="9"/>
        <v>45.92</v>
      </c>
      <c r="M136" s="7">
        <f t="shared" si="10"/>
        <v>701.92</v>
      </c>
      <c r="N136" s="7">
        <f t="shared" si="11"/>
        <v>5790.84</v>
      </c>
      <c r="O136" s="6">
        <v>5790.84</v>
      </c>
      <c r="P136" s="11">
        <v>0</v>
      </c>
      <c r="AG136" s="11"/>
    </row>
    <row r="137" spans="1:33" ht="24" customHeight="1">
      <c r="A137" s="9">
        <v>133</v>
      </c>
      <c r="B137" s="3">
        <v>6030000687</v>
      </c>
      <c r="C137" s="99" t="s">
        <v>3495</v>
      </c>
      <c r="D137" s="4" t="s">
        <v>3496</v>
      </c>
      <c r="E137" s="173" t="s">
        <v>3497</v>
      </c>
      <c r="F137" s="2" t="s">
        <v>438</v>
      </c>
      <c r="G137" s="1">
        <v>7455.76</v>
      </c>
      <c r="H137" s="6">
        <v>487.76</v>
      </c>
      <c r="I137" s="160">
        <v>204</v>
      </c>
      <c r="J137" s="6">
        <v>4</v>
      </c>
      <c r="K137" s="7">
        <f t="shared" si="8"/>
        <v>816</v>
      </c>
      <c r="L137" s="7">
        <f t="shared" si="9"/>
        <v>57.120000000000005</v>
      </c>
      <c r="M137" s="7">
        <f t="shared" si="10"/>
        <v>873.12</v>
      </c>
      <c r="N137" s="7">
        <f t="shared" si="11"/>
        <v>8328.880000000001</v>
      </c>
      <c r="O137" s="6">
        <v>8328.8799999999992</v>
      </c>
      <c r="P137" s="11">
        <v>1</v>
      </c>
      <c r="AG137" s="11"/>
    </row>
    <row r="138" spans="1:33" ht="24" customHeight="1">
      <c r="A138" s="9">
        <v>134</v>
      </c>
      <c r="B138" s="3">
        <v>6030000688</v>
      </c>
      <c r="C138" s="99" t="s">
        <v>3498</v>
      </c>
      <c r="D138" s="4" t="s">
        <v>3499</v>
      </c>
      <c r="E138" s="173" t="s">
        <v>3500</v>
      </c>
      <c r="F138" s="2" t="s">
        <v>438</v>
      </c>
      <c r="G138" s="1">
        <v>4314.24</v>
      </c>
      <c r="H138" s="6">
        <v>282.24</v>
      </c>
      <c r="I138" s="160">
        <v>94</v>
      </c>
      <c r="J138" s="6">
        <v>4</v>
      </c>
      <c r="K138" s="7">
        <f t="shared" si="8"/>
        <v>376</v>
      </c>
      <c r="L138" s="7">
        <f t="shared" si="9"/>
        <v>26.320000000000004</v>
      </c>
      <c r="M138" s="7">
        <f t="shared" si="10"/>
        <v>402.32</v>
      </c>
      <c r="N138" s="7">
        <f t="shared" si="11"/>
        <v>4716.5599999999995</v>
      </c>
      <c r="O138" s="6">
        <v>4716.5600000000004</v>
      </c>
      <c r="P138" s="11">
        <v>0</v>
      </c>
      <c r="AG138" s="11"/>
    </row>
    <row r="139" spans="1:33" ht="24" customHeight="1">
      <c r="A139" s="9">
        <v>135</v>
      </c>
      <c r="B139" s="3">
        <v>6030000689</v>
      </c>
      <c r="C139" s="99" t="s">
        <v>3501</v>
      </c>
      <c r="D139" s="4" t="s">
        <v>3502</v>
      </c>
      <c r="E139" s="173" t="s">
        <v>3503</v>
      </c>
      <c r="F139" s="2" t="s">
        <v>438</v>
      </c>
      <c r="G139" s="1">
        <v>7986.48</v>
      </c>
      <c r="H139" s="6">
        <v>522.48</v>
      </c>
      <c r="I139" s="160">
        <v>213</v>
      </c>
      <c r="J139" s="6">
        <v>4</v>
      </c>
      <c r="K139" s="7">
        <f t="shared" si="8"/>
        <v>852</v>
      </c>
      <c r="L139" s="7">
        <f t="shared" si="9"/>
        <v>59.640000000000008</v>
      </c>
      <c r="M139" s="7">
        <f t="shared" si="10"/>
        <v>911.64</v>
      </c>
      <c r="N139" s="7">
        <f t="shared" si="11"/>
        <v>8898.119999999999</v>
      </c>
      <c r="O139" s="6">
        <v>8898.1200000000008</v>
      </c>
      <c r="P139" s="11">
        <v>1</v>
      </c>
      <c r="AG139" s="11"/>
    </row>
    <row r="140" spans="1:33" ht="24" customHeight="1">
      <c r="A140" s="9">
        <v>136</v>
      </c>
      <c r="B140" s="3">
        <v>6030000690</v>
      </c>
      <c r="C140" s="99" t="s">
        <v>3504</v>
      </c>
      <c r="D140" s="4" t="s">
        <v>3505</v>
      </c>
      <c r="E140" s="173" t="s">
        <v>3506</v>
      </c>
      <c r="F140" s="2" t="s">
        <v>438</v>
      </c>
      <c r="G140" s="1">
        <v>1605</v>
      </c>
      <c r="H140" s="6">
        <v>105</v>
      </c>
      <c r="I140" s="160">
        <v>37</v>
      </c>
      <c r="J140" s="6">
        <v>4</v>
      </c>
      <c r="K140" s="7">
        <f t="shared" si="8"/>
        <v>148</v>
      </c>
      <c r="L140" s="7">
        <f t="shared" si="9"/>
        <v>10.360000000000001</v>
      </c>
      <c r="M140" s="7">
        <f t="shared" si="10"/>
        <v>158.36000000000001</v>
      </c>
      <c r="N140" s="7">
        <f t="shared" si="11"/>
        <v>1763.3600000000001</v>
      </c>
      <c r="O140" s="6">
        <v>1763.36</v>
      </c>
      <c r="P140" s="11">
        <v>0</v>
      </c>
      <c r="AG140" s="11"/>
    </row>
    <row r="141" spans="1:33" ht="24" customHeight="1">
      <c r="A141" s="9">
        <v>137</v>
      </c>
      <c r="B141" s="3">
        <v>6030000691</v>
      </c>
      <c r="C141" s="2" t="s">
        <v>3507</v>
      </c>
      <c r="D141" s="4" t="s">
        <v>3508</v>
      </c>
      <c r="E141" s="173" t="s">
        <v>3509</v>
      </c>
      <c r="F141" s="2" t="s">
        <v>472</v>
      </c>
      <c r="G141" s="1">
        <v>1425.24</v>
      </c>
      <c r="H141" s="6">
        <v>93.24</v>
      </c>
      <c r="I141" s="160">
        <v>343</v>
      </c>
      <c r="J141" s="6">
        <v>4</v>
      </c>
      <c r="K141" s="7">
        <f t="shared" si="8"/>
        <v>1372</v>
      </c>
      <c r="L141" s="7">
        <f t="shared" si="9"/>
        <v>96.04</v>
      </c>
      <c r="M141" s="7">
        <f t="shared" si="10"/>
        <v>1468.04</v>
      </c>
      <c r="N141" s="7">
        <f t="shared" si="11"/>
        <v>2893.2799999999997</v>
      </c>
      <c r="O141" s="6">
        <v>2893.28</v>
      </c>
      <c r="P141" s="11">
        <v>1</v>
      </c>
      <c r="AG141" s="11"/>
    </row>
    <row r="142" spans="1:33" ht="24" customHeight="1">
      <c r="A142" s="9">
        <v>138</v>
      </c>
      <c r="B142" s="3">
        <v>6030000692</v>
      </c>
      <c r="C142" s="99" t="s">
        <v>3510</v>
      </c>
      <c r="D142" s="4" t="s">
        <v>3511</v>
      </c>
      <c r="E142" s="173" t="s">
        <v>3512</v>
      </c>
      <c r="F142" s="2" t="s">
        <v>476</v>
      </c>
      <c r="G142" s="1">
        <v>701.92</v>
      </c>
      <c r="H142" s="6">
        <v>45.92</v>
      </c>
      <c r="I142" s="160">
        <v>70</v>
      </c>
      <c r="J142" s="6">
        <v>4</v>
      </c>
      <c r="K142" s="7">
        <f t="shared" si="8"/>
        <v>280</v>
      </c>
      <c r="L142" s="7">
        <f t="shared" si="9"/>
        <v>19.600000000000001</v>
      </c>
      <c r="M142" s="7">
        <f t="shared" si="10"/>
        <v>299.60000000000002</v>
      </c>
      <c r="N142" s="7">
        <f t="shared" si="11"/>
        <v>1001.52</v>
      </c>
      <c r="O142" s="6">
        <v>1001.52</v>
      </c>
      <c r="P142" s="11">
        <v>0</v>
      </c>
      <c r="AG142" s="11"/>
    </row>
    <row r="143" spans="1:33" ht="24" customHeight="1">
      <c r="A143" s="9">
        <v>139</v>
      </c>
      <c r="B143" s="3">
        <v>6030000693</v>
      </c>
      <c r="C143" s="2" t="s">
        <v>3513</v>
      </c>
      <c r="D143" s="4" t="s">
        <v>3511</v>
      </c>
      <c r="E143" s="173" t="s">
        <v>3514</v>
      </c>
      <c r="F143" s="2" t="s">
        <v>476</v>
      </c>
      <c r="G143" s="1">
        <v>214</v>
      </c>
      <c r="H143" s="6">
        <v>14</v>
      </c>
      <c r="I143" s="160">
        <v>28</v>
      </c>
      <c r="J143" s="6">
        <v>4</v>
      </c>
      <c r="K143" s="7">
        <f t="shared" si="8"/>
        <v>112</v>
      </c>
      <c r="L143" s="7">
        <f t="shared" si="9"/>
        <v>7.8400000000000007</v>
      </c>
      <c r="M143" s="7">
        <f t="shared" si="10"/>
        <v>119.84</v>
      </c>
      <c r="N143" s="7">
        <f t="shared" si="11"/>
        <v>333.84000000000003</v>
      </c>
      <c r="O143" s="6">
        <v>333.84</v>
      </c>
      <c r="P143" s="11">
        <v>1</v>
      </c>
      <c r="AG143" s="11"/>
    </row>
    <row r="144" spans="1:33" ht="24" customHeight="1">
      <c r="A144" s="9">
        <v>140</v>
      </c>
      <c r="B144" s="3">
        <v>6030000694</v>
      </c>
      <c r="C144" s="99" t="s">
        <v>3515</v>
      </c>
      <c r="D144" s="4" t="s">
        <v>3516</v>
      </c>
      <c r="E144" s="173" t="s">
        <v>3517</v>
      </c>
      <c r="F144" s="2" t="s">
        <v>438</v>
      </c>
      <c r="G144" s="1">
        <v>633.44000000000005</v>
      </c>
      <c r="H144" s="6">
        <v>41.44</v>
      </c>
      <c r="I144" s="160">
        <v>14</v>
      </c>
      <c r="J144" s="6">
        <v>4</v>
      </c>
      <c r="K144" s="7">
        <f t="shared" si="8"/>
        <v>56</v>
      </c>
      <c r="L144" s="7">
        <f t="shared" si="9"/>
        <v>3.9200000000000004</v>
      </c>
      <c r="M144" s="7">
        <f t="shared" si="10"/>
        <v>59.92</v>
      </c>
      <c r="N144" s="7">
        <f t="shared" si="11"/>
        <v>693.36</v>
      </c>
      <c r="O144" s="6">
        <v>693.36</v>
      </c>
      <c r="P144" s="11">
        <v>0</v>
      </c>
      <c r="AG144" s="11"/>
    </row>
    <row r="145" spans="1:33" ht="24" customHeight="1">
      <c r="A145" s="9">
        <v>141</v>
      </c>
      <c r="B145" s="3">
        <v>6030000695</v>
      </c>
      <c r="C145" s="99" t="s">
        <v>3518</v>
      </c>
      <c r="D145" s="4" t="s">
        <v>3519</v>
      </c>
      <c r="E145" s="173" t="s">
        <v>3520</v>
      </c>
      <c r="F145" s="2" t="s">
        <v>438</v>
      </c>
      <c r="G145" s="1">
        <v>624.88</v>
      </c>
      <c r="H145" s="6">
        <v>40.880000000000003</v>
      </c>
      <c r="I145" s="160">
        <v>13</v>
      </c>
      <c r="J145" s="6">
        <v>4</v>
      </c>
      <c r="K145" s="7">
        <f t="shared" si="8"/>
        <v>52</v>
      </c>
      <c r="L145" s="7">
        <f t="shared" si="9"/>
        <v>3.6400000000000006</v>
      </c>
      <c r="M145" s="7">
        <f t="shared" si="10"/>
        <v>55.64</v>
      </c>
      <c r="N145" s="7">
        <f t="shared" si="11"/>
        <v>680.52</v>
      </c>
      <c r="O145" s="6">
        <v>680.52</v>
      </c>
      <c r="P145" s="11">
        <v>1</v>
      </c>
      <c r="AG145" s="11"/>
    </row>
    <row r="146" spans="1:33" ht="24" customHeight="1">
      <c r="A146" s="9">
        <v>142</v>
      </c>
      <c r="B146" s="3">
        <v>6030000696</v>
      </c>
      <c r="C146" s="99" t="s">
        <v>3521</v>
      </c>
      <c r="D146" s="4" t="s">
        <v>3522</v>
      </c>
      <c r="E146" s="173" t="s">
        <v>3523</v>
      </c>
      <c r="F146" s="2" t="s">
        <v>505</v>
      </c>
      <c r="G146" s="1">
        <v>102.72</v>
      </c>
      <c r="H146" s="6">
        <v>6.72</v>
      </c>
      <c r="I146" s="160">
        <v>8</v>
      </c>
      <c r="J146" s="6">
        <v>4</v>
      </c>
      <c r="K146" s="7">
        <f t="shared" si="8"/>
        <v>32</v>
      </c>
      <c r="L146" s="7">
        <f t="shared" si="9"/>
        <v>2.2400000000000002</v>
      </c>
      <c r="M146" s="7">
        <f t="shared" si="10"/>
        <v>34.24</v>
      </c>
      <c r="N146" s="7">
        <f t="shared" si="11"/>
        <v>136.96</v>
      </c>
      <c r="O146" s="6">
        <v>136.96</v>
      </c>
      <c r="P146" s="11">
        <v>0</v>
      </c>
      <c r="AG146" s="11"/>
    </row>
    <row r="147" spans="1:33" ht="24" customHeight="1">
      <c r="A147" s="9">
        <v>143</v>
      </c>
      <c r="B147" s="3">
        <v>6030000697</v>
      </c>
      <c r="C147" s="99" t="s">
        <v>3524</v>
      </c>
      <c r="D147" s="4" t="s">
        <v>3525</v>
      </c>
      <c r="E147" s="173" t="s">
        <v>3526</v>
      </c>
      <c r="F147" s="2" t="s">
        <v>3527</v>
      </c>
      <c r="G147" s="1">
        <v>402.32</v>
      </c>
      <c r="H147" s="6">
        <v>26.32</v>
      </c>
      <c r="I147" s="160">
        <v>84</v>
      </c>
      <c r="J147" s="6">
        <v>4</v>
      </c>
      <c r="K147" s="7">
        <f t="shared" si="8"/>
        <v>336</v>
      </c>
      <c r="L147" s="7">
        <f t="shared" si="9"/>
        <v>23.520000000000003</v>
      </c>
      <c r="M147" s="7">
        <f t="shared" si="10"/>
        <v>359.52</v>
      </c>
      <c r="N147" s="7">
        <f t="shared" si="11"/>
        <v>761.83999999999992</v>
      </c>
      <c r="O147" s="6">
        <v>761.84</v>
      </c>
      <c r="P147" s="11">
        <v>1</v>
      </c>
      <c r="AG147" s="11"/>
    </row>
    <row r="148" spans="1:33" ht="24" customHeight="1">
      <c r="A148" s="9">
        <v>144</v>
      </c>
      <c r="B148" s="3">
        <v>6030000698</v>
      </c>
      <c r="C148" s="99" t="s">
        <v>3528</v>
      </c>
      <c r="D148" s="4" t="s">
        <v>3529</v>
      </c>
      <c r="E148" s="173" t="s">
        <v>3530</v>
      </c>
      <c r="F148" s="2" t="s">
        <v>3222</v>
      </c>
      <c r="G148" s="1">
        <v>0</v>
      </c>
      <c r="H148" s="6">
        <v>0</v>
      </c>
      <c r="I148" s="160">
        <v>3</v>
      </c>
      <c r="J148" s="6">
        <v>4</v>
      </c>
      <c r="K148" s="7">
        <f t="shared" si="8"/>
        <v>12</v>
      </c>
      <c r="L148" s="7">
        <f t="shared" si="9"/>
        <v>0.84000000000000008</v>
      </c>
      <c r="M148" s="7">
        <f t="shared" si="10"/>
        <v>12.84</v>
      </c>
      <c r="N148" s="7">
        <f t="shared" si="11"/>
        <v>12.84</v>
      </c>
      <c r="O148" s="6">
        <v>12.84</v>
      </c>
      <c r="P148" s="11">
        <v>0</v>
      </c>
      <c r="AG148" s="11"/>
    </row>
    <row r="149" spans="1:33" ht="24" customHeight="1">
      <c r="A149" s="9">
        <v>145</v>
      </c>
      <c r="B149" s="3">
        <v>6030000699</v>
      </c>
      <c r="C149" s="99" t="s">
        <v>3531</v>
      </c>
      <c r="D149" s="4" t="s">
        <v>3532</v>
      </c>
      <c r="E149" s="173" t="s">
        <v>3533</v>
      </c>
      <c r="F149" s="2" t="s">
        <v>472</v>
      </c>
      <c r="G149" s="1">
        <v>38.520000000000003</v>
      </c>
      <c r="H149" s="6">
        <v>2.52</v>
      </c>
      <c r="I149" s="160">
        <v>17</v>
      </c>
      <c r="J149" s="6">
        <v>4</v>
      </c>
      <c r="K149" s="7">
        <f t="shared" si="8"/>
        <v>68</v>
      </c>
      <c r="L149" s="7">
        <f t="shared" si="9"/>
        <v>4.7600000000000007</v>
      </c>
      <c r="M149" s="7">
        <f t="shared" si="10"/>
        <v>72.760000000000005</v>
      </c>
      <c r="N149" s="7">
        <f t="shared" si="11"/>
        <v>111.28</v>
      </c>
      <c r="O149" s="6">
        <v>111.28</v>
      </c>
      <c r="P149" s="11">
        <v>1</v>
      </c>
      <c r="AG149" s="11"/>
    </row>
    <row r="150" spans="1:33" ht="24" customHeight="1">
      <c r="A150" s="9">
        <v>146</v>
      </c>
      <c r="B150" s="3">
        <v>6030000700</v>
      </c>
      <c r="C150" s="2" t="s">
        <v>3534</v>
      </c>
      <c r="D150" s="4" t="s">
        <v>3535</v>
      </c>
      <c r="E150" s="173" t="s">
        <v>3536</v>
      </c>
      <c r="F150" s="2" t="s">
        <v>3222</v>
      </c>
      <c r="G150" s="1">
        <v>0</v>
      </c>
      <c r="H150" s="6">
        <v>0</v>
      </c>
      <c r="I150" s="160">
        <v>103</v>
      </c>
      <c r="J150" s="6">
        <v>4</v>
      </c>
      <c r="K150" s="7">
        <f t="shared" si="8"/>
        <v>412</v>
      </c>
      <c r="L150" s="7">
        <f t="shared" si="9"/>
        <v>28.840000000000003</v>
      </c>
      <c r="M150" s="7">
        <f t="shared" si="10"/>
        <v>440.84</v>
      </c>
      <c r="N150" s="7">
        <f t="shared" si="11"/>
        <v>440.84</v>
      </c>
      <c r="O150" s="6">
        <v>440.84</v>
      </c>
      <c r="P150" s="11">
        <v>0</v>
      </c>
      <c r="AG150" s="11"/>
    </row>
    <row r="151" spans="1:33" ht="24" customHeight="1">
      <c r="A151" s="9">
        <v>147</v>
      </c>
      <c r="B151" s="3">
        <v>6030000701</v>
      </c>
      <c r="C151" s="99" t="s">
        <v>3537</v>
      </c>
      <c r="D151" s="4" t="s">
        <v>3538</v>
      </c>
      <c r="E151" s="173" t="s">
        <v>3539</v>
      </c>
      <c r="F151" s="2" t="s">
        <v>438</v>
      </c>
      <c r="G151" s="1">
        <v>7601.28</v>
      </c>
      <c r="H151" s="6">
        <v>497.28</v>
      </c>
      <c r="I151" s="160">
        <v>215</v>
      </c>
      <c r="J151" s="6">
        <v>4</v>
      </c>
      <c r="K151" s="7">
        <f t="shared" si="8"/>
        <v>860</v>
      </c>
      <c r="L151" s="7">
        <f t="shared" si="9"/>
        <v>60.2</v>
      </c>
      <c r="M151" s="7">
        <f t="shared" si="10"/>
        <v>920.2</v>
      </c>
      <c r="N151" s="7">
        <f t="shared" si="11"/>
        <v>8521.48</v>
      </c>
      <c r="O151" s="6">
        <v>8521.48</v>
      </c>
      <c r="P151" s="11">
        <v>1</v>
      </c>
      <c r="AG151" s="11"/>
    </row>
    <row r="152" spans="1:33" ht="24" customHeight="1">
      <c r="A152" s="9">
        <v>148</v>
      </c>
      <c r="B152" s="3">
        <v>6030000702</v>
      </c>
      <c r="C152" s="99" t="s">
        <v>3540</v>
      </c>
      <c r="D152" s="4" t="s">
        <v>2085</v>
      </c>
      <c r="E152" s="173" t="s">
        <v>3541</v>
      </c>
      <c r="F152" s="2" t="s">
        <v>476</v>
      </c>
      <c r="G152" s="1">
        <v>77.040000000000006</v>
      </c>
      <c r="H152" s="6">
        <v>5.04</v>
      </c>
      <c r="I152" s="160">
        <v>9</v>
      </c>
      <c r="J152" s="6">
        <v>4</v>
      </c>
      <c r="K152" s="7">
        <f t="shared" si="8"/>
        <v>36</v>
      </c>
      <c r="L152" s="7">
        <f t="shared" si="9"/>
        <v>2.5200000000000005</v>
      </c>
      <c r="M152" s="7">
        <f t="shared" si="10"/>
        <v>38.520000000000003</v>
      </c>
      <c r="N152" s="7">
        <f t="shared" si="11"/>
        <v>115.56</v>
      </c>
      <c r="O152" s="6">
        <v>115.56</v>
      </c>
      <c r="P152" s="11">
        <v>0</v>
      </c>
      <c r="AG152" s="11"/>
    </row>
    <row r="153" spans="1:33" ht="24" customHeight="1">
      <c r="A153" s="9">
        <v>149</v>
      </c>
      <c r="B153" s="3">
        <v>6030000703</v>
      </c>
      <c r="C153" s="99" t="s">
        <v>3542</v>
      </c>
      <c r="D153" s="4" t="s">
        <v>3543</v>
      </c>
      <c r="E153" s="173" t="s">
        <v>3544</v>
      </c>
      <c r="F153" s="2" t="s">
        <v>438</v>
      </c>
      <c r="G153" s="1">
        <v>500.76</v>
      </c>
      <c r="H153" s="6">
        <v>32.76</v>
      </c>
      <c r="I153" s="160">
        <v>17</v>
      </c>
      <c r="J153" s="6">
        <v>4</v>
      </c>
      <c r="K153" s="7">
        <f t="shared" si="8"/>
        <v>68</v>
      </c>
      <c r="L153" s="7">
        <f t="shared" si="9"/>
        <v>4.7600000000000007</v>
      </c>
      <c r="M153" s="7">
        <f t="shared" si="10"/>
        <v>72.760000000000005</v>
      </c>
      <c r="N153" s="7">
        <f t="shared" si="11"/>
        <v>573.52</v>
      </c>
      <c r="O153" s="6">
        <v>573.52</v>
      </c>
      <c r="P153" s="11">
        <v>1</v>
      </c>
      <c r="AG153" s="11"/>
    </row>
    <row r="154" spans="1:33" ht="24" customHeight="1">
      <c r="A154" s="9">
        <v>150</v>
      </c>
      <c r="B154" s="3">
        <v>6030000704</v>
      </c>
      <c r="C154" s="99" t="s">
        <v>3545</v>
      </c>
      <c r="D154" s="4" t="s">
        <v>3546</v>
      </c>
      <c r="E154" s="173" t="s">
        <v>3547</v>
      </c>
      <c r="F154" s="2" t="s">
        <v>3222</v>
      </c>
      <c r="G154" s="1">
        <v>0</v>
      </c>
      <c r="H154" s="6">
        <v>0</v>
      </c>
      <c r="I154" s="160">
        <v>23</v>
      </c>
      <c r="J154" s="6">
        <v>4</v>
      </c>
      <c r="K154" s="7">
        <f t="shared" si="8"/>
        <v>92</v>
      </c>
      <c r="L154" s="7">
        <f t="shared" si="9"/>
        <v>6.44</v>
      </c>
      <c r="M154" s="7">
        <f t="shared" si="10"/>
        <v>98.44</v>
      </c>
      <c r="N154" s="7">
        <f t="shared" si="11"/>
        <v>98.44</v>
      </c>
      <c r="O154" s="6">
        <v>98.44</v>
      </c>
      <c r="P154" s="11">
        <v>0</v>
      </c>
      <c r="AG154" s="11"/>
    </row>
    <row r="155" spans="1:33" ht="24" customHeight="1">
      <c r="A155" s="9">
        <v>151</v>
      </c>
      <c r="B155" s="3">
        <v>6030000705</v>
      </c>
      <c r="C155" s="99" t="s">
        <v>3548</v>
      </c>
      <c r="D155" s="4" t="s">
        <v>2000</v>
      </c>
      <c r="E155" s="173" t="s">
        <v>3549</v>
      </c>
      <c r="F155" s="2" t="s">
        <v>740</v>
      </c>
      <c r="G155" s="1">
        <v>2148.56</v>
      </c>
      <c r="H155" s="6">
        <v>140.56</v>
      </c>
      <c r="I155" s="160">
        <v>139</v>
      </c>
      <c r="J155" s="6">
        <v>4</v>
      </c>
      <c r="K155" s="7">
        <f t="shared" si="8"/>
        <v>556</v>
      </c>
      <c r="L155" s="7">
        <f t="shared" si="9"/>
        <v>38.92</v>
      </c>
      <c r="M155" s="7">
        <f t="shared" si="10"/>
        <v>594.91999999999996</v>
      </c>
      <c r="N155" s="7">
        <f t="shared" si="11"/>
        <v>2743.48</v>
      </c>
      <c r="O155" s="6">
        <v>2743.48</v>
      </c>
      <c r="P155" s="11">
        <v>1</v>
      </c>
      <c r="AG155" s="11"/>
    </row>
    <row r="156" spans="1:33" ht="24" customHeight="1">
      <c r="A156" s="9">
        <v>152</v>
      </c>
      <c r="B156" s="3">
        <v>6030000706</v>
      </c>
      <c r="C156" s="99" t="s">
        <v>3550</v>
      </c>
      <c r="D156" s="4" t="s">
        <v>3551</v>
      </c>
      <c r="E156" s="173" t="s">
        <v>3552</v>
      </c>
      <c r="F156" s="2" t="s">
        <v>740</v>
      </c>
      <c r="G156" s="1">
        <v>1014.36</v>
      </c>
      <c r="H156" s="6">
        <v>66.36</v>
      </c>
      <c r="I156" s="160">
        <v>69</v>
      </c>
      <c r="J156" s="6">
        <v>4</v>
      </c>
      <c r="K156" s="7">
        <f t="shared" si="8"/>
        <v>276</v>
      </c>
      <c r="L156" s="7">
        <f t="shared" si="9"/>
        <v>19.32</v>
      </c>
      <c r="M156" s="7">
        <f t="shared" si="10"/>
        <v>295.32</v>
      </c>
      <c r="N156" s="7">
        <f t="shared" si="11"/>
        <v>1309.68</v>
      </c>
      <c r="O156" s="6">
        <v>1309.68</v>
      </c>
      <c r="P156" s="11">
        <v>0</v>
      </c>
      <c r="AG156" s="11"/>
    </row>
    <row r="157" spans="1:33" ht="24" customHeight="1">
      <c r="A157" s="9">
        <v>153</v>
      </c>
      <c r="B157" s="3">
        <v>6030000707</v>
      </c>
      <c r="C157" s="99" t="s">
        <v>3553</v>
      </c>
      <c r="D157" s="4" t="s">
        <v>3554</v>
      </c>
      <c r="E157" s="173" t="s">
        <v>3555</v>
      </c>
      <c r="F157" s="2" t="s">
        <v>438</v>
      </c>
      <c r="G157" s="1">
        <v>462.24</v>
      </c>
      <c r="H157" s="6">
        <v>30.24</v>
      </c>
      <c r="I157" s="160">
        <v>3</v>
      </c>
      <c r="J157" s="6">
        <v>4</v>
      </c>
      <c r="K157" s="7">
        <f t="shared" si="8"/>
        <v>12</v>
      </c>
      <c r="L157" s="7">
        <f t="shared" si="9"/>
        <v>0.84000000000000008</v>
      </c>
      <c r="M157" s="7">
        <f t="shared" si="10"/>
        <v>12.84</v>
      </c>
      <c r="N157" s="7">
        <f t="shared" si="11"/>
        <v>475.08</v>
      </c>
      <c r="O157" s="6">
        <v>475.08</v>
      </c>
      <c r="P157" s="11">
        <v>1</v>
      </c>
      <c r="AG157" s="11"/>
    </row>
    <row r="158" spans="1:33" ht="24" customHeight="1">
      <c r="A158" s="9">
        <v>154</v>
      </c>
      <c r="B158" s="3">
        <v>6030000708</v>
      </c>
      <c r="C158" s="99" t="s">
        <v>3556</v>
      </c>
      <c r="D158" s="4" t="s">
        <v>3557</v>
      </c>
      <c r="E158" s="173" t="s">
        <v>3558</v>
      </c>
      <c r="F158" s="2" t="s">
        <v>18</v>
      </c>
      <c r="G158" s="1">
        <v>0</v>
      </c>
      <c r="H158" s="6">
        <v>0</v>
      </c>
      <c r="I158" s="160">
        <v>28</v>
      </c>
      <c r="J158" s="6">
        <v>4</v>
      </c>
      <c r="K158" s="7">
        <f t="shared" si="8"/>
        <v>112</v>
      </c>
      <c r="L158" s="7">
        <f t="shared" si="9"/>
        <v>7.8400000000000007</v>
      </c>
      <c r="M158" s="7">
        <f t="shared" si="10"/>
        <v>119.84</v>
      </c>
      <c r="N158" s="7">
        <f t="shared" si="11"/>
        <v>119.84</v>
      </c>
      <c r="O158" s="6">
        <v>119.84</v>
      </c>
      <c r="P158" s="11">
        <v>0</v>
      </c>
      <c r="AG158" s="11"/>
    </row>
    <row r="159" spans="1:33" ht="24" customHeight="1">
      <c r="A159" s="9">
        <v>155</v>
      </c>
      <c r="B159" s="3">
        <v>6030000709</v>
      </c>
      <c r="C159" s="99" t="s">
        <v>3559</v>
      </c>
      <c r="D159" s="4" t="s">
        <v>3560</v>
      </c>
      <c r="E159" s="173" t="s">
        <v>3561</v>
      </c>
      <c r="F159" s="2" t="s">
        <v>18</v>
      </c>
      <c r="G159" s="1">
        <v>0</v>
      </c>
      <c r="H159" s="6">
        <v>0</v>
      </c>
      <c r="I159" s="160">
        <v>31</v>
      </c>
      <c r="J159" s="6">
        <v>4</v>
      </c>
      <c r="K159" s="7">
        <f t="shared" si="8"/>
        <v>124</v>
      </c>
      <c r="L159" s="7">
        <f t="shared" si="9"/>
        <v>8.6800000000000015</v>
      </c>
      <c r="M159" s="7">
        <f t="shared" si="10"/>
        <v>132.68</v>
      </c>
      <c r="N159" s="7">
        <f t="shared" si="11"/>
        <v>132.68</v>
      </c>
      <c r="O159" s="6">
        <v>132.68</v>
      </c>
      <c r="P159" s="11">
        <v>1</v>
      </c>
      <c r="Q159" s="175"/>
      <c r="AG159" s="11"/>
    </row>
    <row r="160" spans="1:33" ht="24" customHeight="1">
      <c r="A160" s="9">
        <v>156</v>
      </c>
      <c r="B160" s="3">
        <v>6030000710</v>
      </c>
      <c r="C160" s="99" t="s">
        <v>3562</v>
      </c>
      <c r="D160" s="4" t="s">
        <v>3563</v>
      </c>
      <c r="E160" s="173" t="s">
        <v>3564</v>
      </c>
      <c r="F160" s="2" t="s">
        <v>3565</v>
      </c>
      <c r="G160" s="1">
        <v>4.28</v>
      </c>
      <c r="H160" s="6">
        <v>0.28000000000000003</v>
      </c>
      <c r="I160" s="160">
        <v>0</v>
      </c>
      <c r="J160" s="6">
        <v>4</v>
      </c>
      <c r="K160" s="7">
        <v>0</v>
      </c>
      <c r="L160" s="7">
        <f t="shared" si="9"/>
        <v>0</v>
      </c>
      <c r="M160" s="7">
        <f t="shared" si="10"/>
        <v>0</v>
      </c>
      <c r="N160" s="7">
        <f t="shared" si="11"/>
        <v>4.28</v>
      </c>
      <c r="O160" s="6">
        <v>4.28</v>
      </c>
      <c r="P160" s="11">
        <v>0</v>
      </c>
      <c r="AG160" s="11"/>
    </row>
    <row r="161" spans="1:33" ht="24" customHeight="1">
      <c r="A161" s="9">
        <v>157</v>
      </c>
      <c r="B161" s="3">
        <v>6030000711</v>
      </c>
      <c r="C161" s="99" t="s">
        <v>3566</v>
      </c>
      <c r="D161" s="4" t="s">
        <v>3567</v>
      </c>
      <c r="E161" s="173" t="s">
        <v>3568</v>
      </c>
      <c r="F161" s="2" t="s">
        <v>438</v>
      </c>
      <c r="G161" s="1">
        <v>847.44</v>
      </c>
      <c r="H161" s="6">
        <v>55.44</v>
      </c>
      <c r="I161" s="160">
        <v>17</v>
      </c>
      <c r="J161" s="6">
        <v>4</v>
      </c>
      <c r="K161" s="7">
        <f t="shared" si="8"/>
        <v>68</v>
      </c>
      <c r="L161" s="7">
        <f t="shared" si="9"/>
        <v>4.7600000000000007</v>
      </c>
      <c r="M161" s="7">
        <f t="shared" si="10"/>
        <v>72.760000000000005</v>
      </c>
      <c r="N161" s="7">
        <f t="shared" si="11"/>
        <v>920.2</v>
      </c>
      <c r="O161" s="6">
        <v>920.2</v>
      </c>
      <c r="P161" s="11">
        <v>1</v>
      </c>
      <c r="AG161" s="11"/>
    </row>
    <row r="162" spans="1:33" ht="24" customHeight="1">
      <c r="A162" s="9">
        <v>158</v>
      </c>
      <c r="B162" s="3">
        <v>6030000712</v>
      </c>
      <c r="C162" s="99" t="s">
        <v>3569</v>
      </c>
      <c r="D162" s="4" t="s">
        <v>3570</v>
      </c>
      <c r="E162" s="173" t="s">
        <v>3571</v>
      </c>
      <c r="F162" s="2" t="s">
        <v>472</v>
      </c>
      <c r="G162" s="1">
        <v>466.52</v>
      </c>
      <c r="H162" s="6">
        <v>30.52</v>
      </c>
      <c r="I162" s="160">
        <v>72</v>
      </c>
      <c r="J162" s="6">
        <v>4</v>
      </c>
      <c r="K162" s="7">
        <f t="shared" si="8"/>
        <v>288</v>
      </c>
      <c r="L162" s="7">
        <f t="shared" si="9"/>
        <v>20.160000000000004</v>
      </c>
      <c r="M162" s="7">
        <f t="shared" si="10"/>
        <v>308.16000000000003</v>
      </c>
      <c r="N162" s="7">
        <f t="shared" si="11"/>
        <v>774.68000000000006</v>
      </c>
      <c r="O162" s="6">
        <v>774.68</v>
      </c>
      <c r="P162" s="11">
        <v>0</v>
      </c>
      <c r="AG162" s="11"/>
    </row>
    <row r="163" spans="1:33" ht="24" customHeight="1">
      <c r="A163" s="9">
        <v>159</v>
      </c>
      <c r="B163" s="3">
        <v>6030000713</v>
      </c>
      <c r="C163" s="99" t="s">
        <v>3572</v>
      </c>
      <c r="D163" s="4" t="s">
        <v>3573</v>
      </c>
      <c r="E163" s="173" t="s">
        <v>3574</v>
      </c>
      <c r="F163" s="2" t="s">
        <v>438</v>
      </c>
      <c r="G163" s="1">
        <v>256.8</v>
      </c>
      <c r="H163" s="6">
        <v>16.8</v>
      </c>
      <c r="I163" s="160">
        <v>6</v>
      </c>
      <c r="J163" s="6">
        <v>4</v>
      </c>
      <c r="K163" s="7">
        <f t="shared" si="8"/>
        <v>24</v>
      </c>
      <c r="L163" s="7">
        <f t="shared" si="9"/>
        <v>1.6800000000000002</v>
      </c>
      <c r="M163" s="7">
        <f t="shared" si="10"/>
        <v>25.68</v>
      </c>
      <c r="N163" s="7">
        <f t="shared" si="11"/>
        <v>282.48</v>
      </c>
      <c r="O163" s="6">
        <v>282.48</v>
      </c>
      <c r="P163" s="11">
        <v>1</v>
      </c>
      <c r="AG163" s="11"/>
    </row>
    <row r="164" spans="1:33" ht="24" customHeight="1">
      <c r="A164" s="9">
        <v>160</v>
      </c>
      <c r="B164" s="3">
        <v>6030000714</v>
      </c>
      <c r="C164" s="99" t="s">
        <v>3575</v>
      </c>
      <c r="D164" s="4" t="s">
        <v>3576</v>
      </c>
      <c r="E164" s="173" t="s">
        <v>3577</v>
      </c>
      <c r="F164" s="2" t="s">
        <v>461</v>
      </c>
      <c r="G164" s="1">
        <v>329.56</v>
      </c>
      <c r="H164" s="6">
        <v>21.56</v>
      </c>
      <c r="I164" s="160">
        <v>6</v>
      </c>
      <c r="J164" s="6">
        <v>4</v>
      </c>
      <c r="K164" s="7">
        <f t="shared" si="8"/>
        <v>24</v>
      </c>
      <c r="L164" s="7">
        <f t="shared" si="9"/>
        <v>1.6800000000000002</v>
      </c>
      <c r="M164" s="7">
        <f t="shared" si="10"/>
        <v>25.68</v>
      </c>
      <c r="N164" s="7">
        <f t="shared" si="11"/>
        <v>355.24</v>
      </c>
      <c r="O164" s="6">
        <v>355.24</v>
      </c>
      <c r="P164" s="11">
        <v>0</v>
      </c>
      <c r="AG164" s="11"/>
    </row>
    <row r="165" spans="1:33" ht="24" customHeight="1">
      <c r="A165" s="9">
        <v>161</v>
      </c>
      <c r="B165" s="3">
        <v>6030000715</v>
      </c>
      <c r="C165" s="99" t="s">
        <v>3578</v>
      </c>
      <c r="D165" s="4" t="s">
        <v>1360</v>
      </c>
      <c r="E165" s="173" t="s">
        <v>3579</v>
      </c>
      <c r="F165" s="2" t="s">
        <v>438</v>
      </c>
      <c r="G165" s="1">
        <v>64.2</v>
      </c>
      <c r="H165" s="6">
        <v>4.2</v>
      </c>
      <c r="I165" s="160">
        <v>1</v>
      </c>
      <c r="J165" s="6">
        <v>4</v>
      </c>
      <c r="K165" s="7">
        <f t="shared" si="8"/>
        <v>4</v>
      </c>
      <c r="L165" s="7">
        <f t="shared" si="9"/>
        <v>0.28000000000000003</v>
      </c>
      <c r="M165" s="7">
        <f t="shared" si="10"/>
        <v>4.28</v>
      </c>
      <c r="N165" s="7">
        <f t="shared" si="11"/>
        <v>68.48</v>
      </c>
      <c r="O165" s="6">
        <v>68.48</v>
      </c>
      <c r="P165" s="11">
        <v>1</v>
      </c>
      <c r="AG165" s="11"/>
    </row>
    <row r="166" spans="1:33" ht="24" customHeight="1">
      <c r="A166" s="9">
        <v>162</v>
      </c>
      <c r="B166" s="3">
        <v>6030000716</v>
      </c>
      <c r="C166" s="99" t="s">
        <v>3580</v>
      </c>
      <c r="D166" s="4" t="s">
        <v>3581</v>
      </c>
      <c r="E166" s="173" t="s">
        <v>3582</v>
      </c>
      <c r="F166" s="2" t="s">
        <v>740</v>
      </c>
      <c r="G166" s="1">
        <v>376.64</v>
      </c>
      <c r="H166" s="6">
        <v>24.64</v>
      </c>
      <c r="I166" s="160">
        <v>24</v>
      </c>
      <c r="J166" s="6">
        <v>4</v>
      </c>
      <c r="K166" s="7">
        <f t="shared" si="8"/>
        <v>96</v>
      </c>
      <c r="L166" s="7">
        <f t="shared" si="9"/>
        <v>6.7200000000000006</v>
      </c>
      <c r="M166" s="7">
        <f t="shared" si="10"/>
        <v>102.72</v>
      </c>
      <c r="N166" s="7">
        <f t="shared" si="11"/>
        <v>479.36</v>
      </c>
      <c r="O166" s="6">
        <v>479.36</v>
      </c>
      <c r="P166" s="11">
        <v>0</v>
      </c>
      <c r="AG166" s="11"/>
    </row>
    <row r="167" spans="1:33" ht="24" customHeight="1">
      <c r="A167" s="9">
        <v>163</v>
      </c>
      <c r="B167" s="3">
        <v>6030000717</v>
      </c>
      <c r="C167" s="99" t="s">
        <v>3583</v>
      </c>
      <c r="D167" s="4" t="s">
        <v>3584</v>
      </c>
      <c r="E167" s="173" t="s">
        <v>3585</v>
      </c>
      <c r="F167" s="2" t="s">
        <v>438</v>
      </c>
      <c r="G167" s="1">
        <v>1129.92</v>
      </c>
      <c r="H167" s="6">
        <v>73.92</v>
      </c>
      <c r="I167" s="160">
        <v>31</v>
      </c>
      <c r="J167" s="6">
        <v>4</v>
      </c>
      <c r="K167" s="7">
        <f t="shared" si="8"/>
        <v>124</v>
      </c>
      <c r="L167" s="7">
        <f t="shared" si="9"/>
        <v>8.6800000000000015</v>
      </c>
      <c r="M167" s="7">
        <f t="shared" si="10"/>
        <v>132.68</v>
      </c>
      <c r="N167" s="7">
        <f t="shared" si="11"/>
        <v>1262.6000000000001</v>
      </c>
      <c r="O167" s="6">
        <v>1262.5999999999999</v>
      </c>
      <c r="P167" s="11">
        <v>1</v>
      </c>
      <c r="AG167" s="11"/>
    </row>
    <row r="168" spans="1:33" ht="24" customHeight="1">
      <c r="A168" s="9">
        <v>164</v>
      </c>
      <c r="B168" s="3">
        <v>6030000718</v>
      </c>
      <c r="C168" s="99" t="s">
        <v>3586</v>
      </c>
      <c r="D168" s="4" t="s">
        <v>3587</v>
      </c>
      <c r="E168" s="173" t="s">
        <v>3588</v>
      </c>
      <c r="F168" s="2" t="s">
        <v>438</v>
      </c>
      <c r="G168" s="1">
        <v>744.72</v>
      </c>
      <c r="H168" s="6">
        <v>48.72</v>
      </c>
      <c r="I168" s="160">
        <v>9</v>
      </c>
      <c r="J168" s="6">
        <v>4</v>
      </c>
      <c r="K168" s="7">
        <f t="shared" si="8"/>
        <v>36</v>
      </c>
      <c r="L168" s="7">
        <f t="shared" si="9"/>
        <v>2.5200000000000005</v>
      </c>
      <c r="M168" s="7">
        <f t="shared" si="10"/>
        <v>38.520000000000003</v>
      </c>
      <c r="N168" s="7">
        <f t="shared" si="11"/>
        <v>783.24</v>
      </c>
      <c r="O168" s="6">
        <v>783.24</v>
      </c>
      <c r="P168" s="11">
        <v>0</v>
      </c>
      <c r="AG168" s="11"/>
    </row>
    <row r="169" spans="1:33" ht="24" customHeight="1">
      <c r="A169" s="9">
        <v>165</v>
      </c>
      <c r="B169" s="3">
        <v>6030000719</v>
      </c>
      <c r="C169" s="2" t="s">
        <v>3589</v>
      </c>
      <c r="D169" s="4" t="s">
        <v>3590</v>
      </c>
      <c r="E169" s="173" t="s">
        <v>3591</v>
      </c>
      <c r="F169" s="2" t="s">
        <v>438</v>
      </c>
      <c r="G169" s="1">
        <v>102.72</v>
      </c>
      <c r="H169" s="6">
        <v>6.72</v>
      </c>
      <c r="I169" s="160">
        <v>4</v>
      </c>
      <c r="J169" s="6">
        <v>4</v>
      </c>
      <c r="K169" s="7">
        <f t="shared" si="8"/>
        <v>16</v>
      </c>
      <c r="L169" s="7">
        <f t="shared" si="9"/>
        <v>1.1200000000000001</v>
      </c>
      <c r="M169" s="7">
        <f t="shared" si="10"/>
        <v>17.12</v>
      </c>
      <c r="N169" s="7">
        <f t="shared" si="11"/>
        <v>119.84</v>
      </c>
      <c r="O169" s="6">
        <v>119.84</v>
      </c>
      <c r="P169" s="11">
        <v>1</v>
      </c>
      <c r="AG169" s="11"/>
    </row>
    <row r="170" spans="1:33" ht="24" customHeight="1">
      <c r="A170" s="9">
        <v>166</v>
      </c>
      <c r="B170" s="3">
        <v>6030000720</v>
      </c>
      <c r="C170" s="99" t="s">
        <v>3592</v>
      </c>
      <c r="D170" s="4" t="s">
        <v>3593</v>
      </c>
      <c r="E170" s="173" t="s">
        <v>3594</v>
      </c>
      <c r="F170" s="2" t="s">
        <v>438</v>
      </c>
      <c r="G170" s="1">
        <v>2773.44</v>
      </c>
      <c r="H170" s="6">
        <v>181.44</v>
      </c>
      <c r="I170" s="160">
        <v>80</v>
      </c>
      <c r="J170" s="6">
        <v>4</v>
      </c>
      <c r="K170" s="7">
        <f t="shared" si="8"/>
        <v>320</v>
      </c>
      <c r="L170" s="7">
        <f t="shared" si="9"/>
        <v>22.400000000000002</v>
      </c>
      <c r="M170" s="7">
        <f t="shared" si="10"/>
        <v>342.4</v>
      </c>
      <c r="N170" s="7">
        <f t="shared" si="11"/>
        <v>3115.84</v>
      </c>
      <c r="O170" s="6">
        <v>3115.84</v>
      </c>
      <c r="P170" s="11">
        <v>0</v>
      </c>
      <c r="AG170" s="11"/>
    </row>
    <row r="171" spans="1:33" ht="24" customHeight="1">
      <c r="A171" s="9">
        <v>167</v>
      </c>
      <c r="B171" s="3">
        <v>6030000721</v>
      </c>
      <c r="C171" s="99" t="s">
        <v>3595</v>
      </c>
      <c r="D171" s="4" t="s">
        <v>3596</v>
      </c>
      <c r="E171" s="173" t="s">
        <v>3597</v>
      </c>
      <c r="F171" s="2" t="s">
        <v>438</v>
      </c>
      <c r="G171" s="1">
        <v>1968.8</v>
      </c>
      <c r="H171" s="6">
        <v>128.80000000000001</v>
      </c>
      <c r="I171" s="160">
        <v>70</v>
      </c>
      <c r="J171" s="6">
        <v>4</v>
      </c>
      <c r="K171" s="7">
        <f t="shared" si="8"/>
        <v>280</v>
      </c>
      <c r="L171" s="7">
        <f t="shared" si="9"/>
        <v>19.600000000000001</v>
      </c>
      <c r="M171" s="7">
        <f t="shared" si="10"/>
        <v>299.60000000000002</v>
      </c>
      <c r="N171" s="7">
        <f t="shared" si="11"/>
        <v>2268.4</v>
      </c>
      <c r="O171" s="6">
        <v>2268.4</v>
      </c>
      <c r="P171" s="11">
        <v>1</v>
      </c>
      <c r="AG171" s="11"/>
    </row>
    <row r="172" spans="1:33" ht="24" customHeight="1">
      <c r="A172" s="9">
        <v>168</v>
      </c>
      <c r="B172" s="3">
        <v>6030000722</v>
      </c>
      <c r="C172" s="2" t="s">
        <v>3598</v>
      </c>
      <c r="D172" s="4" t="s">
        <v>3599</v>
      </c>
      <c r="E172" s="173" t="s">
        <v>3600</v>
      </c>
      <c r="F172" s="2" t="s">
        <v>740</v>
      </c>
      <c r="G172" s="1">
        <v>350.96</v>
      </c>
      <c r="H172" s="6">
        <v>22.96</v>
      </c>
      <c r="I172" s="160">
        <v>20</v>
      </c>
      <c r="J172" s="6">
        <v>4</v>
      </c>
      <c r="K172" s="7">
        <f t="shared" si="8"/>
        <v>80</v>
      </c>
      <c r="L172" s="7">
        <f t="shared" si="9"/>
        <v>5.6000000000000005</v>
      </c>
      <c r="M172" s="7">
        <f t="shared" si="10"/>
        <v>85.6</v>
      </c>
      <c r="N172" s="7">
        <f t="shared" si="11"/>
        <v>436.55999999999995</v>
      </c>
      <c r="O172" s="6">
        <v>436.56</v>
      </c>
      <c r="P172" s="11">
        <v>0</v>
      </c>
      <c r="AG172" s="11"/>
    </row>
    <row r="173" spans="1:33" ht="24" customHeight="1">
      <c r="A173" s="9">
        <v>169</v>
      </c>
      <c r="B173" s="3">
        <v>6030000723</v>
      </c>
      <c r="C173" s="99" t="s">
        <v>3601</v>
      </c>
      <c r="D173" s="4" t="s">
        <v>523</v>
      </c>
      <c r="E173" s="173" t="s">
        <v>3602</v>
      </c>
      <c r="F173" s="2" t="s">
        <v>3222</v>
      </c>
      <c r="G173" s="1">
        <v>0</v>
      </c>
      <c r="H173" s="6">
        <v>0</v>
      </c>
      <c r="I173" s="160">
        <v>480</v>
      </c>
      <c r="J173" s="6">
        <v>4</v>
      </c>
      <c r="K173" s="7">
        <f t="shared" si="8"/>
        <v>1920</v>
      </c>
      <c r="L173" s="7">
        <f t="shared" si="9"/>
        <v>134.4</v>
      </c>
      <c r="M173" s="7">
        <f t="shared" si="10"/>
        <v>2054.4</v>
      </c>
      <c r="N173" s="7">
        <f t="shared" si="11"/>
        <v>2054.4</v>
      </c>
      <c r="O173" s="6">
        <v>2054.4</v>
      </c>
      <c r="P173" s="11">
        <v>1</v>
      </c>
      <c r="AG173" s="11"/>
    </row>
    <row r="174" spans="1:33" ht="24" customHeight="1">
      <c r="A174" s="9">
        <v>170</v>
      </c>
      <c r="B174" s="3">
        <v>6030000724</v>
      </c>
      <c r="C174" s="99" t="s">
        <v>3603</v>
      </c>
      <c r="D174" s="4" t="s">
        <v>3604</v>
      </c>
      <c r="E174" s="173" t="s">
        <v>3605</v>
      </c>
      <c r="F174" s="2" t="s">
        <v>3222</v>
      </c>
      <c r="G174" s="1">
        <v>0</v>
      </c>
      <c r="H174" s="6">
        <v>0</v>
      </c>
      <c r="I174" s="160">
        <v>15</v>
      </c>
      <c r="J174" s="6">
        <v>4</v>
      </c>
      <c r="K174" s="7">
        <f t="shared" si="8"/>
        <v>60</v>
      </c>
      <c r="L174" s="7">
        <f t="shared" si="9"/>
        <v>4.2</v>
      </c>
      <c r="M174" s="7">
        <f t="shared" si="10"/>
        <v>64.2</v>
      </c>
      <c r="N174" s="7">
        <f t="shared" si="11"/>
        <v>64.2</v>
      </c>
      <c r="O174" s="6">
        <v>64.2</v>
      </c>
      <c r="P174" s="11">
        <v>0</v>
      </c>
      <c r="AG174" s="11"/>
    </row>
    <row r="175" spans="1:33" ht="24" customHeight="1">
      <c r="A175" s="9">
        <v>171</v>
      </c>
      <c r="B175" s="3">
        <v>6030000725</v>
      </c>
      <c r="C175" s="99" t="s">
        <v>3606</v>
      </c>
      <c r="D175" s="4" t="s">
        <v>3607</v>
      </c>
      <c r="E175" s="173" t="s">
        <v>1241</v>
      </c>
      <c r="F175" s="2" t="s">
        <v>3222</v>
      </c>
      <c r="G175" s="1">
        <v>0</v>
      </c>
      <c r="H175" s="6">
        <v>0</v>
      </c>
      <c r="I175" s="160">
        <v>27</v>
      </c>
      <c r="J175" s="6">
        <v>4</v>
      </c>
      <c r="K175" s="7">
        <f t="shared" si="8"/>
        <v>108</v>
      </c>
      <c r="L175" s="7">
        <f t="shared" si="9"/>
        <v>7.5600000000000005</v>
      </c>
      <c r="M175" s="7">
        <f t="shared" si="10"/>
        <v>115.56</v>
      </c>
      <c r="N175" s="7">
        <f t="shared" si="11"/>
        <v>115.56</v>
      </c>
      <c r="O175" s="6">
        <v>115.56</v>
      </c>
      <c r="P175" s="11">
        <v>1</v>
      </c>
      <c r="AG175" s="11"/>
    </row>
    <row r="176" spans="1:33" ht="24" customHeight="1">
      <c r="A176" s="9">
        <v>172</v>
      </c>
      <c r="B176" s="3">
        <v>6030000726</v>
      </c>
      <c r="C176" s="99" t="s">
        <v>3608</v>
      </c>
      <c r="D176" s="4" t="s">
        <v>3609</v>
      </c>
      <c r="E176" s="173" t="s">
        <v>3610</v>
      </c>
      <c r="F176" s="2" t="s">
        <v>438</v>
      </c>
      <c r="G176" s="1">
        <v>29694.639999999999</v>
      </c>
      <c r="H176" s="6">
        <v>1942.64</v>
      </c>
      <c r="I176" s="160">
        <v>718</v>
      </c>
      <c r="J176" s="6">
        <v>4</v>
      </c>
      <c r="K176" s="7">
        <f t="shared" si="8"/>
        <v>2872</v>
      </c>
      <c r="L176" s="7">
        <f t="shared" si="9"/>
        <v>201.04000000000002</v>
      </c>
      <c r="M176" s="7">
        <f t="shared" si="10"/>
        <v>3073.04</v>
      </c>
      <c r="N176" s="7">
        <f t="shared" si="11"/>
        <v>32767.68</v>
      </c>
      <c r="O176" s="6">
        <v>32767.68</v>
      </c>
      <c r="P176" s="11">
        <v>0</v>
      </c>
      <c r="AG176" s="11"/>
    </row>
    <row r="177" spans="1:33" ht="24" customHeight="1">
      <c r="A177" s="9">
        <v>173</v>
      </c>
      <c r="B177" s="3">
        <v>6030000727</v>
      </c>
      <c r="C177" s="99" t="s">
        <v>3611</v>
      </c>
      <c r="D177" s="4" t="s">
        <v>3609</v>
      </c>
      <c r="E177" s="173" t="s">
        <v>3612</v>
      </c>
      <c r="F177" s="2" t="s">
        <v>1740</v>
      </c>
      <c r="G177" s="1">
        <v>192.6</v>
      </c>
      <c r="H177" s="6">
        <v>12.6</v>
      </c>
      <c r="I177" s="160">
        <v>0</v>
      </c>
      <c r="J177" s="6">
        <v>4</v>
      </c>
      <c r="K177" s="7">
        <f t="shared" si="8"/>
        <v>0</v>
      </c>
      <c r="L177" s="7">
        <f t="shared" si="9"/>
        <v>0</v>
      </c>
      <c r="M177" s="7">
        <f t="shared" si="10"/>
        <v>0</v>
      </c>
      <c r="N177" s="7">
        <f t="shared" si="11"/>
        <v>192.6</v>
      </c>
      <c r="O177" s="6">
        <v>192.6</v>
      </c>
      <c r="P177" s="11">
        <v>1</v>
      </c>
      <c r="AG177" s="11"/>
    </row>
    <row r="178" spans="1:33" ht="24" customHeight="1">
      <c r="A178" s="9">
        <v>174</v>
      </c>
      <c r="B178" s="3">
        <v>6030000728</v>
      </c>
      <c r="C178" s="99" t="s">
        <v>3613</v>
      </c>
      <c r="D178" s="4" t="s">
        <v>3614</v>
      </c>
      <c r="E178" s="173" t="s">
        <v>3615</v>
      </c>
      <c r="F178" s="2" t="s">
        <v>3222</v>
      </c>
      <c r="G178" s="1">
        <v>0</v>
      </c>
      <c r="H178" s="6">
        <v>0</v>
      </c>
      <c r="I178" s="160">
        <v>17</v>
      </c>
      <c r="J178" s="6">
        <v>4</v>
      </c>
      <c r="K178" s="7">
        <f t="shared" si="8"/>
        <v>68</v>
      </c>
      <c r="L178" s="7">
        <f t="shared" si="9"/>
        <v>4.7600000000000007</v>
      </c>
      <c r="M178" s="7">
        <f t="shared" si="10"/>
        <v>72.760000000000005</v>
      </c>
      <c r="N178" s="7">
        <f t="shared" si="11"/>
        <v>72.760000000000005</v>
      </c>
      <c r="O178" s="6">
        <v>72.760000000000005</v>
      </c>
      <c r="P178" s="11">
        <v>0</v>
      </c>
      <c r="AG178" s="11"/>
    </row>
    <row r="179" spans="1:33" ht="24" customHeight="1">
      <c r="A179" s="9">
        <v>175</v>
      </c>
      <c r="B179" s="3">
        <v>6030000729</v>
      </c>
      <c r="C179" s="99" t="s">
        <v>3616</v>
      </c>
      <c r="D179" s="4" t="s">
        <v>1782</v>
      </c>
      <c r="E179" s="173" t="s">
        <v>3617</v>
      </c>
      <c r="F179" s="2" t="s">
        <v>472</v>
      </c>
      <c r="G179" s="1">
        <v>89.88</v>
      </c>
      <c r="H179" s="6">
        <v>5.88</v>
      </c>
      <c r="I179" s="160">
        <v>19</v>
      </c>
      <c r="J179" s="6">
        <v>4</v>
      </c>
      <c r="K179" s="7">
        <f t="shared" si="8"/>
        <v>76</v>
      </c>
      <c r="L179" s="7">
        <f t="shared" si="9"/>
        <v>5.32</v>
      </c>
      <c r="M179" s="7">
        <f t="shared" si="10"/>
        <v>81.319999999999993</v>
      </c>
      <c r="N179" s="7">
        <f t="shared" si="11"/>
        <v>171.2</v>
      </c>
      <c r="O179" s="6">
        <v>171.2</v>
      </c>
      <c r="P179" s="11">
        <v>1</v>
      </c>
      <c r="AG179" s="11"/>
    </row>
    <row r="180" spans="1:33" ht="24" customHeight="1">
      <c r="A180" s="9">
        <v>176</v>
      </c>
      <c r="B180" s="3">
        <v>6030000730</v>
      </c>
      <c r="C180" s="3" t="s">
        <v>3618</v>
      </c>
      <c r="D180" s="4" t="s">
        <v>3619</v>
      </c>
      <c r="E180" s="173" t="s">
        <v>3620</v>
      </c>
      <c r="F180" s="2" t="s">
        <v>476</v>
      </c>
      <c r="G180" s="1">
        <v>265.36</v>
      </c>
      <c r="H180" s="6">
        <v>17.36</v>
      </c>
      <c r="I180" s="160">
        <v>33</v>
      </c>
      <c r="J180" s="6">
        <v>4</v>
      </c>
      <c r="K180" s="7">
        <f t="shared" si="8"/>
        <v>132</v>
      </c>
      <c r="L180" s="7">
        <f t="shared" si="9"/>
        <v>9.24</v>
      </c>
      <c r="M180" s="7">
        <f t="shared" si="10"/>
        <v>141.24</v>
      </c>
      <c r="N180" s="7">
        <f t="shared" si="11"/>
        <v>406.6</v>
      </c>
      <c r="O180" s="6">
        <v>406.6</v>
      </c>
      <c r="P180" s="11">
        <v>0</v>
      </c>
      <c r="AG180" s="11"/>
    </row>
    <row r="181" spans="1:33" ht="24" customHeight="1">
      <c r="A181" s="9">
        <v>177</v>
      </c>
      <c r="B181" s="3">
        <v>6030000731</v>
      </c>
      <c r="C181" s="3" t="s">
        <v>3621</v>
      </c>
      <c r="D181" s="4" t="s">
        <v>3622</v>
      </c>
      <c r="E181" s="173" t="s">
        <v>3623</v>
      </c>
      <c r="F181" s="2" t="s">
        <v>3222</v>
      </c>
      <c r="G181" s="1">
        <v>0</v>
      </c>
      <c r="H181" s="6">
        <v>0</v>
      </c>
      <c r="I181" s="160">
        <v>14</v>
      </c>
      <c r="J181" s="6">
        <v>4</v>
      </c>
      <c r="K181" s="7">
        <f t="shared" si="8"/>
        <v>56</v>
      </c>
      <c r="L181" s="7">
        <f t="shared" si="9"/>
        <v>3.9200000000000004</v>
      </c>
      <c r="M181" s="7">
        <f t="shared" si="10"/>
        <v>59.92</v>
      </c>
      <c r="N181" s="7">
        <f t="shared" si="11"/>
        <v>59.92</v>
      </c>
      <c r="O181" s="6">
        <v>59.92</v>
      </c>
      <c r="P181" s="11">
        <v>1</v>
      </c>
      <c r="AG181" s="11"/>
    </row>
    <row r="182" spans="1:33" ht="24" customHeight="1">
      <c r="A182" s="9">
        <v>178</v>
      </c>
      <c r="B182" s="3">
        <v>6030000732</v>
      </c>
      <c r="C182" s="99" t="s">
        <v>3624</v>
      </c>
      <c r="D182" s="4" t="s">
        <v>3625</v>
      </c>
      <c r="E182" s="173" t="s">
        <v>3626</v>
      </c>
      <c r="F182" s="2" t="s">
        <v>18</v>
      </c>
      <c r="G182" s="1">
        <v>0</v>
      </c>
      <c r="H182" s="6">
        <v>0</v>
      </c>
      <c r="I182" s="160">
        <v>67</v>
      </c>
      <c r="J182" s="6">
        <v>4</v>
      </c>
      <c r="K182" s="7">
        <f t="shared" si="8"/>
        <v>268</v>
      </c>
      <c r="L182" s="7">
        <f t="shared" si="9"/>
        <v>18.760000000000002</v>
      </c>
      <c r="M182" s="7">
        <f t="shared" si="10"/>
        <v>286.76</v>
      </c>
      <c r="N182" s="7">
        <f t="shared" si="11"/>
        <v>286.76</v>
      </c>
      <c r="O182" s="6">
        <v>286.76</v>
      </c>
      <c r="P182" s="11">
        <v>0</v>
      </c>
      <c r="AG182" s="11"/>
    </row>
    <row r="183" spans="1:33" ht="24" customHeight="1">
      <c r="A183" s="9">
        <v>179</v>
      </c>
      <c r="B183" s="3">
        <v>6030000733</v>
      </c>
      <c r="C183" s="99" t="s">
        <v>3627</v>
      </c>
      <c r="D183" s="4" t="s">
        <v>3628</v>
      </c>
      <c r="E183" s="173" t="s">
        <v>3629</v>
      </c>
      <c r="F183" s="2" t="s">
        <v>18</v>
      </c>
      <c r="G183" s="1">
        <v>0</v>
      </c>
      <c r="H183" s="6">
        <v>0</v>
      </c>
      <c r="I183" s="160">
        <v>15</v>
      </c>
      <c r="J183" s="6">
        <v>4</v>
      </c>
      <c r="K183" s="7">
        <f t="shared" si="8"/>
        <v>60</v>
      </c>
      <c r="L183" s="7">
        <f t="shared" si="9"/>
        <v>4.2</v>
      </c>
      <c r="M183" s="7">
        <f t="shared" si="10"/>
        <v>64.2</v>
      </c>
      <c r="N183" s="7">
        <f t="shared" si="11"/>
        <v>64.2</v>
      </c>
      <c r="O183" s="6">
        <v>64.2</v>
      </c>
      <c r="P183" s="11">
        <v>1</v>
      </c>
      <c r="AG183" s="11"/>
    </row>
    <row r="184" spans="1:33" ht="24" customHeight="1">
      <c r="A184" s="9">
        <v>180</v>
      </c>
      <c r="B184" s="3">
        <v>6030000734</v>
      </c>
      <c r="C184" s="99" t="s">
        <v>3630</v>
      </c>
      <c r="D184" s="4" t="s">
        <v>3631</v>
      </c>
      <c r="E184" s="173" t="s">
        <v>3632</v>
      </c>
      <c r="F184" s="2" t="s">
        <v>18</v>
      </c>
      <c r="G184" s="1">
        <v>0</v>
      </c>
      <c r="H184" s="6">
        <v>0</v>
      </c>
      <c r="I184" s="160">
        <v>30</v>
      </c>
      <c r="J184" s="6">
        <v>4</v>
      </c>
      <c r="K184" s="7">
        <f t="shared" si="8"/>
        <v>120</v>
      </c>
      <c r="L184" s="7">
        <f t="shared" si="9"/>
        <v>8.4</v>
      </c>
      <c r="M184" s="7">
        <f t="shared" si="10"/>
        <v>128.4</v>
      </c>
      <c r="N184" s="7">
        <f t="shared" si="11"/>
        <v>128.4</v>
      </c>
      <c r="O184" s="6">
        <v>128.4</v>
      </c>
      <c r="P184" s="11">
        <v>0</v>
      </c>
      <c r="AG184" s="11"/>
    </row>
    <row r="185" spans="1:33" ht="24" customHeight="1">
      <c r="A185" s="9">
        <v>181</v>
      </c>
      <c r="B185" s="3">
        <v>6030000735</v>
      </c>
      <c r="C185" s="99" t="s">
        <v>3633</v>
      </c>
      <c r="D185" s="4" t="s">
        <v>3634</v>
      </c>
      <c r="E185" s="173" t="s">
        <v>3635</v>
      </c>
      <c r="F185" s="2" t="s">
        <v>3222</v>
      </c>
      <c r="G185" s="1">
        <v>0</v>
      </c>
      <c r="H185" s="6">
        <v>0</v>
      </c>
      <c r="I185" s="160">
        <v>19</v>
      </c>
      <c r="J185" s="6">
        <v>4</v>
      </c>
      <c r="K185" s="7">
        <f t="shared" si="8"/>
        <v>76</v>
      </c>
      <c r="L185" s="7">
        <f t="shared" si="9"/>
        <v>5.32</v>
      </c>
      <c r="M185" s="7">
        <f t="shared" si="10"/>
        <v>81.319999999999993</v>
      </c>
      <c r="N185" s="7">
        <f t="shared" si="11"/>
        <v>81.319999999999993</v>
      </c>
      <c r="O185" s="6">
        <v>81.319999999999993</v>
      </c>
      <c r="P185" s="11">
        <v>1</v>
      </c>
      <c r="AG185" s="11"/>
    </row>
    <row r="186" spans="1:33" ht="24" customHeight="1">
      <c r="A186" s="9">
        <v>182</v>
      </c>
      <c r="B186" s="3">
        <v>6030000736</v>
      </c>
      <c r="C186" s="99" t="s">
        <v>3636</v>
      </c>
      <c r="D186" s="4" t="s">
        <v>3634</v>
      </c>
      <c r="E186" s="173" t="s">
        <v>3637</v>
      </c>
      <c r="F186" s="2" t="s">
        <v>3222</v>
      </c>
      <c r="G186" s="1">
        <v>0</v>
      </c>
      <c r="H186" s="6">
        <v>0</v>
      </c>
      <c r="I186" s="160">
        <v>3</v>
      </c>
      <c r="J186" s="6">
        <v>4</v>
      </c>
      <c r="K186" s="7">
        <f t="shared" si="8"/>
        <v>12</v>
      </c>
      <c r="L186" s="7">
        <f t="shared" si="9"/>
        <v>0.84000000000000008</v>
      </c>
      <c r="M186" s="7">
        <f t="shared" si="10"/>
        <v>12.84</v>
      </c>
      <c r="N186" s="7">
        <f t="shared" si="11"/>
        <v>12.84</v>
      </c>
      <c r="O186" s="6">
        <v>12.84</v>
      </c>
      <c r="P186" s="11">
        <v>0</v>
      </c>
      <c r="AG186" s="11"/>
    </row>
    <row r="187" spans="1:33" ht="24" customHeight="1">
      <c r="A187" s="9">
        <v>183</v>
      </c>
      <c r="B187" s="3">
        <v>6030000737</v>
      </c>
      <c r="C187" s="99" t="s">
        <v>3638</v>
      </c>
      <c r="D187" s="4" t="s">
        <v>3639</v>
      </c>
      <c r="E187" s="173" t="s">
        <v>3640</v>
      </c>
      <c r="F187" s="2" t="s">
        <v>3222</v>
      </c>
      <c r="G187" s="1">
        <v>0</v>
      </c>
      <c r="H187" s="6">
        <v>0</v>
      </c>
      <c r="I187" s="160">
        <v>26</v>
      </c>
      <c r="J187" s="6">
        <v>4</v>
      </c>
      <c r="K187" s="7">
        <f t="shared" si="8"/>
        <v>104</v>
      </c>
      <c r="L187" s="7">
        <f t="shared" si="9"/>
        <v>7.2800000000000011</v>
      </c>
      <c r="M187" s="7">
        <f t="shared" si="10"/>
        <v>111.28</v>
      </c>
      <c r="N187" s="7">
        <f t="shared" si="11"/>
        <v>111.28</v>
      </c>
      <c r="O187" s="6">
        <v>111.28</v>
      </c>
      <c r="P187" s="11">
        <v>1</v>
      </c>
      <c r="AG187" s="11"/>
    </row>
    <row r="188" spans="1:33" ht="24" customHeight="1">
      <c r="A188" s="9">
        <v>184</v>
      </c>
      <c r="B188" s="3">
        <v>6030000738</v>
      </c>
      <c r="C188" s="99" t="s">
        <v>3641</v>
      </c>
      <c r="D188" s="4" t="s">
        <v>3634</v>
      </c>
      <c r="E188" s="173" t="s">
        <v>3642</v>
      </c>
      <c r="F188" s="2" t="s">
        <v>3222</v>
      </c>
      <c r="G188" s="1">
        <v>0</v>
      </c>
      <c r="H188" s="6">
        <v>0</v>
      </c>
      <c r="I188" s="160">
        <v>14</v>
      </c>
      <c r="J188" s="6">
        <v>4</v>
      </c>
      <c r="K188" s="7">
        <f t="shared" si="8"/>
        <v>56</v>
      </c>
      <c r="L188" s="7">
        <f t="shared" si="9"/>
        <v>3.9200000000000004</v>
      </c>
      <c r="M188" s="7">
        <f t="shared" si="10"/>
        <v>59.92</v>
      </c>
      <c r="N188" s="7">
        <f t="shared" si="11"/>
        <v>59.92</v>
      </c>
      <c r="O188" s="6">
        <v>59.92</v>
      </c>
      <c r="P188" s="11">
        <v>0</v>
      </c>
      <c r="AG188" s="11"/>
    </row>
    <row r="189" spans="1:33" ht="24" customHeight="1">
      <c r="A189" s="9">
        <v>185</v>
      </c>
      <c r="B189" s="3">
        <v>6030000739</v>
      </c>
      <c r="C189" s="99" t="s">
        <v>3643</v>
      </c>
      <c r="D189" s="4" t="s">
        <v>3634</v>
      </c>
      <c r="E189" s="173" t="s">
        <v>3644</v>
      </c>
      <c r="F189" s="2" t="s">
        <v>3222</v>
      </c>
      <c r="G189" s="1">
        <v>0</v>
      </c>
      <c r="H189" s="6">
        <v>0</v>
      </c>
      <c r="I189" s="160">
        <v>8</v>
      </c>
      <c r="J189" s="6">
        <v>4</v>
      </c>
      <c r="K189" s="7">
        <f t="shared" si="8"/>
        <v>32</v>
      </c>
      <c r="L189" s="7">
        <f t="shared" si="9"/>
        <v>2.2400000000000002</v>
      </c>
      <c r="M189" s="7">
        <f t="shared" si="10"/>
        <v>34.24</v>
      </c>
      <c r="N189" s="7">
        <f t="shared" si="11"/>
        <v>34.24</v>
      </c>
      <c r="O189" s="6">
        <v>34.24</v>
      </c>
      <c r="P189" s="11">
        <v>1</v>
      </c>
      <c r="AG189" s="11"/>
    </row>
    <row r="190" spans="1:33" ht="24" customHeight="1">
      <c r="A190" s="9">
        <v>186</v>
      </c>
      <c r="B190" s="3">
        <v>6030000740</v>
      </c>
      <c r="C190" s="99" t="s">
        <v>3645</v>
      </c>
      <c r="D190" s="4" t="s">
        <v>3646</v>
      </c>
      <c r="E190" s="173" t="s">
        <v>3647</v>
      </c>
      <c r="F190" s="2" t="s">
        <v>3648</v>
      </c>
      <c r="G190" s="1">
        <v>192.6</v>
      </c>
      <c r="H190" s="6">
        <v>12.6</v>
      </c>
      <c r="I190" s="160">
        <v>25</v>
      </c>
      <c r="J190" s="6">
        <v>4</v>
      </c>
      <c r="K190" s="7">
        <f t="shared" si="8"/>
        <v>100</v>
      </c>
      <c r="L190" s="7">
        <f t="shared" si="9"/>
        <v>7.0000000000000009</v>
      </c>
      <c r="M190" s="7">
        <f t="shared" si="10"/>
        <v>107</v>
      </c>
      <c r="N190" s="7">
        <f t="shared" si="11"/>
        <v>299.60000000000002</v>
      </c>
      <c r="O190" s="6">
        <v>299.60000000000002</v>
      </c>
      <c r="P190" s="11">
        <v>0</v>
      </c>
      <c r="AG190" s="11"/>
    </row>
    <row r="191" spans="1:33" ht="24" customHeight="1">
      <c r="A191" s="9">
        <v>187</v>
      </c>
      <c r="B191" s="3">
        <v>6030000741</v>
      </c>
      <c r="C191" s="99" t="s">
        <v>3649</v>
      </c>
      <c r="D191" s="4" t="s">
        <v>3650</v>
      </c>
      <c r="E191" s="173" t="s">
        <v>3651</v>
      </c>
      <c r="F191" s="2" t="s">
        <v>3222</v>
      </c>
      <c r="G191" s="1">
        <v>0</v>
      </c>
      <c r="H191" s="6">
        <v>0</v>
      </c>
      <c r="I191" s="160">
        <v>37</v>
      </c>
      <c r="J191" s="6">
        <v>4</v>
      </c>
      <c r="K191" s="7">
        <f t="shared" si="8"/>
        <v>148</v>
      </c>
      <c r="L191" s="7">
        <f t="shared" si="9"/>
        <v>10.360000000000001</v>
      </c>
      <c r="M191" s="7">
        <f t="shared" si="10"/>
        <v>158.36000000000001</v>
      </c>
      <c r="N191" s="7">
        <f t="shared" si="11"/>
        <v>158.36000000000001</v>
      </c>
      <c r="O191" s="6">
        <v>158.36000000000001</v>
      </c>
      <c r="P191" s="11">
        <v>1</v>
      </c>
      <c r="AG191" s="11"/>
    </row>
    <row r="192" spans="1:33" ht="24" customHeight="1">
      <c r="A192" s="9">
        <v>188</v>
      </c>
      <c r="B192" s="3">
        <v>6030000742</v>
      </c>
      <c r="C192" s="99" t="s">
        <v>3652</v>
      </c>
      <c r="D192" s="4" t="s">
        <v>3653</v>
      </c>
      <c r="E192" s="173" t="s">
        <v>3654</v>
      </c>
      <c r="F192" s="2" t="s">
        <v>3222</v>
      </c>
      <c r="G192" s="1">
        <v>0</v>
      </c>
      <c r="H192" s="6">
        <v>0</v>
      </c>
      <c r="I192" s="160">
        <v>18</v>
      </c>
      <c r="J192" s="6">
        <v>4</v>
      </c>
      <c r="K192" s="7">
        <f t="shared" si="8"/>
        <v>72</v>
      </c>
      <c r="L192" s="7">
        <f t="shared" si="9"/>
        <v>5.0400000000000009</v>
      </c>
      <c r="M192" s="7">
        <f t="shared" si="10"/>
        <v>77.040000000000006</v>
      </c>
      <c r="N192" s="7">
        <f t="shared" si="11"/>
        <v>77.040000000000006</v>
      </c>
      <c r="O192" s="6">
        <v>77.040000000000006</v>
      </c>
      <c r="P192" s="11">
        <v>0</v>
      </c>
      <c r="AG192" s="11"/>
    </row>
    <row r="193" spans="1:33" ht="24" customHeight="1">
      <c r="A193" s="9">
        <v>189</v>
      </c>
      <c r="B193" s="3">
        <v>6030000743</v>
      </c>
      <c r="C193" s="99" t="s">
        <v>3655</v>
      </c>
      <c r="D193" s="4" t="s">
        <v>3656</v>
      </c>
      <c r="E193" s="173" t="s">
        <v>3657</v>
      </c>
      <c r="F193" s="2" t="s">
        <v>3222</v>
      </c>
      <c r="G193" s="1">
        <v>0</v>
      </c>
      <c r="H193" s="6">
        <v>0</v>
      </c>
      <c r="I193" s="160">
        <v>17</v>
      </c>
      <c r="J193" s="6">
        <v>4</v>
      </c>
      <c r="K193" s="7">
        <f t="shared" si="8"/>
        <v>68</v>
      </c>
      <c r="L193" s="7">
        <f t="shared" si="9"/>
        <v>4.7600000000000007</v>
      </c>
      <c r="M193" s="7">
        <f t="shared" si="10"/>
        <v>72.760000000000005</v>
      </c>
      <c r="N193" s="7">
        <f t="shared" si="11"/>
        <v>72.760000000000005</v>
      </c>
      <c r="O193" s="6">
        <v>72.760000000000005</v>
      </c>
      <c r="P193" s="11">
        <v>1</v>
      </c>
      <c r="AG193" s="11"/>
    </row>
    <row r="194" spans="1:33" ht="24" customHeight="1">
      <c r="A194" s="9">
        <v>190</v>
      </c>
      <c r="B194" s="3">
        <v>6030000744</v>
      </c>
      <c r="C194" s="99" t="s">
        <v>3658</v>
      </c>
      <c r="D194" s="4" t="s">
        <v>3659</v>
      </c>
      <c r="E194" s="173" t="s">
        <v>3660</v>
      </c>
      <c r="F194" s="2" t="s">
        <v>3222</v>
      </c>
      <c r="G194" s="1">
        <v>0</v>
      </c>
      <c r="H194" s="6">
        <v>0</v>
      </c>
      <c r="I194" s="160">
        <v>8</v>
      </c>
      <c r="J194" s="6">
        <v>4</v>
      </c>
      <c r="K194" s="7">
        <f t="shared" si="8"/>
        <v>32</v>
      </c>
      <c r="L194" s="7">
        <f t="shared" si="9"/>
        <v>2.2400000000000002</v>
      </c>
      <c r="M194" s="7">
        <f t="shared" si="10"/>
        <v>34.24</v>
      </c>
      <c r="N194" s="7">
        <f t="shared" si="11"/>
        <v>34.24</v>
      </c>
      <c r="O194" s="6">
        <v>34.24</v>
      </c>
      <c r="P194" s="11">
        <v>0</v>
      </c>
      <c r="AG194" s="11"/>
    </row>
    <row r="195" spans="1:33" ht="24" customHeight="1">
      <c r="A195" s="9">
        <v>191</v>
      </c>
      <c r="B195" s="3">
        <v>6030000745</v>
      </c>
      <c r="C195" s="99" t="s">
        <v>3661</v>
      </c>
      <c r="D195" s="4" t="s">
        <v>3662</v>
      </c>
      <c r="E195" s="173" t="s">
        <v>3663</v>
      </c>
      <c r="F195" s="2" t="s">
        <v>3222</v>
      </c>
      <c r="G195" s="1">
        <v>0</v>
      </c>
      <c r="H195" s="6">
        <v>0</v>
      </c>
      <c r="I195" s="160">
        <v>10</v>
      </c>
      <c r="J195" s="6">
        <v>4</v>
      </c>
      <c r="K195" s="7">
        <f t="shared" si="8"/>
        <v>40</v>
      </c>
      <c r="L195" s="7">
        <f t="shared" si="9"/>
        <v>2.8000000000000003</v>
      </c>
      <c r="M195" s="7">
        <f t="shared" si="10"/>
        <v>42.8</v>
      </c>
      <c r="N195" s="7">
        <f t="shared" si="11"/>
        <v>42.8</v>
      </c>
      <c r="O195" s="6">
        <v>42.8</v>
      </c>
      <c r="P195" s="11">
        <v>1</v>
      </c>
      <c r="AG195" s="11"/>
    </row>
    <row r="196" spans="1:33" ht="24" customHeight="1">
      <c r="A196" s="9">
        <v>192</v>
      </c>
      <c r="B196" s="3">
        <v>6030000746</v>
      </c>
      <c r="C196" s="99" t="s">
        <v>3664</v>
      </c>
      <c r="D196" s="4" t="s">
        <v>3665</v>
      </c>
      <c r="E196" s="173" t="s">
        <v>3666</v>
      </c>
      <c r="F196" s="2" t="s">
        <v>18</v>
      </c>
      <c r="G196" s="1">
        <v>0</v>
      </c>
      <c r="H196" s="6">
        <v>0</v>
      </c>
      <c r="I196" s="160">
        <v>27</v>
      </c>
      <c r="J196" s="6">
        <v>4</v>
      </c>
      <c r="K196" s="7">
        <f t="shared" si="8"/>
        <v>108</v>
      </c>
      <c r="L196" s="7">
        <f t="shared" si="9"/>
        <v>7.5600000000000005</v>
      </c>
      <c r="M196" s="7">
        <f t="shared" si="10"/>
        <v>115.56</v>
      </c>
      <c r="N196" s="7">
        <f t="shared" si="11"/>
        <v>115.56</v>
      </c>
      <c r="O196" s="6">
        <v>115.56</v>
      </c>
      <c r="P196" s="11">
        <v>0</v>
      </c>
      <c r="AG196" s="11"/>
    </row>
    <row r="197" spans="1:33" ht="24" customHeight="1">
      <c r="A197" s="9">
        <v>193</v>
      </c>
      <c r="B197" s="3">
        <v>6030000747</v>
      </c>
      <c r="C197" s="99" t="s">
        <v>3667</v>
      </c>
      <c r="D197" s="4" t="s">
        <v>3668</v>
      </c>
      <c r="E197" s="173" t="s">
        <v>3669</v>
      </c>
      <c r="F197" s="2" t="s">
        <v>438</v>
      </c>
      <c r="G197" s="1">
        <v>1660.64</v>
      </c>
      <c r="H197" s="6">
        <v>108.64</v>
      </c>
      <c r="I197" s="160">
        <v>55</v>
      </c>
      <c r="J197" s="6">
        <v>4</v>
      </c>
      <c r="K197" s="7">
        <f t="shared" si="8"/>
        <v>220</v>
      </c>
      <c r="L197" s="7">
        <f t="shared" si="9"/>
        <v>15.400000000000002</v>
      </c>
      <c r="M197" s="7">
        <f t="shared" si="10"/>
        <v>235.4</v>
      </c>
      <c r="N197" s="7">
        <f t="shared" si="11"/>
        <v>1896.0400000000002</v>
      </c>
      <c r="O197" s="6">
        <v>1896.04</v>
      </c>
      <c r="P197" s="11">
        <v>1</v>
      </c>
      <c r="AG197" s="11"/>
    </row>
    <row r="198" spans="1:33" ht="24" customHeight="1">
      <c r="A198" s="9">
        <v>194</v>
      </c>
      <c r="B198" s="3">
        <v>6030000748</v>
      </c>
      <c r="C198" s="99" t="s">
        <v>3670</v>
      </c>
      <c r="D198" s="4" t="s">
        <v>2863</v>
      </c>
      <c r="E198" s="173" t="s">
        <v>3671</v>
      </c>
      <c r="F198" s="2" t="s">
        <v>476</v>
      </c>
      <c r="G198" s="1">
        <v>55.64</v>
      </c>
      <c r="H198" s="6">
        <v>3.64</v>
      </c>
      <c r="I198" s="160">
        <v>16</v>
      </c>
      <c r="J198" s="6">
        <v>4</v>
      </c>
      <c r="K198" s="7">
        <f t="shared" ref="K198:K261" si="12">I198*J198</f>
        <v>64</v>
      </c>
      <c r="L198" s="7">
        <f t="shared" ref="L198:L261" si="13">K198*7%</f>
        <v>4.4800000000000004</v>
      </c>
      <c r="M198" s="7">
        <f t="shared" ref="M198:M261" si="14">ROUNDUP(K198+L198,2)</f>
        <v>68.48</v>
      </c>
      <c r="N198" s="7">
        <f t="shared" ref="N198:N261" si="15">SUM(G198+M198)</f>
        <v>124.12</v>
      </c>
      <c r="O198" s="6">
        <v>124.12</v>
      </c>
      <c r="P198" s="11">
        <v>0</v>
      </c>
      <c r="AG198" s="11"/>
    </row>
    <row r="199" spans="1:33" ht="24" customHeight="1">
      <c r="A199" s="9">
        <v>195</v>
      </c>
      <c r="B199" s="3">
        <v>6030000749</v>
      </c>
      <c r="C199" s="99" t="s">
        <v>3672</v>
      </c>
      <c r="D199" s="4" t="s">
        <v>3673</v>
      </c>
      <c r="E199" s="173" t="s">
        <v>3674</v>
      </c>
      <c r="F199" s="2" t="s">
        <v>505</v>
      </c>
      <c r="G199" s="1">
        <v>248.24</v>
      </c>
      <c r="H199" s="6">
        <v>16.239999999999998</v>
      </c>
      <c r="I199" s="160">
        <v>25</v>
      </c>
      <c r="J199" s="6">
        <v>4</v>
      </c>
      <c r="K199" s="7">
        <f t="shared" si="12"/>
        <v>100</v>
      </c>
      <c r="L199" s="7">
        <f t="shared" si="13"/>
        <v>7.0000000000000009</v>
      </c>
      <c r="M199" s="7">
        <f t="shared" si="14"/>
        <v>107</v>
      </c>
      <c r="N199" s="7">
        <f t="shared" si="15"/>
        <v>355.24</v>
      </c>
      <c r="O199" s="6">
        <v>355.24</v>
      </c>
      <c r="P199" s="11">
        <v>1</v>
      </c>
      <c r="AG199" s="11"/>
    </row>
    <row r="200" spans="1:33" ht="24" customHeight="1">
      <c r="A200" s="9">
        <v>196</v>
      </c>
      <c r="B200" s="3">
        <v>6030000750</v>
      </c>
      <c r="C200" s="99" t="s">
        <v>3675</v>
      </c>
      <c r="D200" s="4" t="s">
        <v>3676</v>
      </c>
      <c r="E200" s="173" t="s">
        <v>3677</v>
      </c>
      <c r="F200" s="2" t="s">
        <v>438</v>
      </c>
      <c r="G200" s="1">
        <v>3980.4</v>
      </c>
      <c r="H200" s="6">
        <v>260.39999999999998</v>
      </c>
      <c r="I200" s="160">
        <v>108</v>
      </c>
      <c r="J200" s="6">
        <v>4</v>
      </c>
      <c r="K200" s="7">
        <f t="shared" si="12"/>
        <v>432</v>
      </c>
      <c r="L200" s="7">
        <f t="shared" si="13"/>
        <v>30.240000000000002</v>
      </c>
      <c r="M200" s="7">
        <f t="shared" si="14"/>
        <v>462.24</v>
      </c>
      <c r="N200" s="7">
        <f t="shared" si="15"/>
        <v>4442.6400000000003</v>
      </c>
      <c r="O200" s="6">
        <v>4442.6400000000003</v>
      </c>
      <c r="P200" s="11">
        <v>0</v>
      </c>
      <c r="AG200" s="11"/>
    </row>
    <row r="201" spans="1:33" ht="24" customHeight="1">
      <c r="A201" s="9">
        <v>197</v>
      </c>
      <c r="B201" s="3">
        <v>6030000751</v>
      </c>
      <c r="C201" s="99" t="s">
        <v>3678</v>
      </c>
      <c r="D201" s="4" t="s">
        <v>3679</v>
      </c>
      <c r="E201" s="173" t="s">
        <v>3680</v>
      </c>
      <c r="F201" s="2" t="s">
        <v>438</v>
      </c>
      <c r="G201" s="1">
        <v>2413.92</v>
      </c>
      <c r="H201" s="6">
        <v>157.91999999999999</v>
      </c>
      <c r="I201" s="160">
        <v>62</v>
      </c>
      <c r="J201" s="6">
        <v>4</v>
      </c>
      <c r="K201" s="7">
        <f t="shared" si="12"/>
        <v>248</v>
      </c>
      <c r="L201" s="7">
        <f t="shared" si="13"/>
        <v>17.360000000000003</v>
      </c>
      <c r="M201" s="7">
        <f t="shared" si="14"/>
        <v>265.36</v>
      </c>
      <c r="N201" s="7">
        <f t="shared" si="15"/>
        <v>2679.28</v>
      </c>
      <c r="O201" s="6">
        <v>2679.28</v>
      </c>
      <c r="P201" s="11">
        <v>1</v>
      </c>
      <c r="AG201" s="11"/>
    </row>
    <row r="202" spans="1:33" ht="24" customHeight="1">
      <c r="A202" s="9">
        <v>198</v>
      </c>
      <c r="B202" s="3">
        <v>6030000752</v>
      </c>
      <c r="C202" s="99" t="s">
        <v>3681</v>
      </c>
      <c r="D202" s="4" t="s">
        <v>3682</v>
      </c>
      <c r="E202" s="173" t="s">
        <v>3683</v>
      </c>
      <c r="F202" s="2" t="s">
        <v>484</v>
      </c>
      <c r="G202" s="1">
        <v>8.56</v>
      </c>
      <c r="H202" s="6">
        <v>0.56000000000000005</v>
      </c>
      <c r="I202" s="160">
        <v>0</v>
      </c>
      <c r="J202" s="6">
        <v>4</v>
      </c>
      <c r="K202" s="7">
        <f t="shared" si="12"/>
        <v>0</v>
      </c>
      <c r="L202" s="7">
        <f t="shared" si="13"/>
        <v>0</v>
      </c>
      <c r="M202" s="7">
        <f t="shared" si="14"/>
        <v>0</v>
      </c>
      <c r="N202" s="7">
        <f t="shared" si="15"/>
        <v>8.56</v>
      </c>
      <c r="O202" s="6">
        <v>8.56</v>
      </c>
      <c r="P202" s="11">
        <v>0</v>
      </c>
      <c r="AG202" s="11"/>
    </row>
    <row r="203" spans="1:33" ht="24" customHeight="1">
      <c r="A203" s="9">
        <v>199</v>
      </c>
      <c r="B203" s="3">
        <v>6030000753</v>
      </c>
      <c r="C203" s="99" t="s">
        <v>3684</v>
      </c>
      <c r="D203" s="4" t="s">
        <v>3685</v>
      </c>
      <c r="E203" s="173" t="s">
        <v>3683</v>
      </c>
      <c r="F203" s="2" t="s">
        <v>438</v>
      </c>
      <c r="G203" s="1">
        <v>2324.04</v>
      </c>
      <c r="H203" s="6">
        <v>152.04</v>
      </c>
      <c r="I203" s="160">
        <v>64</v>
      </c>
      <c r="J203" s="6">
        <v>4</v>
      </c>
      <c r="K203" s="7">
        <f t="shared" si="12"/>
        <v>256</v>
      </c>
      <c r="L203" s="7">
        <f t="shared" si="13"/>
        <v>17.920000000000002</v>
      </c>
      <c r="M203" s="7">
        <f t="shared" si="14"/>
        <v>273.92</v>
      </c>
      <c r="N203" s="7">
        <f t="shared" si="15"/>
        <v>2597.96</v>
      </c>
      <c r="O203" s="6">
        <v>2597.96</v>
      </c>
      <c r="P203" s="11">
        <v>1</v>
      </c>
      <c r="AG203" s="11"/>
    </row>
    <row r="204" spans="1:33" ht="24" customHeight="1">
      <c r="A204" s="9">
        <v>200</v>
      </c>
      <c r="B204" s="3">
        <v>6030000754</v>
      </c>
      <c r="C204" s="99" t="s">
        <v>3686</v>
      </c>
      <c r="D204" s="4" t="s">
        <v>3687</v>
      </c>
      <c r="E204" s="173" t="s">
        <v>3688</v>
      </c>
      <c r="F204" s="2" t="s">
        <v>476</v>
      </c>
      <c r="G204" s="1">
        <v>21.4</v>
      </c>
      <c r="H204" s="6">
        <v>1.4</v>
      </c>
      <c r="I204" s="160">
        <v>4</v>
      </c>
      <c r="J204" s="6">
        <v>4</v>
      </c>
      <c r="K204" s="7">
        <f t="shared" si="12"/>
        <v>16</v>
      </c>
      <c r="L204" s="7">
        <f t="shared" si="13"/>
        <v>1.1200000000000001</v>
      </c>
      <c r="M204" s="7">
        <f t="shared" si="14"/>
        <v>17.12</v>
      </c>
      <c r="N204" s="7">
        <f t="shared" si="15"/>
        <v>38.519999999999996</v>
      </c>
      <c r="O204" s="6">
        <v>38.520000000000003</v>
      </c>
      <c r="P204" s="11">
        <v>0</v>
      </c>
      <c r="AG204" s="11"/>
    </row>
    <row r="205" spans="1:33" ht="24" customHeight="1">
      <c r="A205" s="9">
        <v>201</v>
      </c>
      <c r="B205" s="3">
        <v>6030000755</v>
      </c>
      <c r="C205" s="99" t="s">
        <v>3689</v>
      </c>
      <c r="D205" s="4" t="s">
        <v>3511</v>
      </c>
      <c r="E205" s="173" t="s">
        <v>3690</v>
      </c>
      <c r="F205" s="2" t="s">
        <v>476</v>
      </c>
      <c r="G205" s="1">
        <v>196.88</v>
      </c>
      <c r="H205" s="6">
        <v>12.88</v>
      </c>
      <c r="I205" s="160">
        <v>24</v>
      </c>
      <c r="J205" s="6">
        <v>4</v>
      </c>
      <c r="K205" s="7">
        <f t="shared" si="12"/>
        <v>96</v>
      </c>
      <c r="L205" s="7">
        <f t="shared" si="13"/>
        <v>6.7200000000000006</v>
      </c>
      <c r="M205" s="7">
        <f t="shared" si="14"/>
        <v>102.72</v>
      </c>
      <c r="N205" s="7">
        <f t="shared" si="15"/>
        <v>299.60000000000002</v>
      </c>
      <c r="O205" s="6">
        <v>299.60000000000002</v>
      </c>
      <c r="P205" s="11">
        <v>1</v>
      </c>
      <c r="AG205" s="11"/>
    </row>
    <row r="206" spans="1:33" ht="24" customHeight="1">
      <c r="A206" s="9">
        <v>202</v>
      </c>
      <c r="B206" s="3">
        <v>6030000756</v>
      </c>
      <c r="C206" s="99" t="s">
        <v>3691</v>
      </c>
      <c r="D206" s="4" t="s">
        <v>3692</v>
      </c>
      <c r="E206" s="173" t="s">
        <v>3693</v>
      </c>
      <c r="F206" s="2" t="s">
        <v>2023</v>
      </c>
      <c r="G206" s="1">
        <v>1129.92</v>
      </c>
      <c r="H206" s="6">
        <v>73.92</v>
      </c>
      <c r="I206" s="160">
        <v>60</v>
      </c>
      <c r="J206" s="6">
        <v>4</v>
      </c>
      <c r="K206" s="7">
        <f t="shared" si="12"/>
        <v>240</v>
      </c>
      <c r="L206" s="7">
        <f t="shared" si="13"/>
        <v>16.8</v>
      </c>
      <c r="M206" s="7">
        <f t="shared" si="14"/>
        <v>256.8</v>
      </c>
      <c r="N206" s="7">
        <f t="shared" si="15"/>
        <v>1386.72</v>
      </c>
      <c r="O206" s="6">
        <v>1386.72</v>
      </c>
      <c r="P206" s="11">
        <v>0</v>
      </c>
      <c r="AG206" s="11"/>
    </row>
    <row r="207" spans="1:33" ht="24" customHeight="1">
      <c r="A207" s="9">
        <v>203</v>
      </c>
      <c r="B207" s="3">
        <v>6030000757</v>
      </c>
      <c r="C207" s="99" t="s">
        <v>3694</v>
      </c>
      <c r="D207" s="4" t="s">
        <v>3695</v>
      </c>
      <c r="E207" s="173" t="s">
        <v>3696</v>
      </c>
      <c r="F207" s="2" t="s">
        <v>509</v>
      </c>
      <c r="G207" s="1">
        <v>1930.28</v>
      </c>
      <c r="H207" s="6">
        <v>126.28</v>
      </c>
      <c r="I207" s="160">
        <v>58</v>
      </c>
      <c r="J207" s="6">
        <v>4</v>
      </c>
      <c r="K207" s="7">
        <f t="shared" si="12"/>
        <v>232</v>
      </c>
      <c r="L207" s="7">
        <f t="shared" si="13"/>
        <v>16.240000000000002</v>
      </c>
      <c r="M207" s="7">
        <f t="shared" si="14"/>
        <v>248.24</v>
      </c>
      <c r="N207" s="7">
        <f t="shared" si="15"/>
        <v>2178.52</v>
      </c>
      <c r="O207" s="6">
        <v>2178.52</v>
      </c>
      <c r="P207" s="11">
        <v>1</v>
      </c>
      <c r="AG207" s="11"/>
    </row>
    <row r="208" spans="1:33" ht="24" customHeight="1">
      <c r="A208" s="9">
        <v>204</v>
      </c>
      <c r="B208" s="3">
        <v>6030000758</v>
      </c>
      <c r="C208" s="99" t="s">
        <v>3697</v>
      </c>
      <c r="D208" s="4" t="s">
        <v>883</v>
      </c>
      <c r="E208" s="173" t="s">
        <v>3698</v>
      </c>
      <c r="F208" s="2" t="s">
        <v>3222</v>
      </c>
      <c r="G208" s="1">
        <v>0</v>
      </c>
      <c r="H208" s="6">
        <v>0</v>
      </c>
      <c r="I208" s="160">
        <v>30</v>
      </c>
      <c r="J208" s="6">
        <v>4</v>
      </c>
      <c r="K208" s="7">
        <f t="shared" si="12"/>
        <v>120</v>
      </c>
      <c r="L208" s="7">
        <f t="shared" si="13"/>
        <v>8.4</v>
      </c>
      <c r="M208" s="7">
        <f t="shared" si="14"/>
        <v>128.4</v>
      </c>
      <c r="N208" s="7">
        <f t="shared" si="15"/>
        <v>128.4</v>
      </c>
      <c r="O208" s="6">
        <v>128.4</v>
      </c>
      <c r="P208" s="11">
        <v>0</v>
      </c>
      <c r="AG208" s="11"/>
    </row>
    <row r="209" spans="1:33" ht="24" customHeight="1">
      <c r="A209" s="9">
        <v>205</v>
      </c>
      <c r="B209" s="3">
        <v>6030000759</v>
      </c>
      <c r="C209" s="99" t="s">
        <v>3699</v>
      </c>
      <c r="D209" s="4" t="s">
        <v>3700</v>
      </c>
      <c r="E209" s="173" t="s">
        <v>3701</v>
      </c>
      <c r="F209" s="2" t="s">
        <v>3222</v>
      </c>
      <c r="G209" s="1">
        <v>0</v>
      </c>
      <c r="H209" s="6">
        <v>0</v>
      </c>
      <c r="I209" s="160">
        <v>5</v>
      </c>
      <c r="J209" s="6">
        <v>4</v>
      </c>
      <c r="K209" s="7">
        <f t="shared" si="12"/>
        <v>20</v>
      </c>
      <c r="L209" s="7">
        <f t="shared" si="13"/>
        <v>1.4000000000000001</v>
      </c>
      <c r="M209" s="7">
        <f t="shared" si="14"/>
        <v>21.4</v>
      </c>
      <c r="N209" s="7">
        <f t="shared" si="15"/>
        <v>21.4</v>
      </c>
      <c r="O209" s="6">
        <v>21.4</v>
      </c>
      <c r="P209" s="11">
        <v>1</v>
      </c>
      <c r="AG209" s="11"/>
    </row>
    <row r="210" spans="1:33" ht="24" customHeight="1">
      <c r="A210" s="9">
        <v>206</v>
      </c>
      <c r="B210" s="3">
        <v>6030000760</v>
      </c>
      <c r="C210" s="99" t="s">
        <v>3702</v>
      </c>
      <c r="D210" s="4" t="s">
        <v>3703</v>
      </c>
      <c r="E210" s="173" t="s">
        <v>3704</v>
      </c>
      <c r="F210" s="2" t="s">
        <v>740</v>
      </c>
      <c r="G210" s="1">
        <v>483.64</v>
      </c>
      <c r="H210" s="6">
        <v>31.64</v>
      </c>
      <c r="I210" s="160">
        <v>28</v>
      </c>
      <c r="J210" s="6">
        <v>4</v>
      </c>
      <c r="K210" s="7">
        <f t="shared" si="12"/>
        <v>112</v>
      </c>
      <c r="L210" s="7">
        <f t="shared" si="13"/>
        <v>7.8400000000000007</v>
      </c>
      <c r="M210" s="7">
        <f t="shared" si="14"/>
        <v>119.84</v>
      </c>
      <c r="N210" s="7">
        <f t="shared" si="15"/>
        <v>603.48</v>
      </c>
      <c r="O210" s="6">
        <v>603.48</v>
      </c>
      <c r="P210" s="11">
        <v>0</v>
      </c>
      <c r="AG210" s="11"/>
    </row>
    <row r="211" spans="1:33" ht="24" customHeight="1">
      <c r="A211" s="9">
        <v>207</v>
      </c>
      <c r="B211" s="3">
        <v>6030000761</v>
      </c>
      <c r="C211" s="99" t="s">
        <v>3705</v>
      </c>
      <c r="D211" s="4" t="s">
        <v>3706</v>
      </c>
      <c r="E211" s="173" t="s">
        <v>3707</v>
      </c>
      <c r="F211" s="2" t="s">
        <v>3222</v>
      </c>
      <c r="G211" s="1">
        <v>0</v>
      </c>
      <c r="H211" s="6">
        <v>0</v>
      </c>
      <c r="I211" s="160">
        <v>22</v>
      </c>
      <c r="J211" s="6">
        <v>4</v>
      </c>
      <c r="K211" s="7">
        <f t="shared" si="12"/>
        <v>88</v>
      </c>
      <c r="L211" s="7">
        <f t="shared" si="13"/>
        <v>6.16</v>
      </c>
      <c r="M211" s="7">
        <f t="shared" si="14"/>
        <v>94.16</v>
      </c>
      <c r="N211" s="7">
        <f t="shared" si="15"/>
        <v>94.16</v>
      </c>
      <c r="O211" s="6">
        <v>94.16</v>
      </c>
      <c r="P211" s="11">
        <v>1</v>
      </c>
      <c r="AG211" s="11"/>
    </row>
    <row r="212" spans="1:33" ht="24" customHeight="1">
      <c r="A212" s="9">
        <v>208</v>
      </c>
      <c r="B212" s="3">
        <v>6030000762</v>
      </c>
      <c r="C212" s="99" t="s">
        <v>3708</v>
      </c>
      <c r="D212" s="4" t="s">
        <v>3709</v>
      </c>
      <c r="E212" s="173" t="s">
        <v>3710</v>
      </c>
      <c r="F212" s="2" t="s">
        <v>18</v>
      </c>
      <c r="G212" s="1">
        <v>0</v>
      </c>
      <c r="H212" s="6">
        <v>0</v>
      </c>
      <c r="I212" s="160">
        <v>26</v>
      </c>
      <c r="J212" s="6">
        <v>4</v>
      </c>
      <c r="K212" s="7">
        <f t="shared" si="12"/>
        <v>104</v>
      </c>
      <c r="L212" s="7">
        <f t="shared" si="13"/>
        <v>7.2800000000000011</v>
      </c>
      <c r="M212" s="7">
        <f t="shared" si="14"/>
        <v>111.28</v>
      </c>
      <c r="N212" s="7">
        <f t="shared" si="15"/>
        <v>111.28</v>
      </c>
      <c r="O212" s="6">
        <v>111.28</v>
      </c>
      <c r="P212" s="11">
        <v>0</v>
      </c>
      <c r="AG212" s="11"/>
    </row>
    <row r="213" spans="1:33" ht="24" customHeight="1">
      <c r="A213" s="9">
        <v>209</v>
      </c>
      <c r="B213" s="3">
        <v>6030000763</v>
      </c>
      <c r="C213" s="99" t="s">
        <v>3711</v>
      </c>
      <c r="D213" s="4" t="s">
        <v>3712</v>
      </c>
      <c r="E213" s="173" t="s">
        <v>3713</v>
      </c>
      <c r="F213" s="2" t="s">
        <v>438</v>
      </c>
      <c r="G213" s="1">
        <v>505.04</v>
      </c>
      <c r="H213" s="6">
        <v>33.04</v>
      </c>
      <c r="I213" s="160">
        <v>14</v>
      </c>
      <c r="J213" s="6">
        <v>4</v>
      </c>
      <c r="K213" s="7">
        <f t="shared" si="12"/>
        <v>56</v>
      </c>
      <c r="L213" s="7">
        <f t="shared" si="13"/>
        <v>3.9200000000000004</v>
      </c>
      <c r="M213" s="7">
        <f t="shared" si="14"/>
        <v>59.92</v>
      </c>
      <c r="N213" s="7">
        <f t="shared" si="15"/>
        <v>564.96</v>
      </c>
      <c r="O213" s="6">
        <v>564.96</v>
      </c>
      <c r="P213" s="11">
        <v>1</v>
      </c>
      <c r="AG213" s="11"/>
    </row>
    <row r="214" spans="1:33" ht="24" customHeight="1">
      <c r="A214" s="9">
        <v>210</v>
      </c>
      <c r="B214" s="3">
        <v>6030000764</v>
      </c>
      <c r="C214" s="99" t="s">
        <v>3714</v>
      </c>
      <c r="D214" s="4" t="s">
        <v>3715</v>
      </c>
      <c r="E214" s="173" t="s">
        <v>3716</v>
      </c>
      <c r="F214" s="2" t="s">
        <v>438</v>
      </c>
      <c r="G214" s="1">
        <v>303.88</v>
      </c>
      <c r="H214" s="6">
        <v>19.88</v>
      </c>
      <c r="I214" s="160">
        <v>7</v>
      </c>
      <c r="J214" s="6">
        <v>4</v>
      </c>
      <c r="K214" s="7">
        <f t="shared" si="12"/>
        <v>28</v>
      </c>
      <c r="L214" s="7">
        <f t="shared" si="13"/>
        <v>1.9600000000000002</v>
      </c>
      <c r="M214" s="7">
        <f t="shared" si="14"/>
        <v>29.96</v>
      </c>
      <c r="N214" s="7">
        <f t="shared" si="15"/>
        <v>333.84</v>
      </c>
      <c r="O214" s="6">
        <v>333.84</v>
      </c>
      <c r="P214" s="11">
        <v>0</v>
      </c>
      <c r="AG214" s="11"/>
    </row>
    <row r="215" spans="1:33" ht="24" customHeight="1">
      <c r="A215" s="9">
        <v>211</v>
      </c>
      <c r="B215" s="3">
        <v>6030000765</v>
      </c>
      <c r="C215" s="99" t="s">
        <v>3717</v>
      </c>
      <c r="D215" s="4" t="s">
        <v>3718</v>
      </c>
      <c r="E215" s="173" t="s">
        <v>3719</v>
      </c>
      <c r="F215" s="2" t="s">
        <v>438</v>
      </c>
      <c r="G215" s="1">
        <v>907.36</v>
      </c>
      <c r="H215" s="6">
        <v>59.36</v>
      </c>
      <c r="I215" s="160">
        <v>15</v>
      </c>
      <c r="J215" s="6">
        <v>4</v>
      </c>
      <c r="K215" s="7">
        <f t="shared" si="12"/>
        <v>60</v>
      </c>
      <c r="L215" s="7">
        <f t="shared" si="13"/>
        <v>4.2</v>
      </c>
      <c r="M215" s="7">
        <f t="shared" si="14"/>
        <v>64.2</v>
      </c>
      <c r="N215" s="7">
        <f t="shared" si="15"/>
        <v>971.56000000000006</v>
      </c>
      <c r="O215" s="6">
        <v>971.56</v>
      </c>
      <c r="P215" s="11">
        <v>1</v>
      </c>
      <c r="AG215" s="11"/>
    </row>
    <row r="216" spans="1:33" ht="24" customHeight="1">
      <c r="A216" s="9">
        <v>212</v>
      </c>
      <c r="B216" s="3">
        <v>6030000766</v>
      </c>
      <c r="C216" s="99" t="s">
        <v>3720</v>
      </c>
      <c r="D216" s="4" t="s">
        <v>3721</v>
      </c>
      <c r="E216" s="173" t="s">
        <v>3722</v>
      </c>
      <c r="F216" s="2" t="s">
        <v>476</v>
      </c>
      <c r="G216" s="1">
        <v>273.92</v>
      </c>
      <c r="H216" s="6">
        <v>17.920000000000002</v>
      </c>
      <c r="I216" s="160">
        <v>37</v>
      </c>
      <c r="J216" s="6">
        <v>4</v>
      </c>
      <c r="K216" s="7">
        <f t="shared" si="12"/>
        <v>148</v>
      </c>
      <c r="L216" s="7">
        <f t="shared" si="13"/>
        <v>10.360000000000001</v>
      </c>
      <c r="M216" s="7">
        <f t="shared" si="14"/>
        <v>158.36000000000001</v>
      </c>
      <c r="N216" s="7">
        <f t="shared" si="15"/>
        <v>432.28000000000003</v>
      </c>
      <c r="O216" s="6">
        <v>432.28</v>
      </c>
      <c r="P216" s="11">
        <v>0</v>
      </c>
      <c r="AG216" s="11"/>
    </row>
    <row r="217" spans="1:33" ht="24" customHeight="1">
      <c r="A217" s="9">
        <v>213</v>
      </c>
      <c r="B217" s="3">
        <v>6030000767</v>
      </c>
      <c r="C217" s="99" t="s">
        <v>3723</v>
      </c>
      <c r="D217" s="4" t="s">
        <v>2618</v>
      </c>
      <c r="E217" s="173" t="s">
        <v>3724</v>
      </c>
      <c r="F217" s="2" t="s">
        <v>476</v>
      </c>
      <c r="G217" s="1">
        <v>98.44</v>
      </c>
      <c r="H217" s="6">
        <v>6.44</v>
      </c>
      <c r="I217" s="160">
        <v>15</v>
      </c>
      <c r="J217" s="6">
        <v>4</v>
      </c>
      <c r="K217" s="7">
        <f t="shared" si="12"/>
        <v>60</v>
      </c>
      <c r="L217" s="7">
        <f t="shared" si="13"/>
        <v>4.2</v>
      </c>
      <c r="M217" s="7">
        <f t="shared" si="14"/>
        <v>64.2</v>
      </c>
      <c r="N217" s="7">
        <f t="shared" si="15"/>
        <v>162.63999999999999</v>
      </c>
      <c r="O217" s="6">
        <v>162.63999999999999</v>
      </c>
      <c r="P217" s="11">
        <v>1</v>
      </c>
      <c r="AG217" s="11"/>
    </row>
    <row r="218" spans="1:33" ht="24" customHeight="1">
      <c r="A218" s="9">
        <v>214</v>
      </c>
      <c r="B218" s="3">
        <v>6030000768</v>
      </c>
      <c r="C218" s="99" t="s">
        <v>3725</v>
      </c>
      <c r="D218" s="4" t="s">
        <v>3726</v>
      </c>
      <c r="E218" s="173" t="s">
        <v>3727</v>
      </c>
      <c r="F218" s="2" t="s">
        <v>3222</v>
      </c>
      <c r="G218" s="1">
        <v>0</v>
      </c>
      <c r="H218" s="6">
        <v>0</v>
      </c>
      <c r="I218" s="160">
        <v>9</v>
      </c>
      <c r="J218" s="6">
        <v>4</v>
      </c>
      <c r="K218" s="7">
        <f t="shared" si="12"/>
        <v>36</v>
      </c>
      <c r="L218" s="7">
        <f t="shared" si="13"/>
        <v>2.5200000000000005</v>
      </c>
      <c r="M218" s="7">
        <f t="shared" si="14"/>
        <v>38.520000000000003</v>
      </c>
      <c r="N218" s="7">
        <f t="shared" si="15"/>
        <v>38.520000000000003</v>
      </c>
      <c r="O218" s="6">
        <v>38.520000000000003</v>
      </c>
      <c r="P218" s="11">
        <v>0</v>
      </c>
      <c r="AG218" s="11"/>
    </row>
    <row r="219" spans="1:33" ht="24" customHeight="1">
      <c r="A219" s="9">
        <v>215</v>
      </c>
      <c r="B219" s="3">
        <v>6030000769</v>
      </c>
      <c r="C219" s="99" t="s">
        <v>3728</v>
      </c>
      <c r="D219" s="4" t="s">
        <v>3729</v>
      </c>
      <c r="E219" s="173" t="s">
        <v>3730</v>
      </c>
      <c r="F219" s="2" t="s">
        <v>442</v>
      </c>
      <c r="G219" s="1">
        <v>308.16000000000003</v>
      </c>
      <c r="H219" s="6">
        <v>20.16</v>
      </c>
      <c r="I219" s="160">
        <v>12</v>
      </c>
      <c r="J219" s="6">
        <v>4</v>
      </c>
      <c r="K219" s="7">
        <f t="shared" si="12"/>
        <v>48</v>
      </c>
      <c r="L219" s="7">
        <f t="shared" si="13"/>
        <v>3.3600000000000003</v>
      </c>
      <c r="M219" s="7">
        <f t="shared" si="14"/>
        <v>51.36</v>
      </c>
      <c r="N219" s="7">
        <f t="shared" si="15"/>
        <v>359.52000000000004</v>
      </c>
      <c r="O219" s="6">
        <v>359.52</v>
      </c>
      <c r="P219" s="11">
        <v>1</v>
      </c>
      <c r="AG219" s="11"/>
    </row>
    <row r="220" spans="1:33" ht="24" customHeight="1">
      <c r="A220" s="9">
        <v>216</v>
      </c>
      <c r="B220" s="3">
        <v>6030000770</v>
      </c>
      <c r="C220" s="99" t="s">
        <v>3731</v>
      </c>
      <c r="D220" s="4" t="s">
        <v>3732</v>
      </c>
      <c r="E220" s="173" t="s">
        <v>3733</v>
      </c>
      <c r="F220" s="2" t="s">
        <v>461</v>
      </c>
      <c r="G220" s="1">
        <v>791.8</v>
      </c>
      <c r="H220" s="6">
        <v>51.8</v>
      </c>
      <c r="I220" s="160">
        <v>24</v>
      </c>
      <c r="J220" s="6">
        <v>4</v>
      </c>
      <c r="K220" s="7">
        <f t="shared" si="12"/>
        <v>96</v>
      </c>
      <c r="L220" s="7">
        <f t="shared" si="13"/>
        <v>6.7200000000000006</v>
      </c>
      <c r="M220" s="7">
        <f t="shared" si="14"/>
        <v>102.72</v>
      </c>
      <c r="N220" s="7">
        <f t="shared" si="15"/>
        <v>894.52</v>
      </c>
      <c r="O220" s="6">
        <v>894.52</v>
      </c>
      <c r="P220" s="11">
        <v>0</v>
      </c>
      <c r="AG220" s="11"/>
    </row>
    <row r="221" spans="1:33" ht="24" customHeight="1">
      <c r="A221" s="9">
        <v>217</v>
      </c>
      <c r="B221" s="3">
        <v>6030000771</v>
      </c>
      <c r="C221" s="99" t="s">
        <v>3734</v>
      </c>
      <c r="D221" s="4" t="s">
        <v>3735</v>
      </c>
      <c r="E221" s="173" t="s">
        <v>3736</v>
      </c>
      <c r="F221" s="2" t="s">
        <v>476</v>
      </c>
      <c r="G221" s="1">
        <v>308.16000000000003</v>
      </c>
      <c r="H221" s="6">
        <v>20.16</v>
      </c>
      <c r="I221" s="160">
        <v>35</v>
      </c>
      <c r="J221" s="6">
        <v>4</v>
      </c>
      <c r="K221" s="7">
        <f t="shared" si="12"/>
        <v>140</v>
      </c>
      <c r="L221" s="7">
        <f t="shared" si="13"/>
        <v>9.8000000000000007</v>
      </c>
      <c r="M221" s="7">
        <f t="shared" si="14"/>
        <v>149.80000000000001</v>
      </c>
      <c r="N221" s="7">
        <f>SUM(G221+M221)</f>
        <v>457.96000000000004</v>
      </c>
      <c r="O221" s="6">
        <v>457.96</v>
      </c>
      <c r="P221" s="11">
        <v>1</v>
      </c>
      <c r="AG221" s="11"/>
    </row>
    <row r="222" spans="1:33" ht="24" customHeight="1">
      <c r="A222" s="9">
        <v>218</v>
      </c>
      <c r="B222" s="3">
        <v>6030000772</v>
      </c>
      <c r="C222" s="99" t="s">
        <v>3737</v>
      </c>
      <c r="D222" s="4" t="s">
        <v>3738</v>
      </c>
      <c r="E222" s="173" t="s">
        <v>3739</v>
      </c>
      <c r="F222" s="2" t="s">
        <v>476</v>
      </c>
      <c r="G222" s="1">
        <v>222.56</v>
      </c>
      <c r="H222" s="6">
        <v>14.56</v>
      </c>
      <c r="I222" s="160">
        <v>25</v>
      </c>
      <c r="J222" s="6">
        <v>4</v>
      </c>
      <c r="K222" s="7">
        <f>I222*J222</f>
        <v>100</v>
      </c>
      <c r="L222" s="7">
        <f t="shared" si="13"/>
        <v>7.0000000000000009</v>
      </c>
      <c r="M222" s="7">
        <f t="shared" si="14"/>
        <v>107</v>
      </c>
      <c r="N222" s="7">
        <f t="shared" si="15"/>
        <v>329.56</v>
      </c>
      <c r="O222" s="6">
        <v>329.56</v>
      </c>
      <c r="P222" s="11">
        <v>0</v>
      </c>
      <c r="AG222" s="11"/>
    </row>
    <row r="223" spans="1:33" ht="24" customHeight="1">
      <c r="A223" s="9">
        <v>219</v>
      </c>
      <c r="B223" s="3">
        <v>6030000773</v>
      </c>
      <c r="C223" s="99" t="s">
        <v>3740</v>
      </c>
      <c r="D223" s="4" t="s">
        <v>3741</v>
      </c>
      <c r="E223" s="173" t="s">
        <v>3742</v>
      </c>
      <c r="F223" s="2" t="s">
        <v>3222</v>
      </c>
      <c r="G223" s="1">
        <v>0</v>
      </c>
      <c r="H223" s="6">
        <v>0</v>
      </c>
      <c r="I223" s="160">
        <v>14</v>
      </c>
      <c r="J223" s="6">
        <v>4</v>
      </c>
      <c r="K223" s="7">
        <f t="shared" si="12"/>
        <v>56</v>
      </c>
      <c r="L223" s="7">
        <f t="shared" si="13"/>
        <v>3.9200000000000004</v>
      </c>
      <c r="M223" s="7">
        <f t="shared" si="14"/>
        <v>59.92</v>
      </c>
      <c r="N223" s="7">
        <f t="shared" si="15"/>
        <v>59.92</v>
      </c>
      <c r="O223" s="6">
        <v>59.92</v>
      </c>
      <c r="P223" s="11">
        <v>1</v>
      </c>
      <c r="AG223" s="11"/>
    </row>
    <row r="224" spans="1:33" ht="24" customHeight="1">
      <c r="A224" s="9">
        <v>220</v>
      </c>
      <c r="B224" s="3">
        <v>6030000774</v>
      </c>
      <c r="C224" s="99" t="s">
        <v>3743</v>
      </c>
      <c r="D224" s="4" t="s">
        <v>3744</v>
      </c>
      <c r="E224" s="173" t="s">
        <v>3745</v>
      </c>
      <c r="F224" s="2" t="s">
        <v>18</v>
      </c>
      <c r="G224" s="1">
        <v>0</v>
      </c>
      <c r="H224" s="6">
        <v>0</v>
      </c>
      <c r="I224" s="160">
        <v>35</v>
      </c>
      <c r="J224" s="6">
        <v>4</v>
      </c>
      <c r="K224" s="7">
        <f t="shared" si="12"/>
        <v>140</v>
      </c>
      <c r="L224" s="7">
        <f t="shared" si="13"/>
        <v>9.8000000000000007</v>
      </c>
      <c r="M224" s="7">
        <f t="shared" si="14"/>
        <v>149.80000000000001</v>
      </c>
      <c r="N224" s="7">
        <f t="shared" si="15"/>
        <v>149.80000000000001</v>
      </c>
      <c r="O224" s="6">
        <v>149.80000000000001</v>
      </c>
      <c r="P224" s="11">
        <v>0</v>
      </c>
      <c r="AG224" s="11"/>
    </row>
    <row r="225" spans="1:33" ht="24" customHeight="1">
      <c r="A225" s="9">
        <v>221</v>
      </c>
      <c r="B225" s="3">
        <v>6030000775</v>
      </c>
      <c r="C225" s="99" t="s">
        <v>3746</v>
      </c>
      <c r="D225" s="4" t="s">
        <v>3747</v>
      </c>
      <c r="E225" s="173" t="s">
        <v>3748</v>
      </c>
      <c r="F225" s="2" t="s">
        <v>438</v>
      </c>
      <c r="G225" s="1">
        <v>1078.56</v>
      </c>
      <c r="H225" s="6">
        <v>70.56</v>
      </c>
      <c r="I225" s="160">
        <v>25</v>
      </c>
      <c r="J225" s="6">
        <v>4</v>
      </c>
      <c r="K225" s="7">
        <f t="shared" si="12"/>
        <v>100</v>
      </c>
      <c r="L225" s="7">
        <f t="shared" si="13"/>
        <v>7.0000000000000009</v>
      </c>
      <c r="M225" s="7">
        <f t="shared" si="14"/>
        <v>107</v>
      </c>
      <c r="N225" s="7">
        <f t="shared" si="15"/>
        <v>1185.56</v>
      </c>
      <c r="O225" s="6">
        <v>1185.56</v>
      </c>
      <c r="P225" s="11">
        <v>1</v>
      </c>
      <c r="AG225" s="11"/>
    </row>
    <row r="226" spans="1:33" ht="24" customHeight="1">
      <c r="A226" s="9">
        <v>222</v>
      </c>
      <c r="B226" s="3">
        <v>6030000776</v>
      </c>
      <c r="C226" s="99" t="s">
        <v>3749</v>
      </c>
      <c r="D226" s="4" t="s">
        <v>3750</v>
      </c>
      <c r="E226" s="173" t="s">
        <v>3751</v>
      </c>
      <c r="F226" s="2" t="s">
        <v>3222</v>
      </c>
      <c r="G226" s="1">
        <v>0</v>
      </c>
      <c r="H226" s="6">
        <v>0</v>
      </c>
      <c r="I226" s="160">
        <v>24</v>
      </c>
      <c r="J226" s="6">
        <v>4</v>
      </c>
      <c r="K226" s="7">
        <f t="shared" si="12"/>
        <v>96</v>
      </c>
      <c r="L226" s="7">
        <f t="shared" si="13"/>
        <v>6.7200000000000006</v>
      </c>
      <c r="M226" s="7">
        <f t="shared" si="14"/>
        <v>102.72</v>
      </c>
      <c r="N226" s="7">
        <f t="shared" si="15"/>
        <v>102.72</v>
      </c>
      <c r="O226" s="6">
        <v>102.72</v>
      </c>
      <c r="P226" s="11">
        <v>0</v>
      </c>
      <c r="AG226" s="11"/>
    </row>
    <row r="227" spans="1:33" ht="24" customHeight="1">
      <c r="A227" s="9">
        <v>223</v>
      </c>
      <c r="B227" s="3">
        <v>6030000777</v>
      </c>
      <c r="C227" s="2" t="s">
        <v>3752</v>
      </c>
      <c r="D227" s="4" t="s">
        <v>3753</v>
      </c>
      <c r="E227" s="173" t="s">
        <v>3754</v>
      </c>
      <c r="F227" s="2" t="s">
        <v>476</v>
      </c>
      <c r="G227" s="1">
        <v>111.28</v>
      </c>
      <c r="H227" s="6">
        <v>7.28</v>
      </c>
      <c r="I227" s="160">
        <v>13</v>
      </c>
      <c r="J227" s="6">
        <v>4</v>
      </c>
      <c r="K227" s="7">
        <f t="shared" si="12"/>
        <v>52</v>
      </c>
      <c r="L227" s="7">
        <f t="shared" si="13"/>
        <v>3.6400000000000006</v>
      </c>
      <c r="M227" s="7">
        <f t="shared" si="14"/>
        <v>55.64</v>
      </c>
      <c r="N227" s="7">
        <f t="shared" si="15"/>
        <v>166.92000000000002</v>
      </c>
      <c r="O227" s="6">
        <v>166.92</v>
      </c>
      <c r="P227" s="11">
        <v>1</v>
      </c>
      <c r="AG227" s="11"/>
    </row>
    <row r="228" spans="1:33" ht="24" customHeight="1">
      <c r="A228" s="9">
        <v>224</v>
      </c>
      <c r="B228" s="3">
        <v>6030000778</v>
      </c>
      <c r="C228" s="2" t="s">
        <v>3755</v>
      </c>
      <c r="D228" s="4" t="s">
        <v>3756</v>
      </c>
      <c r="E228" s="173" t="s">
        <v>2878</v>
      </c>
      <c r="F228" s="2" t="s">
        <v>438</v>
      </c>
      <c r="G228" s="1">
        <v>1545.08</v>
      </c>
      <c r="H228" s="6">
        <v>101.08</v>
      </c>
      <c r="I228" s="160">
        <v>137</v>
      </c>
      <c r="J228" s="6">
        <v>4</v>
      </c>
      <c r="K228" s="7">
        <f t="shared" si="12"/>
        <v>548</v>
      </c>
      <c r="L228" s="7">
        <f t="shared" si="13"/>
        <v>38.360000000000007</v>
      </c>
      <c r="M228" s="7">
        <f t="shared" si="14"/>
        <v>586.36</v>
      </c>
      <c r="N228" s="7">
        <f t="shared" si="15"/>
        <v>2131.44</v>
      </c>
      <c r="O228" s="6">
        <v>2131.44</v>
      </c>
      <c r="P228" s="11">
        <v>0</v>
      </c>
      <c r="AG228" s="11"/>
    </row>
    <row r="229" spans="1:33" ht="24" customHeight="1">
      <c r="A229" s="9">
        <v>225</v>
      </c>
      <c r="B229" s="3">
        <v>6030000779</v>
      </c>
      <c r="C229" s="99" t="s">
        <v>3757</v>
      </c>
      <c r="D229" s="4" t="s">
        <v>3758</v>
      </c>
      <c r="E229" s="173" t="s">
        <v>3759</v>
      </c>
      <c r="F229" s="2" t="s">
        <v>585</v>
      </c>
      <c r="G229" s="1">
        <v>1527.96</v>
      </c>
      <c r="H229" s="6">
        <v>99.96</v>
      </c>
      <c r="I229" s="160">
        <v>35</v>
      </c>
      <c r="J229" s="6">
        <v>4</v>
      </c>
      <c r="K229" s="7">
        <f t="shared" si="12"/>
        <v>140</v>
      </c>
      <c r="L229" s="7">
        <f t="shared" si="13"/>
        <v>9.8000000000000007</v>
      </c>
      <c r="M229" s="7">
        <f t="shared" si="14"/>
        <v>149.80000000000001</v>
      </c>
      <c r="N229" s="7">
        <f t="shared" si="15"/>
        <v>1677.76</v>
      </c>
      <c r="O229" s="6">
        <v>1677.76</v>
      </c>
      <c r="P229" s="11">
        <v>1</v>
      </c>
      <c r="AG229" s="11"/>
    </row>
    <row r="230" spans="1:33" ht="24" customHeight="1">
      <c r="A230" s="9">
        <v>226</v>
      </c>
      <c r="B230" s="3">
        <v>6030000780</v>
      </c>
      <c r="C230" s="99" t="s">
        <v>3760</v>
      </c>
      <c r="D230" s="4" t="s">
        <v>3761</v>
      </c>
      <c r="E230" s="173" t="s">
        <v>3762</v>
      </c>
      <c r="F230" s="2" t="s">
        <v>442</v>
      </c>
      <c r="G230" s="1">
        <v>1669.2</v>
      </c>
      <c r="H230" s="6">
        <v>109.2</v>
      </c>
      <c r="I230" s="160">
        <v>125</v>
      </c>
      <c r="J230" s="6">
        <v>4</v>
      </c>
      <c r="K230" s="7">
        <f t="shared" si="12"/>
        <v>500</v>
      </c>
      <c r="L230" s="7">
        <f t="shared" si="13"/>
        <v>35</v>
      </c>
      <c r="M230" s="7">
        <f t="shared" si="14"/>
        <v>535</v>
      </c>
      <c r="N230" s="7">
        <f t="shared" si="15"/>
        <v>2204.1999999999998</v>
      </c>
      <c r="O230" s="6">
        <v>2204.1999999999998</v>
      </c>
      <c r="P230" s="11">
        <v>0</v>
      </c>
      <c r="AG230" s="11"/>
    </row>
    <row r="231" spans="1:33" ht="24" customHeight="1">
      <c r="A231" s="9">
        <v>227</v>
      </c>
      <c r="B231" s="3">
        <v>6030000781</v>
      </c>
      <c r="C231" s="99" t="s">
        <v>3763</v>
      </c>
      <c r="D231" s="4" t="s">
        <v>3764</v>
      </c>
      <c r="E231" s="173" t="s">
        <v>3765</v>
      </c>
      <c r="F231" s="2" t="s">
        <v>3766</v>
      </c>
      <c r="G231" s="1">
        <v>4.28</v>
      </c>
      <c r="H231" s="6">
        <v>0.28000000000000003</v>
      </c>
      <c r="I231" s="160">
        <v>0</v>
      </c>
      <c r="J231" s="6">
        <v>4</v>
      </c>
      <c r="K231" s="7">
        <f t="shared" si="12"/>
        <v>0</v>
      </c>
      <c r="L231" s="7">
        <f t="shared" si="13"/>
        <v>0</v>
      </c>
      <c r="M231" s="7">
        <f t="shared" si="14"/>
        <v>0</v>
      </c>
      <c r="N231" s="7">
        <f t="shared" si="15"/>
        <v>4.28</v>
      </c>
      <c r="O231" s="6">
        <v>4.28</v>
      </c>
      <c r="P231" s="11">
        <v>1</v>
      </c>
      <c r="AG231" s="11"/>
    </row>
    <row r="232" spans="1:33" ht="24" customHeight="1">
      <c r="A232" s="9">
        <v>228</v>
      </c>
      <c r="B232" s="3">
        <v>6030000782</v>
      </c>
      <c r="C232" s="99" t="s">
        <v>3767</v>
      </c>
      <c r="D232" s="4" t="s">
        <v>3768</v>
      </c>
      <c r="E232" s="173" t="s">
        <v>3769</v>
      </c>
      <c r="F232" s="2" t="s">
        <v>585</v>
      </c>
      <c r="G232" s="1">
        <v>3346.96</v>
      </c>
      <c r="H232" s="6">
        <v>218.96</v>
      </c>
      <c r="I232" s="160">
        <v>113</v>
      </c>
      <c r="J232" s="6">
        <v>4</v>
      </c>
      <c r="K232" s="7">
        <f t="shared" si="12"/>
        <v>452</v>
      </c>
      <c r="L232" s="7">
        <f t="shared" si="13"/>
        <v>31.640000000000004</v>
      </c>
      <c r="M232" s="7">
        <f t="shared" si="14"/>
        <v>483.64</v>
      </c>
      <c r="N232" s="7">
        <f t="shared" si="15"/>
        <v>3830.6</v>
      </c>
      <c r="O232" s="6">
        <v>3830.6</v>
      </c>
      <c r="P232" s="11">
        <v>0</v>
      </c>
      <c r="AG232" s="11"/>
    </row>
    <row r="233" spans="1:33" ht="24" customHeight="1">
      <c r="A233" s="9">
        <v>229</v>
      </c>
      <c r="B233" s="3">
        <v>6030000783</v>
      </c>
      <c r="C233" s="99" t="s">
        <v>3770</v>
      </c>
      <c r="D233" s="4" t="s">
        <v>3771</v>
      </c>
      <c r="E233" s="173" t="s">
        <v>3772</v>
      </c>
      <c r="F233" s="2" t="s">
        <v>600</v>
      </c>
      <c r="G233" s="1">
        <v>1129.92</v>
      </c>
      <c r="H233" s="6">
        <v>73.92</v>
      </c>
      <c r="I233" s="160">
        <v>39</v>
      </c>
      <c r="J233" s="6">
        <v>4</v>
      </c>
      <c r="K233" s="7">
        <f t="shared" si="12"/>
        <v>156</v>
      </c>
      <c r="L233" s="7">
        <f t="shared" si="13"/>
        <v>10.920000000000002</v>
      </c>
      <c r="M233" s="7">
        <f t="shared" si="14"/>
        <v>166.92</v>
      </c>
      <c r="N233" s="7">
        <f t="shared" si="15"/>
        <v>1296.8400000000001</v>
      </c>
      <c r="O233" s="6">
        <v>1296.8399999999999</v>
      </c>
      <c r="P233" s="11">
        <v>1</v>
      </c>
      <c r="AG233" s="11"/>
    </row>
    <row r="234" spans="1:33" ht="24" customHeight="1">
      <c r="A234" s="9">
        <v>230</v>
      </c>
      <c r="B234" s="3">
        <v>6030000784</v>
      </c>
      <c r="C234" s="99" t="s">
        <v>3773</v>
      </c>
      <c r="D234" s="4" t="s">
        <v>3774</v>
      </c>
      <c r="E234" s="173" t="s">
        <v>3775</v>
      </c>
      <c r="F234" s="2" t="s">
        <v>18</v>
      </c>
      <c r="G234" s="1">
        <v>0</v>
      </c>
      <c r="H234" s="6">
        <v>0</v>
      </c>
      <c r="I234" s="160">
        <v>380</v>
      </c>
      <c r="J234" s="6">
        <v>4</v>
      </c>
      <c r="K234" s="7">
        <f t="shared" si="12"/>
        <v>1520</v>
      </c>
      <c r="L234" s="7">
        <f t="shared" si="13"/>
        <v>106.4</v>
      </c>
      <c r="M234" s="7">
        <f>ROUNDUP(K234+L234,2)</f>
        <v>1626.4</v>
      </c>
      <c r="N234" s="7">
        <f t="shared" si="15"/>
        <v>1626.4</v>
      </c>
      <c r="O234" s="6">
        <v>1626.4</v>
      </c>
      <c r="P234" s="11">
        <v>0</v>
      </c>
      <c r="AG234" s="11"/>
    </row>
    <row r="235" spans="1:33" ht="24" customHeight="1">
      <c r="A235" s="9">
        <v>231</v>
      </c>
      <c r="B235" s="3">
        <v>6030000785</v>
      </c>
      <c r="C235" s="99" t="s">
        <v>3776</v>
      </c>
      <c r="D235" s="4" t="s">
        <v>3777</v>
      </c>
      <c r="E235" s="173" t="s">
        <v>3778</v>
      </c>
      <c r="F235" s="2" t="s">
        <v>3222</v>
      </c>
      <c r="G235" s="1">
        <v>0</v>
      </c>
      <c r="H235" s="6">
        <v>0</v>
      </c>
      <c r="I235" s="160">
        <v>30</v>
      </c>
      <c r="J235" s="6">
        <v>4</v>
      </c>
      <c r="K235" s="7">
        <f t="shared" si="12"/>
        <v>120</v>
      </c>
      <c r="L235" s="7">
        <f t="shared" si="13"/>
        <v>8.4</v>
      </c>
      <c r="M235" s="7">
        <f t="shared" si="14"/>
        <v>128.4</v>
      </c>
      <c r="N235" s="7">
        <f t="shared" si="15"/>
        <v>128.4</v>
      </c>
      <c r="O235" s="6">
        <v>128.4</v>
      </c>
      <c r="P235" s="11">
        <v>1</v>
      </c>
      <c r="AG235" s="11"/>
    </row>
    <row r="236" spans="1:33" ht="24" customHeight="1">
      <c r="A236" s="9">
        <v>232</v>
      </c>
      <c r="B236" s="3">
        <v>6030000786</v>
      </c>
      <c r="C236" s="99" t="s">
        <v>3779</v>
      </c>
      <c r="D236" s="4" t="s">
        <v>3780</v>
      </c>
      <c r="E236" s="173" t="s">
        <v>3781</v>
      </c>
      <c r="F236" s="2" t="s">
        <v>476</v>
      </c>
      <c r="G236" s="1">
        <v>256.8</v>
      </c>
      <c r="H236" s="6">
        <v>16.8</v>
      </c>
      <c r="I236" s="160">
        <v>38</v>
      </c>
      <c r="J236" s="6">
        <v>4</v>
      </c>
      <c r="K236" s="7">
        <f t="shared" si="12"/>
        <v>152</v>
      </c>
      <c r="L236" s="7">
        <f t="shared" si="13"/>
        <v>10.64</v>
      </c>
      <c r="M236" s="7">
        <f t="shared" si="14"/>
        <v>162.63999999999999</v>
      </c>
      <c r="N236" s="7">
        <f t="shared" si="15"/>
        <v>419.44</v>
      </c>
      <c r="O236" s="6">
        <v>419.44</v>
      </c>
      <c r="P236" s="11">
        <v>0</v>
      </c>
      <c r="AG236" s="11"/>
    </row>
    <row r="237" spans="1:33" ht="24" customHeight="1">
      <c r="A237" s="9">
        <v>233</v>
      </c>
      <c r="B237" s="3">
        <v>6030000787</v>
      </c>
      <c r="C237" s="99" t="s">
        <v>3782</v>
      </c>
      <c r="D237" s="4" t="s">
        <v>3783</v>
      </c>
      <c r="E237" s="173" t="s">
        <v>3784</v>
      </c>
      <c r="F237" s="2" t="s">
        <v>476</v>
      </c>
      <c r="G237" s="1">
        <v>577.79999999999995</v>
      </c>
      <c r="H237" s="6">
        <v>37.799999999999997</v>
      </c>
      <c r="I237" s="160">
        <v>100</v>
      </c>
      <c r="J237" s="6">
        <v>4</v>
      </c>
      <c r="K237" s="7">
        <f t="shared" si="12"/>
        <v>400</v>
      </c>
      <c r="L237" s="7">
        <f t="shared" si="13"/>
        <v>28.000000000000004</v>
      </c>
      <c r="M237" s="7">
        <f t="shared" si="14"/>
        <v>428</v>
      </c>
      <c r="N237" s="7">
        <f t="shared" si="15"/>
        <v>1005.8</v>
      </c>
      <c r="O237" s="6">
        <v>1005.8</v>
      </c>
      <c r="P237" s="11">
        <v>1</v>
      </c>
      <c r="AG237" s="11"/>
    </row>
    <row r="238" spans="1:33" ht="24" customHeight="1">
      <c r="A238" s="9">
        <v>234</v>
      </c>
      <c r="B238" s="3">
        <v>6030000788</v>
      </c>
      <c r="C238" s="99" t="s">
        <v>3785</v>
      </c>
      <c r="D238" s="4" t="s">
        <v>3786</v>
      </c>
      <c r="E238" s="173" t="s">
        <v>3787</v>
      </c>
      <c r="F238" s="2" t="s">
        <v>476</v>
      </c>
      <c r="G238" s="1">
        <v>12.84</v>
      </c>
      <c r="H238" s="6">
        <v>0.84</v>
      </c>
      <c r="I238" s="160">
        <v>2</v>
      </c>
      <c r="J238" s="6">
        <v>4</v>
      </c>
      <c r="K238" s="7">
        <f t="shared" si="12"/>
        <v>8</v>
      </c>
      <c r="L238" s="7">
        <f t="shared" si="13"/>
        <v>0.56000000000000005</v>
      </c>
      <c r="M238" s="7">
        <f t="shared" si="14"/>
        <v>8.56</v>
      </c>
      <c r="N238" s="7">
        <f t="shared" si="15"/>
        <v>21.4</v>
      </c>
      <c r="O238" s="6">
        <v>21.4</v>
      </c>
      <c r="P238" s="11">
        <v>0</v>
      </c>
      <c r="AG238" s="11"/>
    </row>
    <row r="239" spans="1:33" ht="24" customHeight="1">
      <c r="A239" s="9">
        <v>235</v>
      </c>
      <c r="B239" s="3">
        <v>6030000789</v>
      </c>
      <c r="C239" s="99" t="s">
        <v>3788</v>
      </c>
      <c r="D239" s="4" t="s">
        <v>3789</v>
      </c>
      <c r="E239" s="173" t="s">
        <v>3790</v>
      </c>
      <c r="F239" s="2" t="s">
        <v>740</v>
      </c>
      <c r="G239" s="1">
        <v>564.96</v>
      </c>
      <c r="H239" s="6">
        <v>36.96</v>
      </c>
      <c r="I239" s="160">
        <v>37</v>
      </c>
      <c r="J239" s="6">
        <v>4</v>
      </c>
      <c r="K239" s="7">
        <f t="shared" si="12"/>
        <v>148</v>
      </c>
      <c r="L239" s="7">
        <f t="shared" si="13"/>
        <v>10.360000000000001</v>
      </c>
      <c r="M239" s="7">
        <f t="shared" si="14"/>
        <v>158.36000000000001</v>
      </c>
      <c r="N239" s="7">
        <f t="shared" si="15"/>
        <v>723.32</v>
      </c>
      <c r="O239" s="6">
        <v>723.32</v>
      </c>
      <c r="P239" s="11">
        <v>1</v>
      </c>
      <c r="AG239" s="11"/>
    </row>
    <row r="240" spans="1:33" ht="24" customHeight="1">
      <c r="A240" s="9">
        <v>236</v>
      </c>
      <c r="B240" s="3">
        <v>6030000790</v>
      </c>
      <c r="C240" s="99" t="s">
        <v>3791</v>
      </c>
      <c r="D240" s="4" t="s">
        <v>3792</v>
      </c>
      <c r="E240" s="173" t="s">
        <v>3793</v>
      </c>
      <c r="F240" s="2" t="s">
        <v>3222</v>
      </c>
      <c r="G240" s="1">
        <v>0</v>
      </c>
      <c r="H240" s="6">
        <v>0</v>
      </c>
      <c r="I240" s="160">
        <v>13</v>
      </c>
      <c r="J240" s="6">
        <v>4</v>
      </c>
      <c r="K240" s="7">
        <f t="shared" si="12"/>
        <v>52</v>
      </c>
      <c r="L240" s="7">
        <f t="shared" si="13"/>
        <v>3.6400000000000006</v>
      </c>
      <c r="M240" s="7">
        <f t="shared" si="14"/>
        <v>55.64</v>
      </c>
      <c r="N240" s="7">
        <f t="shared" si="15"/>
        <v>55.64</v>
      </c>
      <c r="O240" s="6">
        <v>55.64</v>
      </c>
      <c r="P240" s="11">
        <v>0</v>
      </c>
      <c r="AG240" s="11"/>
    </row>
    <row r="241" spans="1:33" ht="24" customHeight="1">
      <c r="A241" s="9">
        <v>237</v>
      </c>
      <c r="B241" s="3">
        <v>6030000791</v>
      </c>
      <c r="C241" s="99" t="s">
        <v>3794</v>
      </c>
      <c r="D241" s="4" t="s">
        <v>3795</v>
      </c>
      <c r="E241" s="173" t="s">
        <v>3796</v>
      </c>
      <c r="F241" s="2" t="s">
        <v>725</v>
      </c>
      <c r="G241" s="1">
        <v>920.2</v>
      </c>
      <c r="H241" s="6">
        <v>60.2</v>
      </c>
      <c r="I241" s="160">
        <v>27</v>
      </c>
      <c r="J241" s="6">
        <v>4</v>
      </c>
      <c r="K241" s="7">
        <f t="shared" si="12"/>
        <v>108</v>
      </c>
      <c r="L241" s="7">
        <f t="shared" si="13"/>
        <v>7.5600000000000005</v>
      </c>
      <c r="M241" s="7">
        <f t="shared" si="14"/>
        <v>115.56</v>
      </c>
      <c r="N241" s="7">
        <f t="shared" si="15"/>
        <v>1035.76</v>
      </c>
      <c r="O241" s="6">
        <v>1035.76</v>
      </c>
      <c r="P241" s="11">
        <v>1</v>
      </c>
      <c r="AG241" s="11"/>
    </row>
    <row r="242" spans="1:33" ht="24" customHeight="1">
      <c r="A242" s="9">
        <v>238</v>
      </c>
      <c r="B242" s="3">
        <v>6030000792</v>
      </c>
      <c r="C242" s="99" t="s">
        <v>3797</v>
      </c>
      <c r="D242" s="4" t="s">
        <v>3798</v>
      </c>
      <c r="E242" s="173" t="s">
        <v>3799</v>
      </c>
      <c r="F242" s="2" t="s">
        <v>476</v>
      </c>
      <c r="G242" s="1">
        <v>1480.88</v>
      </c>
      <c r="H242" s="6">
        <v>96.88</v>
      </c>
      <c r="I242" s="160">
        <v>311</v>
      </c>
      <c r="J242" s="6">
        <v>4</v>
      </c>
      <c r="K242" s="7">
        <f t="shared" si="12"/>
        <v>1244</v>
      </c>
      <c r="L242" s="7">
        <f t="shared" si="13"/>
        <v>87.080000000000013</v>
      </c>
      <c r="M242" s="7">
        <f t="shared" si="14"/>
        <v>1331.08</v>
      </c>
      <c r="N242" s="7">
        <f t="shared" si="15"/>
        <v>2811.96</v>
      </c>
      <c r="O242" s="6">
        <v>2811.96</v>
      </c>
      <c r="P242" s="11">
        <v>0</v>
      </c>
      <c r="AG242" s="11"/>
    </row>
    <row r="243" spans="1:33" ht="24" customHeight="1">
      <c r="A243" s="9">
        <v>239</v>
      </c>
      <c r="B243" s="3">
        <v>6030000793</v>
      </c>
      <c r="C243" s="99" t="s">
        <v>3800</v>
      </c>
      <c r="D243" s="4" t="s">
        <v>3801</v>
      </c>
      <c r="E243" s="173" t="s">
        <v>3802</v>
      </c>
      <c r="F243" s="2" t="s">
        <v>725</v>
      </c>
      <c r="G243" s="1">
        <v>1938.84</v>
      </c>
      <c r="H243" s="6">
        <v>126.84</v>
      </c>
      <c r="I243" s="160">
        <v>56</v>
      </c>
      <c r="J243" s="6">
        <v>4</v>
      </c>
      <c r="K243" s="7">
        <f t="shared" si="12"/>
        <v>224</v>
      </c>
      <c r="L243" s="7">
        <f t="shared" si="13"/>
        <v>15.680000000000001</v>
      </c>
      <c r="M243" s="7">
        <f t="shared" si="14"/>
        <v>239.68</v>
      </c>
      <c r="N243" s="7">
        <f t="shared" si="15"/>
        <v>2178.52</v>
      </c>
      <c r="O243" s="6">
        <v>2178.52</v>
      </c>
      <c r="P243" s="11">
        <v>1</v>
      </c>
      <c r="AG243" s="11"/>
    </row>
    <row r="244" spans="1:33" ht="24" customHeight="1">
      <c r="A244" s="9">
        <v>240</v>
      </c>
      <c r="B244" s="3">
        <v>6030000794</v>
      </c>
      <c r="C244" s="99" t="s">
        <v>3803</v>
      </c>
      <c r="D244" s="4" t="s">
        <v>3804</v>
      </c>
      <c r="E244" s="173" t="s">
        <v>3805</v>
      </c>
      <c r="F244" s="2" t="s">
        <v>476</v>
      </c>
      <c r="G244" s="1">
        <v>1309.68</v>
      </c>
      <c r="H244" s="6">
        <v>85.68</v>
      </c>
      <c r="I244" s="160">
        <v>183</v>
      </c>
      <c r="J244" s="6">
        <v>4</v>
      </c>
      <c r="K244" s="7">
        <f t="shared" si="12"/>
        <v>732</v>
      </c>
      <c r="L244" s="7">
        <f t="shared" si="13"/>
        <v>51.24</v>
      </c>
      <c r="M244" s="7">
        <f t="shared" si="14"/>
        <v>783.24</v>
      </c>
      <c r="N244" s="7">
        <f t="shared" si="15"/>
        <v>2092.92</v>
      </c>
      <c r="O244" s="6">
        <v>2092.92</v>
      </c>
      <c r="P244" s="11">
        <v>0</v>
      </c>
      <c r="AG244" s="11"/>
    </row>
    <row r="245" spans="1:33" ht="24" customHeight="1">
      <c r="A245" s="9">
        <v>241</v>
      </c>
      <c r="B245" s="3">
        <v>6030000795</v>
      </c>
      <c r="C245" s="99" t="s">
        <v>3806</v>
      </c>
      <c r="D245" s="4" t="s">
        <v>3807</v>
      </c>
      <c r="E245" s="173" t="s">
        <v>3808</v>
      </c>
      <c r="F245" s="2" t="s">
        <v>472</v>
      </c>
      <c r="G245" s="1">
        <v>64.2</v>
      </c>
      <c r="H245" s="6">
        <v>4.2</v>
      </c>
      <c r="I245" s="160">
        <v>110</v>
      </c>
      <c r="J245" s="6">
        <v>4</v>
      </c>
      <c r="K245" s="7">
        <f t="shared" si="12"/>
        <v>440</v>
      </c>
      <c r="L245" s="7">
        <f t="shared" si="13"/>
        <v>30.800000000000004</v>
      </c>
      <c r="M245" s="7">
        <f t="shared" si="14"/>
        <v>470.8</v>
      </c>
      <c r="N245" s="7">
        <f t="shared" si="15"/>
        <v>535</v>
      </c>
      <c r="O245" s="6">
        <v>535</v>
      </c>
      <c r="P245" s="11">
        <v>1</v>
      </c>
      <c r="AG245" s="11"/>
    </row>
    <row r="246" spans="1:33" ht="24" customHeight="1">
      <c r="A246" s="9">
        <v>242</v>
      </c>
      <c r="B246" s="3">
        <v>6030000796</v>
      </c>
      <c r="C246" s="2" t="s">
        <v>3809</v>
      </c>
      <c r="D246" s="4" t="s">
        <v>3810</v>
      </c>
      <c r="E246" s="173" t="s">
        <v>3811</v>
      </c>
      <c r="F246" s="2" t="s">
        <v>472</v>
      </c>
      <c r="G246" s="1">
        <v>402.32</v>
      </c>
      <c r="H246" s="6">
        <v>26.32</v>
      </c>
      <c r="I246" s="160">
        <v>55</v>
      </c>
      <c r="J246" s="6">
        <v>4</v>
      </c>
      <c r="K246" s="7">
        <f t="shared" si="12"/>
        <v>220</v>
      </c>
      <c r="L246" s="7">
        <f t="shared" si="13"/>
        <v>15.400000000000002</v>
      </c>
      <c r="M246" s="7">
        <f t="shared" si="14"/>
        <v>235.4</v>
      </c>
      <c r="N246" s="7">
        <f t="shared" si="15"/>
        <v>637.72</v>
      </c>
      <c r="O246" s="6">
        <v>637.72</v>
      </c>
      <c r="P246" s="11">
        <v>0</v>
      </c>
      <c r="AG246" s="11"/>
    </row>
    <row r="247" spans="1:33" ht="24" customHeight="1">
      <c r="A247" s="9">
        <v>243</v>
      </c>
      <c r="B247" s="3">
        <v>6030000797</v>
      </c>
      <c r="C247" s="99" t="s">
        <v>3812</v>
      </c>
      <c r="D247" s="4" t="s">
        <v>3813</v>
      </c>
      <c r="E247" s="173" t="s">
        <v>3814</v>
      </c>
      <c r="F247" s="2" t="s">
        <v>472</v>
      </c>
      <c r="G247" s="1">
        <v>316.72000000000003</v>
      </c>
      <c r="H247" s="6">
        <v>20.72</v>
      </c>
      <c r="I247" s="160">
        <v>107</v>
      </c>
      <c r="J247" s="6">
        <v>4</v>
      </c>
      <c r="K247" s="7">
        <f t="shared" si="12"/>
        <v>428</v>
      </c>
      <c r="L247" s="7">
        <f t="shared" si="13"/>
        <v>29.960000000000004</v>
      </c>
      <c r="M247" s="7">
        <f t="shared" si="14"/>
        <v>457.96</v>
      </c>
      <c r="N247" s="7">
        <f t="shared" si="15"/>
        <v>774.68000000000006</v>
      </c>
      <c r="O247" s="6">
        <v>774.68</v>
      </c>
      <c r="P247" s="11">
        <v>1</v>
      </c>
      <c r="AG247" s="11"/>
    </row>
    <row r="248" spans="1:33" ht="24" customHeight="1">
      <c r="A248" s="9">
        <v>244</v>
      </c>
      <c r="B248" s="3">
        <v>6030000798</v>
      </c>
      <c r="C248" s="99" t="s">
        <v>3815</v>
      </c>
      <c r="D248" s="4" t="s">
        <v>3816</v>
      </c>
      <c r="E248" s="173" t="s">
        <v>3817</v>
      </c>
      <c r="F248" s="2" t="s">
        <v>472</v>
      </c>
      <c r="G248" s="1">
        <v>81.319999999999993</v>
      </c>
      <c r="H248" s="6">
        <v>5.32</v>
      </c>
      <c r="I248" s="160">
        <v>16</v>
      </c>
      <c r="J248" s="6">
        <v>4</v>
      </c>
      <c r="K248" s="7">
        <f t="shared" si="12"/>
        <v>64</v>
      </c>
      <c r="L248" s="7">
        <f t="shared" si="13"/>
        <v>4.4800000000000004</v>
      </c>
      <c r="M248" s="7">
        <f t="shared" si="14"/>
        <v>68.48</v>
      </c>
      <c r="N248" s="7">
        <f t="shared" si="15"/>
        <v>149.80000000000001</v>
      </c>
      <c r="O248" s="6">
        <v>149.80000000000001</v>
      </c>
      <c r="P248" s="11">
        <v>0</v>
      </c>
      <c r="AG248" s="11"/>
    </row>
    <row r="249" spans="1:33" ht="24" customHeight="1">
      <c r="A249" s="9">
        <v>245</v>
      </c>
      <c r="B249" s="3">
        <v>6030000799</v>
      </c>
      <c r="C249" s="99" t="s">
        <v>3818</v>
      </c>
      <c r="D249" s="4" t="s">
        <v>3819</v>
      </c>
      <c r="E249" s="173" t="s">
        <v>3820</v>
      </c>
      <c r="F249" s="2" t="s">
        <v>476</v>
      </c>
      <c r="G249" s="1">
        <v>1335.36</v>
      </c>
      <c r="H249" s="6">
        <v>87.36</v>
      </c>
      <c r="I249" s="160">
        <v>192</v>
      </c>
      <c r="J249" s="6">
        <v>4</v>
      </c>
      <c r="K249" s="7">
        <f t="shared" si="12"/>
        <v>768</v>
      </c>
      <c r="L249" s="7">
        <f t="shared" si="13"/>
        <v>53.760000000000005</v>
      </c>
      <c r="M249" s="7">
        <f t="shared" si="14"/>
        <v>821.76</v>
      </c>
      <c r="N249" s="7">
        <f t="shared" si="15"/>
        <v>2157.12</v>
      </c>
      <c r="O249" s="6">
        <v>2157.12</v>
      </c>
      <c r="P249" s="11">
        <v>1</v>
      </c>
      <c r="AG249" s="11"/>
    </row>
    <row r="250" spans="1:33" ht="24" customHeight="1">
      <c r="A250" s="9">
        <v>246</v>
      </c>
      <c r="B250" s="3">
        <v>6030000800</v>
      </c>
      <c r="C250" s="99" t="s">
        <v>3821</v>
      </c>
      <c r="D250" s="4" t="s">
        <v>3822</v>
      </c>
      <c r="E250" s="173" t="s">
        <v>3823</v>
      </c>
      <c r="F250" s="2" t="s">
        <v>3222</v>
      </c>
      <c r="G250" s="1">
        <v>0</v>
      </c>
      <c r="H250" s="6">
        <v>0</v>
      </c>
      <c r="I250" s="160">
        <v>85</v>
      </c>
      <c r="J250" s="6">
        <v>4</v>
      </c>
      <c r="K250" s="7">
        <f t="shared" si="12"/>
        <v>340</v>
      </c>
      <c r="L250" s="7">
        <f t="shared" si="13"/>
        <v>23.8</v>
      </c>
      <c r="M250" s="7">
        <f t="shared" si="14"/>
        <v>363.8</v>
      </c>
      <c r="N250" s="7">
        <f t="shared" si="15"/>
        <v>363.8</v>
      </c>
      <c r="O250" s="6">
        <v>363.8</v>
      </c>
      <c r="P250" s="11">
        <v>0</v>
      </c>
      <c r="AG250" s="11"/>
    </row>
    <row r="251" spans="1:33" ht="24" customHeight="1">
      <c r="A251" s="9">
        <v>247</v>
      </c>
      <c r="B251" s="3">
        <v>6030000801</v>
      </c>
      <c r="C251" s="99" t="s">
        <v>3824</v>
      </c>
      <c r="D251" s="4" t="s">
        <v>3825</v>
      </c>
      <c r="E251" s="173" t="s">
        <v>3826</v>
      </c>
      <c r="F251" s="2" t="s">
        <v>3827</v>
      </c>
      <c r="G251" s="1">
        <v>428</v>
      </c>
      <c r="H251" s="6">
        <v>28</v>
      </c>
      <c r="I251" s="160">
        <v>2</v>
      </c>
      <c r="J251" s="6">
        <v>4</v>
      </c>
      <c r="K251" s="7">
        <f t="shared" si="12"/>
        <v>8</v>
      </c>
      <c r="L251" s="7">
        <f t="shared" si="13"/>
        <v>0.56000000000000005</v>
      </c>
      <c r="M251" s="7">
        <f t="shared" si="14"/>
        <v>8.56</v>
      </c>
      <c r="N251" s="7">
        <f t="shared" si="15"/>
        <v>436.56</v>
      </c>
      <c r="O251" s="6">
        <v>436.56</v>
      </c>
      <c r="P251" s="11">
        <v>1</v>
      </c>
      <c r="AG251" s="11"/>
    </row>
    <row r="252" spans="1:33" ht="24" customHeight="1">
      <c r="A252" s="9">
        <v>248</v>
      </c>
      <c r="B252" s="3">
        <v>6030000802</v>
      </c>
      <c r="C252" s="99" t="s">
        <v>3828</v>
      </c>
      <c r="D252" s="4" t="s">
        <v>3829</v>
      </c>
      <c r="E252" s="173" t="s">
        <v>3830</v>
      </c>
      <c r="F252" s="2" t="s">
        <v>725</v>
      </c>
      <c r="G252" s="1">
        <v>526.44000000000005</v>
      </c>
      <c r="H252" s="6">
        <v>34.44</v>
      </c>
      <c r="I252" s="160">
        <v>24</v>
      </c>
      <c r="J252" s="6">
        <v>4</v>
      </c>
      <c r="K252" s="7">
        <f t="shared" si="12"/>
        <v>96</v>
      </c>
      <c r="L252" s="7">
        <f t="shared" si="13"/>
        <v>6.7200000000000006</v>
      </c>
      <c r="M252" s="7">
        <f t="shared" si="14"/>
        <v>102.72</v>
      </c>
      <c r="N252" s="7">
        <f t="shared" si="15"/>
        <v>629.16000000000008</v>
      </c>
      <c r="O252" s="6">
        <v>629.16</v>
      </c>
      <c r="P252" s="11">
        <v>0</v>
      </c>
      <c r="AG252" s="11"/>
    </row>
    <row r="253" spans="1:33" ht="24" customHeight="1">
      <c r="A253" s="9">
        <v>249</v>
      </c>
      <c r="B253" s="3">
        <v>6030000803</v>
      </c>
      <c r="C253" s="99" t="s">
        <v>3831</v>
      </c>
      <c r="D253" s="4" t="s">
        <v>3832</v>
      </c>
      <c r="E253" s="173" t="s">
        <v>3833</v>
      </c>
      <c r="F253" s="2" t="s">
        <v>18</v>
      </c>
      <c r="G253" s="1">
        <v>0</v>
      </c>
      <c r="H253" s="6">
        <v>0</v>
      </c>
      <c r="I253" s="160">
        <v>78</v>
      </c>
      <c r="J253" s="6">
        <v>4</v>
      </c>
      <c r="K253" s="7">
        <f t="shared" si="12"/>
        <v>312</v>
      </c>
      <c r="L253" s="7">
        <f t="shared" si="13"/>
        <v>21.840000000000003</v>
      </c>
      <c r="M253" s="7">
        <f t="shared" si="14"/>
        <v>333.84</v>
      </c>
      <c r="N253" s="7">
        <f t="shared" si="15"/>
        <v>333.84</v>
      </c>
      <c r="O253" s="6">
        <v>333.84</v>
      </c>
      <c r="P253" s="11">
        <v>1</v>
      </c>
      <c r="AG253" s="11"/>
    </row>
    <row r="254" spans="1:33" ht="24" customHeight="1">
      <c r="A254" s="9">
        <v>250</v>
      </c>
      <c r="B254" s="3">
        <v>6030000804</v>
      </c>
      <c r="C254" s="99" t="s">
        <v>3834</v>
      </c>
      <c r="D254" s="4" t="s">
        <v>3835</v>
      </c>
      <c r="E254" s="173" t="s">
        <v>3836</v>
      </c>
      <c r="F254" s="2" t="s">
        <v>505</v>
      </c>
      <c r="G254" s="1">
        <v>1789.04</v>
      </c>
      <c r="H254" s="6">
        <v>117.04</v>
      </c>
      <c r="I254" s="160">
        <v>42</v>
      </c>
      <c r="J254" s="6">
        <v>4</v>
      </c>
      <c r="K254" s="7">
        <f t="shared" si="12"/>
        <v>168</v>
      </c>
      <c r="L254" s="7">
        <f t="shared" si="13"/>
        <v>11.760000000000002</v>
      </c>
      <c r="M254" s="7">
        <f t="shared" si="14"/>
        <v>179.76</v>
      </c>
      <c r="N254" s="7">
        <f t="shared" si="15"/>
        <v>1968.8</v>
      </c>
      <c r="O254" s="6">
        <v>1968.8</v>
      </c>
      <c r="P254" s="11">
        <v>0</v>
      </c>
      <c r="AG254" s="11"/>
    </row>
    <row r="255" spans="1:33" ht="24" customHeight="1">
      <c r="A255" s="9">
        <v>251</v>
      </c>
      <c r="B255" s="3">
        <v>6030000805</v>
      </c>
      <c r="C255" s="99" t="s">
        <v>3837</v>
      </c>
      <c r="D255" s="4" t="s">
        <v>3838</v>
      </c>
      <c r="E255" s="173" t="s">
        <v>3839</v>
      </c>
      <c r="F255" s="2" t="s">
        <v>438</v>
      </c>
      <c r="G255" s="1">
        <v>2679.28</v>
      </c>
      <c r="H255" s="6">
        <v>175.28</v>
      </c>
      <c r="I255" s="160">
        <v>219</v>
      </c>
      <c r="J255" s="6">
        <v>4</v>
      </c>
      <c r="K255" s="7">
        <f t="shared" si="12"/>
        <v>876</v>
      </c>
      <c r="L255" s="7">
        <f t="shared" si="13"/>
        <v>61.320000000000007</v>
      </c>
      <c r="M255" s="7">
        <f t="shared" si="14"/>
        <v>937.32</v>
      </c>
      <c r="N255" s="7">
        <f t="shared" si="15"/>
        <v>3616.6000000000004</v>
      </c>
      <c r="O255" s="6">
        <v>3616.6</v>
      </c>
      <c r="P255" s="11">
        <v>1</v>
      </c>
      <c r="AG255" s="11"/>
    </row>
    <row r="256" spans="1:33" ht="24" customHeight="1">
      <c r="A256" s="9">
        <v>252</v>
      </c>
      <c r="B256" s="3">
        <v>6030000806</v>
      </c>
      <c r="C256" s="99" t="s">
        <v>3840</v>
      </c>
      <c r="D256" s="4" t="s">
        <v>3841</v>
      </c>
      <c r="E256" s="173" t="s">
        <v>3842</v>
      </c>
      <c r="F256" s="2" t="s">
        <v>438</v>
      </c>
      <c r="G256" s="1">
        <v>1164.1600000000001</v>
      </c>
      <c r="H256" s="6">
        <v>76.16</v>
      </c>
      <c r="I256" s="160">
        <v>31</v>
      </c>
      <c r="J256" s="6">
        <v>4</v>
      </c>
      <c r="K256" s="7">
        <f t="shared" si="12"/>
        <v>124</v>
      </c>
      <c r="L256" s="7">
        <f t="shared" si="13"/>
        <v>8.6800000000000015</v>
      </c>
      <c r="M256" s="7">
        <f t="shared" si="14"/>
        <v>132.68</v>
      </c>
      <c r="N256" s="7">
        <f t="shared" si="15"/>
        <v>1296.8400000000001</v>
      </c>
      <c r="O256" s="6">
        <v>1296.8399999999999</v>
      </c>
      <c r="P256" s="11">
        <v>0</v>
      </c>
      <c r="AG256" s="11"/>
    </row>
    <row r="257" spans="1:33" ht="24" customHeight="1">
      <c r="A257" s="9">
        <v>253</v>
      </c>
      <c r="B257" s="3">
        <v>6030000807</v>
      </c>
      <c r="C257" s="99" t="s">
        <v>3843</v>
      </c>
      <c r="D257" s="4" t="s">
        <v>3844</v>
      </c>
      <c r="E257" s="173" t="s">
        <v>3845</v>
      </c>
      <c r="F257" s="2" t="s">
        <v>438</v>
      </c>
      <c r="G257" s="1">
        <v>402.32</v>
      </c>
      <c r="H257" s="6">
        <v>26.32</v>
      </c>
      <c r="I257" s="160">
        <v>10</v>
      </c>
      <c r="J257" s="6">
        <v>4</v>
      </c>
      <c r="K257" s="7">
        <f t="shared" si="12"/>
        <v>40</v>
      </c>
      <c r="L257" s="7">
        <f t="shared" si="13"/>
        <v>2.8000000000000003</v>
      </c>
      <c r="M257" s="7">
        <f t="shared" si="14"/>
        <v>42.8</v>
      </c>
      <c r="N257" s="7">
        <f t="shared" si="15"/>
        <v>445.12</v>
      </c>
      <c r="O257" s="6">
        <v>445.12</v>
      </c>
      <c r="P257" s="11">
        <v>1</v>
      </c>
      <c r="AG257" s="11"/>
    </row>
    <row r="258" spans="1:33" ht="24" customHeight="1">
      <c r="A258" s="9">
        <v>254</v>
      </c>
      <c r="B258" s="3">
        <v>6030000808</v>
      </c>
      <c r="C258" s="99" t="s">
        <v>3846</v>
      </c>
      <c r="D258" s="4" t="s">
        <v>3847</v>
      </c>
      <c r="E258" s="173" t="s">
        <v>3848</v>
      </c>
      <c r="F258" s="2" t="s">
        <v>472</v>
      </c>
      <c r="G258" s="1">
        <v>128.4</v>
      </c>
      <c r="H258" s="6">
        <v>8.4</v>
      </c>
      <c r="I258" s="160">
        <v>29</v>
      </c>
      <c r="J258" s="6">
        <v>4</v>
      </c>
      <c r="K258" s="7">
        <f t="shared" si="12"/>
        <v>116</v>
      </c>
      <c r="L258" s="7">
        <f t="shared" si="13"/>
        <v>8.120000000000001</v>
      </c>
      <c r="M258" s="7">
        <f t="shared" si="14"/>
        <v>124.12</v>
      </c>
      <c r="N258" s="7">
        <f t="shared" si="15"/>
        <v>252.52</v>
      </c>
      <c r="O258" s="6">
        <v>252.52</v>
      </c>
      <c r="P258" s="11">
        <v>0</v>
      </c>
      <c r="AG258" s="11"/>
    </row>
    <row r="259" spans="1:33" ht="24" customHeight="1">
      <c r="A259" s="9">
        <v>255</v>
      </c>
      <c r="B259" s="3">
        <v>6030000809</v>
      </c>
      <c r="C259" s="3" t="s">
        <v>3849</v>
      </c>
      <c r="D259" s="4" t="s">
        <v>3850</v>
      </c>
      <c r="E259" s="173" t="s">
        <v>3851</v>
      </c>
      <c r="F259" s="2" t="s">
        <v>600</v>
      </c>
      <c r="G259" s="1">
        <v>6779.52</v>
      </c>
      <c r="H259" s="6">
        <v>443.52</v>
      </c>
      <c r="I259" s="160">
        <v>372</v>
      </c>
      <c r="J259" s="6">
        <v>4</v>
      </c>
      <c r="K259" s="7">
        <f t="shared" si="12"/>
        <v>1488</v>
      </c>
      <c r="L259" s="7">
        <f t="shared" si="13"/>
        <v>104.16000000000001</v>
      </c>
      <c r="M259" s="7">
        <f t="shared" si="14"/>
        <v>1592.16</v>
      </c>
      <c r="N259" s="7">
        <f t="shared" si="15"/>
        <v>8371.68</v>
      </c>
      <c r="O259" s="6">
        <v>8371.68</v>
      </c>
      <c r="P259" s="11">
        <v>1</v>
      </c>
      <c r="AG259" s="11"/>
    </row>
    <row r="260" spans="1:33" ht="24" customHeight="1">
      <c r="A260" s="9">
        <v>256</v>
      </c>
      <c r="B260" s="3">
        <v>6030000810</v>
      </c>
      <c r="C260" s="99" t="s">
        <v>3852</v>
      </c>
      <c r="D260" s="4" t="s">
        <v>2636</v>
      </c>
      <c r="E260" s="173" t="s">
        <v>3853</v>
      </c>
      <c r="F260" s="2" t="s">
        <v>18</v>
      </c>
      <c r="G260" s="1">
        <v>0</v>
      </c>
      <c r="H260" s="6">
        <v>0</v>
      </c>
      <c r="I260" s="160">
        <v>3</v>
      </c>
      <c r="J260" s="6">
        <v>4</v>
      </c>
      <c r="K260" s="7">
        <f t="shared" si="12"/>
        <v>12</v>
      </c>
      <c r="L260" s="7">
        <f t="shared" si="13"/>
        <v>0.84000000000000008</v>
      </c>
      <c r="M260" s="7">
        <f t="shared" si="14"/>
        <v>12.84</v>
      </c>
      <c r="N260" s="7">
        <f t="shared" si="15"/>
        <v>12.84</v>
      </c>
      <c r="O260" s="6">
        <v>12.84</v>
      </c>
      <c r="P260" s="11">
        <v>0</v>
      </c>
      <c r="AG260" s="11"/>
    </row>
    <row r="261" spans="1:33" ht="24" customHeight="1">
      <c r="A261" s="9">
        <v>257</v>
      </c>
      <c r="B261" s="3">
        <v>6030000811</v>
      </c>
      <c r="C261" s="99" t="s">
        <v>3854</v>
      </c>
      <c r="D261" s="4" t="s">
        <v>3855</v>
      </c>
      <c r="E261" s="173" t="s">
        <v>3856</v>
      </c>
      <c r="F261" s="2" t="s">
        <v>3857</v>
      </c>
      <c r="G261" s="1">
        <v>4.28</v>
      </c>
      <c r="H261" s="6">
        <v>0.28000000000000003</v>
      </c>
      <c r="I261" s="160">
        <v>0</v>
      </c>
      <c r="J261" s="6">
        <v>4</v>
      </c>
      <c r="K261" s="7">
        <f t="shared" si="12"/>
        <v>0</v>
      </c>
      <c r="L261" s="7">
        <f t="shared" si="13"/>
        <v>0</v>
      </c>
      <c r="M261" s="7">
        <f t="shared" si="14"/>
        <v>0</v>
      </c>
      <c r="N261" s="7">
        <f t="shared" si="15"/>
        <v>4.28</v>
      </c>
      <c r="O261" s="6">
        <v>4.28</v>
      </c>
      <c r="P261" s="11">
        <v>1</v>
      </c>
      <c r="AG261" s="11"/>
    </row>
    <row r="262" spans="1:33" ht="24" customHeight="1">
      <c r="A262" s="9">
        <v>258</v>
      </c>
      <c r="B262" s="3">
        <v>6030000812</v>
      </c>
      <c r="C262" s="99" t="s">
        <v>3858</v>
      </c>
      <c r="D262" s="4" t="s">
        <v>3859</v>
      </c>
      <c r="E262" s="173" t="s">
        <v>3860</v>
      </c>
      <c r="F262" s="2" t="s">
        <v>585</v>
      </c>
      <c r="G262" s="1">
        <v>5029</v>
      </c>
      <c r="H262" s="6">
        <v>329</v>
      </c>
      <c r="I262" s="160">
        <v>159</v>
      </c>
      <c r="J262" s="6">
        <v>4</v>
      </c>
      <c r="K262" s="7">
        <f t="shared" ref="K262:K279" si="16">I262*J262</f>
        <v>636</v>
      </c>
      <c r="L262" s="7">
        <f t="shared" ref="L262:L271" si="17">K262*7%</f>
        <v>44.52</v>
      </c>
      <c r="M262" s="7">
        <f t="shared" ref="M262:M278" si="18">ROUNDUP(K262+L262,2)</f>
        <v>680.52</v>
      </c>
      <c r="N262" s="7">
        <f t="shared" ref="N262:N280" si="19">SUM(G262+M262)</f>
        <v>5709.52</v>
      </c>
      <c r="O262" s="6">
        <v>5709.52</v>
      </c>
      <c r="P262" s="11">
        <v>0</v>
      </c>
      <c r="AG262" s="11"/>
    </row>
    <row r="263" spans="1:33" ht="24" customHeight="1">
      <c r="A263" s="9">
        <v>259</v>
      </c>
      <c r="B263" s="3">
        <v>6030000813</v>
      </c>
      <c r="C263" s="99" t="s">
        <v>3861</v>
      </c>
      <c r="D263" s="4" t="s">
        <v>3862</v>
      </c>
      <c r="E263" s="173" t="s">
        <v>3863</v>
      </c>
      <c r="F263" s="2" t="s">
        <v>18</v>
      </c>
      <c r="G263" s="1">
        <v>0</v>
      </c>
      <c r="H263" s="6">
        <v>0</v>
      </c>
      <c r="I263" s="160">
        <v>34</v>
      </c>
      <c r="J263" s="6">
        <v>4</v>
      </c>
      <c r="K263" s="7">
        <f t="shared" si="16"/>
        <v>136</v>
      </c>
      <c r="L263" s="7">
        <f t="shared" si="17"/>
        <v>9.5200000000000014</v>
      </c>
      <c r="M263" s="7">
        <f t="shared" si="18"/>
        <v>145.52000000000001</v>
      </c>
      <c r="N263" s="7">
        <f t="shared" si="19"/>
        <v>145.52000000000001</v>
      </c>
      <c r="O263" s="6">
        <v>145.52000000000001</v>
      </c>
      <c r="P263" s="11">
        <v>1</v>
      </c>
      <c r="AG263" s="11"/>
    </row>
    <row r="264" spans="1:33" ht="24" customHeight="1">
      <c r="A264" s="9">
        <v>260</v>
      </c>
      <c r="B264" s="3">
        <v>6030000814</v>
      </c>
      <c r="C264" s="99" t="s">
        <v>3864</v>
      </c>
      <c r="D264" s="4" t="s">
        <v>1762</v>
      </c>
      <c r="E264" s="173" t="s">
        <v>3865</v>
      </c>
      <c r="F264" s="2" t="s">
        <v>438</v>
      </c>
      <c r="G264" s="1">
        <v>2473.84</v>
      </c>
      <c r="H264" s="6">
        <v>161.84</v>
      </c>
      <c r="I264" s="160">
        <v>68</v>
      </c>
      <c r="J264" s="6">
        <v>4</v>
      </c>
      <c r="K264" s="7">
        <f t="shared" si="16"/>
        <v>272</v>
      </c>
      <c r="L264" s="7">
        <f t="shared" si="17"/>
        <v>19.040000000000003</v>
      </c>
      <c r="M264" s="7">
        <f t="shared" si="18"/>
        <v>291.04000000000002</v>
      </c>
      <c r="N264" s="7">
        <f t="shared" si="19"/>
        <v>2764.88</v>
      </c>
      <c r="O264" s="6">
        <v>2764.88</v>
      </c>
      <c r="P264" s="11">
        <v>0</v>
      </c>
      <c r="AG264" s="11"/>
    </row>
    <row r="265" spans="1:33" ht="24" customHeight="1">
      <c r="A265" s="9">
        <v>261</v>
      </c>
      <c r="B265" s="3">
        <v>6030000815</v>
      </c>
      <c r="C265" s="99" t="s">
        <v>3866</v>
      </c>
      <c r="D265" s="4" t="s">
        <v>3867</v>
      </c>
      <c r="E265" s="173" t="s">
        <v>3868</v>
      </c>
      <c r="F265" s="2" t="s">
        <v>472</v>
      </c>
      <c r="G265" s="1">
        <v>51.36</v>
      </c>
      <c r="H265" s="6">
        <v>3.36</v>
      </c>
      <c r="I265" s="160">
        <v>41</v>
      </c>
      <c r="J265" s="6">
        <v>4</v>
      </c>
      <c r="K265" s="7">
        <f t="shared" si="16"/>
        <v>164</v>
      </c>
      <c r="L265" s="7">
        <f t="shared" si="17"/>
        <v>11.48</v>
      </c>
      <c r="M265" s="7">
        <f t="shared" si="18"/>
        <v>175.48</v>
      </c>
      <c r="N265" s="7">
        <f t="shared" si="19"/>
        <v>226.83999999999997</v>
      </c>
      <c r="O265" s="6">
        <v>226.84</v>
      </c>
      <c r="P265" s="11">
        <v>1</v>
      </c>
      <c r="AG265" s="11"/>
    </row>
    <row r="266" spans="1:33" ht="24" customHeight="1">
      <c r="A266" s="9">
        <v>262</v>
      </c>
      <c r="B266" s="3">
        <v>6030000816</v>
      </c>
      <c r="C266" s="99" t="s">
        <v>3869</v>
      </c>
      <c r="D266" s="4" t="s">
        <v>2799</v>
      </c>
      <c r="E266" s="173" t="s">
        <v>3870</v>
      </c>
      <c r="F266" s="2" t="s">
        <v>585</v>
      </c>
      <c r="G266" s="1">
        <v>2054.4</v>
      </c>
      <c r="H266" s="6">
        <v>134.4</v>
      </c>
      <c r="I266" s="160">
        <v>46</v>
      </c>
      <c r="J266" s="6">
        <v>4</v>
      </c>
      <c r="K266" s="7">
        <f t="shared" si="16"/>
        <v>184</v>
      </c>
      <c r="L266" s="7">
        <f t="shared" si="17"/>
        <v>12.88</v>
      </c>
      <c r="M266" s="7">
        <f t="shared" si="18"/>
        <v>196.88</v>
      </c>
      <c r="N266" s="7">
        <f t="shared" si="19"/>
        <v>2251.2800000000002</v>
      </c>
      <c r="O266" s="6">
        <v>2251.2800000000002</v>
      </c>
      <c r="P266" s="11">
        <v>0</v>
      </c>
      <c r="AG266" s="11"/>
    </row>
    <row r="267" spans="1:33" ht="24" customHeight="1">
      <c r="A267" s="9">
        <v>263</v>
      </c>
      <c r="B267" s="3">
        <v>6030000817</v>
      </c>
      <c r="C267" s="2" t="s">
        <v>3871</v>
      </c>
      <c r="D267" s="4" t="s">
        <v>474</v>
      </c>
      <c r="E267" s="173" t="s">
        <v>3872</v>
      </c>
      <c r="F267" s="2" t="s">
        <v>585</v>
      </c>
      <c r="G267" s="1">
        <v>1356.76</v>
      </c>
      <c r="H267" s="6">
        <v>88.76</v>
      </c>
      <c r="I267" s="160">
        <v>83</v>
      </c>
      <c r="J267" s="6">
        <v>4</v>
      </c>
      <c r="K267" s="7">
        <f t="shared" si="16"/>
        <v>332</v>
      </c>
      <c r="L267" s="7">
        <f t="shared" si="17"/>
        <v>23.240000000000002</v>
      </c>
      <c r="M267" s="7">
        <f t="shared" si="18"/>
        <v>355.24</v>
      </c>
      <c r="N267" s="7">
        <f t="shared" si="19"/>
        <v>1712</v>
      </c>
      <c r="O267" s="6">
        <v>1712</v>
      </c>
      <c r="P267" s="11">
        <v>1</v>
      </c>
      <c r="AG267" s="11"/>
    </row>
    <row r="268" spans="1:33" ht="24" customHeight="1">
      <c r="A268" s="9">
        <v>264</v>
      </c>
      <c r="B268" s="3">
        <v>6030000818</v>
      </c>
      <c r="C268" s="99" t="s">
        <v>3873</v>
      </c>
      <c r="D268" s="4" t="s">
        <v>3874</v>
      </c>
      <c r="E268" s="173" t="s">
        <v>3875</v>
      </c>
      <c r="F268" s="2" t="s">
        <v>438</v>
      </c>
      <c r="G268" s="1">
        <v>2396.8000000000002</v>
      </c>
      <c r="H268" s="6">
        <v>156.80000000000001</v>
      </c>
      <c r="I268" s="160">
        <v>118</v>
      </c>
      <c r="J268" s="6">
        <v>4</v>
      </c>
      <c r="K268" s="7">
        <f t="shared" si="16"/>
        <v>472</v>
      </c>
      <c r="L268" s="7">
        <f t="shared" si="17"/>
        <v>33.040000000000006</v>
      </c>
      <c r="M268" s="7">
        <f t="shared" si="18"/>
        <v>505.04</v>
      </c>
      <c r="N268" s="7">
        <f t="shared" si="19"/>
        <v>2901.84</v>
      </c>
      <c r="O268" s="6">
        <v>2901.84</v>
      </c>
      <c r="P268" s="11">
        <v>0</v>
      </c>
      <c r="AG268" s="11"/>
    </row>
    <row r="269" spans="1:33" ht="24" customHeight="1">
      <c r="A269" s="9">
        <v>265</v>
      </c>
      <c r="B269" s="3">
        <v>6030000819</v>
      </c>
      <c r="C269" s="99" t="s">
        <v>3876</v>
      </c>
      <c r="D269" s="4" t="s">
        <v>994</v>
      </c>
      <c r="E269" s="173" t="s">
        <v>3877</v>
      </c>
      <c r="F269" s="2" t="s">
        <v>18</v>
      </c>
      <c r="G269" s="1">
        <v>0</v>
      </c>
      <c r="H269" s="6">
        <v>0</v>
      </c>
      <c r="I269" s="160">
        <v>3</v>
      </c>
      <c r="J269" s="6">
        <v>4</v>
      </c>
      <c r="K269" s="7">
        <f t="shared" si="16"/>
        <v>12</v>
      </c>
      <c r="L269" s="7">
        <f t="shared" si="17"/>
        <v>0.84000000000000008</v>
      </c>
      <c r="M269" s="7">
        <f t="shared" si="18"/>
        <v>12.84</v>
      </c>
      <c r="N269" s="7">
        <f t="shared" si="19"/>
        <v>12.84</v>
      </c>
      <c r="O269" s="6">
        <v>12.84</v>
      </c>
      <c r="P269" s="11">
        <v>1</v>
      </c>
      <c r="AG269" s="11"/>
    </row>
    <row r="270" spans="1:33" ht="24" customHeight="1">
      <c r="A270" s="9">
        <v>266</v>
      </c>
      <c r="B270" s="3">
        <v>6030000820</v>
      </c>
      <c r="C270" s="99" t="s">
        <v>3878</v>
      </c>
      <c r="D270" s="4" t="s">
        <v>3879</v>
      </c>
      <c r="E270" s="173" t="s">
        <v>3880</v>
      </c>
      <c r="F270" s="2" t="s">
        <v>1439</v>
      </c>
      <c r="G270" s="1">
        <v>847.44</v>
      </c>
      <c r="H270" s="6">
        <v>55.44</v>
      </c>
      <c r="I270" s="160">
        <v>33</v>
      </c>
      <c r="J270" s="6">
        <v>4</v>
      </c>
      <c r="K270" s="7">
        <f t="shared" si="16"/>
        <v>132</v>
      </c>
      <c r="L270" s="7">
        <f t="shared" si="17"/>
        <v>9.24</v>
      </c>
      <c r="M270" s="7">
        <f t="shared" si="18"/>
        <v>141.24</v>
      </c>
      <c r="N270" s="7">
        <f t="shared" si="19"/>
        <v>988.68000000000006</v>
      </c>
      <c r="O270" s="6">
        <v>988.68</v>
      </c>
      <c r="P270" s="11">
        <v>0</v>
      </c>
      <c r="AG270" s="11"/>
    </row>
    <row r="271" spans="1:33" ht="24" customHeight="1">
      <c r="A271" s="9">
        <v>267</v>
      </c>
      <c r="B271" s="3">
        <v>6030000821</v>
      </c>
      <c r="C271" s="99" t="s">
        <v>3881</v>
      </c>
      <c r="D271" s="4" t="s">
        <v>3882</v>
      </c>
      <c r="E271" s="173" t="s">
        <v>1676</v>
      </c>
      <c r="F271" s="2" t="s">
        <v>438</v>
      </c>
      <c r="G271" s="1">
        <v>1343.92</v>
      </c>
      <c r="H271" s="6">
        <v>87.92</v>
      </c>
      <c r="I271" s="160">
        <v>35</v>
      </c>
      <c r="J271" s="6">
        <v>4</v>
      </c>
      <c r="K271" s="7">
        <f t="shared" si="16"/>
        <v>140</v>
      </c>
      <c r="L271" s="7">
        <f t="shared" si="17"/>
        <v>9.8000000000000007</v>
      </c>
      <c r="M271" s="7">
        <f t="shared" si="18"/>
        <v>149.80000000000001</v>
      </c>
      <c r="N271" s="7">
        <f t="shared" si="19"/>
        <v>1493.72</v>
      </c>
      <c r="O271" s="6">
        <v>1493.72</v>
      </c>
      <c r="P271" s="11">
        <v>1</v>
      </c>
      <c r="AG271" s="11"/>
    </row>
    <row r="272" spans="1:33" ht="24" customHeight="1">
      <c r="A272" s="9">
        <v>268</v>
      </c>
      <c r="B272" s="3">
        <v>6030000822</v>
      </c>
      <c r="C272" s="99" t="s">
        <v>3883</v>
      </c>
      <c r="D272" s="4" t="s">
        <v>3884</v>
      </c>
      <c r="E272" s="173" t="s">
        <v>3885</v>
      </c>
      <c r="F272" s="2" t="s">
        <v>472</v>
      </c>
      <c r="G272" s="1">
        <v>136.96</v>
      </c>
      <c r="H272" s="6">
        <v>8.9600000000000009</v>
      </c>
      <c r="I272" s="160">
        <v>38</v>
      </c>
      <c r="J272" s="6">
        <v>4</v>
      </c>
      <c r="K272" s="7">
        <f t="shared" si="16"/>
        <v>152</v>
      </c>
      <c r="L272" s="7">
        <f>K272*7%</f>
        <v>10.64</v>
      </c>
      <c r="M272" s="7">
        <f t="shared" si="18"/>
        <v>162.63999999999999</v>
      </c>
      <c r="N272" s="7">
        <f t="shared" si="19"/>
        <v>299.60000000000002</v>
      </c>
      <c r="O272" s="6">
        <v>299.60000000000002</v>
      </c>
      <c r="P272" s="11">
        <v>0</v>
      </c>
      <c r="AG272" s="11"/>
    </row>
    <row r="273" spans="1:16" ht="24.75" customHeight="1">
      <c r="A273" s="9">
        <v>269</v>
      </c>
      <c r="B273" s="3">
        <v>6030000823</v>
      </c>
      <c r="C273" s="99" t="s">
        <v>3886</v>
      </c>
      <c r="D273" s="4" t="s">
        <v>3887</v>
      </c>
      <c r="E273" s="173" t="s">
        <v>3888</v>
      </c>
      <c r="F273" s="2" t="s">
        <v>18</v>
      </c>
      <c r="G273" s="1">
        <v>0</v>
      </c>
      <c r="H273" s="6">
        <v>0</v>
      </c>
      <c r="I273" s="160">
        <v>18</v>
      </c>
      <c r="J273" s="6">
        <v>4</v>
      </c>
      <c r="K273" s="7">
        <f t="shared" si="16"/>
        <v>72</v>
      </c>
      <c r="L273" s="7">
        <f t="shared" ref="L273:L278" si="20">K273*7%</f>
        <v>5.0400000000000009</v>
      </c>
      <c r="M273" s="7">
        <f t="shared" si="18"/>
        <v>77.040000000000006</v>
      </c>
      <c r="N273" s="7">
        <f t="shared" si="19"/>
        <v>77.040000000000006</v>
      </c>
      <c r="O273" s="6">
        <v>77.040000000000006</v>
      </c>
      <c r="P273" s="11">
        <v>1</v>
      </c>
    </row>
    <row r="274" spans="1:16" ht="24" customHeight="1">
      <c r="A274" s="9">
        <v>270</v>
      </c>
      <c r="B274" s="3">
        <v>6030000824</v>
      </c>
      <c r="C274" s="99" t="s">
        <v>3889</v>
      </c>
      <c r="D274" s="4" t="s">
        <v>3890</v>
      </c>
      <c r="E274" s="173" t="s">
        <v>3891</v>
      </c>
      <c r="F274" s="2" t="s">
        <v>3222</v>
      </c>
      <c r="G274" s="1">
        <v>0</v>
      </c>
      <c r="H274" s="6">
        <v>0</v>
      </c>
      <c r="I274" s="160">
        <v>43</v>
      </c>
      <c r="J274" s="6">
        <v>4</v>
      </c>
      <c r="K274" s="7">
        <f t="shared" si="16"/>
        <v>172</v>
      </c>
      <c r="L274" s="7">
        <f t="shared" si="20"/>
        <v>12.040000000000001</v>
      </c>
      <c r="M274" s="7">
        <f t="shared" si="18"/>
        <v>184.04</v>
      </c>
      <c r="N274" s="7">
        <f t="shared" si="19"/>
        <v>184.04</v>
      </c>
      <c r="O274" s="6">
        <v>184.04</v>
      </c>
      <c r="P274" s="11">
        <v>0</v>
      </c>
    </row>
    <row r="275" spans="1:16" ht="24" customHeight="1">
      <c r="A275" s="9">
        <v>271</v>
      </c>
      <c r="B275" s="3">
        <v>6030000825</v>
      </c>
      <c r="C275" s="99" t="s">
        <v>3892</v>
      </c>
      <c r="D275" s="4" t="s">
        <v>3893</v>
      </c>
      <c r="E275" s="173" t="s">
        <v>3894</v>
      </c>
      <c r="F275" s="9" t="s">
        <v>438</v>
      </c>
      <c r="G275" s="100">
        <v>7327.36</v>
      </c>
      <c r="H275" s="6">
        <v>479.36</v>
      </c>
      <c r="I275" s="160">
        <v>244</v>
      </c>
      <c r="J275" s="6">
        <v>4</v>
      </c>
      <c r="K275" s="7">
        <f t="shared" si="16"/>
        <v>976</v>
      </c>
      <c r="L275" s="7">
        <f t="shared" si="20"/>
        <v>68.320000000000007</v>
      </c>
      <c r="M275" s="7">
        <f t="shared" si="18"/>
        <v>1044.32</v>
      </c>
      <c r="N275" s="7">
        <f t="shared" si="19"/>
        <v>8371.68</v>
      </c>
      <c r="O275" s="6">
        <v>8371.68</v>
      </c>
      <c r="P275" s="11">
        <v>1</v>
      </c>
    </row>
    <row r="276" spans="1:16" ht="24" customHeight="1">
      <c r="A276" s="9">
        <v>272</v>
      </c>
      <c r="B276" s="3">
        <v>6030000826</v>
      </c>
      <c r="C276" s="99" t="s">
        <v>3895</v>
      </c>
      <c r="D276" s="4" t="s">
        <v>1153</v>
      </c>
      <c r="E276" s="173" t="s">
        <v>3896</v>
      </c>
      <c r="F276" s="9" t="s">
        <v>438</v>
      </c>
      <c r="G276" s="100">
        <v>1236.92</v>
      </c>
      <c r="H276" s="6">
        <v>80.92</v>
      </c>
      <c r="I276" s="160">
        <v>35</v>
      </c>
      <c r="J276" s="6">
        <v>4</v>
      </c>
      <c r="K276" s="7">
        <f t="shared" si="16"/>
        <v>140</v>
      </c>
      <c r="L276" s="7">
        <f t="shared" si="20"/>
        <v>9.8000000000000007</v>
      </c>
      <c r="M276" s="7">
        <f t="shared" si="18"/>
        <v>149.80000000000001</v>
      </c>
      <c r="N276" s="7">
        <f t="shared" si="19"/>
        <v>1386.72</v>
      </c>
      <c r="O276" s="6">
        <v>1386.72</v>
      </c>
      <c r="P276" s="11">
        <v>0</v>
      </c>
    </row>
    <row r="277" spans="1:16" ht="24" customHeight="1">
      <c r="A277" s="9">
        <v>273</v>
      </c>
      <c r="B277" s="3">
        <v>6030000827</v>
      </c>
      <c r="C277" s="99" t="s">
        <v>3897</v>
      </c>
      <c r="D277" s="4" t="s">
        <v>3898</v>
      </c>
      <c r="E277" s="173" t="s">
        <v>3899</v>
      </c>
      <c r="F277" s="9" t="s">
        <v>438</v>
      </c>
      <c r="G277" s="100">
        <v>817.48</v>
      </c>
      <c r="H277" s="6">
        <v>53.48</v>
      </c>
      <c r="I277" s="160">
        <v>15</v>
      </c>
      <c r="J277" s="6">
        <v>4</v>
      </c>
      <c r="K277" s="7">
        <f t="shared" si="16"/>
        <v>60</v>
      </c>
      <c r="L277" s="7">
        <f t="shared" si="20"/>
        <v>4.2</v>
      </c>
      <c r="M277" s="7">
        <f t="shared" si="18"/>
        <v>64.2</v>
      </c>
      <c r="N277" s="7">
        <f t="shared" si="19"/>
        <v>881.68000000000006</v>
      </c>
      <c r="O277" s="6">
        <v>881.68</v>
      </c>
      <c r="P277" s="11">
        <v>1</v>
      </c>
    </row>
    <row r="278" spans="1:16" ht="24" customHeight="1">
      <c r="A278" s="9">
        <v>274</v>
      </c>
      <c r="B278" s="3">
        <v>6030000828</v>
      </c>
      <c r="C278" s="2" t="s">
        <v>3900</v>
      </c>
      <c r="D278" s="4" t="s">
        <v>3901</v>
      </c>
      <c r="E278" s="173" t="s">
        <v>3902</v>
      </c>
      <c r="F278" s="9" t="s">
        <v>438</v>
      </c>
      <c r="G278" s="100">
        <v>1399.56</v>
      </c>
      <c r="H278" s="6">
        <v>91.56</v>
      </c>
      <c r="I278" s="160">
        <v>34</v>
      </c>
      <c r="J278" s="6">
        <v>4</v>
      </c>
      <c r="K278" s="7">
        <f t="shared" si="16"/>
        <v>136</v>
      </c>
      <c r="L278" s="7">
        <f t="shared" si="20"/>
        <v>9.5200000000000014</v>
      </c>
      <c r="M278" s="7">
        <f t="shared" si="18"/>
        <v>145.52000000000001</v>
      </c>
      <c r="N278" s="7">
        <f t="shared" si="19"/>
        <v>1545.08</v>
      </c>
      <c r="O278" s="6">
        <v>1545.08</v>
      </c>
      <c r="P278" s="11">
        <v>0</v>
      </c>
    </row>
    <row r="279" spans="1:16" ht="24" customHeight="1">
      <c r="A279" s="9">
        <v>275</v>
      </c>
      <c r="B279" s="3">
        <v>6030000829</v>
      </c>
      <c r="C279" s="9" t="s">
        <v>3903</v>
      </c>
      <c r="D279" s="8" t="s">
        <v>3904</v>
      </c>
      <c r="E279" s="137" t="s">
        <v>3905</v>
      </c>
      <c r="F279" s="9" t="s">
        <v>438</v>
      </c>
      <c r="G279" s="7">
        <v>1587.88</v>
      </c>
      <c r="H279" s="6">
        <v>103.88</v>
      </c>
      <c r="I279" s="160">
        <v>36</v>
      </c>
      <c r="J279" s="6">
        <v>4</v>
      </c>
      <c r="K279" s="7">
        <f t="shared" si="16"/>
        <v>144</v>
      </c>
      <c r="L279" s="7">
        <f>K279*7%</f>
        <v>10.080000000000002</v>
      </c>
      <c r="M279" s="7">
        <f>ROUNDUP(K279+L279,2)</f>
        <v>154.08000000000001</v>
      </c>
      <c r="N279" s="7">
        <f t="shared" si="19"/>
        <v>1741.96</v>
      </c>
      <c r="O279" s="6">
        <v>1741.96</v>
      </c>
      <c r="P279" s="11">
        <v>1</v>
      </c>
    </row>
    <row r="280" spans="1:16" ht="24" customHeight="1">
      <c r="A280" s="9">
        <v>276</v>
      </c>
      <c r="B280" s="3">
        <v>6030000830</v>
      </c>
      <c r="C280" s="99" t="s">
        <v>3906</v>
      </c>
      <c r="D280" s="8" t="s">
        <v>3554</v>
      </c>
      <c r="E280" s="8" t="s">
        <v>3907</v>
      </c>
      <c r="F280" s="176" t="s">
        <v>2036</v>
      </c>
      <c r="G280" s="7">
        <v>4.28</v>
      </c>
      <c r="H280" s="6">
        <v>0.28000000000000003</v>
      </c>
      <c r="I280" s="160">
        <v>0</v>
      </c>
      <c r="J280" s="6">
        <v>4</v>
      </c>
      <c r="K280" s="7">
        <v>0</v>
      </c>
      <c r="L280" s="7">
        <f>K280*7%</f>
        <v>0</v>
      </c>
      <c r="M280" s="7">
        <f>ROUNDUP(K280+L280,2)</f>
        <v>0</v>
      </c>
      <c r="N280" s="7">
        <f t="shared" si="19"/>
        <v>4.28</v>
      </c>
      <c r="O280" s="6">
        <v>4.28</v>
      </c>
      <c r="P280" s="11">
        <v>0</v>
      </c>
    </row>
    <row r="281" spans="1:16">
      <c r="G281" s="204">
        <f>SUM(G5:G280)</f>
        <v>406300.40000000008</v>
      </c>
      <c r="M281" s="174">
        <f>SUM(M5:M280)</f>
        <v>81705.199999999953</v>
      </c>
      <c r="O281" s="167">
        <f>SUM(O5:O280)</f>
        <v>487890.04300000041</v>
      </c>
      <c r="P281" s="13"/>
    </row>
    <row r="282" spans="1:16">
      <c r="M282" s="174">
        <f>SUM(G281+M281)</f>
        <v>488005.60000000003</v>
      </c>
      <c r="P282" s="13"/>
    </row>
    <row r="283" spans="1:16">
      <c r="G283" s="180">
        <f>SUM(G5:G280)</f>
        <v>406300.40000000008</v>
      </c>
      <c r="K283" s="174"/>
      <c r="L283" s="174"/>
      <c r="M283" s="174"/>
      <c r="N283" s="181">
        <f>SUM(N5:N280)</f>
        <v>487890.04000000044</v>
      </c>
      <c r="O283" s="162">
        <f>SUM(O5:O280)</f>
        <v>487890.04300000041</v>
      </c>
      <c r="P283" s="162"/>
    </row>
    <row r="284" spans="1:16" ht="24.5" thickBot="1">
      <c r="F284" s="182" t="s">
        <v>3908</v>
      </c>
      <c r="G284" s="86">
        <v>406300.4</v>
      </c>
      <c r="H284" s="183"/>
      <c r="K284" s="167"/>
      <c r="L284" s="167"/>
      <c r="M284" s="167"/>
      <c r="N284" s="138"/>
      <c r="O284" s="184">
        <f>SUM(O283-P283)</f>
        <v>487890.04300000041</v>
      </c>
    </row>
    <row r="285" spans="1:16">
      <c r="I285" s="179" t="s">
        <v>44</v>
      </c>
      <c r="O285" s="101"/>
      <c r="P285" s="13"/>
    </row>
    <row r="286" spans="1:16">
      <c r="P286" s="13"/>
    </row>
    <row r="287" spans="1:16">
      <c r="P287" s="13"/>
    </row>
    <row r="288" spans="1:16">
      <c r="P288" s="13"/>
    </row>
    <row r="289" spans="16:16">
      <c r="P289" s="13"/>
    </row>
    <row r="290" spans="16:16">
      <c r="P290" s="13"/>
    </row>
    <row r="291" spans="16:16">
      <c r="P291" s="13"/>
    </row>
    <row r="292" spans="16:16">
      <c r="P292" s="13"/>
    </row>
    <row r="293" spans="16:16">
      <c r="P293" s="13"/>
    </row>
    <row r="294" spans="16:16">
      <c r="P294" s="13"/>
    </row>
    <row r="295" spans="16:16">
      <c r="P295" s="13"/>
    </row>
    <row r="296" spans="16:16">
      <c r="P296" s="13"/>
    </row>
    <row r="297" spans="16:16">
      <c r="P297" s="13"/>
    </row>
    <row r="298" spans="16:16">
      <c r="P298" s="13"/>
    </row>
  </sheetData>
  <mergeCells count="10">
    <mergeCell ref="O3:O4"/>
    <mergeCell ref="B3:B4"/>
    <mergeCell ref="A3:A4"/>
    <mergeCell ref="K3:K4"/>
    <mergeCell ref="A1:N1"/>
    <mergeCell ref="E3:E4"/>
    <mergeCell ref="L3:L4"/>
    <mergeCell ref="N3:N4"/>
    <mergeCell ref="D3:D4"/>
    <mergeCell ref="C3:C4"/>
  </mergeCells>
  <pageMargins left="0" right="0" top="0" bottom="0" header="0.31496062992125984" footer="0.31496062992125984"/>
  <pageSetup paperSize="9" scale="7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60"/>
  <sheetViews>
    <sheetView tabSelected="1" topLeftCell="A253" zoomScale="70" zoomScaleNormal="70" workbookViewId="0">
      <selection activeCell="S274" sqref="S274:S275"/>
    </sheetView>
  </sheetViews>
  <sheetFormatPr defaultColWidth="9" defaultRowHeight="24"/>
  <cols>
    <col min="1" max="1" width="6.1796875" style="38" customWidth="1"/>
    <col min="2" max="2" width="10.6328125" style="84" customWidth="1"/>
    <col min="3" max="3" width="15.81640625" style="40" customWidth="1"/>
    <col min="4" max="4" width="10.6328125" style="39" customWidth="1"/>
    <col min="5" max="5" width="22.81640625" style="38" customWidth="1"/>
    <col min="6" max="6" width="23.6328125" style="38" customWidth="1"/>
    <col min="7" max="7" width="16" style="38" customWidth="1"/>
    <col min="8" max="8" width="11.6328125" style="35" customWidth="1"/>
    <col min="9" max="9" width="10.36328125" style="35" customWidth="1"/>
    <col min="10" max="10" width="12.1796875" style="36" customWidth="1"/>
    <col min="11" max="11" width="13.6328125" style="37" customWidth="1"/>
    <col min="12" max="12" width="10.1796875" style="36" customWidth="1"/>
    <col min="13" max="13" width="13.1796875" style="36" customWidth="1"/>
    <col min="14" max="14" width="11.81640625" style="36" customWidth="1"/>
    <col min="15" max="15" width="12.6328125" style="36" customWidth="1"/>
    <col min="16" max="16" width="13.1796875" style="34" customWidth="1"/>
    <col min="17" max="17" width="47" style="197" customWidth="1"/>
    <col min="18" max="18" width="10" style="144" customWidth="1"/>
    <col min="19" max="20" width="10.1796875" style="33" customWidth="1"/>
    <col min="21" max="21" width="11.81640625" style="31" customWidth="1"/>
    <col min="22" max="22" width="10.36328125" style="32" customWidth="1"/>
    <col min="23" max="23" width="9" style="31" customWidth="1"/>
    <col min="24" max="16384" width="9" style="31"/>
  </cols>
  <sheetData>
    <row r="1" spans="1:23" s="68" customFormat="1" ht="30">
      <c r="A1" s="231" t="s">
        <v>407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188"/>
      <c r="R1" s="141"/>
      <c r="S1" s="77"/>
      <c r="T1" s="77"/>
      <c r="V1" s="76"/>
    </row>
    <row r="2" spans="1:23" s="68" customFormat="1" ht="30">
      <c r="A2" s="80"/>
      <c r="B2" s="202"/>
      <c r="C2" s="80"/>
      <c r="D2" s="82"/>
      <c r="E2" s="80"/>
      <c r="F2" s="80"/>
      <c r="G2" s="80"/>
      <c r="H2" s="80"/>
      <c r="I2" s="80"/>
      <c r="J2" s="81"/>
      <c r="K2" s="77"/>
      <c r="L2" s="80"/>
      <c r="M2" s="80"/>
      <c r="N2" s="80"/>
      <c r="O2" s="79" t="s">
        <v>41</v>
      </c>
      <c r="P2" s="78" t="s">
        <v>40</v>
      </c>
      <c r="Q2" s="189"/>
      <c r="R2" s="142"/>
      <c r="S2" s="77"/>
      <c r="T2" s="77"/>
      <c r="V2" s="76"/>
    </row>
    <row r="3" spans="1:23" s="68" customFormat="1">
      <c r="A3" s="226" t="s">
        <v>39</v>
      </c>
      <c r="B3" s="214" t="s">
        <v>38</v>
      </c>
      <c r="C3" s="226" t="s">
        <v>37</v>
      </c>
      <c r="D3" s="242" t="s">
        <v>0</v>
      </c>
      <c r="E3" s="226" t="s">
        <v>36</v>
      </c>
      <c r="F3" s="74"/>
      <c r="G3" s="75" t="s">
        <v>35</v>
      </c>
      <c r="H3" s="200" t="s">
        <v>34</v>
      </c>
      <c r="I3" s="238" t="s">
        <v>33</v>
      </c>
      <c r="J3" s="245" t="s">
        <v>32</v>
      </c>
      <c r="K3" s="232" t="s">
        <v>31</v>
      </c>
      <c r="L3" s="234" t="s">
        <v>13</v>
      </c>
      <c r="M3" s="243" t="s">
        <v>30</v>
      </c>
      <c r="N3" s="240" t="s">
        <v>29</v>
      </c>
      <c r="O3" s="73" t="s">
        <v>5</v>
      </c>
      <c r="P3" s="236" t="s">
        <v>28</v>
      </c>
      <c r="Q3" s="229" t="s">
        <v>42</v>
      </c>
      <c r="R3" s="143"/>
      <c r="S3" s="228">
        <v>7.0000000000000007E-2</v>
      </c>
      <c r="T3" s="227" t="s">
        <v>5</v>
      </c>
      <c r="U3" s="225" t="s">
        <v>28</v>
      </c>
      <c r="V3" s="224" t="s">
        <v>27</v>
      </c>
    </row>
    <row r="4" spans="1:23" s="68" customFormat="1">
      <c r="A4" s="226"/>
      <c r="B4" s="214"/>
      <c r="C4" s="226"/>
      <c r="D4" s="242"/>
      <c r="E4" s="226"/>
      <c r="F4" s="71"/>
      <c r="G4" s="72" t="s">
        <v>8</v>
      </c>
      <c r="H4" s="201" t="s">
        <v>26</v>
      </c>
      <c r="I4" s="239"/>
      <c r="J4" s="246"/>
      <c r="K4" s="233"/>
      <c r="L4" s="235"/>
      <c r="M4" s="244"/>
      <c r="N4" s="241"/>
      <c r="O4" s="70" t="s">
        <v>25</v>
      </c>
      <c r="P4" s="237"/>
      <c r="Q4" s="230"/>
      <c r="R4" s="143"/>
      <c r="S4" s="228"/>
      <c r="T4" s="227"/>
      <c r="U4" s="225"/>
      <c r="V4" s="224"/>
    </row>
    <row r="5" spans="1:23">
      <c r="A5" s="60">
        <v>1</v>
      </c>
      <c r="B5" s="2" t="s">
        <v>411</v>
      </c>
      <c r="C5" s="3" t="s">
        <v>47</v>
      </c>
      <c r="D5" s="58" t="s">
        <v>413</v>
      </c>
      <c r="E5" s="4" t="str">
        <f>VLOOKUP(D5,type2!C:D,2,0)</f>
        <v>นายประหยัด ทองเกิด</v>
      </c>
      <c r="F5" s="4" t="str">
        <f>VLOOKUP(E5,type2!D:E,2,0)</f>
        <v>20/1 ถ.เจ้าฟ้า ต.ปากน้ำ อ.เมืองกระบี่ จ.กระบี่</v>
      </c>
      <c r="G5" s="2" t="s">
        <v>423</v>
      </c>
      <c r="H5" s="6">
        <v>490.6</v>
      </c>
      <c r="I5" s="56">
        <v>32.1</v>
      </c>
      <c r="J5" s="20">
        <v>77</v>
      </c>
      <c r="K5" s="56">
        <f>J5*3.5</f>
        <v>269.5</v>
      </c>
      <c r="L5" s="55">
        <f>K5*7%</f>
        <v>18.865000000000002</v>
      </c>
      <c r="M5" s="55">
        <f>ROUNDUP(K5+L5,2)</f>
        <v>288.37</v>
      </c>
      <c r="N5" s="55">
        <v>50.97</v>
      </c>
      <c r="O5" s="55">
        <f>H5+M5</f>
        <v>778.97</v>
      </c>
      <c r="P5" s="55">
        <v>779</v>
      </c>
      <c r="Q5" s="190"/>
      <c r="R5" s="185"/>
      <c r="S5" s="45"/>
      <c r="T5" s="45"/>
      <c r="U5" s="63"/>
      <c r="V5" s="62"/>
      <c r="W5" s="63"/>
    </row>
    <row r="6" spans="1:23">
      <c r="A6" s="60">
        <v>2</v>
      </c>
      <c r="B6" s="2" t="s">
        <v>411</v>
      </c>
      <c r="C6" s="59" t="s">
        <v>48</v>
      </c>
      <c r="D6" s="58" t="s">
        <v>414</v>
      </c>
      <c r="E6" s="4" t="str">
        <f>VLOOKUP(D6,type2!C:D,2,0)</f>
        <v>นางสมดี บุญเจริญศิลป์ชัย</v>
      </c>
      <c r="F6" s="4" t="str">
        <f>VLOOKUP(E6,type2!D:E,2,0)</f>
        <v>48/24 ถ.กระบี่ ต.ปากน้ำ อ.เมืองกระบี่ จ.กระบี่</v>
      </c>
      <c r="G6" s="2" t="s">
        <v>18</v>
      </c>
      <c r="H6" s="6">
        <v>0</v>
      </c>
      <c r="I6" s="56">
        <v>0</v>
      </c>
      <c r="J6" s="20">
        <v>18</v>
      </c>
      <c r="K6" s="56">
        <f>J6*3.5</f>
        <v>63</v>
      </c>
      <c r="L6" s="55">
        <f t="shared" ref="L6:L69" si="0">K6*7%</f>
        <v>4.41</v>
      </c>
      <c r="M6" s="55">
        <f>ROUNDUP(K6+L6,2)</f>
        <v>67.41</v>
      </c>
      <c r="N6" s="55">
        <v>4.41</v>
      </c>
      <c r="O6" s="55">
        <f>H6+M6</f>
        <v>67.41</v>
      </c>
      <c r="P6" s="55">
        <v>67.5</v>
      </c>
      <c r="Q6" s="190"/>
      <c r="R6" s="185"/>
      <c r="S6" s="47"/>
      <c r="T6" s="47"/>
      <c r="U6" s="63"/>
      <c r="V6" s="62"/>
      <c r="W6" s="63"/>
    </row>
    <row r="7" spans="1:23">
      <c r="A7" s="60">
        <v>3</v>
      </c>
      <c r="B7" s="2" t="s">
        <v>411</v>
      </c>
      <c r="C7" s="3" t="s">
        <v>49</v>
      </c>
      <c r="D7" s="58" t="s">
        <v>415</v>
      </c>
      <c r="E7" s="4" t="str">
        <f>VLOOKUP(D7,type2!C:D,2,0)</f>
        <v>น.ส.ปิติยา ปักเข็ม</v>
      </c>
      <c r="F7" s="4" t="str">
        <f>VLOOKUP(E7,type2!D:E,2,0)</f>
        <v>90/31 ถ.มหาราช ต.ปากน้ำ อ.เมืองกระบี่ จ.กระบี่</v>
      </c>
      <c r="G7" s="2" t="s">
        <v>424</v>
      </c>
      <c r="H7" s="6">
        <v>1479.28</v>
      </c>
      <c r="I7" s="56">
        <v>96.78</v>
      </c>
      <c r="J7" s="20">
        <v>116</v>
      </c>
      <c r="K7" s="56">
        <f>J7*3.5</f>
        <v>406</v>
      </c>
      <c r="L7" s="55">
        <f t="shared" si="0"/>
        <v>28.42</v>
      </c>
      <c r="M7" s="55">
        <f>ROUNDUP(K7+L7,2)</f>
        <v>434.42</v>
      </c>
      <c r="N7" s="55">
        <v>125.2</v>
      </c>
      <c r="O7" s="55">
        <f>H7+M7</f>
        <v>1913.7</v>
      </c>
      <c r="P7" s="55">
        <v>1913.75</v>
      </c>
      <c r="Q7" s="190"/>
      <c r="R7" s="185"/>
      <c r="S7" s="45"/>
      <c r="T7" s="45"/>
      <c r="U7" s="63"/>
      <c r="V7" s="62"/>
      <c r="W7" s="63"/>
    </row>
    <row r="8" spans="1:23">
      <c r="A8" s="60">
        <v>4</v>
      </c>
      <c r="B8" s="2" t="s">
        <v>411</v>
      </c>
      <c r="C8" s="59" t="s">
        <v>50</v>
      </c>
      <c r="D8" s="58" t="s">
        <v>416</v>
      </c>
      <c r="E8" s="4" t="str">
        <f>VLOOKUP(D8,type2!C:D,2,0)</f>
        <v>น.ส.อุมาพร บุญชนะวิวัฒน์</v>
      </c>
      <c r="F8" s="4" t="str">
        <f>VLOOKUP(E8,type2!D:E,2,0)</f>
        <v>223/45 ถ.มหาราช ต.ปากน้ำ อ.เมืองกระบี่ จ.กระบี่</v>
      </c>
      <c r="G8" s="2" t="s">
        <v>18</v>
      </c>
      <c r="H8" s="6">
        <v>0</v>
      </c>
      <c r="I8" s="56">
        <v>0</v>
      </c>
      <c r="J8" s="20">
        <v>21</v>
      </c>
      <c r="K8" s="56">
        <f t="shared" ref="K8:K71" si="1">J8*3.5</f>
        <v>73.5</v>
      </c>
      <c r="L8" s="55">
        <f t="shared" si="0"/>
        <v>5.1450000000000005</v>
      </c>
      <c r="M8" s="55">
        <f t="shared" ref="M8:M71" si="2">ROUNDUP(K8+L8,2)</f>
        <v>78.650000000000006</v>
      </c>
      <c r="N8" s="55">
        <v>5.15</v>
      </c>
      <c r="O8" s="55">
        <f t="shared" ref="O8:O71" si="3">H8+M8</f>
        <v>78.650000000000006</v>
      </c>
      <c r="P8" s="55">
        <v>78.75</v>
      </c>
      <c r="Q8" s="190"/>
      <c r="R8" s="185"/>
      <c r="S8" s="45"/>
      <c r="T8" s="45"/>
      <c r="U8" s="66"/>
      <c r="V8" s="62"/>
      <c r="W8" s="63"/>
    </row>
    <row r="9" spans="1:23">
      <c r="A9" s="60">
        <v>5</v>
      </c>
      <c r="B9" s="2" t="s">
        <v>411</v>
      </c>
      <c r="C9" s="3" t="s">
        <v>51</v>
      </c>
      <c r="D9" s="58" t="s">
        <v>417</v>
      </c>
      <c r="E9" s="4" t="str">
        <f>VLOOKUP(D9,type2!C:D,2,0)</f>
        <v>นางวิไลวรรณ กลับฉิ่ง</v>
      </c>
      <c r="F9" s="4" t="str">
        <f>VLOOKUP(E9,type2!D:E,2,0)</f>
        <v>223/42 ถ.มหาราช ต.ปากน้ำ อ.เมืองกระบี่ จ.กระบี่</v>
      </c>
      <c r="G9" s="2" t="s">
        <v>18</v>
      </c>
      <c r="H9" s="6">
        <v>0</v>
      </c>
      <c r="I9" s="56">
        <v>0</v>
      </c>
      <c r="J9" s="20">
        <v>7</v>
      </c>
      <c r="K9" s="56">
        <f t="shared" si="1"/>
        <v>24.5</v>
      </c>
      <c r="L9" s="55">
        <f t="shared" si="0"/>
        <v>1.7150000000000001</v>
      </c>
      <c r="M9" s="55">
        <f t="shared" si="2"/>
        <v>26.220000000000002</v>
      </c>
      <c r="N9" s="55">
        <v>1.72</v>
      </c>
      <c r="O9" s="55">
        <f t="shared" si="3"/>
        <v>26.220000000000002</v>
      </c>
      <c r="P9" s="55">
        <v>26.25</v>
      </c>
      <c r="Q9" s="190"/>
      <c r="R9" s="185"/>
      <c r="S9" s="33">
        <f>SUM(N5:N9)</f>
        <v>187.45</v>
      </c>
      <c r="T9" s="33">
        <f>SUM(O5:O9)</f>
        <v>2864.95</v>
      </c>
      <c r="U9" s="158">
        <f>SUM(P5:P9)</f>
        <v>2865.25</v>
      </c>
      <c r="V9" s="62">
        <v>2865.25</v>
      </c>
      <c r="W9" s="63"/>
    </row>
    <row r="10" spans="1:23">
      <c r="A10" s="60">
        <v>6</v>
      </c>
      <c r="B10" s="2" t="s">
        <v>412</v>
      </c>
      <c r="C10" s="59" t="s">
        <v>52</v>
      </c>
      <c r="D10" s="58" t="s">
        <v>418</v>
      </c>
      <c r="E10" s="4" t="str">
        <f>VLOOKUP(D10,type2!C:D,2,0)</f>
        <v>นางขนิษฐา ไทยฤทธิ์ (เซ็นเตอร์ไอยรากระบี่)</v>
      </c>
      <c r="F10" s="4" t="str">
        <f>VLOOKUP(E10,type2!D:E,2,0)</f>
        <v>88/10 ถ.เหมทานนท์ ต.ปากน้ำ อ.เมืองกระบี่ จ.กระบี่</v>
      </c>
      <c r="G10" s="2" t="s">
        <v>426</v>
      </c>
      <c r="H10" s="6">
        <v>164.8</v>
      </c>
      <c r="I10" s="56">
        <v>10.8</v>
      </c>
      <c r="J10" s="20">
        <v>6</v>
      </c>
      <c r="K10" s="56">
        <f t="shared" si="1"/>
        <v>21</v>
      </c>
      <c r="L10" s="55">
        <f t="shared" si="0"/>
        <v>1.4700000000000002</v>
      </c>
      <c r="M10" s="55">
        <f t="shared" si="2"/>
        <v>22.47</v>
      </c>
      <c r="N10" s="55">
        <v>12.27</v>
      </c>
      <c r="O10" s="55">
        <f t="shared" si="3"/>
        <v>187.27</v>
      </c>
      <c r="P10" s="55">
        <v>187.5</v>
      </c>
      <c r="Q10" s="190"/>
      <c r="R10" s="185"/>
      <c r="U10" s="66"/>
      <c r="V10" s="62"/>
      <c r="W10" s="63"/>
    </row>
    <row r="11" spans="1:23">
      <c r="A11" s="60">
        <v>7</v>
      </c>
      <c r="B11" s="2" t="s">
        <v>412</v>
      </c>
      <c r="C11" s="3" t="s">
        <v>53</v>
      </c>
      <c r="D11" s="58" t="s">
        <v>419</v>
      </c>
      <c r="E11" s="4" t="str">
        <f>VLOOKUP(D11,type2!C:D,2,0)</f>
        <v>โรงพยาบาลกระบี่</v>
      </c>
      <c r="F11" s="4" t="str">
        <f>VLOOKUP(E11,type2!D:E,2,0)</f>
        <v>90/54 ถ.มหาราช ต.ปากน้ำ อ.เมืองกระบี่ จ.กระบี่</v>
      </c>
      <c r="G11" s="2" t="s">
        <v>425</v>
      </c>
      <c r="H11" s="6">
        <v>176.02</v>
      </c>
      <c r="I11" s="56">
        <v>11.52</v>
      </c>
      <c r="J11" s="20">
        <v>0</v>
      </c>
      <c r="K11" s="56">
        <f t="shared" si="1"/>
        <v>0</v>
      </c>
      <c r="L11" s="55">
        <f t="shared" si="0"/>
        <v>0</v>
      </c>
      <c r="M11" s="55">
        <f t="shared" si="2"/>
        <v>0</v>
      </c>
      <c r="N11" s="55">
        <v>11.52</v>
      </c>
      <c r="O11" s="55">
        <f>H11+M11</f>
        <v>176.02</v>
      </c>
      <c r="P11" s="55">
        <v>176.03</v>
      </c>
      <c r="Q11" s="190"/>
      <c r="R11" s="185"/>
      <c r="T11" s="45"/>
      <c r="U11" s="45"/>
      <c r="V11" s="45"/>
      <c r="W11" s="63"/>
    </row>
    <row r="12" spans="1:23">
      <c r="A12" s="60">
        <v>8</v>
      </c>
      <c r="B12" s="2" t="s">
        <v>412</v>
      </c>
      <c r="C12" s="59" t="s">
        <v>54</v>
      </c>
      <c r="D12" s="58" t="s">
        <v>419</v>
      </c>
      <c r="E12" s="4" t="str">
        <f>VLOOKUP(D12,type2!C:D,2,0)</f>
        <v>โรงพยาบาลกระบี่</v>
      </c>
      <c r="F12" s="4" t="str">
        <f>VLOOKUP(E12,type2!D:E,2,0)</f>
        <v>90/54 ถ.มหาราช ต.ปากน้ำ อ.เมืองกระบี่ จ.กระบี่</v>
      </c>
      <c r="G12" s="2" t="s">
        <v>427</v>
      </c>
      <c r="H12" s="6">
        <v>224.7</v>
      </c>
      <c r="I12" s="56">
        <v>14.7</v>
      </c>
      <c r="J12" s="20">
        <v>0</v>
      </c>
      <c r="K12" s="56">
        <f t="shared" si="1"/>
        <v>0</v>
      </c>
      <c r="L12" s="55">
        <f t="shared" si="0"/>
        <v>0</v>
      </c>
      <c r="M12" s="55">
        <f t="shared" si="2"/>
        <v>0</v>
      </c>
      <c r="N12" s="55">
        <v>14.7</v>
      </c>
      <c r="O12" s="55">
        <f t="shared" si="3"/>
        <v>224.7</v>
      </c>
      <c r="P12" s="55">
        <v>224.75</v>
      </c>
      <c r="Q12" s="190"/>
      <c r="R12" s="185"/>
      <c r="V12" s="62"/>
      <c r="W12" s="63"/>
    </row>
    <row r="13" spans="1:23">
      <c r="A13" s="60">
        <v>9</v>
      </c>
      <c r="B13" s="2" t="s">
        <v>412</v>
      </c>
      <c r="C13" s="3" t="s">
        <v>55</v>
      </c>
      <c r="D13" s="58" t="s">
        <v>419</v>
      </c>
      <c r="E13" s="4" t="str">
        <f>VLOOKUP(D13,type2!C:D,2,0)</f>
        <v>โรงพยาบาลกระบี่</v>
      </c>
      <c r="F13" s="4" t="str">
        <f>VLOOKUP(E13,type2!D:E,2,0)</f>
        <v>90/54 ถ.มหาราช ต.ปากน้ำ อ.เมืองกระบี่ จ.กระบี่</v>
      </c>
      <c r="G13" s="2" t="s">
        <v>428</v>
      </c>
      <c r="H13" s="6">
        <v>277.13</v>
      </c>
      <c r="I13" s="56">
        <v>18.13</v>
      </c>
      <c r="J13" s="20">
        <v>0</v>
      </c>
      <c r="K13" s="56">
        <f t="shared" si="1"/>
        <v>0</v>
      </c>
      <c r="L13" s="55">
        <f t="shared" si="0"/>
        <v>0</v>
      </c>
      <c r="M13" s="55">
        <f t="shared" si="2"/>
        <v>0</v>
      </c>
      <c r="N13" s="55">
        <v>18.13</v>
      </c>
      <c r="O13" s="55">
        <f t="shared" si="3"/>
        <v>277.13</v>
      </c>
      <c r="P13" s="55">
        <v>277.25</v>
      </c>
      <c r="Q13" s="190"/>
      <c r="R13" s="185"/>
      <c r="S13" s="45"/>
      <c r="T13" s="45"/>
      <c r="U13" s="63"/>
      <c r="V13" s="62"/>
      <c r="W13" s="63"/>
    </row>
    <row r="14" spans="1:23">
      <c r="A14" s="60">
        <v>10</v>
      </c>
      <c r="B14" s="2" t="s">
        <v>412</v>
      </c>
      <c r="C14" s="59" t="s">
        <v>56</v>
      </c>
      <c r="D14" s="58" t="s">
        <v>419</v>
      </c>
      <c r="E14" s="4" t="str">
        <f>VLOOKUP(D14,type2!C:D,2,0)</f>
        <v>โรงพยาบาลกระบี่</v>
      </c>
      <c r="F14" s="4" t="str">
        <f>VLOOKUP(E14,type2!D:E,2,0)</f>
        <v>90/54 ถ.มหาราช ต.ปากน้ำ อ.เมืองกระบี่ จ.กระบี่</v>
      </c>
      <c r="G14" s="10" t="s">
        <v>429</v>
      </c>
      <c r="H14" s="6">
        <v>265.89999999999998</v>
      </c>
      <c r="I14" s="56">
        <v>17.399999999999999</v>
      </c>
      <c r="J14" s="20">
        <v>0</v>
      </c>
      <c r="K14" s="56">
        <f t="shared" si="1"/>
        <v>0</v>
      </c>
      <c r="L14" s="55">
        <f t="shared" si="0"/>
        <v>0</v>
      </c>
      <c r="M14" s="55">
        <f t="shared" si="2"/>
        <v>0</v>
      </c>
      <c r="N14" s="55">
        <v>17.399999999999999</v>
      </c>
      <c r="O14" s="55">
        <f t="shared" si="3"/>
        <v>265.89999999999998</v>
      </c>
      <c r="P14" s="55">
        <v>265.89999999999998</v>
      </c>
      <c r="Q14" s="190"/>
      <c r="R14" s="185"/>
      <c r="S14" s="45"/>
      <c r="U14" s="66"/>
      <c r="V14" s="62"/>
      <c r="W14" s="63"/>
    </row>
    <row r="15" spans="1:23">
      <c r="A15" s="60">
        <v>11</v>
      </c>
      <c r="B15" s="2" t="s">
        <v>412</v>
      </c>
      <c r="C15" s="3" t="s">
        <v>57</v>
      </c>
      <c r="D15" s="58" t="s">
        <v>419</v>
      </c>
      <c r="E15" s="4" t="str">
        <f>VLOOKUP(D15,type2!C:D,2,0)</f>
        <v>โรงพยาบาลกระบี่</v>
      </c>
      <c r="F15" s="4" t="str">
        <f>VLOOKUP(E15,type2!D:E,2,0)</f>
        <v>90/54 ถ.มหาราช ต.ปากน้ำ อ.เมืองกระบี่ จ.กระบี่</v>
      </c>
      <c r="G15" s="2" t="s">
        <v>430</v>
      </c>
      <c r="H15" s="6">
        <v>161.04</v>
      </c>
      <c r="I15" s="56">
        <v>10.54</v>
      </c>
      <c r="J15" s="20">
        <v>0</v>
      </c>
      <c r="K15" s="56">
        <f t="shared" si="1"/>
        <v>0</v>
      </c>
      <c r="L15" s="55">
        <f t="shared" si="0"/>
        <v>0</v>
      </c>
      <c r="M15" s="55">
        <f t="shared" si="2"/>
        <v>0</v>
      </c>
      <c r="N15" s="55">
        <v>10.54</v>
      </c>
      <c r="O15" s="55">
        <f t="shared" si="3"/>
        <v>161.04</v>
      </c>
      <c r="P15" s="55">
        <v>161.04</v>
      </c>
      <c r="Q15" s="190"/>
      <c r="R15" s="185"/>
      <c r="S15" s="45"/>
      <c r="T15" s="45"/>
      <c r="U15" s="45"/>
      <c r="V15" s="45"/>
      <c r="W15" s="63"/>
    </row>
    <row r="16" spans="1:23">
      <c r="A16" s="60">
        <v>12</v>
      </c>
      <c r="B16" s="2" t="s">
        <v>412</v>
      </c>
      <c r="C16" s="59" t="s">
        <v>58</v>
      </c>
      <c r="D16" s="58" t="s">
        <v>419</v>
      </c>
      <c r="E16" s="4" t="str">
        <f>VLOOKUP(D16,type2!C:D,2,0)</f>
        <v>โรงพยาบาลกระบี่</v>
      </c>
      <c r="F16" s="4" t="str">
        <f>VLOOKUP(E16,type2!D:E,2,0)</f>
        <v>90/54 ถ.มหาราช ต.ปากน้ำ อ.เมืองกระบี่ จ.กระบี่</v>
      </c>
      <c r="G16" s="2" t="s">
        <v>431</v>
      </c>
      <c r="H16" s="6">
        <v>191</v>
      </c>
      <c r="I16" s="56">
        <v>12.5</v>
      </c>
      <c r="J16" s="20">
        <v>0</v>
      </c>
      <c r="K16" s="56">
        <f t="shared" si="1"/>
        <v>0</v>
      </c>
      <c r="L16" s="55">
        <f t="shared" si="0"/>
        <v>0</v>
      </c>
      <c r="M16" s="55">
        <f t="shared" si="2"/>
        <v>0</v>
      </c>
      <c r="N16" s="55">
        <v>12.5</v>
      </c>
      <c r="O16" s="55">
        <f t="shared" si="3"/>
        <v>191</v>
      </c>
      <c r="P16" s="55">
        <v>191</v>
      </c>
      <c r="Q16" s="190"/>
      <c r="R16" s="185"/>
      <c r="S16" s="45"/>
      <c r="T16" s="45"/>
      <c r="U16" s="45"/>
      <c r="V16" s="45"/>
      <c r="W16" s="63"/>
    </row>
    <row r="17" spans="1:23">
      <c r="A17" s="60">
        <v>13</v>
      </c>
      <c r="B17" s="2" t="s">
        <v>412</v>
      </c>
      <c r="C17" s="3" t="s">
        <v>59</v>
      </c>
      <c r="D17" s="58" t="s">
        <v>419</v>
      </c>
      <c r="E17" s="4" t="str">
        <f>VLOOKUP(D17,type2!C:D,2,0)</f>
        <v>โรงพยาบาลกระบี่</v>
      </c>
      <c r="F17" s="4" t="str">
        <f>VLOOKUP(E17,type2!D:E,2,0)</f>
        <v>90/54 ถ.มหาราช ต.ปากน้ำ อ.เมืองกระบี่ จ.กระบี่</v>
      </c>
      <c r="G17" s="2" t="s">
        <v>432</v>
      </c>
      <c r="H17" s="6">
        <v>191</v>
      </c>
      <c r="I17" s="56">
        <v>12.5</v>
      </c>
      <c r="J17" s="20">
        <v>0</v>
      </c>
      <c r="K17" s="56">
        <f t="shared" si="1"/>
        <v>0</v>
      </c>
      <c r="L17" s="55">
        <f t="shared" si="0"/>
        <v>0</v>
      </c>
      <c r="M17" s="55">
        <f t="shared" si="2"/>
        <v>0</v>
      </c>
      <c r="N17" s="55">
        <v>12.5</v>
      </c>
      <c r="O17" s="55">
        <f t="shared" si="3"/>
        <v>191</v>
      </c>
      <c r="P17" s="55">
        <v>191</v>
      </c>
      <c r="Q17" s="190"/>
      <c r="R17" s="185"/>
      <c r="S17" s="45"/>
      <c r="T17" s="45"/>
      <c r="U17" s="63"/>
      <c r="V17" s="62"/>
      <c r="W17" s="63"/>
    </row>
    <row r="18" spans="1:23">
      <c r="A18" s="60">
        <v>14</v>
      </c>
      <c r="B18" s="2" t="s">
        <v>412</v>
      </c>
      <c r="C18" s="59" t="s">
        <v>60</v>
      </c>
      <c r="D18" s="58" t="s">
        <v>419</v>
      </c>
      <c r="E18" s="4" t="str">
        <f>VLOOKUP(D18,type2!C:D,2,0)</f>
        <v>โรงพยาบาลกระบี่</v>
      </c>
      <c r="F18" s="4" t="str">
        <f>VLOOKUP(E18,type2!D:E,2,0)</f>
        <v>90/54 ถ.มหาราช ต.ปากน้ำ อ.เมืองกระบี่ จ.กระบี่</v>
      </c>
      <c r="G18" s="2" t="s">
        <v>433</v>
      </c>
      <c r="H18" s="6">
        <v>187.25</v>
      </c>
      <c r="I18" s="56">
        <v>12.25</v>
      </c>
      <c r="J18" s="20">
        <v>0</v>
      </c>
      <c r="K18" s="56">
        <f t="shared" si="1"/>
        <v>0</v>
      </c>
      <c r="L18" s="55">
        <f t="shared" si="0"/>
        <v>0</v>
      </c>
      <c r="M18" s="55">
        <f t="shared" si="2"/>
        <v>0</v>
      </c>
      <c r="N18" s="55">
        <v>12.25</v>
      </c>
      <c r="O18" s="55">
        <f t="shared" si="3"/>
        <v>187.25</v>
      </c>
      <c r="P18" s="55">
        <v>187.25</v>
      </c>
      <c r="Q18" s="190"/>
      <c r="R18" s="185"/>
      <c r="U18" s="66"/>
      <c r="V18" s="45"/>
      <c r="W18" s="63"/>
    </row>
    <row r="19" spans="1:23">
      <c r="A19" s="60">
        <v>15</v>
      </c>
      <c r="B19" s="2" t="s">
        <v>412</v>
      </c>
      <c r="C19" s="3" t="s">
        <v>61</v>
      </c>
      <c r="D19" s="58" t="s">
        <v>419</v>
      </c>
      <c r="E19" s="4" t="str">
        <f>VLOOKUP(D19,type2!C:D,2,0)</f>
        <v>โรงพยาบาลกระบี่</v>
      </c>
      <c r="F19" s="4" t="str">
        <f>VLOOKUP(E19,type2!D:E,2,0)</f>
        <v>90/54 ถ.มหาราช ต.ปากน้ำ อ.เมืองกระบี่ จ.กระบี่</v>
      </c>
      <c r="G19" s="2" t="s">
        <v>18</v>
      </c>
      <c r="H19" s="6">
        <v>0</v>
      </c>
      <c r="I19" s="56">
        <v>0</v>
      </c>
      <c r="J19" s="20">
        <v>45</v>
      </c>
      <c r="K19" s="56">
        <f t="shared" si="1"/>
        <v>157.5</v>
      </c>
      <c r="L19" s="55">
        <f t="shared" si="0"/>
        <v>11.025</v>
      </c>
      <c r="M19" s="55">
        <f t="shared" si="2"/>
        <v>168.53</v>
      </c>
      <c r="N19" s="55">
        <v>11.03</v>
      </c>
      <c r="O19" s="55">
        <f t="shared" si="3"/>
        <v>168.53</v>
      </c>
      <c r="P19" s="55">
        <v>168.53</v>
      </c>
      <c r="Q19" s="190"/>
      <c r="R19" s="185"/>
      <c r="S19" s="45"/>
      <c r="T19" s="45"/>
      <c r="U19" s="63"/>
      <c r="V19" s="62"/>
      <c r="W19" s="63"/>
    </row>
    <row r="20" spans="1:23">
      <c r="A20" s="60">
        <v>16</v>
      </c>
      <c r="B20" s="2" t="s">
        <v>412</v>
      </c>
      <c r="C20" s="59" t="s">
        <v>62</v>
      </c>
      <c r="D20" s="58" t="s">
        <v>420</v>
      </c>
      <c r="E20" s="4" t="str">
        <f>VLOOKUP(D20,type2!C:D,2,0)</f>
        <v>นายสมบูรณ์ เพชรล้วน (เก็บเงิน ร้านอาร์เทเลคอม มหาราช)</v>
      </c>
      <c r="F20" s="4" t="str">
        <f>VLOOKUP(E20,type2!D:E,2,0)</f>
        <v>215 ถ.มหาราช ต.ปากน้ำ อ.เมืองกระบี่ จ.กระบี่</v>
      </c>
      <c r="G20" s="2" t="s">
        <v>18</v>
      </c>
      <c r="H20" s="6">
        <v>0</v>
      </c>
      <c r="I20" s="56">
        <v>0</v>
      </c>
      <c r="J20" s="20">
        <v>104</v>
      </c>
      <c r="K20" s="56">
        <f t="shared" si="1"/>
        <v>364</v>
      </c>
      <c r="L20" s="55">
        <f t="shared" si="0"/>
        <v>25.480000000000004</v>
      </c>
      <c r="M20" s="55">
        <f t="shared" si="2"/>
        <v>389.48</v>
      </c>
      <c r="N20" s="55">
        <v>25.48</v>
      </c>
      <c r="O20" s="55">
        <f t="shared" si="3"/>
        <v>389.48</v>
      </c>
      <c r="P20" s="55">
        <v>389.5</v>
      </c>
      <c r="Q20" s="190"/>
      <c r="R20" s="185"/>
      <c r="S20" s="45"/>
      <c r="T20" s="45"/>
      <c r="U20" s="45"/>
      <c r="V20" s="45"/>
      <c r="W20" s="63"/>
    </row>
    <row r="21" spans="1:23">
      <c r="A21" s="60">
        <v>17</v>
      </c>
      <c r="B21" s="2" t="s">
        <v>412</v>
      </c>
      <c r="C21" s="3" t="s">
        <v>63</v>
      </c>
      <c r="D21" s="58" t="s">
        <v>421</v>
      </c>
      <c r="E21" s="4" t="str">
        <f>VLOOKUP(D21,type2!C:D,2,0)</f>
        <v>นายธีระเดช พรศิริอนันต์</v>
      </c>
      <c r="F21" s="4" t="str">
        <f>VLOOKUP(E21,type2!D:E,2,0)</f>
        <v>65 ถ.อิศรา ต.ปากน้ำ อ.เมืองกระบี่ จ.กระบี่</v>
      </c>
      <c r="G21" s="2" t="s">
        <v>18</v>
      </c>
      <c r="H21" s="6">
        <v>0</v>
      </c>
      <c r="I21" s="56">
        <v>0</v>
      </c>
      <c r="J21" s="20">
        <v>8</v>
      </c>
      <c r="K21" s="56">
        <f t="shared" si="1"/>
        <v>28</v>
      </c>
      <c r="L21" s="55">
        <f t="shared" si="0"/>
        <v>1.9600000000000002</v>
      </c>
      <c r="M21" s="55">
        <f t="shared" si="2"/>
        <v>29.96</v>
      </c>
      <c r="N21" s="55">
        <v>1.96</v>
      </c>
      <c r="O21" s="55">
        <f t="shared" si="3"/>
        <v>29.96</v>
      </c>
      <c r="P21" s="55">
        <v>30</v>
      </c>
      <c r="Q21" s="190"/>
      <c r="R21" s="185"/>
      <c r="S21" s="45"/>
      <c r="T21" s="45"/>
      <c r="U21" s="45"/>
      <c r="V21" s="45"/>
      <c r="W21" s="63"/>
    </row>
    <row r="22" spans="1:23">
      <c r="A22" s="60">
        <v>18</v>
      </c>
      <c r="B22" s="2" t="s">
        <v>412</v>
      </c>
      <c r="C22" s="59" t="s">
        <v>64</v>
      </c>
      <c r="D22" s="67" t="s">
        <v>422</v>
      </c>
      <c r="E22" s="4" t="str">
        <f>VLOOKUP(D22,type2!C:D,2,0)</f>
        <v>หจก.มหาราชมอเตอร์ไซต์</v>
      </c>
      <c r="F22" s="4" t="str">
        <f>VLOOKUP(E22,type2!D:E,2,0)</f>
        <v>65/1 ถ.อิศรา ต.ปากน้ำ อ.เมืองกระบี่ จ.กระบี่</v>
      </c>
      <c r="G22" s="2" t="s">
        <v>18</v>
      </c>
      <c r="H22" s="6">
        <v>0</v>
      </c>
      <c r="I22" s="56">
        <v>0</v>
      </c>
      <c r="J22" s="20">
        <v>73</v>
      </c>
      <c r="K22" s="56">
        <f t="shared" si="1"/>
        <v>255.5</v>
      </c>
      <c r="L22" s="55">
        <f t="shared" si="0"/>
        <v>17.885000000000002</v>
      </c>
      <c r="M22" s="55">
        <f t="shared" si="2"/>
        <v>273.39</v>
      </c>
      <c r="N22" s="55">
        <v>17.89</v>
      </c>
      <c r="O22" s="55">
        <f t="shared" si="3"/>
        <v>273.39</v>
      </c>
      <c r="P22" s="55">
        <v>273.5</v>
      </c>
      <c r="Q22" s="190"/>
      <c r="R22" s="185"/>
      <c r="S22" s="33">
        <f>SUM(N10:N22)</f>
        <v>178.16999999999996</v>
      </c>
      <c r="T22" s="33">
        <f>SUM(O10:O22)</f>
        <v>2722.6699999999996</v>
      </c>
      <c r="U22" s="158">
        <f>SUM(P10:P22)</f>
        <v>2723.25</v>
      </c>
      <c r="V22" s="62">
        <v>2723.25</v>
      </c>
      <c r="W22" s="63"/>
    </row>
    <row r="23" spans="1:23">
      <c r="A23" s="60">
        <v>19</v>
      </c>
      <c r="B23" s="2" t="s">
        <v>3909</v>
      </c>
      <c r="C23" s="3" t="s">
        <v>65</v>
      </c>
      <c r="D23" s="58" t="s">
        <v>2587</v>
      </c>
      <c r="E23" s="4" t="str">
        <f>VLOOKUP(D23,type2!C:D,2,0)</f>
        <v>นายกรีฑา ธัญญาทร (แอปเปิ้ล)</v>
      </c>
      <c r="F23" s="4" t="str">
        <f>VLOOKUP(E23,type2!D:E,2,0)</f>
        <v>19 ถ.สุคนธ์ มหาราช ซ.10 ต.ปากน้ำ อ.เมืองกระบี่ จ.กระบี่</v>
      </c>
      <c r="G23" s="2" t="s">
        <v>426</v>
      </c>
      <c r="H23" s="6">
        <v>299.62</v>
      </c>
      <c r="I23" s="56">
        <v>19.62</v>
      </c>
      <c r="J23" s="20">
        <v>8</v>
      </c>
      <c r="K23" s="56">
        <f t="shared" si="1"/>
        <v>28</v>
      </c>
      <c r="L23" s="55">
        <f t="shared" si="0"/>
        <v>1.9600000000000002</v>
      </c>
      <c r="M23" s="55">
        <f t="shared" si="2"/>
        <v>29.96</v>
      </c>
      <c r="N23" s="55">
        <v>21.58</v>
      </c>
      <c r="O23" s="55">
        <f>H23+M23</f>
        <v>329.58</v>
      </c>
      <c r="P23" s="55">
        <v>329.75</v>
      </c>
      <c r="Q23" s="190"/>
      <c r="R23" s="65"/>
      <c r="U23" s="66"/>
      <c r="V23" s="45"/>
      <c r="W23" s="63"/>
    </row>
    <row r="24" spans="1:23">
      <c r="A24" s="60">
        <v>20</v>
      </c>
      <c r="B24" s="2" t="s">
        <v>3909</v>
      </c>
      <c r="C24" s="59" t="s">
        <v>66</v>
      </c>
      <c r="D24" s="58" t="s">
        <v>1111</v>
      </c>
      <c r="E24" s="4" t="str">
        <f>VLOOKUP(D24,type2!C:D,2,0)</f>
        <v>นายสุรัตน์ ตันติทวีวรกุล</v>
      </c>
      <c r="F24" s="4" t="str">
        <f>VLOOKUP(E24,type2!D:E,2,0)</f>
        <v>157 ถ.มหาราช ต.ปากน้ำ อ.เมืองกระบี่ จ.กระบี่</v>
      </c>
      <c r="G24" s="2" t="s">
        <v>18</v>
      </c>
      <c r="H24" s="6">
        <v>0</v>
      </c>
      <c r="I24" s="56">
        <v>0</v>
      </c>
      <c r="J24" s="20">
        <v>9</v>
      </c>
      <c r="K24" s="56">
        <f t="shared" si="1"/>
        <v>31.5</v>
      </c>
      <c r="L24" s="55">
        <f t="shared" si="0"/>
        <v>2.2050000000000001</v>
      </c>
      <c r="M24" s="55">
        <f t="shared" si="2"/>
        <v>33.71</v>
      </c>
      <c r="N24" s="55">
        <v>2.21</v>
      </c>
      <c r="O24" s="55">
        <f t="shared" si="3"/>
        <v>33.71</v>
      </c>
      <c r="P24" s="55">
        <v>33.75</v>
      </c>
      <c r="Q24" s="190"/>
      <c r="R24" s="65"/>
      <c r="S24" s="45"/>
      <c r="T24" s="45"/>
      <c r="U24" s="45"/>
      <c r="V24" s="45"/>
      <c r="W24" s="63"/>
    </row>
    <row r="25" spans="1:23">
      <c r="A25" s="60">
        <v>21</v>
      </c>
      <c r="B25" s="2" t="s">
        <v>3909</v>
      </c>
      <c r="C25" s="3" t="s">
        <v>67</v>
      </c>
      <c r="D25" s="58" t="s">
        <v>1790</v>
      </c>
      <c r="E25" s="4" t="str">
        <f>VLOOKUP(D25,type2!C:D,2,0)</f>
        <v>บริษัท กระบี่ซิเคียวริตี้การ์ด จำกัด</v>
      </c>
      <c r="F25" s="4" t="str">
        <f>VLOOKUP(E25,type2!D:E,2,0)</f>
        <v>36 ถ.อิศรา ต.ปากน้ำ อ.เมืองกระบี่ จ.กระบี่</v>
      </c>
      <c r="G25" s="2" t="s">
        <v>18</v>
      </c>
      <c r="H25" s="6">
        <v>0</v>
      </c>
      <c r="I25" s="56">
        <v>0</v>
      </c>
      <c r="J25" s="20">
        <v>9</v>
      </c>
      <c r="K25" s="56">
        <f t="shared" si="1"/>
        <v>31.5</v>
      </c>
      <c r="L25" s="55">
        <f t="shared" si="0"/>
        <v>2.2050000000000001</v>
      </c>
      <c r="M25" s="55">
        <f t="shared" si="2"/>
        <v>33.71</v>
      </c>
      <c r="N25" s="55">
        <v>2.21</v>
      </c>
      <c r="O25" s="55">
        <f t="shared" si="3"/>
        <v>33.71</v>
      </c>
      <c r="P25" s="55">
        <v>33.75</v>
      </c>
      <c r="Q25" s="190"/>
      <c r="R25" s="65"/>
      <c r="S25" s="33">
        <f>SUM(N23:N25)</f>
        <v>26</v>
      </c>
      <c r="T25" s="33">
        <f>SUM(O23:O25)</f>
        <v>396.99999999999994</v>
      </c>
      <c r="U25" s="158">
        <f>SUM(P23:P25)</f>
        <v>397.25</v>
      </c>
      <c r="V25" s="62">
        <v>397.25</v>
      </c>
      <c r="W25" s="63"/>
    </row>
    <row r="26" spans="1:23">
      <c r="A26" s="60">
        <v>22</v>
      </c>
      <c r="B26" s="2" t="s">
        <v>3910</v>
      </c>
      <c r="C26" s="59" t="s">
        <v>68</v>
      </c>
      <c r="D26" s="58" t="s">
        <v>1223</v>
      </c>
      <c r="E26" s="4" t="str">
        <f>VLOOKUP(D26,type2!C:D,2,0)</f>
        <v>นางสุฑารัตน์ จรูญศักดิ์</v>
      </c>
      <c r="F26" s="4" t="str">
        <f>VLOOKUP(E26,type2!D:E,2,0)</f>
        <v>223/47 ถ.มหาราช ต.ปากน้ำ อ.เมืองกระบี่ จ.กระบี่</v>
      </c>
      <c r="G26" s="2" t="s">
        <v>18</v>
      </c>
      <c r="H26" s="6">
        <v>0</v>
      </c>
      <c r="I26" s="56">
        <v>0</v>
      </c>
      <c r="J26" s="20">
        <v>145</v>
      </c>
      <c r="K26" s="56">
        <f t="shared" si="1"/>
        <v>507.5</v>
      </c>
      <c r="L26" s="55">
        <f t="shared" si="0"/>
        <v>35.525000000000006</v>
      </c>
      <c r="M26" s="55">
        <f t="shared" si="2"/>
        <v>543.03</v>
      </c>
      <c r="N26" s="55">
        <v>35.53</v>
      </c>
      <c r="O26" s="55">
        <f t="shared" si="3"/>
        <v>543.03</v>
      </c>
      <c r="P26" s="55">
        <v>543.25</v>
      </c>
      <c r="Q26" s="190"/>
      <c r="R26" s="65"/>
      <c r="S26" s="45"/>
      <c r="T26" s="45"/>
      <c r="U26" s="63"/>
      <c r="V26" s="62"/>
      <c r="W26" s="63"/>
    </row>
    <row r="27" spans="1:23">
      <c r="A27" s="60">
        <v>23</v>
      </c>
      <c r="B27" s="2" t="s">
        <v>3910</v>
      </c>
      <c r="C27" s="3" t="s">
        <v>69</v>
      </c>
      <c r="D27" s="58" t="s">
        <v>2885</v>
      </c>
      <c r="E27" s="4" t="str">
        <f>VLOOKUP(D27,type2!C:D,2,0)</f>
        <v>ธนาคารกรุงเทพ จำกัด(มหาชน)</v>
      </c>
      <c r="F27" s="4" t="str">
        <f>VLOOKUP(E27,type2!D:E,2,0)</f>
        <v>ถ.อุตรกิจ ต.ปากน้ำ อ.เมืองกระบี่ จ.กระบี่</v>
      </c>
      <c r="G27" s="2" t="s">
        <v>433</v>
      </c>
      <c r="H27" s="6">
        <v>104.86</v>
      </c>
      <c r="I27" s="56">
        <v>6.86</v>
      </c>
      <c r="J27" s="20">
        <v>34</v>
      </c>
      <c r="K27" s="56">
        <f t="shared" si="1"/>
        <v>119</v>
      </c>
      <c r="L27" s="55">
        <f t="shared" si="0"/>
        <v>8.33</v>
      </c>
      <c r="M27" s="55">
        <f t="shared" si="2"/>
        <v>127.33</v>
      </c>
      <c r="N27" s="55">
        <v>15.19</v>
      </c>
      <c r="O27" s="55">
        <f>H27+M27</f>
        <v>232.19</v>
      </c>
      <c r="P27" s="55">
        <v>232.19</v>
      </c>
      <c r="Q27" s="190" t="s">
        <v>3911</v>
      </c>
      <c r="R27" s="65"/>
      <c r="S27" s="33">
        <f>SUM(N26:N27)</f>
        <v>50.72</v>
      </c>
      <c r="T27" s="33">
        <f>SUM(O26:O27)</f>
        <v>775.22</v>
      </c>
      <c r="U27" s="158">
        <f>SUM(P26:P27)</f>
        <v>775.44</v>
      </c>
      <c r="V27" s="62">
        <v>775.44</v>
      </c>
      <c r="W27" s="63"/>
    </row>
    <row r="28" spans="1:23">
      <c r="A28" s="60">
        <v>24</v>
      </c>
      <c r="B28" s="2" t="s">
        <v>3912</v>
      </c>
      <c r="C28" s="59" t="s">
        <v>70</v>
      </c>
      <c r="D28" s="58" t="s">
        <v>1732</v>
      </c>
      <c r="E28" s="4" t="str">
        <f>VLOOKUP(D28,type2!C:D,2,0)</f>
        <v>นายจำเริญ ตันติพิศาลกุล</v>
      </c>
      <c r="F28" s="4" t="str">
        <f>VLOOKUP(E28,type2!D:E,2,0)</f>
        <v>58 ถ.สุจริต1 ต.ปากน้ำ อ.เมืองกระบี่ จ.กระบี่</v>
      </c>
      <c r="G28" s="2" t="s">
        <v>3913</v>
      </c>
      <c r="H28" s="6">
        <v>561.77</v>
      </c>
      <c r="I28" s="56">
        <v>36.770000000000003</v>
      </c>
      <c r="J28" s="20">
        <v>0</v>
      </c>
      <c r="K28" s="56">
        <f t="shared" si="1"/>
        <v>0</v>
      </c>
      <c r="L28" s="55">
        <f t="shared" si="0"/>
        <v>0</v>
      </c>
      <c r="M28" s="55">
        <f t="shared" si="2"/>
        <v>0</v>
      </c>
      <c r="N28" s="187">
        <v>36.770000000000003</v>
      </c>
      <c r="O28" s="55">
        <f t="shared" si="3"/>
        <v>561.77</v>
      </c>
      <c r="P28" s="55">
        <v>562</v>
      </c>
      <c r="Q28" s="190"/>
      <c r="R28" s="65"/>
      <c r="S28" s="45"/>
      <c r="T28" s="45"/>
      <c r="U28" s="45"/>
      <c r="V28" s="45"/>
      <c r="W28" s="63"/>
    </row>
    <row r="29" spans="1:23">
      <c r="A29" s="60">
        <v>25</v>
      </c>
      <c r="B29" s="2" t="s">
        <v>3912</v>
      </c>
      <c r="C29" s="3" t="s">
        <v>71</v>
      </c>
      <c r="D29" s="58" t="s">
        <v>2737</v>
      </c>
      <c r="E29" s="4" t="str">
        <f>VLOOKUP(D29,type2!C:D,2,0)</f>
        <v>นายสมศักดิ์ แซ่เฮ่า(ร้านเฮาดี้)</v>
      </c>
      <c r="F29" s="4" t="str">
        <f>VLOOKUP(E29,type2!D:E,2,0)</f>
        <v>9 ถ.พัฒนา มหาราช ซ.6 ต.ปากน้ำ อ.เมืองกระบี่ จ.กระบี่</v>
      </c>
      <c r="G29" s="2" t="s">
        <v>3914</v>
      </c>
      <c r="H29" s="6">
        <v>247.18</v>
      </c>
      <c r="I29" s="56">
        <v>16.18</v>
      </c>
      <c r="J29" s="20">
        <v>0</v>
      </c>
      <c r="K29" s="56">
        <f t="shared" si="1"/>
        <v>0</v>
      </c>
      <c r="L29" s="55">
        <f t="shared" si="0"/>
        <v>0</v>
      </c>
      <c r="M29" s="55">
        <f t="shared" si="2"/>
        <v>0</v>
      </c>
      <c r="N29" s="187">
        <v>16.18</v>
      </c>
      <c r="O29" s="55">
        <f t="shared" si="3"/>
        <v>247.18</v>
      </c>
      <c r="P29" s="55">
        <v>247.25</v>
      </c>
      <c r="Q29" s="190"/>
      <c r="R29" s="65"/>
      <c r="S29" s="45"/>
      <c r="T29" s="45"/>
      <c r="U29" s="63"/>
      <c r="V29" s="62"/>
      <c r="W29" s="63"/>
    </row>
    <row r="30" spans="1:23">
      <c r="A30" s="60">
        <v>26</v>
      </c>
      <c r="B30" s="2" t="s">
        <v>3912</v>
      </c>
      <c r="C30" s="59" t="s">
        <v>72</v>
      </c>
      <c r="D30" s="58" t="s">
        <v>704</v>
      </c>
      <c r="E30" s="4" t="str">
        <f>VLOOKUP(D30,type2!C:D,2,0)</f>
        <v>บจก.ดุสิตเบฟเวอเรจ</v>
      </c>
      <c r="F30" s="4" t="str">
        <f>VLOOKUP(E30,type2!D:E,2,0)</f>
        <v>52 ถ.มหาราช ต.ปากน้ำ อ.เมืองกระบี่ จ.กระบี่</v>
      </c>
      <c r="G30" s="2" t="s">
        <v>3915</v>
      </c>
      <c r="H30" s="6">
        <v>348.29</v>
      </c>
      <c r="I30" s="56">
        <v>22.79</v>
      </c>
      <c r="J30" s="20">
        <v>0</v>
      </c>
      <c r="K30" s="56">
        <f t="shared" si="1"/>
        <v>0</v>
      </c>
      <c r="L30" s="55">
        <f t="shared" si="0"/>
        <v>0</v>
      </c>
      <c r="M30" s="55">
        <f t="shared" si="2"/>
        <v>0</v>
      </c>
      <c r="N30" s="187">
        <v>22.79</v>
      </c>
      <c r="O30" s="55">
        <f t="shared" si="3"/>
        <v>348.29</v>
      </c>
      <c r="P30" s="55">
        <v>348.5</v>
      </c>
      <c r="Q30" s="190"/>
      <c r="R30" s="65"/>
      <c r="S30" s="45"/>
      <c r="T30" s="45"/>
      <c r="U30" s="66"/>
      <c r="V30" s="62"/>
      <c r="W30" s="63"/>
    </row>
    <row r="31" spans="1:23">
      <c r="A31" s="60">
        <v>27</v>
      </c>
      <c r="B31" s="2" t="s">
        <v>3912</v>
      </c>
      <c r="C31" s="3" t="s">
        <v>73</v>
      </c>
      <c r="D31" s="58" t="s">
        <v>707</v>
      </c>
      <c r="E31" s="4" t="str">
        <f>VLOOKUP(D31,type2!C:D,2,0)</f>
        <v>บจก.ดุสิตเบฟเวอเรจ</v>
      </c>
      <c r="F31" s="4" t="str">
        <f>VLOOKUP(E31,type2!D:E,2,0)</f>
        <v>52 ถ.มหาราช ต.ปากน้ำ อ.เมืองกระบี่ จ.กระบี่</v>
      </c>
      <c r="G31" s="2" t="s">
        <v>3915</v>
      </c>
      <c r="H31" s="6">
        <v>7.49</v>
      </c>
      <c r="I31" s="56">
        <v>0.49</v>
      </c>
      <c r="J31" s="20">
        <v>0</v>
      </c>
      <c r="K31" s="56">
        <f t="shared" si="1"/>
        <v>0</v>
      </c>
      <c r="L31" s="55">
        <f t="shared" si="0"/>
        <v>0</v>
      </c>
      <c r="M31" s="55">
        <f t="shared" si="2"/>
        <v>0</v>
      </c>
      <c r="N31" s="187">
        <v>0.49</v>
      </c>
      <c r="O31" s="55">
        <f t="shared" si="3"/>
        <v>7.49</v>
      </c>
      <c r="P31" s="55">
        <v>7.5</v>
      </c>
      <c r="Q31" s="190"/>
      <c r="R31" s="65"/>
      <c r="S31" s="33">
        <f>SUM(N28:N31)</f>
        <v>76.23</v>
      </c>
      <c r="T31" s="33">
        <f>SUM(O28:O31)</f>
        <v>1164.73</v>
      </c>
      <c r="U31" s="158">
        <f>SUM(P28:P31)</f>
        <v>1165.25</v>
      </c>
      <c r="V31" s="62">
        <v>1165.25</v>
      </c>
      <c r="W31" s="63"/>
    </row>
    <row r="32" spans="1:23">
      <c r="A32" s="60">
        <v>28</v>
      </c>
      <c r="B32" s="2" t="s">
        <v>3916</v>
      </c>
      <c r="C32" s="59" t="s">
        <v>74</v>
      </c>
      <c r="D32" s="58" t="s">
        <v>2152</v>
      </c>
      <c r="E32" s="4" t="str">
        <f>VLOOKUP(D32,type2!C:D,2,0)</f>
        <v>น.ส.อารมณ์ จินกูล (บีบี ยูนิต)</v>
      </c>
      <c r="F32" s="4" t="str">
        <f>VLOOKUP(E32,type2!D:E,2,0)</f>
        <v>88/35 ถ.เหมทานนท์ ต.ปากน้ำ อ.เมืองกระบี่ จ.กระบี่</v>
      </c>
      <c r="G32" s="2" t="s">
        <v>18</v>
      </c>
      <c r="H32" s="6">
        <v>0</v>
      </c>
      <c r="I32" s="56">
        <v>0</v>
      </c>
      <c r="J32" s="20">
        <v>31</v>
      </c>
      <c r="K32" s="56">
        <f t="shared" si="1"/>
        <v>108.5</v>
      </c>
      <c r="L32" s="55">
        <f t="shared" si="0"/>
        <v>7.5950000000000006</v>
      </c>
      <c r="M32" s="55">
        <f t="shared" si="2"/>
        <v>116.10000000000001</v>
      </c>
      <c r="N32" s="187">
        <v>7.6</v>
      </c>
      <c r="O32" s="55">
        <f t="shared" si="3"/>
        <v>116.10000000000001</v>
      </c>
      <c r="P32" s="55">
        <v>116.25</v>
      </c>
      <c r="Q32" s="190"/>
      <c r="R32" s="65"/>
      <c r="S32" s="47"/>
      <c r="T32" s="47"/>
      <c r="U32" s="63"/>
      <c r="V32" s="62"/>
      <c r="W32" s="63"/>
    </row>
    <row r="33" spans="1:23">
      <c r="A33" s="60">
        <v>29</v>
      </c>
      <c r="B33" s="2" t="s">
        <v>3916</v>
      </c>
      <c r="C33" s="3" t="s">
        <v>75</v>
      </c>
      <c r="D33" s="58" t="s">
        <v>2155</v>
      </c>
      <c r="E33" s="4" t="str">
        <f>VLOOKUP(D33,type2!C:D,2,0)</f>
        <v>บริษัท สยามคอนซัล แอคเคาน์ แอนด์ ลอ จำกัด</v>
      </c>
      <c r="F33" s="4" t="str">
        <f>VLOOKUP(E33,type2!D:E,2,0)</f>
        <v xml:space="preserve">88/36 ถ.เหมทานนท์ ต.ปากน้ำ อ.เมืองกระบี่ จ.กระบี่ </v>
      </c>
      <c r="G33" s="2" t="s">
        <v>3915</v>
      </c>
      <c r="H33" s="6">
        <v>67.41</v>
      </c>
      <c r="I33" s="56">
        <v>4.41</v>
      </c>
      <c r="J33" s="20">
        <v>0</v>
      </c>
      <c r="K33" s="56">
        <f t="shared" si="1"/>
        <v>0</v>
      </c>
      <c r="L33" s="55">
        <f t="shared" si="0"/>
        <v>0</v>
      </c>
      <c r="M33" s="55">
        <f t="shared" si="2"/>
        <v>0</v>
      </c>
      <c r="N33" s="187">
        <v>4.41</v>
      </c>
      <c r="O33" s="55">
        <f t="shared" si="3"/>
        <v>67.41</v>
      </c>
      <c r="P33" s="55">
        <v>67.5</v>
      </c>
      <c r="Q33" s="190"/>
      <c r="R33" s="65"/>
      <c r="T33" s="45"/>
      <c r="U33" s="63"/>
      <c r="V33" s="62"/>
      <c r="W33" s="63"/>
    </row>
    <row r="34" spans="1:23">
      <c r="A34" s="60">
        <v>30</v>
      </c>
      <c r="B34" s="2" t="s">
        <v>3916</v>
      </c>
      <c r="C34" s="59" t="s">
        <v>76</v>
      </c>
      <c r="D34" s="58" t="s">
        <v>2155</v>
      </c>
      <c r="E34" s="4" t="str">
        <f>VLOOKUP(D34,type2!C:D,2,0)</f>
        <v>บริษัท สยามคอนซัล แอคเคาน์ แอนด์ ลอ จำกัด</v>
      </c>
      <c r="F34" s="4" t="str">
        <f>VLOOKUP(E34,type2!D:E,2,0)</f>
        <v xml:space="preserve">88/36 ถ.เหมทานนท์ ต.ปากน้ำ อ.เมืองกระบี่ จ.กระบี่ </v>
      </c>
      <c r="G34" s="2" t="s">
        <v>18</v>
      </c>
      <c r="H34" s="6">
        <v>0</v>
      </c>
      <c r="I34" s="56">
        <v>0</v>
      </c>
      <c r="J34" s="20">
        <v>24</v>
      </c>
      <c r="K34" s="56">
        <f t="shared" si="1"/>
        <v>84</v>
      </c>
      <c r="L34" s="55">
        <f t="shared" si="0"/>
        <v>5.8800000000000008</v>
      </c>
      <c r="M34" s="55">
        <f t="shared" si="2"/>
        <v>89.88</v>
      </c>
      <c r="N34" s="187">
        <v>5.88</v>
      </c>
      <c r="O34" s="55">
        <f t="shared" si="3"/>
        <v>89.88</v>
      </c>
      <c r="P34" s="55">
        <v>90</v>
      </c>
      <c r="Q34" s="190"/>
      <c r="R34" s="65"/>
      <c r="T34" s="45"/>
      <c r="U34" s="45"/>
      <c r="V34" s="45"/>
      <c r="W34" s="63"/>
    </row>
    <row r="35" spans="1:23">
      <c r="A35" s="60">
        <v>31</v>
      </c>
      <c r="B35" s="2" t="s">
        <v>3916</v>
      </c>
      <c r="C35" s="3" t="s">
        <v>77</v>
      </c>
      <c r="D35" s="58" t="s">
        <v>2158</v>
      </c>
      <c r="E35" s="4" t="str">
        <f>VLOOKUP(D35,type2!C:D,2,0)</f>
        <v>นางพิศสุดา แซเตีย (Trip Store Krabi)</v>
      </c>
      <c r="F35" s="4" t="str">
        <f>VLOOKUP(E35,type2!D:E,2,0)</f>
        <v xml:space="preserve">88/37 ถ.เหมทานนท์ ต.ปากน้ำ อ.เมืองกระบี่ จ.กระบี่ </v>
      </c>
      <c r="G35" s="2" t="s">
        <v>18</v>
      </c>
      <c r="H35" s="6">
        <v>0</v>
      </c>
      <c r="I35" s="56">
        <v>0</v>
      </c>
      <c r="J35" s="20">
        <v>14</v>
      </c>
      <c r="K35" s="56">
        <f t="shared" si="1"/>
        <v>49</v>
      </c>
      <c r="L35" s="55">
        <f t="shared" si="0"/>
        <v>3.43</v>
      </c>
      <c r="M35" s="55">
        <f t="shared" si="2"/>
        <v>52.43</v>
      </c>
      <c r="N35" s="187">
        <v>3.43</v>
      </c>
      <c r="O35" s="55">
        <f t="shared" si="3"/>
        <v>52.43</v>
      </c>
      <c r="P35" s="55">
        <v>52.5</v>
      </c>
      <c r="Q35" s="190"/>
      <c r="R35" s="65"/>
      <c r="S35" s="45"/>
      <c r="T35" s="45"/>
      <c r="U35" s="63"/>
      <c r="V35" s="62"/>
      <c r="W35" s="63"/>
    </row>
    <row r="36" spans="1:23">
      <c r="A36" s="60">
        <v>32</v>
      </c>
      <c r="B36" s="2" t="s">
        <v>3916</v>
      </c>
      <c r="C36" s="59" t="s">
        <v>78</v>
      </c>
      <c r="D36" s="58" t="s">
        <v>2146</v>
      </c>
      <c r="E36" s="4" t="str">
        <f>VLOOKUP(D36,type2!C:D,2,0)</f>
        <v>นางรัตนา ชุมบุญ</v>
      </c>
      <c r="F36" s="4" t="str">
        <f>VLOOKUP(E36,type2!D:E,2,0)</f>
        <v>88/24 ถ.เหมทานนท์ ต.ปากน้ำ อ.เมืองกระบี่ จ.กระบี่</v>
      </c>
      <c r="G36" s="2" t="s">
        <v>18</v>
      </c>
      <c r="H36" s="6">
        <v>0</v>
      </c>
      <c r="I36" s="56">
        <v>0</v>
      </c>
      <c r="J36" s="20">
        <v>6</v>
      </c>
      <c r="K36" s="56">
        <f t="shared" si="1"/>
        <v>21</v>
      </c>
      <c r="L36" s="55">
        <f t="shared" si="0"/>
        <v>1.4700000000000002</v>
      </c>
      <c r="M36" s="55">
        <f t="shared" si="2"/>
        <v>22.47</v>
      </c>
      <c r="N36" s="187">
        <v>1.47</v>
      </c>
      <c r="O36" s="55">
        <f t="shared" si="3"/>
        <v>22.47</v>
      </c>
      <c r="P36" s="55">
        <v>22.5</v>
      </c>
      <c r="Q36" s="190"/>
      <c r="R36" s="65"/>
      <c r="U36" s="66"/>
      <c r="V36" s="62"/>
      <c r="W36" s="63"/>
    </row>
    <row r="37" spans="1:23">
      <c r="A37" s="60">
        <v>33</v>
      </c>
      <c r="B37" s="2" t="s">
        <v>3916</v>
      </c>
      <c r="C37" s="3" t="s">
        <v>79</v>
      </c>
      <c r="D37" s="58" t="s">
        <v>2113</v>
      </c>
      <c r="E37" s="4" t="str">
        <f>VLOOKUP(D37,type2!C:D,2,0)</f>
        <v>นายประดิษฐ์ อรุณธรรมรัตน์ (ห้างทองสุประดิษฐ์ 2)</v>
      </c>
      <c r="F37" s="4" t="str">
        <f>VLOOKUP(E37,type2!D:E,2,0)</f>
        <v>88/5 ถ.เหมทานนท์ ต.ปากน้ำ อ.เมืองกระบี่ จ.กระบี่</v>
      </c>
      <c r="G37" s="2" t="s">
        <v>18</v>
      </c>
      <c r="H37" s="6">
        <v>0</v>
      </c>
      <c r="I37" s="56">
        <v>0</v>
      </c>
      <c r="J37" s="20">
        <v>24</v>
      </c>
      <c r="K37" s="56">
        <f t="shared" si="1"/>
        <v>84</v>
      </c>
      <c r="L37" s="55">
        <f t="shared" si="0"/>
        <v>5.8800000000000008</v>
      </c>
      <c r="M37" s="55">
        <f t="shared" si="2"/>
        <v>89.88</v>
      </c>
      <c r="N37" s="187">
        <v>5.88</v>
      </c>
      <c r="O37" s="55">
        <f t="shared" si="3"/>
        <v>89.88</v>
      </c>
      <c r="P37" s="55">
        <v>90</v>
      </c>
      <c r="Q37" s="190"/>
      <c r="R37" s="65"/>
      <c r="S37" s="45"/>
      <c r="T37" s="45"/>
      <c r="U37" s="45"/>
      <c r="V37" s="45"/>
      <c r="W37" s="63"/>
    </row>
    <row r="38" spans="1:23">
      <c r="A38" s="60">
        <v>34</v>
      </c>
      <c r="B38" s="2" t="s">
        <v>3916</v>
      </c>
      <c r="C38" s="59" t="s">
        <v>80</v>
      </c>
      <c r="D38" s="58" t="s">
        <v>2081</v>
      </c>
      <c r="E38" s="4" t="str">
        <f>VLOOKUP(D38,type2!C:D,2,0)</f>
        <v>น.ส.สุนีย์ แซ่ค่อ (ไตรแก้ว ค้าขาย)</v>
      </c>
      <c r="F38" s="4" t="str">
        <f>VLOOKUP(E38,type2!D:E,2,0)</f>
        <v xml:space="preserve">64 ถ.เหมทานนท์ ต.ปากน้ำ อ.เมืองกระบี่ จ.กระบี่ </v>
      </c>
      <c r="G38" s="2" t="s">
        <v>18</v>
      </c>
      <c r="H38" s="6">
        <v>0</v>
      </c>
      <c r="I38" s="56">
        <v>0</v>
      </c>
      <c r="J38" s="20">
        <v>8</v>
      </c>
      <c r="K38" s="56">
        <f t="shared" si="1"/>
        <v>28</v>
      </c>
      <c r="L38" s="55">
        <f t="shared" si="0"/>
        <v>1.9600000000000002</v>
      </c>
      <c r="M38" s="55">
        <f t="shared" si="2"/>
        <v>29.96</v>
      </c>
      <c r="N38" s="187">
        <v>1.96</v>
      </c>
      <c r="O38" s="55">
        <f t="shared" si="3"/>
        <v>29.96</v>
      </c>
      <c r="P38" s="55">
        <v>30</v>
      </c>
      <c r="Q38" s="190"/>
      <c r="R38" s="65"/>
      <c r="S38" s="47"/>
      <c r="T38" s="47"/>
      <c r="U38" s="63"/>
      <c r="V38" s="62"/>
      <c r="W38" s="63"/>
    </row>
    <row r="39" spans="1:23">
      <c r="A39" s="60">
        <v>35</v>
      </c>
      <c r="B39" s="2" t="s">
        <v>3916</v>
      </c>
      <c r="C39" s="3" t="s">
        <v>81</v>
      </c>
      <c r="D39" s="58" t="s">
        <v>2072</v>
      </c>
      <c r="E39" s="4" t="str">
        <f>VLOOKUP(D39,type2!C:D,2,0)</f>
        <v>นายทัศนพงศ์ ลีลาบูรณพงศ์ (อรุณรุ่งโรจน์)</v>
      </c>
      <c r="F39" s="4" t="str">
        <f>VLOOKUP(E39,type2!D:E,2,0)</f>
        <v>54/3 ถ.เหมทานนท์ ต.ปากน้ำ อ.เมืองกระบี่ จ.กระบี่</v>
      </c>
      <c r="G39" s="2" t="s">
        <v>18</v>
      </c>
      <c r="H39" s="6">
        <v>0</v>
      </c>
      <c r="I39" s="56">
        <v>0</v>
      </c>
      <c r="J39" s="20">
        <v>16</v>
      </c>
      <c r="K39" s="56">
        <f t="shared" si="1"/>
        <v>56</v>
      </c>
      <c r="L39" s="55">
        <f t="shared" si="0"/>
        <v>3.9200000000000004</v>
      </c>
      <c r="M39" s="55">
        <f t="shared" si="2"/>
        <v>59.92</v>
      </c>
      <c r="N39" s="187">
        <v>3.92</v>
      </c>
      <c r="O39" s="55">
        <f t="shared" si="3"/>
        <v>59.92</v>
      </c>
      <c r="P39" s="55">
        <v>60</v>
      </c>
      <c r="Q39" s="190"/>
      <c r="R39" s="65"/>
      <c r="S39" s="45"/>
      <c r="T39" s="45"/>
      <c r="U39" s="63"/>
      <c r="V39" s="62"/>
      <c r="W39" s="63"/>
    </row>
    <row r="40" spans="1:23">
      <c r="A40" s="60">
        <v>36</v>
      </c>
      <c r="B40" s="2" t="s">
        <v>3916</v>
      </c>
      <c r="C40" s="59" t="s">
        <v>82</v>
      </c>
      <c r="D40" s="58" t="s">
        <v>2045</v>
      </c>
      <c r="E40" s="4" t="str">
        <f>VLOOKUP(D40,type2!C:D,2,0)</f>
        <v>นายชะนะ เหมทานนท์</v>
      </c>
      <c r="F40" s="4" t="str">
        <f>VLOOKUP(E40,type2!D:E,2,0)</f>
        <v>32 ถ.เหมทานนท์ ต.ปากน้ำ อ.เมืองกระบี่ จ.กระบี่</v>
      </c>
      <c r="G40" s="2" t="s">
        <v>3915</v>
      </c>
      <c r="H40" s="6">
        <v>82.39</v>
      </c>
      <c r="I40" s="61">
        <v>5.39</v>
      </c>
      <c r="J40" s="20">
        <v>16</v>
      </c>
      <c r="K40" s="56">
        <f t="shared" si="1"/>
        <v>56</v>
      </c>
      <c r="L40" s="55">
        <f t="shared" si="0"/>
        <v>3.9200000000000004</v>
      </c>
      <c r="M40" s="55">
        <f t="shared" si="2"/>
        <v>59.92</v>
      </c>
      <c r="N40" s="187">
        <v>9.31</v>
      </c>
      <c r="O40" s="55">
        <f t="shared" si="3"/>
        <v>142.31</v>
      </c>
      <c r="P40" s="55">
        <v>142.5</v>
      </c>
      <c r="Q40" s="190"/>
      <c r="R40" s="65"/>
      <c r="S40" s="47"/>
      <c r="T40" s="47"/>
      <c r="U40" s="63"/>
      <c r="V40" s="62"/>
      <c r="W40" s="63"/>
    </row>
    <row r="41" spans="1:23">
      <c r="A41" s="60">
        <v>37</v>
      </c>
      <c r="B41" s="2" t="s">
        <v>3916</v>
      </c>
      <c r="C41" s="3" t="s">
        <v>83</v>
      </c>
      <c r="D41" s="58" t="s">
        <v>3116</v>
      </c>
      <c r="E41" s="4" t="str">
        <f>VLOOKUP(D41,type2!C:D,2,0)</f>
        <v>นางพรทิพย์ เหมทานนท์</v>
      </c>
      <c r="F41" s="4" t="str">
        <f>VLOOKUP(E41,type2!D:E,2,0)</f>
        <v>17/1 ถ.เหมทานนท์ ต.ปากน้ำ อ.เมืองกระบี่ จ.กระบี่</v>
      </c>
      <c r="G41" s="10" t="s">
        <v>18</v>
      </c>
      <c r="H41" s="6">
        <v>0</v>
      </c>
      <c r="I41" s="56">
        <v>0</v>
      </c>
      <c r="J41" s="20">
        <v>1</v>
      </c>
      <c r="K41" s="56">
        <f t="shared" si="1"/>
        <v>3.5</v>
      </c>
      <c r="L41" s="55">
        <f t="shared" si="0"/>
        <v>0.24500000000000002</v>
      </c>
      <c r="M41" s="55">
        <f t="shared" si="2"/>
        <v>3.75</v>
      </c>
      <c r="N41" s="187">
        <v>0.25</v>
      </c>
      <c r="O41" s="55">
        <f t="shared" si="3"/>
        <v>3.75</v>
      </c>
      <c r="P41" s="55">
        <v>3.75</v>
      </c>
      <c r="Q41" s="190"/>
      <c r="R41" s="65"/>
      <c r="S41" s="45"/>
      <c r="T41" s="45"/>
      <c r="U41" s="63"/>
      <c r="V41" s="62"/>
      <c r="W41" s="63"/>
    </row>
    <row r="42" spans="1:23">
      <c r="A42" s="60">
        <v>38</v>
      </c>
      <c r="B42" s="2" t="s">
        <v>3916</v>
      </c>
      <c r="C42" s="59" t="s">
        <v>84</v>
      </c>
      <c r="D42" s="58" t="s">
        <v>2013</v>
      </c>
      <c r="E42" s="4" t="str">
        <f>VLOOKUP(D42,type2!C:D,2,0)</f>
        <v>บริษัท พีรพัฒน์ เทคโนโลยี จำกัด (มหาชน)</v>
      </c>
      <c r="F42" s="4" t="str">
        <f>VLOOKUP(E42,type2!D:E,2,0)</f>
        <v>13/14-15 ถ.เหมทานนท์ ต.ปากน้ำ อ.เมืองกระบี่ จ.กระบี่</v>
      </c>
      <c r="G42" s="10" t="s">
        <v>18</v>
      </c>
      <c r="H42" s="6">
        <v>0</v>
      </c>
      <c r="I42" s="56">
        <v>0</v>
      </c>
      <c r="J42" s="20">
        <v>4</v>
      </c>
      <c r="K42" s="56">
        <f t="shared" si="1"/>
        <v>14</v>
      </c>
      <c r="L42" s="55">
        <f t="shared" si="0"/>
        <v>0.98000000000000009</v>
      </c>
      <c r="M42" s="55">
        <f t="shared" si="2"/>
        <v>14.98</v>
      </c>
      <c r="N42" s="187">
        <v>0.98</v>
      </c>
      <c r="O42" s="55">
        <f t="shared" si="3"/>
        <v>14.98</v>
      </c>
      <c r="P42" s="55">
        <v>15</v>
      </c>
      <c r="Q42" s="190"/>
      <c r="R42" s="65"/>
      <c r="S42" s="45"/>
      <c r="T42" s="45"/>
      <c r="U42" s="63"/>
      <c r="V42" s="62"/>
      <c r="W42" s="63"/>
    </row>
    <row r="43" spans="1:23">
      <c r="A43" s="60">
        <v>39</v>
      </c>
      <c r="B43" s="2" t="s">
        <v>3916</v>
      </c>
      <c r="C43" s="3" t="s">
        <v>85</v>
      </c>
      <c r="D43" s="58" t="s">
        <v>1524</v>
      </c>
      <c r="E43" s="4" t="str">
        <f>VLOOKUP(D43,type2!C:D,2,0)</f>
        <v>นางสุภาพร สวาปการ</v>
      </c>
      <c r="F43" s="4" t="str">
        <f>VLOOKUP(E43,type2!D:E,2,0)</f>
        <v>9/3 ถ.ร่วมใจ ต.ปากน้ำ อ.เมืองกระบี่ จ.กระบี่</v>
      </c>
      <c r="G43" s="2" t="s">
        <v>18</v>
      </c>
      <c r="H43" s="6">
        <v>0</v>
      </c>
      <c r="I43" s="61">
        <v>0</v>
      </c>
      <c r="J43" s="20">
        <v>7</v>
      </c>
      <c r="K43" s="56">
        <f t="shared" si="1"/>
        <v>24.5</v>
      </c>
      <c r="L43" s="55">
        <f t="shared" si="0"/>
        <v>1.7150000000000001</v>
      </c>
      <c r="M43" s="55">
        <f t="shared" si="2"/>
        <v>26.220000000000002</v>
      </c>
      <c r="N43" s="187">
        <v>1.72</v>
      </c>
      <c r="O43" s="55">
        <f t="shared" si="3"/>
        <v>26.220000000000002</v>
      </c>
      <c r="P43" s="55">
        <v>26.25</v>
      </c>
      <c r="Q43" s="190"/>
      <c r="R43" s="65"/>
      <c r="S43" s="47"/>
      <c r="T43" s="47"/>
      <c r="U43" s="63"/>
      <c r="V43" s="62"/>
      <c r="W43" s="63"/>
    </row>
    <row r="44" spans="1:23">
      <c r="A44" s="60">
        <v>40</v>
      </c>
      <c r="B44" s="2" t="s">
        <v>3916</v>
      </c>
      <c r="C44" s="59" t="s">
        <v>86</v>
      </c>
      <c r="D44" s="58" t="s">
        <v>2710</v>
      </c>
      <c r="E44" s="4" t="str">
        <f>VLOOKUP(D44,type2!C:D,2,0)</f>
        <v xml:space="preserve">นายวิชัย ลิ้มวัฒนากูล </v>
      </c>
      <c r="F44" s="4" t="str">
        <f>VLOOKUP(E44,type2!D:E,2,0)</f>
        <v>30 ถ.รื่นฤดี มหาราช ซ.2  ต.ปากน้ำ อ.เมืองกระบี่ จ.กระบี่</v>
      </c>
      <c r="G44" s="2" t="s">
        <v>3915</v>
      </c>
      <c r="H44" s="6">
        <v>205.98</v>
      </c>
      <c r="I44" s="56">
        <v>13.48</v>
      </c>
      <c r="J44" s="20">
        <v>53</v>
      </c>
      <c r="K44" s="56">
        <f t="shared" si="1"/>
        <v>185.5</v>
      </c>
      <c r="L44" s="55">
        <f t="shared" si="0"/>
        <v>12.985000000000001</v>
      </c>
      <c r="M44" s="55">
        <f t="shared" si="2"/>
        <v>198.48999999999998</v>
      </c>
      <c r="N44" s="187">
        <v>26.47</v>
      </c>
      <c r="O44" s="55">
        <f t="shared" si="3"/>
        <v>404.46999999999997</v>
      </c>
      <c r="P44" s="55">
        <v>404.5</v>
      </c>
      <c r="Q44" s="190"/>
      <c r="R44" s="65"/>
      <c r="S44" s="45"/>
      <c r="T44" s="45"/>
      <c r="U44" s="63"/>
      <c r="V44" s="62"/>
      <c r="W44" s="63"/>
    </row>
    <row r="45" spans="1:23">
      <c r="A45" s="60">
        <v>41</v>
      </c>
      <c r="B45" s="2" t="s">
        <v>3916</v>
      </c>
      <c r="C45" s="3" t="s">
        <v>87</v>
      </c>
      <c r="D45" s="58" t="s">
        <v>2704</v>
      </c>
      <c r="E45" s="4" t="str">
        <f>VLOOKUP(D45,type2!C:D,2,0)</f>
        <v>นายวิชัย ลิ้มวัฒนกูล (KL House)</v>
      </c>
      <c r="F45" s="4" t="str">
        <f>VLOOKUP(E45,type2!D:E,2,0)</f>
        <v>24-26 ถ.รื่นฤดี ต.ปากน้ำ อ.เมืองกระบี่ จ.กระบี่</v>
      </c>
      <c r="G45" s="2" t="s">
        <v>18</v>
      </c>
      <c r="H45" s="6">
        <v>0</v>
      </c>
      <c r="I45" s="61">
        <v>0</v>
      </c>
      <c r="J45" s="20">
        <v>21</v>
      </c>
      <c r="K45" s="56">
        <f t="shared" si="1"/>
        <v>73.5</v>
      </c>
      <c r="L45" s="55">
        <f t="shared" si="0"/>
        <v>5.1450000000000005</v>
      </c>
      <c r="M45" s="55">
        <f t="shared" si="2"/>
        <v>78.650000000000006</v>
      </c>
      <c r="N45" s="187">
        <v>5.15</v>
      </c>
      <c r="O45" s="55">
        <f t="shared" si="3"/>
        <v>78.650000000000006</v>
      </c>
      <c r="P45" s="55">
        <v>78.75</v>
      </c>
      <c r="Q45" s="190"/>
      <c r="R45" s="65"/>
      <c r="S45" s="47"/>
      <c r="T45" s="47"/>
      <c r="U45" s="63"/>
      <c r="V45" s="62"/>
      <c r="W45" s="63"/>
    </row>
    <row r="46" spans="1:23">
      <c r="A46" s="60">
        <v>42</v>
      </c>
      <c r="B46" s="2" t="s">
        <v>3916</v>
      </c>
      <c r="C46" s="59" t="s">
        <v>88</v>
      </c>
      <c r="D46" s="58" t="s">
        <v>2686</v>
      </c>
      <c r="E46" s="4" t="str">
        <f>VLOOKUP(D46,type2!C:D,2,0)</f>
        <v>หจก.กสิณะ แอร์ซัพพลาย</v>
      </c>
      <c r="F46" s="4" t="str">
        <f>VLOOKUP(E46,type2!D:E,2,0)</f>
        <v>12 ถ.รื่นฤดี ต.ปากน้ำ อ.เมืองกระบี่ จ.กระบี่</v>
      </c>
      <c r="G46" s="2" t="s">
        <v>18</v>
      </c>
      <c r="H46" s="6">
        <v>0</v>
      </c>
      <c r="I46" s="56">
        <v>0</v>
      </c>
      <c r="J46" s="20">
        <v>15</v>
      </c>
      <c r="K46" s="56">
        <f t="shared" si="1"/>
        <v>52.5</v>
      </c>
      <c r="L46" s="55">
        <f t="shared" si="0"/>
        <v>3.6750000000000003</v>
      </c>
      <c r="M46" s="55">
        <f t="shared" si="2"/>
        <v>56.18</v>
      </c>
      <c r="N46" s="187">
        <v>3.68</v>
      </c>
      <c r="O46" s="55">
        <f t="shared" si="3"/>
        <v>56.18</v>
      </c>
      <c r="P46" s="55">
        <v>56.25</v>
      </c>
      <c r="Q46" s="190"/>
      <c r="R46" s="65"/>
      <c r="S46" s="45"/>
      <c r="T46" s="45"/>
      <c r="U46" s="45"/>
      <c r="V46" s="45"/>
      <c r="W46" s="63"/>
    </row>
    <row r="47" spans="1:23">
      <c r="A47" s="60">
        <v>43</v>
      </c>
      <c r="B47" s="2" t="s">
        <v>3916</v>
      </c>
      <c r="C47" s="3" t="s">
        <v>89</v>
      </c>
      <c r="D47" s="58" t="s">
        <v>2665</v>
      </c>
      <c r="E47" s="4" t="str">
        <f>VLOOKUP(D47,type2!C:D,2,0)</f>
        <v>นายโสภณ กสิณะโสภณ(บ.AIA)</v>
      </c>
      <c r="F47" s="4" t="str">
        <f>VLOOKUP(E47,type2!D:E,2,0)</f>
        <v>2 ถ.รื่นฤดี ต.ปากน้ำ อ.เมืองกระบี่ จ.กระบี่</v>
      </c>
      <c r="G47" s="2" t="s">
        <v>18</v>
      </c>
      <c r="H47" s="100">
        <v>0</v>
      </c>
      <c r="I47" s="61">
        <v>0</v>
      </c>
      <c r="J47" s="20">
        <v>11</v>
      </c>
      <c r="K47" s="56">
        <f t="shared" si="1"/>
        <v>38.5</v>
      </c>
      <c r="L47" s="55">
        <f t="shared" si="0"/>
        <v>2.6950000000000003</v>
      </c>
      <c r="M47" s="55">
        <f t="shared" si="2"/>
        <v>41.199999999999996</v>
      </c>
      <c r="N47" s="187">
        <v>2.7</v>
      </c>
      <c r="O47" s="55">
        <f t="shared" si="3"/>
        <v>41.199999999999996</v>
      </c>
      <c r="P47" s="55">
        <v>41.25</v>
      </c>
      <c r="Q47" s="190"/>
      <c r="R47" s="65"/>
      <c r="S47" s="45"/>
      <c r="T47" s="45"/>
      <c r="U47" s="63"/>
      <c r="V47" s="62"/>
      <c r="W47" s="63"/>
    </row>
    <row r="48" spans="1:23">
      <c r="A48" s="60">
        <v>44</v>
      </c>
      <c r="B48" s="2" t="s">
        <v>3916</v>
      </c>
      <c r="C48" s="59" t="s">
        <v>90</v>
      </c>
      <c r="D48" s="58" t="s">
        <v>2853</v>
      </c>
      <c r="E48" s="4" t="str">
        <f>VLOOKUP(D48,type2!C:D,2,0)</f>
        <v>บ.ศรีผ่องพานิชย์ (นายสมุทร ณ.ตะกั่วทุ่ง) Hello House</v>
      </c>
      <c r="F48" s="4" t="str">
        <f>VLOOKUP(E48,type2!D:E,2,0)</f>
        <v>40 ถ.ประชาชื่น ต.ปากน้ำ อ.เมืองกระบี่ จ.กระบี่</v>
      </c>
      <c r="G48" s="2" t="s">
        <v>18</v>
      </c>
      <c r="H48" s="6">
        <v>0</v>
      </c>
      <c r="I48" s="56">
        <v>0</v>
      </c>
      <c r="J48" s="20">
        <v>35</v>
      </c>
      <c r="K48" s="56">
        <f t="shared" si="1"/>
        <v>122.5</v>
      </c>
      <c r="L48" s="55">
        <f t="shared" si="0"/>
        <v>8.5750000000000011</v>
      </c>
      <c r="M48" s="55">
        <f t="shared" si="2"/>
        <v>131.07999999999998</v>
      </c>
      <c r="N48" s="187">
        <v>8.58</v>
      </c>
      <c r="O48" s="55">
        <f t="shared" si="3"/>
        <v>131.07999999999998</v>
      </c>
      <c r="P48" s="55">
        <v>131.25</v>
      </c>
      <c r="Q48" s="190"/>
      <c r="R48" s="65"/>
      <c r="S48" s="47"/>
      <c r="T48" s="47"/>
      <c r="U48" s="63"/>
      <c r="V48" s="62"/>
      <c r="W48" s="63"/>
    </row>
    <row r="49" spans="1:23">
      <c r="A49" s="60">
        <v>45</v>
      </c>
      <c r="B49" s="2" t="s">
        <v>3916</v>
      </c>
      <c r="C49" s="3" t="s">
        <v>91</v>
      </c>
      <c r="D49" s="58" t="s">
        <v>2847</v>
      </c>
      <c r="E49" s="4" t="str">
        <f>VLOOKUP(D49,type2!C:D,2,0)</f>
        <v>บ.ศรีผ่องพานิชย์ (นายสมุทร ณ.ตะกั่วทุ่ง) DK Optic</v>
      </c>
      <c r="F49" s="4" t="str">
        <f>VLOOKUP(E49,type2!D:E,2,0)</f>
        <v>36 ถ.ประชาชื่น ต.ปากน้ำ อ.เมืองกระบี่ จ.กระบี่</v>
      </c>
      <c r="G49" s="2" t="s">
        <v>18</v>
      </c>
      <c r="H49" s="6">
        <v>0</v>
      </c>
      <c r="I49" s="61">
        <v>0</v>
      </c>
      <c r="J49" s="20">
        <v>19</v>
      </c>
      <c r="K49" s="56">
        <f t="shared" si="1"/>
        <v>66.5</v>
      </c>
      <c r="L49" s="55">
        <f t="shared" si="0"/>
        <v>4.6550000000000002</v>
      </c>
      <c r="M49" s="55">
        <f t="shared" si="2"/>
        <v>71.160000000000011</v>
      </c>
      <c r="N49" s="187">
        <v>4.66</v>
      </c>
      <c r="O49" s="55">
        <f t="shared" si="3"/>
        <v>71.160000000000011</v>
      </c>
      <c r="P49" s="55">
        <v>71.25</v>
      </c>
      <c r="Q49" s="190"/>
      <c r="R49" s="65"/>
      <c r="S49" s="45"/>
      <c r="T49" s="45"/>
      <c r="U49" s="63"/>
      <c r="V49" s="62"/>
      <c r="W49" s="63"/>
    </row>
    <row r="50" spans="1:23">
      <c r="A50" s="60">
        <v>46</v>
      </c>
      <c r="B50" s="2" t="s">
        <v>3916</v>
      </c>
      <c r="C50" s="59" t="s">
        <v>92</v>
      </c>
      <c r="D50" s="58" t="s">
        <v>2850</v>
      </c>
      <c r="E50" s="4" t="str">
        <f>VLOOKUP(D50,type2!C:D,2,0)</f>
        <v>บ.ศรีผ่องพานิชย์ (บลูเบอรี่ช็อป)</v>
      </c>
      <c r="F50" s="4" t="str">
        <f>VLOOKUP(E50,type2!D:E,2,0)</f>
        <v>37 ถ.ประชาชื่น ต.ปากน้ำ อ.เมืองกระบี่ จ.กระบี่</v>
      </c>
      <c r="G50" s="2" t="s">
        <v>18</v>
      </c>
      <c r="H50" s="6">
        <v>0</v>
      </c>
      <c r="I50" s="56">
        <v>0</v>
      </c>
      <c r="J50" s="20">
        <v>44</v>
      </c>
      <c r="K50" s="56">
        <f t="shared" si="1"/>
        <v>154</v>
      </c>
      <c r="L50" s="55">
        <f t="shared" si="0"/>
        <v>10.780000000000001</v>
      </c>
      <c r="M50" s="55">
        <f t="shared" si="2"/>
        <v>164.78</v>
      </c>
      <c r="N50" s="187">
        <v>10.78</v>
      </c>
      <c r="O50" s="55">
        <f t="shared" si="3"/>
        <v>164.78</v>
      </c>
      <c r="P50" s="55">
        <v>165</v>
      </c>
      <c r="Q50" s="190"/>
      <c r="R50" s="65"/>
      <c r="S50" s="47"/>
      <c r="T50" s="47"/>
      <c r="U50" s="63"/>
      <c r="V50" s="62"/>
      <c r="W50" s="63"/>
    </row>
    <row r="51" spans="1:23">
      <c r="A51" s="60">
        <v>47</v>
      </c>
      <c r="B51" s="2" t="s">
        <v>3916</v>
      </c>
      <c r="C51" s="3" t="s">
        <v>93</v>
      </c>
      <c r="D51" s="58" t="s">
        <v>2835</v>
      </c>
      <c r="E51" s="4" t="str">
        <f>VLOOKUP(D51,type2!C:D,2,0)</f>
        <v>บ.ศรีผ่องพานิชย์ (เสริมสวยสมจิตร)</v>
      </c>
      <c r="F51" s="4" t="str">
        <f>VLOOKUP(E51,type2!D:E,2,0)</f>
        <v>25 ถ.ประชาชื่น ต.ปากน้ำ อ.เมืองกระบี่ จ.กระบี่</v>
      </c>
      <c r="G51" s="10" t="s">
        <v>18</v>
      </c>
      <c r="H51" s="6">
        <v>0</v>
      </c>
      <c r="I51" s="61">
        <v>0</v>
      </c>
      <c r="J51" s="20">
        <v>17</v>
      </c>
      <c r="K51" s="56">
        <f t="shared" si="1"/>
        <v>59.5</v>
      </c>
      <c r="L51" s="55">
        <f t="shared" si="0"/>
        <v>4.165</v>
      </c>
      <c r="M51" s="55">
        <f t="shared" si="2"/>
        <v>63.669999999999995</v>
      </c>
      <c r="N51" s="187">
        <v>4.17</v>
      </c>
      <c r="O51" s="55">
        <f t="shared" si="3"/>
        <v>63.669999999999995</v>
      </c>
      <c r="P51" s="55">
        <v>63.75</v>
      </c>
      <c r="Q51" s="190"/>
      <c r="R51" s="65"/>
      <c r="S51" s="45"/>
      <c r="T51" s="45"/>
      <c r="U51" s="63"/>
      <c r="V51" s="62"/>
      <c r="W51" s="63"/>
    </row>
    <row r="52" spans="1:23">
      <c r="A52" s="60">
        <v>48</v>
      </c>
      <c r="B52" s="2" t="s">
        <v>3916</v>
      </c>
      <c r="C52" s="59" t="s">
        <v>94</v>
      </c>
      <c r="D52" s="58" t="s">
        <v>2816</v>
      </c>
      <c r="E52" s="4" t="str">
        <f>VLOOKUP(D52,type2!C:D,2,0)</f>
        <v>บ.ศรีผ่องพานิชย์</v>
      </c>
      <c r="F52" s="4" t="str">
        <f>VLOOKUP(E52,type2!D:E,2,0)</f>
        <v>13 ถ.มหาราช ซ.5  ต.ปากน้ำ อ.เมืองกระบี่ จ.กระบี่</v>
      </c>
      <c r="G52" s="2" t="s">
        <v>18</v>
      </c>
      <c r="H52" s="6">
        <v>0</v>
      </c>
      <c r="I52" s="56">
        <v>0</v>
      </c>
      <c r="J52" s="20">
        <v>20</v>
      </c>
      <c r="K52" s="56">
        <f t="shared" si="1"/>
        <v>70</v>
      </c>
      <c r="L52" s="55">
        <f t="shared" si="0"/>
        <v>4.9000000000000004</v>
      </c>
      <c r="M52" s="55">
        <f t="shared" si="2"/>
        <v>74.900000000000006</v>
      </c>
      <c r="N52" s="187">
        <v>4.9000000000000004</v>
      </c>
      <c r="O52" s="55">
        <f t="shared" si="3"/>
        <v>74.900000000000006</v>
      </c>
      <c r="P52" s="55">
        <v>75</v>
      </c>
      <c r="Q52" s="190"/>
      <c r="R52" s="65"/>
      <c r="U52" s="66"/>
      <c r="V52" s="45"/>
      <c r="W52" s="63"/>
    </row>
    <row r="53" spans="1:23">
      <c r="A53" s="60">
        <v>49</v>
      </c>
      <c r="B53" s="2" t="s">
        <v>3916</v>
      </c>
      <c r="C53" s="3" t="s">
        <v>95</v>
      </c>
      <c r="D53" s="58" t="s">
        <v>1575</v>
      </c>
      <c r="E53" s="4" t="str">
        <f>VLOOKUP(D53,type2!C:D,2,0)</f>
        <v>บมจ.ไอ.ซี.ซี.อินเตอร์เนชั่นแนล</v>
      </c>
      <c r="F53" s="4" t="str">
        <f>VLOOKUP(E53,type2!D:E,2,0)</f>
        <v>1/4-5 ถ.ร่วมจิตร ต.ปากน้ำ อ.เมืองกระบี่ จ.กระบี่</v>
      </c>
      <c r="G53" s="2" t="s">
        <v>18</v>
      </c>
      <c r="H53" s="6">
        <v>0</v>
      </c>
      <c r="I53" s="61">
        <v>0</v>
      </c>
      <c r="J53" s="20">
        <v>36</v>
      </c>
      <c r="K53" s="56">
        <f t="shared" si="1"/>
        <v>126</v>
      </c>
      <c r="L53" s="55">
        <f t="shared" si="0"/>
        <v>8.82</v>
      </c>
      <c r="M53" s="55">
        <f t="shared" si="2"/>
        <v>134.82</v>
      </c>
      <c r="N53" s="187">
        <v>8.82</v>
      </c>
      <c r="O53" s="55">
        <f t="shared" si="3"/>
        <v>134.82</v>
      </c>
      <c r="P53" s="55">
        <v>135</v>
      </c>
      <c r="Q53" s="190"/>
      <c r="R53" s="65"/>
      <c r="S53" s="45"/>
      <c r="T53" s="45"/>
      <c r="U53" s="63"/>
      <c r="V53" s="62"/>
      <c r="W53" s="63"/>
    </row>
    <row r="54" spans="1:23">
      <c r="A54" s="60">
        <v>50</v>
      </c>
      <c r="B54" s="2" t="s">
        <v>3916</v>
      </c>
      <c r="C54" s="59" t="s">
        <v>96</v>
      </c>
      <c r="D54" s="58" t="s">
        <v>2818</v>
      </c>
      <c r="E54" s="4" t="str">
        <f>VLOOKUP(D54,type2!C:D,2,0)</f>
        <v>บ.ศรีผ่องพานิชย์ (น.ส.ลัดดา)</v>
      </c>
      <c r="F54" s="4" t="str">
        <f>VLOOKUP(E54,type2!D:E,2,0)</f>
        <v>4 ถ.ประชาชื่น ต.ปากน้ำ อ.เมืองกระบี่ จ.กระบี่</v>
      </c>
      <c r="G54" s="2" t="s">
        <v>18</v>
      </c>
      <c r="H54" s="6">
        <v>0</v>
      </c>
      <c r="I54" s="56">
        <v>0</v>
      </c>
      <c r="J54" s="20">
        <v>107</v>
      </c>
      <c r="K54" s="56">
        <f t="shared" si="1"/>
        <v>374.5</v>
      </c>
      <c r="L54" s="55">
        <f t="shared" si="0"/>
        <v>26.215000000000003</v>
      </c>
      <c r="M54" s="55">
        <f t="shared" si="2"/>
        <v>400.71999999999997</v>
      </c>
      <c r="N54" s="187">
        <v>26.22</v>
      </c>
      <c r="O54" s="55">
        <f t="shared" si="3"/>
        <v>400.71999999999997</v>
      </c>
      <c r="P54" s="55">
        <v>400.75</v>
      </c>
      <c r="Q54" s="190"/>
      <c r="R54" s="65"/>
      <c r="S54" s="45"/>
      <c r="T54" s="45"/>
      <c r="U54" s="45"/>
      <c r="V54" s="45"/>
      <c r="W54" s="63"/>
    </row>
    <row r="55" spans="1:23">
      <c r="A55" s="60">
        <v>51</v>
      </c>
      <c r="B55" s="2" t="s">
        <v>3916</v>
      </c>
      <c r="C55" s="3" t="s">
        <v>97</v>
      </c>
      <c r="D55" s="58" t="s">
        <v>2821</v>
      </c>
      <c r="E55" s="4" t="str">
        <f>VLOOKUP(D55,type2!C:D,2,0)</f>
        <v>บ.ศรีผ่องพานิชย์ (สงวนพงศ์)</v>
      </c>
      <c r="F55" s="4" t="str">
        <f>VLOOKUP(E55,type2!D:E,2,0)</f>
        <v>6 ถ.ประชาชื่น ต.ปากน้ำ อ.เมืองกระบี่ จ.กระบี่</v>
      </c>
      <c r="G55" s="2" t="s">
        <v>18</v>
      </c>
      <c r="H55" s="6">
        <v>0</v>
      </c>
      <c r="I55" s="61">
        <v>0</v>
      </c>
      <c r="J55" s="20">
        <v>4</v>
      </c>
      <c r="K55" s="56">
        <f t="shared" si="1"/>
        <v>14</v>
      </c>
      <c r="L55" s="55">
        <f t="shared" si="0"/>
        <v>0.98000000000000009</v>
      </c>
      <c r="M55" s="55">
        <f t="shared" si="2"/>
        <v>14.98</v>
      </c>
      <c r="N55" s="187">
        <v>0.98</v>
      </c>
      <c r="O55" s="55">
        <f t="shared" si="3"/>
        <v>14.98</v>
      </c>
      <c r="P55" s="55">
        <v>15</v>
      </c>
      <c r="Q55" s="191"/>
      <c r="R55" s="65"/>
      <c r="S55" s="45"/>
      <c r="T55" s="45"/>
      <c r="U55" s="63"/>
      <c r="V55" s="62"/>
      <c r="W55" s="63"/>
    </row>
    <row r="56" spans="1:23">
      <c r="A56" s="60">
        <v>52</v>
      </c>
      <c r="B56" s="2" t="s">
        <v>3916</v>
      </c>
      <c r="C56" s="59" t="s">
        <v>98</v>
      </c>
      <c r="D56" s="58" t="s">
        <v>2824</v>
      </c>
      <c r="E56" s="4" t="str">
        <f>VLOOKUP(D56,type2!C:D,2,0)</f>
        <v>บ.ศรีผ่องพานิชย์ (ตัดผ้า อาร์ซี)</v>
      </c>
      <c r="F56" s="4" t="str">
        <f>VLOOKUP(E56,type2!D:E,2,0)</f>
        <v>8 ถ.ประชาชื่น ต.ปากน้ำ อ.เมืองกระบี่ จ.กระบี่</v>
      </c>
      <c r="G56" s="2" t="s">
        <v>18</v>
      </c>
      <c r="H56" s="6">
        <v>0</v>
      </c>
      <c r="I56" s="56">
        <v>0</v>
      </c>
      <c r="J56" s="20">
        <v>10</v>
      </c>
      <c r="K56" s="56">
        <f t="shared" si="1"/>
        <v>35</v>
      </c>
      <c r="L56" s="55">
        <f t="shared" si="0"/>
        <v>2.4500000000000002</v>
      </c>
      <c r="M56" s="55">
        <f t="shared" si="2"/>
        <v>37.450000000000003</v>
      </c>
      <c r="N56" s="187">
        <v>2.4500000000000002</v>
      </c>
      <c r="O56" s="55">
        <f t="shared" si="3"/>
        <v>37.450000000000003</v>
      </c>
      <c r="P56" s="55">
        <v>37.5</v>
      </c>
      <c r="Q56" s="191"/>
      <c r="R56" s="65"/>
      <c r="S56" s="45"/>
      <c r="T56" s="45"/>
      <c r="U56" s="45"/>
      <c r="V56" s="45"/>
      <c r="W56" s="63"/>
    </row>
    <row r="57" spans="1:23">
      <c r="A57" s="60">
        <v>53</v>
      </c>
      <c r="B57" s="2" t="s">
        <v>3916</v>
      </c>
      <c r="C57" s="3" t="s">
        <v>99</v>
      </c>
      <c r="D57" s="58" t="s">
        <v>2827</v>
      </c>
      <c r="E57" s="4" t="str">
        <f>VLOOKUP(D57,type2!C:D,2,0)</f>
        <v>นายชวน ศิขรินรัตน์</v>
      </c>
      <c r="F57" s="4" t="str">
        <f>VLOOKUP(E57,type2!D:E,2,0)</f>
        <v>10,12 ถ.มหาราช ประชาชื่น ซ.4 ต.ปากน้ำ อ.เมืองกระบี่ จ.กระบี่</v>
      </c>
      <c r="G57" s="2" t="s">
        <v>18</v>
      </c>
      <c r="H57" s="6">
        <v>0</v>
      </c>
      <c r="I57" s="56">
        <v>0</v>
      </c>
      <c r="J57" s="20">
        <v>42</v>
      </c>
      <c r="K57" s="56">
        <f t="shared" si="1"/>
        <v>147</v>
      </c>
      <c r="L57" s="55">
        <f t="shared" si="0"/>
        <v>10.290000000000001</v>
      </c>
      <c r="M57" s="55">
        <f t="shared" si="2"/>
        <v>157.29</v>
      </c>
      <c r="N57" s="187">
        <v>10.29</v>
      </c>
      <c r="O57" s="55">
        <f t="shared" si="3"/>
        <v>157.29</v>
      </c>
      <c r="P57" s="55">
        <v>157.5</v>
      </c>
      <c r="Q57" s="191"/>
      <c r="R57" s="65"/>
      <c r="S57" s="45"/>
      <c r="T57" s="45"/>
      <c r="U57" s="45"/>
      <c r="V57" s="45"/>
      <c r="W57" s="63"/>
    </row>
    <row r="58" spans="1:23">
      <c r="A58" s="60">
        <v>54</v>
      </c>
      <c r="B58" s="2" t="s">
        <v>3916</v>
      </c>
      <c r="C58" s="59" t="s">
        <v>100</v>
      </c>
      <c r="D58" s="58" t="s">
        <v>2830</v>
      </c>
      <c r="E58" s="4" t="str">
        <f>VLOOKUP(D58,type2!C:D,2,0)</f>
        <v>บ.ศรีผ่องพานิชย์(เจ้าพระยาดิจิตอล)</v>
      </c>
      <c r="F58" s="4" t="str">
        <f>VLOOKUP(E58,type2!D:E,2,0)</f>
        <v>13 ถ.ประชาชื่น ต.ปากน้ำ อ.เมืองกระบี่ จ.กระบี่</v>
      </c>
      <c r="G58" s="10" t="s">
        <v>18</v>
      </c>
      <c r="H58" s="6">
        <v>0</v>
      </c>
      <c r="I58" s="56">
        <v>0</v>
      </c>
      <c r="J58" s="20">
        <v>24</v>
      </c>
      <c r="K58" s="56">
        <f t="shared" si="1"/>
        <v>84</v>
      </c>
      <c r="L58" s="55">
        <f t="shared" si="0"/>
        <v>5.8800000000000008</v>
      </c>
      <c r="M58" s="55">
        <f t="shared" si="2"/>
        <v>89.88</v>
      </c>
      <c r="N58" s="187">
        <v>5.88</v>
      </c>
      <c r="O58" s="55">
        <f t="shared" si="3"/>
        <v>89.88</v>
      </c>
      <c r="P58" s="55">
        <v>90</v>
      </c>
      <c r="Q58" s="191"/>
      <c r="R58" s="65"/>
      <c r="S58" s="45"/>
      <c r="T58" s="45"/>
      <c r="U58" s="45"/>
      <c r="V58" s="45"/>
      <c r="W58" s="63"/>
    </row>
    <row r="59" spans="1:23">
      <c r="A59" s="60">
        <v>55</v>
      </c>
      <c r="B59" s="2" t="s">
        <v>3916</v>
      </c>
      <c r="C59" s="3" t="s">
        <v>101</v>
      </c>
      <c r="D59" s="58" t="s">
        <v>2810</v>
      </c>
      <c r="E59" s="4" t="str">
        <f>VLOOKUP(D59,type2!C:D,2,0)</f>
        <v>บ.ศรีผ่องพานิชย์(เจ้าพระยาดิจิตอล)</v>
      </c>
      <c r="F59" s="4" t="str">
        <f>VLOOKUP(E59,type2!D:E,2,0)</f>
        <v>13 ถ.ประชาชื่น ต.ปากน้ำ อ.เมืองกระบี่ จ.กระบี่</v>
      </c>
      <c r="G59" s="2" t="s">
        <v>18</v>
      </c>
      <c r="H59" s="6">
        <v>0</v>
      </c>
      <c r="I59" s="56">
        <v>0</v>
      </c>
      <c r="J59" s="20">
        <v>23</v>
      </c>
      <c r="K59" s="56">
        <f t="shared" si="1"/>
        <v>80.5</v>
      </c>
      <c r="L59" s="55">
        <f t="shared" si="0"/>
        <v>5.6350000000000007</v>
      </c>
      <c r="M59" s="55">
        <f t="shared" si="2"/>
        <v>86.14</v>
      </c>
      <c r="N59" s="187">
        <v>5.64</v>
      </c>
      <c r="O59" s="55">
        <f t="shared" si="3"/>
        <v>86.14</v>
      </c>
      <c r="P59" s="55">
        <v>86.25</v>
      </c>
      <c r="Q59" s="191"/>
      <c r="R59" s="65"/>
      <c r="S59" s="33">
        <f>SUM(N32:N59)</f>
        <v>178.17999999999998</v>
      </c>
      <c r="T59" s="33">
        <f>SUM(O32:O59)</f>
        <v>2722.68</v>
      </c>
      <c r="U59" s="158">
        <f>SUM(P32:P59)</f>
        <v>2725.25</v>
      </c>
      <c r="V59" s="62">
        <v>2725.25</v>
      </c>
      <c r="W59" s="63"/>
    </row>
    <row r="60" spans="1:23">
      <c r="A60" s="60">
        <v>56</v>
      </c>
      <c r="B60" s="2" t="s">
        <v>3917</v>
      </c>
      <c r="C60" s="59" t="s">
        <v>102</v>
      </c>
      <c r="D60" s="58" t="s">
        <v>2975</v>
      </c>
      <c r="E60" s="4" t="str">
        <f>VLOOKUP(D60,type2!C:D,2,0)</f>
        <v>ธนาคารกรุงไทย จำกัด</v>
      </c>
      <c r="F60" s="4" t="str">
        <f>VLOOKUP(E60,type2!D:E,2,0)</f>
        <v>163 ถ.อุตรกิจ ต.ปากน้ำ อ.เมืองกระบี่ จ.กระบี่</v>
      </c>
      <c r="G60" s="2" t="s">
        <v>18</v>
      </c>
      <c r="H60" s="6">
        <v>0</v>
      </c>
      <c r="I60" s="56">
        <v>0</v>
      </c>
      <c r="J60" s="20">
        <v>71</v>
      </c>
      <c r="K60" s="56">
        <f t="shared" si="1"/>
        <v>248.5</v>
      </c>
      <c r="L60" s="55">
        <f t="shared" si="0"/>
        <v>17.395000000000003</v>
      </c>
      <c r="M60" s="55">
        <f t="shared" si="2"/>
        <v>265.89999999999998</v>
      </c>
      <c r="N60" s="187">
        <v>17.399999999999999</v>
      </c>
      <c r="O60" s="55">
        <f t="shared" si="3"/>
        <v>265.89999999999998</v>
      </c>
      <c r="P60" s="55">
        <v>265.89999999999998</v>
      </c>
      <c r="Q60" s="191" t="s">
        <v>3918</v>
      </c>
      <c r="R60" s="65"/>
      <c r="S60" s="45"/>
      <c r="T60" s="45"/>
      <c r="U60" s="45"/>
      <c r="V60" s="45"/>
      <c r="W60" s="63"/>
    </row>
    <row r="61" spans="1:23">
      <c r="A61" s="60">
        <v>57</v>
      </c>
      <c r="B61" s="2" t="s">
        <v>3917</v>
      </c>
      <c r="C61" s="3" t="s">
        <v>103</v>
      </c>
      <c r="D61" s="58" t="s">
        <v>2929</v>
      </c>
      <c r="E61" s="4" t="str">
        <f>VLOOKUP(D61,type2!C:D,2,0)</f>
        <v>นายอรรณพ บุญภูพันธ์ตันติ (Currency Exchange)</v>
      </c>
      <c r="F61" s="4" t="str">
        <f>VLOOKUP(E61,type2!D:E,2,0)</f>
        <v>71/1 ถ.อุตรกิจ ต.ปากน้ำ อ.เมืองกระบี่ จ.กระบี่</v>
      </c>
      <c r="G61" s="10" t="s">
        <v>3914</v>
      </c>
      <c r="H61" s="6">
        <v>164.79</v>
      </c>
      <c r="I61" s="56">
        <v>10.79</v>
      </c>
      <c r="J61" s="20">
        <v>22</v>
      </c>
      <c r="K61" s="56">
        <f t="shared" si="1"/>
        <v>77</v>
      </c>
      <c r="L61" s="55">
        <f t="shared" si="0"/>
        <v>5.3900000000000006</v>
      </c>
      <c r="M61" s="55">
        <f t="shared" si="2"/>
        <v>82.39</v>
      </c>
      <c r="N61" s="187">
        <v>16.18</v>
      </c>
      <c r="O61" s="55">
        <f t="shared" si="3"/>
        <v>247.18</v>
      </c>
      <c r="P61" s="55">
        <v>247.25</v>
      </c>
      <c r="Q61" s="191"/>
      <c r="R61" s="65"/>
      <c r="S61" s="45"/>
      <c r="T61" s="45"/>
      <c r="U61" s="45"/>
      <c r="V61" s="45"/>
      <c r="W61" s="63"/>
    </row>
    <row r="62" spans="1:23">
      <c r="A62" s="60">
        <v>58</v>
      </c>
      <c r="B62" s="2" t="s">
        <v>3917</v>
      </c>
      <c r="C62" s="59" t="s">
        <v>104</v>
      </c>
      <c r="D62" s="58" t="s">
        <v>2935</v>
      </c>
      <c r="E62" s="4" t="str">
        <f>VLOOKUP(D62,type2!C:D,2,0)</f>
        <v>นายโหว โอ๊กโหว่ง (ไอซ์ &amp; โอ๊ต)</v>
      </c>
      <c r="F62" s="4" t="str">
        <f>VLOOKUP(E62,type2!D:E,2,0)</f>
        <v>81 ถ.อุตรกิจ ต.ปากน้ำ อ.เมืองกระบี่ จ.กระบี่</v>
      </c>
      <c r="G62" s="2" t="s">
        <v>18</v>
      </c>
      <c r="H62" s="6">
        <v>0</v>
      </c>
      <c r="I62" s="56">
        <v>0</v>
      </c>
      <c r="J62" s="20">
        <v>23</v>
      </c>
      <c r="K62" s="56">
        <f t="shared" si="1"/>
        <v>80.5</v>
      </c>
      <c r="L62" s="55">
        <f t="shared" si="0"/>
        <v>5.6350000000000007</v>
      </c>
      <c r="M62" s="55">
        <f t="shared" si="2"/>
        <v>86.14</v>
      </c>
      <c r="N62" s="187">
        <v>5.64</v>
      </c>
      <c r="O62" s="55">
        <f t="shared" si="3"/>
        <v>86.14</v>
      </c>
      <c r="P62" s="55">
        <v>86.25</v>
      </c>
      <c r="Q62" s="191"/>
      <c r="R62" s="65"/>
      <c r="S62" s="45"/>
      <c r="T62" s="45"/>
      <c r="U62" s="45"/>
      <c r="V62" s="45"/>
      <c r="W62" s="63"/>
    </row>
    <row r="63" spans="1:23">
      <c r="A63" s="60">
        <v>59</v>
      </c>
      <c r="B63" s="2" t="s">
        <v>3917</v>
      </c>
      <c r="C63" s="3" t="s">
        <v>105</v>
      </c>
      <c r="D63" s="58" t="s">
        <v>2984</v>
      </c>
      <c r="E63" s="4" t="str">
        <f>VLOOKUP(D63,type2!C:D,2,0)</f>
        <v>ธนาคารไทยพานิชย์ จำกัด</v>
      </c>
      <c r="F63" s="4" t="str">
        <f>VLOOKUP(E63,type2!D:E,2,0)</f>
        <v>169 ถ.อุตรกิจ ต.ปากน้ำ อ.เมืองกระบี่ จ.กระบี่</v>
      </c>
      <c r="G63" s="2" t="s">
        <v>18</v>
      </c>
      <c r="H63" s="6">
        <v>0</v>
      </c>
      <c r="I63" s="56">
        <v>0</v>
      </c>
      <c r="J63" s="20">
        <v>28</v>
      </c>
      <c r="K63" s="56">
        <f t="shared" si="1"/>
        <v>98</v>
      </c>
      <c r="L63" s="55">
        <f t="shared" si="0"/>
        <v>6.86</v>
      </c>
      <c r="M63" s="55">
        <f t="shared" si="2"/>
        <v>104.86</v>
      </c>
      <c r="N63" s="187">
        <v>6.86</v>
      </c>
      <c r="O63" s="55">
        <f t="shared" si="3"/>
        <v>104.86</v>
      </c>
      <c r="P63" s="55">
        <v>105</v>
      </c>
      <c r="Q63" s="191"/>
      <c r="R63" s="65"/>
      <c r="T63" s="45"/>
      <c r="U63" s="45"/>
      <c r="V63" s="45"/>
      <c r="W63" s="63"/>
    </row>
    <row r="64" spans="1:23">
      <c r="A64" s="60">
        <v>60</v>
      </c>
      <c r="B64" s="2" t="s">
        <v>3917</v>
      </c>
      <c r="C64" s="59" t="s">
        <v>106</v>
      </c>
      <c r="D64" s="58" t="s">
        <v>3008</v>
      </c>
      <c r="E64" s="4" t="str">
        <f>VLOOKUP(D64,type2!C:D,2,0)</f>
        <v>นายจิตต์ จิววุฒิพงศ์ (LE GATEAU)</v>
      </c>
      <c r="F64" s="4" t="str">
        <f>VLOOKUP(E64,type2!D:E,2,0)</f>
        <v>201/5 ถ.อุตรกิจ ต.ปากน้ำ อ.เมืองกระบี่ จ.กระบี่</v>
      </c>
      <c r="G64" s="10" t="s">
        <v>3915</v>
      </c>
      <c r="H64" s="6">
        <v>74.900000000000006</v>
      </c>
      <c r="I64" s="56">
        <v>4.9000000000000004</v>
      </c>
      <c r="J64" s="20">
        <v>19</v>
      </c>
      <c r="K64" s="56">
        <f t="shared" si="1"/>
        <v>66.5</v>
      </c>
      <c r="L64" s="55">
        <f t="shared" si="0"/>
        <v>4.6550000000000002</v>
      </c>
      <c r="M64" s="55">
        <f t="shared" si="2"/>
        <v>71.160000000000011</v>
      </c>
      <c r="N64" s="187">
        <v>9.56</v>
      </c>
      <c r="O64" s="55">
        <f t="shared" si="3"/>
        <v>146.06</v>
      </c>
      <c r="P64" s="55">
        <v>146.25</v>
      </c>
      <c r="Q64" s="191"/>
      <c r="R64" s="65"/>
      <c r="T64" s="45"/>
      <c r="U64" s="45"/>
      <c r="V64" s="45"/>
      <c r="W64" s="63"/>
    </row>
    <row r="65" spans="1:23">
      <c r="A65" s="60">
        <v>61</v>
      </c>
      <c r="B65" s="2" t="s">
        <v>3917</v>
      </c>
      <c r="C65" s="3" t="s">
        <v>107</v>
      </c>
      <c r="D65" s="58" t="s">
        <v>3005</v>
      </c>
      <c r="E65" s="4" t="str">
        <f>VLOOKUP(D65,type2!C:D,2,0)</f>
        <v>นายสุวัฒน์ บุญชนะวิวัฒน์ (P.P.มารีนทัวส์)</v>
      </c>
      <c r="F65" s="4" t="str">
        <f>VLOOKUP(E65,type2!D:E,2,0)</f>
        <v>201/3-4 ถ.อุตรกิจ ต.ปากน้ำ อ.เมืองกระบี่ จ.กระบี่</v>
      </c>
      <c r="G65" s="2" t="s">
        <v>18</v>
      </c>
      <c r="H65" s="6">
        <v>0</v>
      </c>
      <c r="I65" s="56">
        <v>0</v>
      </c>
      <c r="J65" s="20">
        <v>5</v>
      </c>
      <c r="K65" s="56">
        <f t="shared" si="1"/>
        <v>17.5</v>
      </c>
      <c r="L65" s="55">
        <f t="shared" si="0"/>
        <v>1.2250000000000001</v>
      </c>
      <c r="M65" s="55">
        <f t="shared" si="2"/>
        <v>18.73</v>
      </c>
      <c r="N65" s="187">
        <v>1.23</v>
      </c>
      <c r="O65" s="55">
        <f t="shared" si="3"/>
        <v>18.73</v>
      </c>
      <c r="P65" s="55">
        <v>18.75</v>
      </c>
      <c r="Q65" s="191"/>
      <c r="R65" s="65"/>
      <c r="S65" s="45"/>
      <c r="T65" s="45"/>
      <c r="U65" s="45"/>
      <c r="V65" s="45"/>
      <c r="W65" s="63"/>
    </row>
    <row r="66" spans="1:23">
      <c r="A66" s="60">
        <v>62</v>
      </c>
      <c r="B66" s="2" t="s">
        <v>3917</v>
      </c>
      <c r="C66" s="59" t="s">
        <v>108</v>
      </c>
      <c r="D66" s="58" t="s">
        <v>3079</v>
      </c>
      <c r="E66" s="4" t="str">
        <f>VLOOKUP(D66,type2!C:D,2,0)</f>
        <v>นายทรรศนะ แซ่จิว(ที่พักขุนนาง)</v>
      </c>
      <c r="F66" s="4" t="str">
        <f>VLOOKUP(E66,type2!D:E,2,0)</f>
        <v>273/1 ถ.อุตรกิจ ต.ปากน้ำ อ.เมืองกระบี่ จ.กระบี่</v>
      </c>
      <c r="G66" s="2" t="s">
        <v>18</v>
      </c>
      <c r="H66" s="6">
        <v>0</v>
      </c>
      <c r="I66" s="56">
        <v>0</v>
      </c>
      <c r="J66" s="20">
        <v>10</v>
      </c>
      <c r="K66" s="56">
        <f t="shared" si="1"/>
        <v>35</v>
      </c>
      <c r="L66" s="55">
        <f t="shared" si="0"/>
        <v>2.4500000000000002</v>
      </c>
      <c r="M66" s="55">
        <f t="shared" si="2"/>
        <v>37.450000000000003</v>
      </c>
      <c r="N66" s="187">
        <v>2.4500000000000002</v>
      </c>
      <c r="O66" s="55">
        <f t="shared" si="3"/>
        <v>37.450000000000003</v>
      </c>
      <c r="P66" s="55">
        <v>37.5</v>
      </c>
      <c r="Q66" s="191"/>
      <c r="R66" s="65"/>
      <c r="S66" s="45"/>
      <c r="T66" s="45"/>
      <c r="U66" s="45"/>
      <c r="V66" s="45"/>
      <c r="W66" s="63"/>
    </row>
    <row r="67" spans="1:23">
      <c r="A67" s="60">
        <v>63</v>
      </c>
      <c r="B67" s="2" t="s">
        <v>3917</v>
      </c>
      <c r="C67" s="3" t="s">
        <v>109</v>
      </c>
      <c r="D67" s="58" t="s">
        <v>3050</v>
      </c>
      <c r="E67" s="4" t="str">
        <f>VLOOKUP(D67,type2!C:D,2,0)</f>
        <v>นายบรรเจิด เทรดกิติวรางค์ ( เก็บเงินที่ ร้านบรรเจิดติดกับกสิกรไทย)</v>
      </c>
      <c r="F67" s="4" t="str">
        <f>VLOOKUP(E67,type2!D:E,2,0)</f>
        <v>249/13 ถ.อุตรกิจ ต.ปากน้ำ อ.เมืองกระบี่ จ.กระบี่</v>
      </c>
      <c r="G67" s="2" t="s">
        <v>18</v>
      </c>
      <c r="H67" s="6">
        <v>0</v>
      </c>
      <c r="I67" s="56">
        <v>0</v>
      </c>
      <c r="J67" s="20">
        <v>26</v>
      </c>
      <c r="K67" s="56">
        <f t="shared" si="1"/>
        <v>91</v>
      </c>
      <c r="L67" s="55">
        <f t="shared" si="0"/>
        <v>6.370000000000001</v>
      </c>
      <c r="M67" s="55">
        <f t="shared" si="2"/>
        <v>97.37</v>
      </c>
      <c r="N67" s="187">
        <v>6.37</v>
      </c>
      <c r="O67" s="55">
        <f t="shared" si="3"/>
        <v>97.37</v>
      </c>
      <c r="P67" s="55">
        <v>97.5</v>
      </c>
      <c r="Q67" s="191"/>
      <c r="R67" s="65"/>
      <c r="S67" s="45"/>
      <c r="T67" s="45"/>
      <c r="U67" s="63"/>
      <c r="V67" s="62"/>
      <c r="W67" s="63"/>
    </row>
    <row r="68" spans="1:23">
      <c r="A68" s="60">
        <v>64</v>
      </c>
      <c r="B68" s="2" t="s">
        <v>3917</v>
      </c>
      <c r="C68" s="59" t="s">
        <v>110</v>
      </c>
      <c r="D68" s="58" t="s">
        <v>3023</v>
      </c>
      <c r="E68" s="4" t="str">
        <f>VLOOKUP(D68,type2!C:D,2,0)</f>
        <v>นายภิญโญ ธรรมรุจี (Noko Nest Restaurant)</v>
      </c>
      <c r="F68" s="4" t="str">
        <f>VLOOKUP(E68,type2!D:E,2,0)</f>
        <v>239/2 ถ.อุตรกิจ ต.ปากน้ำ อ.เมืองกระบี่ จ.กระบี่</v>
      </c>
      <c r="G68" s="2" t="s">
        <v>18</v>
      </c>
      <c r="H68" s="6">
        <v>0</v>
      </c>
      <c r="I68" s="56">
        <v>0</v>
      </c>
      <c r="J68" s="20">
        <v>38</v>
      </c>
      <c r="K68" s="56">
        <f t="shared" si="1"/>
        <v>133</v>
      </c>
      <c r="L68" s="55">
        <f t="shared" si="0"/>
        <v>9.31</v>
      </c>
      <c r="M68" s="55">
        <f t="shared" si="2"/>
        <v>142.31</v>
      </c>
      <c r="N68" s="187">
        <v>9.31</v>
      </c>
      <c r="O68" s="55">
        <f t="shared" si="3"/>
        <v>142.31</v>
      </c>
      <c r="P68" s="55">
        <v>142.5</v>
      </c>
      <c r="Q68" s="191"/>
      <c r="R68" s="65"/>
      <c r="S68" s="45"/>
      <c r="T68" s="45"/>
      <c r="U68" s="45"/>
      <c r="V68" s="45"/>
      <c r="W68" s="63"/>
    </row>
    <row r="69" spans="1:23">
      <c r="A69" s="60">
        <v>65</v>
      </c>
      <c r="B69" s="2" t="s">
        <v>3917</v>
      </c>
      <c r="C69" s="3" t="s">
        <v>111</v>
      </c>
      <c r="D69" s="58" t="s">
        <v>2966</v>
      </c>
      <c r="E69" s="4" t="str">
        <f>VLOOKUP(D69,type2!C:D,2,0)</f>
        <v>นางทิพา สกลกิตติวัฒน์</v>
      </c>
      <c r="F69" s="4" t="str">
        <f>VLOOKUP(E69,type2!D:E,2,0)</f>
        <v>127 ถ.อุตรกิจ ต.ปากน้ำ อ.เมืองกระบี่ จ.กระบี่</v>
      </c>
      <c r="G69" s="2" t="s">
        <v>18</v>
      </c>
      <c r="H69" s="6">
        <v>0</v>
      </c>
      <c r="I69" s="56">
        <v>0</v>
      </c>
      <c r="J69" s="20">
        <v>2</v>
      </c>
      <c r="K69" s="56">
        <f t="shared" si="1"/>
        <v>7</v>
      </c>
      <c r="L69" s="55">
        <f t="shared" si="0"/>
        <v>0.49000000000000005</v>
      </c>
      <c r="M69" s="55">
        <f t="shared" si="2"/>
        <v>7.49</v>
      </c>
      <c r="N69" s="187">
        <v>0.49</v>
      </c>
      <c r="O69" s="55">
        <f t="shared" si="3"/>
        <v>7.49</v>
      </c>
      <c r="P69" s="55">
        <v>7.5</v>
      </c>
      <c r="Q69" s="191"/>
      <c r="R69" s="65"/>
      <c r="S69" s="45"/>
      <c r="T69" s="45"/>
      <c r="U69" s="45"/>
      <c r="V69" s="45"/>
      <c r="W69" s="63"/>
    </row>
    <row r="70" spans="1:23">
      <c r="A70" s="60">
        <v>66</v>
      </c>
      <c r="B70" s="2" t="s">
        <v>3917</v>
      </c>
      <c r="C70" s="59" t="s">
        <v>112</v>
      </c>
      <c r="D70" s="58" t="s">
        <v>2908</v>
      </c>
      <c r="E70" s="4" t="str">
        <f>VLOOKUP(D70,type2!C:D,2,0)</f>
        <v>นายร่วง รัตนกาญจน์-พี่จวบ (วัฒนา อิเล็กทรอนิกส์)</v>
      </c>
      <c r="F70" s="4" t="str">
        <f>VLOOKUP(E70,type2!D:E,2,0)</f>
        <v>29 ถ.อุตรกิจ ต.ปากน้ำ อ.เมืองกระบี่ จ.กระบี่</v>
      </c>
      <c r="G70" s="2" t="s">
        <v>18</v>
      </c>
      <c r="H70" s="6">
        <v>0</v>
      </c>
      <c r="I70" s="56">
        <v>0</v>
      </c>
      <c r="J70" s="20">
        <v>9</v>
      </c>
      <c r="K70" s="56">
        <f t="shared" si="1"/>
        <v>31.5</v>
      </c>
      <c r="L70" s="55">
        <f t="shared" ref="L70:L134" si="4">K70*7%</f>
        <v>2.2050000000000001</v>
      </c>
      <c r="M70" s="55">
        <f t="shared" si="2"/>
        <v>33.71</v>
      </c>
      <c r="N70" s="187">
        <v>2.21</v>
      </c>
      <c r="O70" s="55">
        <f t="shared" si="3"/>
        <v>33.71</v>
      </c>
      <c r="P70" s="55">
        <v>33.75</v>
      </c>
      <c r="Q70" s="191"/>
      <c r="R70" s="65"/>
      <c r="U70" s="66"/>
      <c r="V70" s="62"/>
      <c r="W70" s="63"/>
    </row>
    <row r="71" spans="1:23">
      <c r="A71" s="60">
        <v>67</v>
      </c>
      <c r="B71" s="2" t="s">
        <v>3917</v>
      </c>
      <c r="C71" s="3" t="s">
        <v>113</v>
      </c>
      <c r="D71" s="58" t="s">
        <v>2996</v>
      </c>
      <c r="E71" s="4" t="str">
        <f>VLOOKUP(D71,type2!C:D,2,0)</f>
        <v>ที่ทำการไปรษณีย์กระบี่ เลขที่ผู้เสียภาษีอากร 0105546095724</v>
      </c>
      <c r="F71" s="4" t="str">
        <f>VLOOKUP(E71,type2!D:E,2,0)</f>
        <v>190 ถ.อุตรกิจ ต.ปากน้ำ อ.เมืองกระบี่ จ.กระบี่ (สาขา 00944)</v>
      </c>
      <c r="G71" s="2" t="s">
        <v>18</v>
      </c>
      <c r="H71" s="6">
        <v>0</v>
      </c>
      <c r="I71" s="56">
        <v>0</v>
      </c>
      <c r="J71" s="20">
        <v>32</v>
      </c>
      <c r="K71" s="56">
        <f t="shared" si="1"/>
        <v>112</v>
      </c>
      <c r="L71" s="55">
        <f t="shared" si="4"/>
        <v>7.8400000000000007</v>
      </c>
      <c r="M71" s="55">
        <f t="shared" si="2"/>
        <v>119.84</v>
      </c>
      <c r="N71" s="187">
        <v>7.84</v>
      </c>
      <c r="O71" s="55">
        <f t="shared" si="3"/>
        <v>119.84</v>
      </c>
      <c r="P71" s="55">
        <v>120</v>
      </c>
      <c r="Q71" s="191"/>
      <c r="R71" s="65"/>
      <c r="S71" s="45"/>
      <c r="T71" s="45"/>
      <c r="U71" s="63"/>
      <c r="V71" s="62"/>
      <c r="W71" s="63"/>
    </row>
    <row r="72" spans="1:23">
      <c r="A72" s="60">
        <v>68</v>
      </c>
      <c r="B72" s="2" t="s">
        <v>3917</v>
      </c>
      <c r="C72" s="59" t="s">
        <v>114</v>
      </c>
      <c r="D72" s="58" t="s">
        <v>3082</v>
      </c>
      <c r="E72" s="4" t="str">
        <f>VLOOKUP(D72,type2!C:D,2,0)</f>
        <v>บมจ.เอสโซ่(ประเทศไทย)(บ.ดุสิตไทเกอร์เอนเนอร์ยี จำกัด)</v>
      </c>
      <c r="F72" s="4" t="str">
        <f>VLOOKUP(E72,type2!D:E,2,0)</f>
        <v>273/3 ถ.อุตรกิจ ต.ปากน้ำ อ.เมืองกระบี่ จ.กระบี่</v>
      </c>
      <c r="G72" s="2" t="s">
        <v>18</v>
      </c>
      <c r="H72" s="6">
        <v>0</v>
      </c>
      <c r="I72" s="56">
        <v>0</v>
      </c>
      <c r="J72" s="20">
        <v>106</v>
      </c>
      <c r="K72" s="56">
        <f t="shared" ref="K72:K136" si="5">J72*3.5</f>
        <v>371</v>
      </c>
      <c r="L72" s="55">
        <f t="shared" si="4"/>
        <v>25.970000000000002</v>
      </c>
      <c r="M72" s="55">
        <f t="shared" ref="M72:M136" si="6">ROUNDUP(K72+L72,2)</f>
        <v>396.97</v>
      </c>
      <c r="N72" s="187">
        <v>25.97</v>
      </c>
      <c r="O72" s="55">
        <f t="shared" ref="O72:O136" si="7">H72+M72</f>
        <v>396.97</v>
      </c>
      <c r="P72" s="55">
        <v>397</v>
      </c>
      <c r="Q72" s="191"/>
      <c r="R72" s="65"/>
      <c r="U72" s="66"/>
      <c r="V72" s="45"/>
      <c r="W72" s="63"/>
    </row>
    <row r="73" spans="1:23">
      <c r="A73" s="60">
        <v>69</v>
      </c>
      <c r="B73" s="2" t="s">
        <v>3917</v>
      </c>
      <c r="C73" s="3" t="s">
        <v>115</v>
      </c>
      <c r="D73" s="58" t="s">
        <v>2793</v>
      </c>
      <c r="E73" s="4" t="str">
        <f>VLOOKUP(D73,type2!C:D,2,0)</f>
        <v>บ.ศรีผ่องพานิชย์ (วราภรณ์)</v>
      </c>
      <c r="F73" s="4" t="str">
        <f>VLOOKUP(E73,type2!D:E,2,0)</f>
        <v>45-47 ถ.พัฒนา ต.ปากน้ำ อ.เมืองกระบี่ จ.กระบี่</v>
      </c>
      <c r="G73" s="2" t="s">
        <v>18</v>
      </c>
      <c r="H73" s="6">
        <v>0</v>
      </c>
      <c r="I73" s="56">
        <v>0</v>
      </c>
      <c r="J73" s="20">
        <v>16</v>
      </c>
      <c r="K73" s="56">
        <f t="shared" si="5"/>
        <v>56</v>
      </c>
      <c r="L73" s="55">
        <f t="shared" si="4"/>
        <v>3.9200000000000004</v>
      </c>
      <c r="M73" s="55">
        <f t="shared" si="6"/>
        <v>59.92</v>
      </c>
      <c r="N73" s="187">
        <v>3.92</v>
      </c>
      <c r="O73" s="55">
        <f t="shared" si="7"/>
        <v>59.92</v>
      </c>
      <c r="P73" s="55">
        <v>60</v>
      </c>
      <c r="Q73" s="191"/>
      <c r="R73" s="65"/>
      <c r="S73" s="45"/>
      <c r="T73" s="45"/>
      <c r="U73" s="63"/>
      <c r="V73" s="62"/>
      <c r="W73" s="63"/>
    </row>
    <row r="74" spans="1:23">
      <c r="A74" s="60">
        <v>70</v>
      </c>
      <c r="B74" s="2" t="s">
        <v>3917</v>
      </c>
      <c r="C74" s="59" t="s">
        <v>116</v>
      </c>
      <c r="D74" s="58" t="s">
        <v>2787</v>
      </c>
      <c r="E74" s="4" t="str">
        <f>VLOOKUP(D74,type2!C:D,2,0)</f>
        <v>บ.ศรีผ่องพานิชย์ (มุสลิมสโตร์)</v>
      </c>
      <c r="F74" s="4" t="str">
        <f>VLOOKUP(E74,type2!D:E,2,0)</f>
        <v>38 ถ.พัฒนา ต.ปากน้ำ อ.เมืองกระบี่ จ.กระบี่</v>
      </c>
      <c r="G74" s="2" t="s">
        <v>18</v>
      </c>
      <c r="H74" s="6">
        <v>0</v>
      </c>
      <c r="I74" s="56">
        <v>0</v>
      </c>
      <c r="J74" s="20">
        <v>19</v>
      </c>
      <c r="K74" s="56">
        <f t="shared" si="5"/>
        <v>66.5</v>
      </c>
      <c r="L74" s="55">
        <f t="shared" si="4"/>
        <v>4.6550000000000002</v>
      </c>
      <c r="M74" s="55">
        <f t="shared" si="6"/>
        <v>71.160000000000011</v>
      </c>
      <c r="N74" s="187">
        <v>4.66</v>
      </c>
      <c r="O74" s="55">
        <f t="shared" si="7"/>
        <v>71.160000000000011</v>
      </c>
      <c r="P74" s="55">
        <v>71.25</v>
      </c>
      <c r="Q74" s="191"/>
      <c r="R74" s="65"/>
      <c r="S74" s="45"/>
      <c r="T74" s="45"/>
      <c r="U74" s="45"/>
      <c r="V74" s="45"/>
      <c r="W74" s="63"/>
    </row>
    <row r="75" spans="1:23">
      <c r="A75" s="60">
        <v>71</v>
      </c>
      <c r="B75" s="2" t="s">
        <v>3917</v>
      </c>
      <c r="C75" s="3" t="s">
        <v>117</v>
      </c>
      <c r="D75" s="58" t="s">
        <v>2781</v>
      </c>
      <c r="E75" s="4" t="str">
        <f>VLOOKUP(D75,type2!C:D,2,0)</f>
        <v>บ.ศรีผ่องพานิชย์ (ไฮไฟ)</v>
      </c>
      <c r="F75" s="4" t="str">
        <f>VLOOKUP(E75,type2!D:E,2,0)</f>
        <v>36 ถ.พัฒนา ต.ปากน้ำ อ.เมืองกระบี่ จ.กระบี่</v>
      </c>
      <c r="G75" s="2" t="s">
        <v>18</v>
      </c>
      <c r="H75" s="6">
        <v>0</v>
      </c>
      <c r="I75" s="56">
        <v>0</v>
      </c>
      <c r="J75" s="20">
        <v>2</v>
      </c>
      <c r="K75" s="56">
        <f t="shared" si="5"/>
        <v>7</v>
      </c>
      <c r="L75" s="55">
        <f t="shared" si="4"/>
        <v>0.49000000000000005</v>
      </c>
      <c r="M75" s="55">
        <f t="shared" si="6"/>
        <v>7.49</v>
      </c>
      <c r="N75" s="187">
        <v>0.49</v>
      </c>
      <c r="O75" s="55">
        <f t="shared" si="7"/>
        <v>7.49</v>
      </c>
      <c r="P75" s="55">
        <v>7.5</v>
      </c>
      <c r="Q75" s="191"/>
      <c r="R75" s="65"/>
      <c r="S75" s="45"/>
      <c r="T75" s="45"/>
      <c r="U75" s="63"/>
      <c r="V75" s="62"/>
      <c r="W75" s="63"/>
    </row>
    <row r="76" spans="1:23">
      <c r="A76" s="60">
        <v>72</v>
      </c>
      <c r="B76" s="2" t="s">
        <v>3917</v>
      </c>
      <c r="C76" s="59" t="s">
        <v>118</v>
      </c>
      <c r="D76" s="58" t="s">
        <v>2772</v>
      </c>
      <c r="E76" s="4" t="str">
        <f>VLOOKUP(D76,type2!C:D,2,0)</f>
        <v>บ.ศรีผ่องพานิชย์ (ชัยวิวัฒน์)</v>
      </c>
      <c r="F76" s="4" t="str">
        <f>VLOOKUP(E76,type2!D:E,2,0)</f>
        <v>30 ถ.พัฒนา ต.ปากน้ำ อ.เมืองกระบี่ จ.กระบี่</v>
      </c>
      <c r="G76" s="2" t="s">
        <v>18</v>
      </c>
      <c r="H76" s="6">
        <v>0</v>
      </c>
      <c r="I76" s="56">
        <v>0</v>
      </c>
      <c r="J76" s="20">
        <v>3</v>
      </c>
      <c r="K76" s="56">
        <f t="shared" si="5"/>
        <v>10.5</v>
      </c>
      <c r="L76" s="55">
        <f t="shared" si="4"/>
        <v>0.7350000000000001</v>
      </c>
      <c r="M76" s="55">
        <f t="shared" si="6"/>
        <v>11.24</v>
      </c>
      <c r="N76" s="187">
        <v>0.74</v>
      </c>
      <c r="O76" s="55">
        <f t="shared" si="7"/>
        <v>11.24</v>
      </c>
      <c r="P76" s="55">
        <v>11.25</v>
      </c>
      <c r="Q76" s="191"/>
      <c r="R76" s="65"/>
      <c r="S76" s="47"/>
      <c r="T76" s="47"/>
      <c r="U76" s="63"/>
      <c r="V76" s="62"/>
      <c r="W76" s="63"/>
    </row>
    <row r="77" spans="1:23">
      <c r="A77" s="60">
        <v>73</v>
      </c>
      <c r="B77" s="2" t="s">
        <v>3917</v>
      </c>
      <c r="C77" s="3" t="s">
        <v>119</v>
      </c>
      <c r="D77" s="58" t="s">
        <v>2760</v>
      </c>
      <c r="E77" s="4" t="str">
        <f>VLOOKUP(D77,type2!C:D,2,0)</f>
        <v>บ.ศรีผ่องพานิชย์</v>
      </c>
      <c r="F77" s="4" t="s">
        <v>2761</v>
      </c>
      <c r="G77" s="2" t="s">
        <v>18</v>
      </c>
      <c r="H77" s="6">
        <v>0</v>
      </c>
      <c r="I77" s="56">
        <v>0</v>
      </c>
      <c r="J77" s="20">
        <v>10</v>
      </c>
      <c r="K77" s="56">
        <f t="shared" si="5"/>
        <v>35</v>
      </c>
      <c r="L77" s="55">
        <f t="shared" si="4"/>
        <v>2.4500000000000002</v>
      </c>
      <c r="M77" s="55">
        <f t="shared" si="6"/>
        <v>37.450000000000003</v>
      </c>
      <c r="N77" s="187">
        <v>2.4500000000000002</v>
      </c>
      <c r="O77" s="55">
        <f t="shared" si="7"/>
        <v>37.450000000000003</v>
      </c>
      <c r="P77" s="55">
        <v>37.5</v>
      </c>
      <c r="Q77" s="191"/>
      <c r="R77" s="65"/>
      <c r="S77" s="45"/>
      <c r="T77" s="45"/>
      <c r="U77" s="45"/>
      <c r="V77" s="45"/>
      <c r="W77" s="63"/>
    </row>
    <row r="78" spans="1:23">
      <c r="A78" s="60">
        <v>74</v>
      </c>
      <c r="B78" s="2" t="s">
        <v>3917</v>
      </c>
      <c r="C78" s="59" t="s">
        <v>120</v>
      </c>
      <c r="D78" s="58" t="s">
        <v>2754</v>
      </c>
      <c r="E78" s="4" t="str">
        <f>VLOOKUP(D78,type2!C:D,2,0)</f>
        <v>บ.ศรีผ่องพานิชย์ (ธ.ทหารไทย)</v>
      </c>
      <c r="F78" s="4" t="str">
        <f>VLOOKUP(E78,type2!D:E,2,0)</f>
        <v xml:space="preserve">20 ถ.พัฒนา ต.ปากน้ำ อ.เมืองกระบี่ จ.กระบี่ </v>
      </c>
      <c r="G78" s="2" t="s">
        <v>18</v>
      </c>
      <c r="H78" s="6">
        <v>0</v>
      </c>
      <c r="I78" s="56">
        <v>0</v>
      </c>
      <c r="J78" s="20">
        <v>92</v>
      </c>
      <c r="K78" s="56">
        <f t="shared" si="5"/>
        <v>322</v>
      </c>
      <c r="L78" s="55">
        <f t="shared" si="4"/>
        <v>22.540000000000003</v>
      </c>
      <c r="M78" s="55">
        <f t="shared" si="6"/>
        <v>344.54</v>
      </c>
      <c r="N78" s="187">
        <v>22.54</v>
      </c>
      <c r="O78" s="55">
        <f t="shared" si="7"/>
        <v>344.54</v>
      </c>
      <c r="P78" s="55">
        <v>344.75</v>
      </c>
      <c r="Q78" s="191"/>
      <c r="R78" s="65"/>
      <c r="U78" s="62"/>
      <c r="V78" s="62"/>
      <c r="W78" s="63"/>
    </row>
    <row r="79" spans="1:23">
      <c r="A79" s="60">
        <v>75</v>
      </c>
      <c r="B79" s="2" t="s">
        <v>3917</v>
      </c>
      <c r="C79" s="3" t="s">
        <v>121</v>
      </c>
      <c r="D79" s="58" t="s">
        <v>2746</v>
      </c>
      <c r="E79" s="4" t="str">
        <f>VLOOKUP(D79,type2!C:D,2,0)</f>
        <v>บ.ศรีผ่องพานิชย์ (สุปราณี กาญจนี เบเกอรี่)</v>
      </c>
      <c r="F79" s="4" t="s">
        <v>2747</v>
      </c>
      <c r="G79" s="2" t="s">
        <v>18</v>
      </c>
      <c r="H79" s="6">
        <v>0</v>
      </c>
      <c r="I79" s="56">
        <v>0</v>
      </c>
      <c r="J79" s="20">
        <v>50</v>
      </c>
      <c r="K79" s="56">
        <f t="shared" si="5"/>
        <v>175</v>
      </c>
      <c r="L79" s="55">
        <f t="shared" si="4"/>
        <v>12.250000000000002</v>
      </c>
      <c r="M79" s="55">
        <f t="shared" si="6"/>
        <v>187.25</v>
      </c>
      <c r="N79" s="187">
        <v>12.25</v>
      </c>
      <c r="O79" s="55">
        <f t="shared" si="7"/>
        <v>187.25</v>
      </c>
      <c r="P79" s="55">
        <v>187.25</v>
      </c>
      <c r="Q79" s="191"/>
      <c r="R79" s="65"/>
      <c r="S79" s="45"/>
      <c r="T79" s="45"/>
      <c r="U79" s="45"/>
      <c r="V79" s="45"/>
      <c r="W79" s="63"/>
    </row>
    <row r="80" spans="1:23">
      <c r="A80" s="60">
        <v>76</v>
      </c>
      <c r="B80" s="2" t="s">
        <v>3917</v>
      </c>
      <c r="C80" s="59" t="s">
        <v>122</v>
      </c>
      <c r="D80" s="58" t="s">
        <v>2743</v>
      </c>
      <c r="E80" s="4" t="str">
        <f>VLOOKUP(D80,type2!C:D,2,0)</f>
        <v>บ.ศรีผ่องพานิชย์ (สุปราณี กาญจนี เบเกอรี่)</v>
      </c>
      <c r="F80" s="4" t="str">
        <f>VLOOKUP(E80,type2!D:E,2,0)</f>
        <v>12 ถ.พัฒนา ต.ปากน้ำ อ.เมืองกระบี่ จ.กระบี่</v>
      </c>
      <c r="G80" s="2" t="s">
        <v>18</v>
      </c>
      <c r="H80" s="6">
        <v>0</v>
      </c>
      <c r="I80" s="56">
        <v>0</v>
      </c>
      <c r="J80" s="20">
        <v>16</v>
      </c>
      <c r="K80" s="56">
        <f t="shared" si="5"/>
        <v>56</v>
      </c>
      <c r="L80" s="55">
        <f t="shared" si="4"/>
        <v>3.9200000000000004</v>
      </c>
      <c r="M80" s="55">
        <f t="shared" si="6"/>
        <v>59.92</v>
      </c>
      <c r="N80" s="187">
        <v>3.92</v>
      </c>
      <c r="O80" s="55">
        <f t="shared" si="7"/>
        <v>59.92</v>
      </c>
      <c r="P80" s="55">
        <v>60</v>
      </c>
      <c r="Q80" s="191"/>
      <c r="R80" s="65"/>
      <c r="S80" s="45"/>
      <c r="T80" s="45"/>
      <c r="U80" s="63"/>
      <c r="V80" s="62"/>
      <c r="W80" s="63"/>
    </row>
    <row r="81" spans="1:23">
      <c r="A81" s="60">
        <v>77</v>
      </c>
      <c r="B81" s="2" t="s">
        <v>3917</v>
      </c>
      <c r="C81" s="3" t="s">
        <v>123</v>
      </c>
      <c r="D81" s="58" t="s">
        <v>2734</v>
      </c>
      <c r="E81" s="4" t="str">
        <f>VLOOKUP(D81,type2!C:D,2,0)</f>
        <v>หจก.กระบี่ เอสที</v>
      </c>
      <c r="F81" s="4" t="str">
        <f>VLOOKUP(E81,type2!D:E,2,0)</f>
        <v>6/1 ถ.พัฒนา มหาราช ต.ปากน้ำ อ.เมืองกระบี่ จ.กระบี่</v>
      </c>
      <c r="G81" s="2" t="s">
        <v>18</v>
      </c>
      <c r="H81" s="6">
        <v>0</v>
      </c>
      <c r="I81" s="56">
        <v>0</v>
      </c>
      <c r="J81" s="20">
        <v>44</v>
      </c>
      <c r="K81" s="56">
        <f t="shared" si="5"/>
        <v>154</v>
      </c>
      <c r="L81" s="55">
        <f t="shared" si="4"/>
        <v>10.780000000000001</v>
      </c>
      <c r="M81" s="55">
        <f t="shared" si="6"/>
        <v>164.78</v>
      </c>
      <c r="N81" s="187">
        <v>10.78</v>
      </c>
      <c r="O81" s="55">
        <f t="shared" si="7"/>
        <v>164.78</v>
      </c>
      <c r="P81" s="55">
        <v>165</v>
      </c>
      <c r="Q81" s="191"/>
      <c r="R81" s="65"/>
      <c r="U81" s="63"/>
      <c r="V81" s="62"/>
      <c r="W81" s="63"/>
    </row>
    <row r="82" spans="1:23">
      <c r="A82" s="60">
        <v>78</v>
      </c>
      <c r="B82" s="2" t="s">
        <v>3917</v>
      </c>
      <c r="C82" s="59" t="s">
        <v>124</v>
      </c>
      <c r="D82" s="58" t="s">
        <v>2807</v>
      </c>
      <c r="E82" s="4" t="str">
        <f>VLOOKUP(D82,type2!C:D,2,0)</f>
        <v>บ.ศรีผ่องพานิชย์(หมอยุพา)</v>
      </c>
      <c r="F82" s="4" t="str">
        <f>VLOOKUP(E82,type2!D:E,2,0)</f>
        <v>63 ถ.พัฒนา ต.ปากน้ำ อ.เมืองกระบี่ จ.กระบี่</v>
      </c>
      <c r="G82" s="2" t="s">
        <v>18</v>
      </c>
      <c r="H82" s="6">
        <v>0</v>
      </c>
      <c r="I82" s="56">
        <v>0</v>
      </c>
      <c r="J82" s="20">
        <v>44</v>
      </c>
      <c r="K82" s="56">
        <f t="shared" si="5"/>
        <v>154</v>
      </c>
      <c r="L82" s="55">
        <f t="shared" si="4"/>
        <v>10.780000000000001</v>
      </c>
      <c r="M82" s="55">
        <f t="shared" si="6"/>
        <v>164.78</v>
      </c>
      <c r="N82" s="187">
        <v>10.78</v>
      </c>
      <c r="O82" s="55">
        <f t="shared" si="7"/>
        <v>164.78</v>
      </c>
      <c r="P82" s="55">
        <v>165</v>
      </c>
      <c r="Q82" s="191"/>
      <c r="R82" s="65"/>
      <c r="U82" s="63"/>
      <c r="V82" s="62"/>
      <c r="W82" s="63"/>
    </row>
    <row r="83" spans="1:23">
      <c r="A83" s="60">
        <v>79</v>
      </c>
      <c r="B83" s="2" t="s">
        <v>3917</v>
      </c>
      <c r="C83" s="3" t="s">
        <v>125</v>
      </c>
      <c r="D83" s="58" t="s">
        <v>2668</v>
      </c>
      <c r="E83" s="4" t="str">
        <f>VLOOKUP(D83,type2!C:D,2,0)</f>
        <v>นายไพสิฐ สุนทรหัทยา(บ.พรสิฐเคหะการ)</v>
      </c>
      <c r="F83" s="4" t="str">
        <f>VLOOKUP(E83,type2!D:E,2,0)</f>
        <v>5 ถ.รื่นฤดี ต.ปากน้ำ อ.เมืองกระบี่ จ.กระบี่</v>
      </c>
      <c r="G83" s="2" t="s">
        <v>18</v>
      </c>
      <c r="H83" s="6">
        <v>0</v>
      </c>
      <c r="I83" s="56">
        <v>0</v>
      </c>
      <c r="J83" s="20">
        <v>28</v>
      </c>
      <c r="K83" s="56">
        <f t="shared" si="5"/>
        <v>98</v>
      </c>
      <c r="L83" s="55">
        <f t="shared" si="4"/>
        <v>6.86</v>
      </c>
      <c r="M83" s="55">
        <f t="shared" si="6"/>
        <v>104.86</v>
      </c>
      <c r="N83" s="187">
        <v>6.86</v>
      </c>
      <c r="O83" s="55">
        <f t="shared" si="7"/>
        <v>104.86</v>
      </c>
      <c r="P83" s="55">
        <v>105</v>
      </c>
      <c r="Q83" s="191"/>
      <c r="R83" s="65"/>
      <c r="U83" s="63"/>
      <c r="V83" s="62"/>
      <c r="W83" s="63"/>
    </row>
    <row r="84" spans="1:23">
      <c r="A84" s="60">
        <v>80</v>
      </c>
      <c r="B84" s="2" t="s">
        <v>3917</v>
      </c>
      <c r="C84" s="59" t="s">
        <v>126</v>
      </c>
      <c r="D84" s="58" t="s">
        <v>2722</v>
      </c>
      <c r="E84" s="4" t="str">
        <f>VLOOKUP(D84,type2!C:D,2,0)</f>
        <v>นายสิทธิชัย ศิรินุกูลพิพัฒน์</v>
      </c>
      <c r="F84" s="4" t="str">
        <f>VLOOKUP(E84,type2!D:E,2,0)</f>
        <v>1 ถ.พัฒนา มหาราช ซ.6 ต.ปากน้ำ อ.เมืองกระบี่ จ.กระบี่</v>
      </c>
      <c r="G84" s="2" t="s">
        <v>433</v>
      </c>
      <c r="H84" s="6">
        <v>3.75</v>
      </c>
      <c r="I84" s="56">
        <v>0.25</v>
      </c>
      <c r="J84" s="20">
        <v>3</v>
      </c>
      <c r="K84" s="56">
        <f t="shared" si="5"/>
        <v>10.5</v>
      </c>
      <c r="L84" s="55">
        <f t="shared" si="4"/>
        <v>0.7350000000000001</v>
      </c>
      <c r="M84" s="55">
        <f t="shared" si="6"/>
        <v>11.24</v>
      </c>
      <c r="N84" s="187">
        <v>0.99</v>
      </c>
      <c r="O84" s="55">
        <f t="shared" si="7"/>
        <v>14.99</v>
      </c>
      <c r="P84" s="55">
        <v>15</v>
      </c>
      <c r="Q84" s="191"/>
      <c r="R84" s="65"/>
      <c r="S84" s="98"/>
      <c r="T84" s="98"/>
      <c r="U84" s="98"/>
      <c r="V84" s="98"/>
      <c r="W84" s="63"/>
    </row>
    <row r="85" spans="1:23">
      <c r="A85" s="60">
        <v>81</v>
      </c>
      <c r="B85" s="2" t="s">
        <v>3917</v>
      </c>
      <c r="C85" s="3" t="s">
        <v>127</v>
      </c>
      <c r="D85" s="58" t="s">
        <v>2725</v>
      </c>
      <c r="E85" s="4" t="str">
        <f>VLOOKUP(D85,type2!C:D,2,0)</f>
        <v>นายเทียนชัย ลีลาบูรณะพงษ์ (ทรายแก้ว)</v>
      </c>
      <c r="F85" s="4" t="str">
        <f>VLOOKUP(E85,type2!D:E,2,0)</f>
        <v>2 ถ.พัฒนา ต.ปากน้ำ อ.เมืองกระบี่ จ.กระบี่</v>
      </c>
      <c r="G85" s="2" t="s">
        <v>18</v>
      </c>
      <c r="H85" s="6">
        <v>0</v>
      </c>
      <c r="I85" s="61">
        <v>0</v>
      </c>
      <c r="J85" s="20">
        <v>21</v>
      </c>
      <c r="K85" s="56">
        <f t="shared" si="5"/>
        <v>73.5</v>
      </c>
      <c r="L85" s="55">
        <f t="shared" si="4"/>
        <v>5.1450000000000005</v>
      </c>
      <c r="M85" s="55">
        <f t="shared" si="6"/>
        <v>78.650000000000006</v>
      </c>
      <c r="N85" s="187">
        <v>5.15</v>
      </c>
      <c r="O85" s="55">
        <f t="shared" si="7"/>
        <v>78.650000000000006</v>
      </c>
      <c r="P85" s="55">
        <v>78.75</v>
      </c>
      <c r="Q85" s="191"/>
      <c r="R85" s="65"/>
      <c r="S85" s="98"/>
      <c r="T85" s="98"/>
      <c r="U85" s="98"/>
      <c r="V85" s="98"/>
      <c r="W85" s="63"/>
    </row>
    <row r="86" spans="1:23">
      <c r="A86" s="60">
        <v>82</v>
      </c>
      <c r="B86" s="2" t="s">
        <v>3917</v>
      </c>
      <c r="C86" s="59" t="s">
        <v>128</v>
      </c>
      <c r="D86" s="58" t="s">
        <v>2614</v>
      </c>
      <c r="E86" s="4" t="str">
        <f>VLOOKUP(D86,type2!C:D,2,0)</f>
        <v>แพทย์หญิงยุพา เนตรพุกกะณะ (ยินดีคอลแลคชั่น)</v>
      </c>
      <c r="F86" s="4" t="str">
        <f>VLOOKUP(E86,type2!D:E,2,0)</f>
        <v>58 ถ.สุคนธ์ มหาราช ซ.10 ต.ปากน้ำ อ.เมืองกระบี่ จ.กระบี่</v>
      </c>
      <c r="G86" s="2" t="s">
        <v>18</v>
      </c>
      <c r="H86" s="6">
        <v>0</v>
      </c>
      <c r="I86" s="61">
        <v>0</v>
      </c>
      <c r="J86" s="20">
        <v>58</v>
      </c>
      <c r="K86" s="56">
        <f t="shared" si="5"/>
        <v>203</v>
      </c>
      <c r="L86" s="55">
        <f t="shared" si="4"/>
        <v>14.21</v>
      </c>
      <c r="M86" s="55">
        <f t="shared" si="6"/>
        <v>217.21</v>
      </c>
      <c r="N86" s="187">
        <v>14.21</v>
      </c>
      <c r="O86" s="55">
        <f t="shared" si="7"/>
        <v>217.21</v>
      </c>
      <c r="P86" s="55">
        <v>217.25</v>
      </c>
      <c r="Q86" s="191"/>
      <c r="R86" s="65"/>
      <c r="S86" s="45"/>
      <c r="T86" s="45"/>
      <c r="U86" s="45"/>
      <c r="V86" s="45"/>
      <c r="W86" s="63"/>
    </row>
    <row r="87" spans="1:23">
      <c r="A87" s="60">
        <v>83</v>
      </c>
      <c r="B87" s="2" t="s">
        <v>3917</v>
      </c>
      <c r="C87" s="3" t="s">
        <v>129</v>
      </c>
      <c r="D87" s="58" t="s">
        <v>2804</v>
      </c>
      <c r="E87" s="4" t="str">
        <f>VLOOKUP(D87,type2!C:D,2,0)</f>
        <v>บ.ศรีผ่องพานิชย์ (ยินดี คอลแลคชั่น สาขา2)</v>
      </c>
      <c r="F87" s="4" t="str">
        <f>VLOOKUP(E87,type2!D:E,2,0)</f>
        <v>61 ถ.พัฒนา ต.ปากน้ำ อ.เมืองกระบี่ จ.กระบี่</v>
      </c>
      <c r="G87" s="2" t="s">
        <v>3915</v>
      </c>
      <c r="H87" s="6">
        <v>56.18</v>
      </c>
      <c r="I87" s="61">
        <v>3.68</v>
      </c>
      <c r="J87" s="20">
        <v>46</v>
      </c>
      <c r="K87" s="56">
        <f t="shared" si="5"/>
        <v>161</v>
      </c>
      <c r="L87" s="55">
        <f t="shared" si="4"/>
        <v>11.270000000000001</v>
      </c>
      <c r="M87" s="55">
        <f t="shared" si="6"/>
        <v>172.27</v>
      </c>
      <c r="N87" s="187">
        <v>14.95</v>
      </c>
      <c r="O87" s="55">
        <f t="shared" si="7"/>
        <v>228.45000000000002</v>
      </c>
      <c r="P87" s="55">
        <v>228.5</v>
      </c>
      <c r="Q87" s="191"/>
      <c r="R87" s="65"/>
      <c r="U87" s="63"/>
      <c r="V87" s="62"/>
      <c r="W87" s="63"/>
    </row>
    <row r="88" spans="1:23">
      <c r="A88" s="60">
        <v>84</v>
      </c>
      <c r="B88" s="2" t="s">
        <v>3917</v>
      </c>
      <c r="C88" s="59" t="s">
        <v>130</v>
      </c>
      <c r="D88" s="58" t="s">
        <v>1814</v>
      </c>
      <c r="E88" s="4" t="str">
        <f>VLOOKUP(D88,type2!C:D,2,0)</f>
        <v>นายจินต์ จิววุฒิพงศ์ (ห้างทองนำเจริญ ตลาดซิตี้)</v>
      </c>
      <c r="F88" s="4" t="str">
        <f>VLOOKUP(E88,type2!D:E,2,0)</f>
        <v>61/4 ถ.อิศรา ต.ปากน้ำ อ.เมืองกระบี่ จ.กระบี่</v>
      </c>
      <c r="G88" s="2" t="s">
        <v>18</v>
      </c>
      <c r="H88" s="6">
        <v>0</v>
      </c>
      <c r="I88" s="56">
        <v>0</v>
      </c>
      <c r="J88" s="20">
        <v>6</v>
      </c>
      <c r="K88" s="56">
        <f t="shared" si="5"/>
        <v>21</v>
      </c>
      <c r="L88" s="55">
        <f t="shared" si="4"/>
        <v>1.4700000000000002</v>
      </c>
      <c r="M88" s="55">
        <f t="shared" si="6"/>
        <v>22.47</v>
      </c>
      <c r="N88" s="187">
        <v>1.47</v>
      </c>
      <c r="O88" s="55">
        <f t="shared" si="7"/>
        <v>22.47</v>
      </c>
      <c r="P88" s="55">
        <v>22.5</v>
      </c>
      <c r="Q88" s="191"/>
      <c r="R88" s="65"/>
      <c r="S88" s="33">
        <f>SUM(N60:N88)</f>
        <v>227.67</v>
      </c>
      <c r="T88" s="33">
        <f>SUM(O60:O88)</f>
        <v>3479.1700000000005</v>
      </c>
      <c r="U88" s="158">
        <f>SUM(P60:P88)</f>
        <v>3481.65</v>
      </c>
      <c r="V88" s="62">
        <v>3481.65</v>
      </c>
      <c r="W88" s="63"/>
    </row>
    <row r="89" spans="1:23">
      <c r="A89" s="60">
        <v>85</v>
      </c>
      <c r="B89" s="2" t="s">
        <v>3919</v>
      </c>
      <c r="C89" s="3" t="s">
        <v>131</v>
      </c>
      <c r="D89" s="58" t="s">
        <v>1637</v>
      </c>
      <c r="E89" s="4" t="str">
        <f>VLOOKUP(D89,type2!C:D,2,0)</f>
        <v>นายมนูญ แดงขาว</v>
      </c>
      <c r="F89" s="4" t="str">
        <f>VLOOKUP(E89,type2!D:E,2,0)</f>
        <v>22 ถ.ร่วมจิตร ต.ปากน้ำ อ.เมืองกระบี่ จ.กระบี่</v>
      </c>
      <c r="G89" s="2" t="s">
        <v>18</v>
      </c>
      <c r="H89" s="6">
        <v>0</v>
      </c>
      <c r="I89" s="61">
        <v>0</v>
      </c>
      <c r="J89" s="20">
        <v>70</v>
      </c>
      <c r="K89" s="56">
        <f t="shared" si="5"/>
        <v>245</v>
      </c>
      <c r="L89" s="55">
        <f t="shared" si="4"/>
        <v>17.150000000000002</v>
      </c>
      <c r="M89" s="55">
        <f t="shared" si="6"/>
        <v>262.14999999999998</v>
      </c>
      <c r="N89" s="187">
        <v>17.149999999999999</v>
      </c>
      <c r="O89" s="55">
        <f t="shared" si="7"/>
        <v>262.14999999999998</v>
      </c>
      <c r="P89" s="55">
        <v>262.25</v>
      </c>
      <c r="Q89" s="191"/>
      <c r="R89" s="65"/>
      <c r="S89" s="45"/>
      <c r="T89" s="45"/>
      <c r="U89" s="45"/>
      <c r="V89" s="45"/>
      <c r="W89" s="63"/>
    </row>
    <row r="90" spans="1:23">
      <c r="A90" s="60">
        <v>86</v>
      </c>
      <c r="B90" s="2" t="s">
        <v>3919</v>
      </c>
      <c r="C90" s="59" t="s">
        <v>132</v>
      </c>
      <c r="D90" s="64" t="s">
        <v>1570</v>
      </c>
      <c r="E90" s="4" t="str">
        <f>VLOOKUP(D90,type2!C:D,2,0)</f>
        <v>นายณัฐเดช ทองลอย</v>
      </c>
      <c r="F90" s="4" t="str">
        <f>VLOOKUP(E90,type2!D:E,2,0)</f>
        <v>53/8 ถ.ร่วมใจ ต.ปากน้ำ อ.เมืองกระบี่ จ.กระบี่</v>
      </c>
      <c r="G90" s="2" t="s">
        <v>3915</v>
      </c>
      <c r="H90" s="6">
        <v>26.22</v>
      </c>
      <c r="I90" s="56">
        <v>1.72</v>
      </c>
      <c r="J90" s="20">
        <v>5</v>
      </c>
      <c r="K90" s="56">
        <f t="shared" si="5"/>
        <v>17.5</v>
      </c>
      <c r="L90" s="55">
        <f t="shared" si="4"/>
        <v>1.2250000000000001</v>
      </c>
      <c r="M90" s="55">
        <f t="shared" si="6"/>
        <v>18.73</v>
      </c>
      <c r="N90" s="187">
        <v>2.95</v>
      </c>
      <c r="O90" s="55">
        <f t="shared" si="7"/>
        <v>44.95</v>
      </c>
      <c r="P90" s="55">
        <v>45</v>
      </c>
      <c r="Q90" s="192"/>
      <c r="R90" s="65"/>
      <c r="U90" s="63"/>
      <c r="V90" s="62"/>
      <c r="W90" s="63"/>
    </row>
    <row r="91" spans="1:23">
      <c r="A91" s="60">
        <v>87</v>
      </c>
      <c r="B91" s="2" t="s">
        <v>3919</v>
      </c>
      <c r="C91" s="3" t="s">
        <v>133</v>
      </c>
      <c r="D91" s="58" t="s">
        <v>1567</v>
      </c>
      <c r="E91" s="4" t="str">
        <f>VLOOKUP(D91,type2!C:D,2,0)</f>
        <v>นายชุมถิ่น ทองลอย (ที่ทำการตำรวจน้ำเก่า)</v>
      </c>
      <c r="F91" s="4" t="str">
        <f>VLOOKUP(E91,type2!D:E,2,0)</f>
        <v>53/7 ถ.ร่วมใจ ต.ปากน้ำ อ.เมืองกระบี่ จ.กระบี่</v>
      </c>
      <c r="G91" s="2" t="s">
        <v>18</v>
      </c>
      <c r="H91" s="6">
        <v>0</v>
      </c>
      <c r="I91" s="61">
        <v>0</v>
      </c>
      <c r="J91" s="20">
        <v>8</v>
      </c>
      <c r="K91" s="56">
        <f t="shared" si="5"/>
        <v>28</v>
      </c>
      <c r="L91" s="55">
        <f t="shared" si="4"/>
        <v>1.9600000000000002</v>
      </c>
      <c r="M91" s="55">
        <f t="shared" si="6"/>
        <v>29.96</v>
      </c>
      <c r="N91" s="187">
        <v>1.96</v>
      </c>
      <c r="O91" s="55">
        <f t="shared" si="7"/>
        <v>29.96</v>
      </c>
      <c r="P91" s="55">
        <v>30</v>
      </c>
      <c r="Q91" s="192"/>
      <c r="R91" s="65"/>
      <c r="U91" s="63"/>
      <c r="V91" s="62"/>
      <c r="W91" s="63"/>
    </row>
    <row r="92" spans="1:23">
      <c r="A92" s="60">
        <v>88</v>
      </c>
      <c r="B92" s="2" t="s">
        <v>3919</v>
      </c>
      <c r="C92" s="59" t="s">
        <v>134</v>
      </c>
      <c r="D92" s="58" t="s">
        <v>1565</v>
      </c>
      <c r="E92" s="4" t="str">
        <f>VLOOKUP(D92,type2!C:D,2,0)</f>
        <v>นายชวน ภูเก้าล้วน</v>
      </c>
      <c r="F92" s="4" t="s">
        <v>1566</v>
      </c>
      <c r="G92" s="2" t="s">
        <v>18</v>
      </c>
      <c r="H92" s="6">
        <v>0</v>
      </c>
      <c r="I92" s="61">
        <v>0</v>
      </c>
      <c r="J92" s="20">
        <v>13</v>
      </c>
      <c r="K92" s="56">
        <f t="shared" si="5"/>
        <v>45.5</v>
      </c>
      <c r="L92" s="55">
        <f t="shared" si="4"/>
        <v>3.1850000000000005</v>
      </c>
      <c r="M92" s="55">
        <f t="shared" si="6"/>
        <v>48.69</v>
      </c>
      <c r="N92" s="187">
        <v>3.19</v>
      </c>
      <c r="O92" s="55">
        <f t="shared" si="7"/>
        <v>48.69</v>
      </c>
      <c r="P92" s="55">
        <v>48.75</v>
      </c>
      <c r="Q92" s="192"/>
      <c r="R92" s="65"/>
      <c r="U92" s="63"/>
      <c r="V92" s="62"/>
      <c r="W92" s="63"/>
    </row>
    <row r="93" spans="1:23">
      <c r="A93" s="60">
        <v>89</v>
      </c>
      <c r="B93" s="2" t="s">
        <v>3919</v>
      </c>
      <c r="C93" s="3" t="s">
        <v>135</v>
      </c>
      <c r="D93" s="58" t="s">
        <v>1563</v>
      </c>
      <c r="E93" s="4" t="str">
        <f>VLOOKUP(D93,type2!C:D,2,0)</f>
        <v>นายชวน ภูเก้าล้วน</v>
      </c>
      <c r="F93" s="4" t="s">
        <v>1564</v>
      </c>
      <c r="G93" s="2" t="s">
        <v>18</v>
      </c>
      <c r="H93" s="6">
        <v>0</v>
      </c>
      <c r="I93" s="61">
        <v>0</v>
      </c>
      <c r="J93" s="20">
        <v>16</v>
      </c>
      <c r="K93" s="56">
        <f t="shared" si="5"/>
        <v>56</v>
      </c>
      <c r="L93" s="55">
        <f t="shared" si="4"/>
        <v>3.9200000000000004</v>
      </c>
      <c r="M93" s="55">
        <f t="shared" si="6"/>
        <v>59.92</v>
      </c>
      <c r="N93" s="187">
        <v>3.92</v>
      </c>
      <c r="O93" s="55">
        <f t="shared" si="7"/>
        <v>59.92</v>
      </c>
      <c r="P93" s="55">
        <v>60</v>
      </c>
      <c r="Q93" s="192"/>
      <c r="R93" s="65"/>
      <c r="U93" s="63"/>
      <c r="V93" s="62"/>
      <c r="W93" s="63"/>
    </row>
    <row r="94" spans="1:23">
      <c r="A94" s="60">
        <v>90</v>
      </c>
      <c r="B94" s="2" t="s">
        <v>3919</v>
      </c>
      <c r="C94" s="59" t="s">
        <v>136</v>
      </c>
      <c r="D94" s="58" t="s">
        <v>1561</v>
      </c>
      <c r="E94" s="4" t="str">
        <f>VLOOKUP(D94,type2!C:D,2,0)</f>
        <v>นายชวน ภูเก้าล้วน</v>
      </c>
      <c r="F94" s="4" t="s">
        <v>1562</v>
      </c>
      <c r="G94" s="2" t="s">
        <v>18</v>
      </c>
      <c r="H94" s="6">
        <v>0</v>
      </c>
      <c r="I94" s="61">
        <v>0</v>
      </c>
      <c r="J94" s="20">
        <v>15</v>
      </c>
      <c r="K94" s="56">
        <f t="shared" si="5"/>
        <v>52.5</v>
      </c>
      <c r="L94" s="55">
        <f t="shared" si="4"/>
        <v>3.6750000000000003</v>
      </c>
      <c r="M94" s="55">
        <f t="shared" si="6"/>
        <v>56.18</v>
      </c>
      <c r="N94" s="187">
        <v>3.68</v>
      </c>
      <c r="O94" s="55">
        <f t="shared" si="7"/>
        <v>56.18</v>
      </c>
      <c r="P94" s="55">
        <v>56.25</v>
      </c>
      <c r="Q94" s="192"/>
      <c r="R94" s="65"/>
      <c r="U94" s="63"/>
      <c r="V94" s="62"/>
      <c r="W94" s="63"/>
    </row>
    <row r="95" spans="1:23">
      <c r="A95" s="60">
        <v>91</v>
      </c>
      <c r="B95" s="2" t="s">
        <v>3919</v>
      </c>
      <c r="C95" s="3" t="s">
        <v>137</v>
      </c>
      <c r="D95" s="58" t="s">
        <v>1559</v>
      </c>
      <c r="E95" s="4" t="str">
        <f>VLOOKUP(D95,type2!C:D,2,0)</f>
        <v>นายชวน ภูเก้าล้วน</v>
      </c>
      <c r="F95" s="4" t="s">
        <v>1560</v>
      </c>
      <c r="G95" s="2" t="s">
        <v>18</v>
      </c>
      <c r="H95" s="6">
        <v>0</v>
      </c>
      <c r="I95" s="61">
        <v>0</v>
      </c>
      <c r="J95" s="20">
        <v>16</v>
      </c>
      <c r="K95" s="56">
        <f t="shared" si="5"/>
        <v>56</v>
      </c>
      <c r="L95" s="55">
        <f t="shared" si="4"/>
        <v>3.9200000000000004</v>
      </c>
      <c r="M95" s="55">
        <f t="shared" si="6"/>
        <v>59.92</v>
      </c>
      <c r="N95" s="187">
        <v>3.92</v>
      </c>
      <c r="O95" s="55">
        <f t="shared" si="7"/>
        <v>59.92</v>
      </c>
      <c r="P95" s="55">
        <v>60</v>
      </c>
      <c r="Q95" s="192"/>
      <c r="R95" s="65"/>
      <c r="U95" s="63"/>
      <c r="V95" s="62"/>
      <c r="W95" s="63"/>
    </row>
    <row r="96" spans="1:23">
      <c r="A96" s="60">
        <v>92</v>
      </c>
      <c r="B96" s="2" t="s">
        <v>3919</v>
      </c>
      <c r="C96" s="59" t="s">
        <v>138</v>
      </c>
      <c r="D96" s="58" t="s">
        <v>1556</v>
      </c>
      <c r="E96" s="4" t="str">
        <f>VLOOKUP(D96,type2!C:D,2,0)</f>
        <v>นายชวน ภูเก้าล้วน</v>
      </c>
      <c r="F96" s="4" t="str">
        <f>VLOOKUP(E96,type2!D:E,2,0)</f>
        <v>53 ถ.ร่วมใจ ต.ปากน้ำ อ.เมืองกระบี่ จ.กระบี่</v>
      </c>
      <c r="G96" s="2" t="s">
        <v>18</v>
      </c>
      <c r="H96" s="6">
        <v>0</v>
      </c>
      <c r="I96" s="61">
        <v>0</v>
      </c>
      <c r="J96" s="20">
        <v>9</v>
      </c>
      <c r="K96" s="56">
        <f t="shared" si="5"/>
        <v>31.5</v>
      </c>
      <c r="L96" s="55">
        <f t="shared" si="4"/>
        <v>2.2050000000000001</v>
      </c>
      <c r="M96" s="55">
        <f t="shared" si="6"/>
        <v>33.71</v>
      </c>
      <c r="N96" s="187">
        <v>2.21</v>
      </c>
      <c r="O96" s="55">
        <f t="shared" si="7"/>
        <v>33.71</v>
      </c>
      <c r="P96" s="55">
        <v>33.75</v>
      </c>
      <c r="Q96" s="192"/>
      <c r="R96" s="65"/>
      <c r="U96" s="63"/>
      <c r="V96" s="62"/>
      <c r="W96" s="63"/>
    </row>
    <row r="97" spans="1:23">
      <c r="A97" s="60">
        <v>93</v>
      </c>
      <c r="B97" s="2" t="s">
        <v>3919</v>
      </c>
      <c r="C97" s="3" t="s">
        <v>139</v>
      </c>
      <c r="D97" s="58" t="s">
        <v>1553</v>
      </c>
      <c r="E97" s="4" t="str">
        <f>VLOOKUP(D97,type2!C:D,2,0)</f>
        <v>จสต.อุทัย คงสงค์</v>
      </c>
      <c r="F97" s="4" t="str">
        <f>VLOOKUP(E97,type2!D:E,2,0)</f>
        <v>49 ถ.ร่วมใจ ต.ปากน้ำ อ.เมืองกระบี่ จ.กระบี่</v>
      </c>
      <c r="G97" s="2" t="s">
        <v>18</v>
      </c>
      <c r="H97" s="6">
        <v>0</v>
      </c>
      <c r="I97" s="61">
        <v>0</v>
      </c>
      <c r="J97" s="20">
        <v>7</v>
      </c>
      <c r="K97" s="56">
        <f t="shared" si="5"/>
        <v>24.5</v>
      </c>
      <c r="L97" s="55">
        <f t="shared" si="4"/>
        <v>1.7150000000000001</v>
      </c>
      <c r="M97" s="55">
        <f t="shared" si="6"/>
        <v>26.220000000000002</v>
      </c>
      <c r="N97" s="187">
        <v>1.72</v>
      </c>
      <c r="O97" s="55">
        <f t="shared" si="7"/>
        <v>26.220000000000002</v>
      </c>
      <c r="P97" s="55">
        <v>26.25</v>
      </c>
      <c r="Q97" s="192"/>
      <c r="R97" s="65"/>
      <c r="U97" s="63"/>
      <c r="V97" s="62"/>
      <c r="W97" s="63"/>
    </row>
    <row r="98" spans="1:23">
      <c r="A98" s="60">
        <v>94</v>
      </c>
      <c r="B98" s="2" t="s">
        <v>3919</v>
      </c>
      <c r="C98" s="3" t="s">
        <v>140</v>
      </c>
      <c r="D98" s="58" t="s">
        <v>1550</v>
      </c>
      <c r="E98" s="4" t="str">
        <f>VLOOKUP(D98,type2!C:D,2,0)</f>
        <v>จสต.อุทัย คงสงค์ (ร้านค้า)</v>
      </c>
      <c r="F98" s="4" t="str">
        <f>VLOOKUP(E98,type2!D:E,2,0)</f>
        <v>47 ถ.ร่วมใจ ต.ปากน้ำ อ.เมืองกระบี่ จ.กระบี่</v>
      </c>
      <c r="G98" s="2" t="s">
        <v>18</v>
      </c>
      <c r="H98" s="6">
        <v>0</v>
      </c>
      <c r="I98" s="61">
        <v>0</v>
      </c>
      <c r="J98" s="20">
        <v>11</v>
      </c>
      <c r="K98" s="56">
        <f t="shared" si="5"/>
        <v>38.5</v>
      </c>
      <c r="L98" s="55">
        <f t="shared" si="4"/>
        <v>2.6950000000000003</v>
      </c>
      <c r="M98" s="55">
        <f t="shared" si="6"/>
        <v>41.199999999999996</v>
      </c>
      <c r="N98" s="187">
        <v>2.7</v>
      </c>
      <c r="O98" s="55">
        <f t="shared" si="7"/>
        <v>41.199999999999996</v>
      </c>
      <c r="P98" s="55">
        <v>41.25</v>
      </c>
      <c r="Q98" s="192"/>
      <c r="R98" s="65"/>
      <c r="U98" s="63"/>
      <c r="V98" s="62"/>
      <c r="W98" s="63"/>
    </row>
    <row r="99" spans="1:23">
      <c r="A99" s="60">
        <v>95</v>
      </c>
      <c r="B99" s="2" t="s">
        <v>3919</v>
      </c>
      <c r="C99" s="59" t="s">
        <v>141</v>
      </c>
      <c r="D99" s="58" t="s">
        <v>1547</v>
      </c>
      <c r="E99" s="4" t="str">
        <f>VLOOKUP(D99,type2!C:D,2,0)</f>
        <v>นางโกมล พรหมหิตาธร</v>
      </c>
      <c r="F99" s="4" t="str">
        <f>VLOOKUP(E99,type2!D:E,2,0)</f>
        <v>37 ถ.ร่วมใจ ต.ปากน้ำ อ.เมืองกระบี่ จ.กระบี่</v>
      </c>
      <c r="G99" s="2" t="s">
        <v>18</v>
      </c>
      <c r="H99" s="6">
        <v>0</v>
      </c>
      <c r="I99" s="61">
        <v>0</v>
      </c>
      <c r="J99" s="20">
        <v>31</v>
      </c>
      <c r="K99" s="56">
        <f t="shared" si="5"/>
        <v>108.5</v>
      </c>
      <c r="L99" s="55">
        <f t="shared" si="4"/>
        <v>7.5950000000000006</v>
      </c>
      <c r="M99" s="55">
        <f t="shared" si="6"/>
        <v>116.10000000000001</v>
      </c>
      <c r="N99" s="187">
        <v>7.6</v>
      </c>
      <c r="O99" s="55">
        <f t="shared" si="7"/>
        <v>116.10000000000001</v>
      </c>
      <c r="P99" s="55">
        <v>116.25</v>
      </c>
      <c r="Q99" s="192"/>
      <c r="R99" s="65"/>
      <c r="U99" s="66"/>
      <c r="V99" s="62"/>
      <c r="W99" s="63"/>
    </row>
    <row r="100" spans="1:23">
      <c r="A100" s="60">
        <v>96</v>
      </c>
      <c r="B100" s="2" t="s">
        <v>3919</v>
      </c>
      <c r="C100" s="3" t="s">
        <v>142</v>
      </c>
      <c r="D100" s="58" t="s">
        <v>1431</v>
      </c>
      <c r="E100" s="4" t="str">
        <f>VLOOKUP(D100,type2!C:D,2,0)</f>
        <v>น.ส.เพ็ญจันทร์ อินจุ(สวญ)</v>
      </c>
      <c r="F100" s="4" t="str">
        <f>VLOOKUP(E100,type2!D:E,2,0)</f>
        <v>20 ถ.ร่วมจิตร ต.ปากน้ำ อ.เมืองกระบี่ จ.กระบี่</v>
      </c>
      <c r="G100" s="2" t="s">
        <v>18</v>
      </c>
      <c r="H100" s="6">
        <v>0</v>
      </c>
      <c r="I100" s="61">
        <v>0</v>
      </c>
      <c r="J100" s="20">
        <v>9</v>
      </c>
      <c r="K100" s="56">
        <f t="shared" si="5"/>
        <v>31.5</v>
      </c>
      <c r="L100" s="55">
        <f t="shared" si="4"/>
        <v>2.2050000000000001</v>
      </c>
      <c r="M100" s="55">
        <f t="shared" si="6"/>
        <v>33.71</v>
      </c>
      <c r="N100" s="187">
        <v>2.21</v>
      </c>
      <c r="O100" s="55">
        <f t="shared" si="7"/>
        <v>33.71</v>
      </c>
      <c r="P100" s="55">
        <v>33.75</v>
      </c>
      <c r="Q100" s="192"/>
      <c r="R100" s="65"/>
      <c r="S100" s="45"/>
      <c r="T100" s="45"/>
      <c r="U100" s="45"/>
      <c r="V100" s="45"/>
      <c r="W100" s="63"/>
    </row>
    <row r="101" spans="1:23">
      <c r="A101" s="60">
        <v>97</v>
      </c>
      <c r="B101" s="2" t="s">
        <v>3919</v>
      </c>
      <c r="C101" s="3" t="s">
        <v>143</v>
      </c>
      <c r="D101" s="58" t="s">
        <v>1609</v>
      </c>
      <c r="E101" s="4" t="str">
        <f>VLOOKUP(D101,type2!C:D,2,0)</f>
        <v>นายสมเจตน์ เกตุสนอง</v>
      </c>
      <c r="F101" s="4" t="str">
        <f>VLOOKUP(E101,type2!D:E,2,0)</f>
        <v>2/7 ถ.ร่วมจิตร ต.ปากน้ำ อ.เมืองกระบี่ จ.กระบี่</v>
      </c>
      <c r="G101" s="2" t="s">
        <v>3915</v>
      </c>
      <c r="H101" s="6">
        <v>7.49</v>
      </c>
      <c r="I101" s="61">
        <v>0.49</v>
      </c>
      <c r="J101" s="20">
        <v>4</v>
      </c>
      <c r="K101" s="56">
        <f t="shared" si="5"/>
        <v>14</v>
      </c>
      <c r="L101" s="55">
        <f t="shared" si="4"/>
        <v>0.98000000000000009</v>
      </c>
      <c r="M101" s="55">
        <f t="shared" si="6"/>
        <v>14.98</v>
      </c>
      <c r="N101" s="187">
        <v>1.47</v>
      </c>
      <c r="O101" s="55">
        <f t="shared" si="7"/>
        <v>22.47</v>
      </c>
      <c r="P101" s="55">
        <v>22.5</v>
      </c>
      <c r="Q101" s="192"/>
      <c r="R101" s="65"/>
      <c r="U101" s="63"/>
      <c r="V101" s="62"/>
      <c r="W101" s="63"/>
    </row>
    <row r="102" spans="1:23">
      <c r="A102" s="60">
        <v>98</v>
      </c>
      <c r="B102" s="2" t="s">
        <v>3919</v>
      </c>
      <c r="C102" s="59" t="s">
        <v>144</v>
      </c>
      <c r="D102" s="58" t="s">
        <v>2203</v>
      </c>
      <c r="E102" s="4" t="str">
        <f>VLOOKUP(D102,type2!C:D,2,0)</f>
        <v>ที่ทำการศาลจังหวัดกระบี่</v>
      </c>
      <c r="F102" s="4" t="str">
        <f>VLOOKUP(E102,type2!D:E,2,0)</f>
        <v>ถ.เจ้าฟ้า ต.ปากน้ำ อ.เมืองกระบี่ จ.กระบี่</v>
      </c>
      <c r="G102" s="2" t="s">
        <v>18</v>
      </c>
      <c r="H102" s="6">
        <v>0</v>
      </c>
      <c r="I102" s="61">
        <v>0</v>
      </c>
      <c r="J102" s="20">
        <v>207</v>
      </c>
      <c r="K102" s="56">
        <f t="shared" si="5"/>
        <v>724.5</v>
      </c>
      <c r="L102" s="55">
        <f t="shared" si="4"/>
        <v>50.715000000000003</v>
      </c>
      <c r="M102" s="55">
        <f t="shared" si="6"/>
        <v>775.22</v>
      </c>
      <c r="N102" s="187">
        <v>50.72</v>
      </c>
      <c r="O102" s="55">
        <f t="shared" si="7"/>
        <v>775.22</v>
      </c>
      <c r="P102" s="55">
        <v>775.25</v>
      </c>
      <c r="Q102" s="192"/>
      <c r="R102" s="65"/>
      <c r="U102" s="66"/>
      <c r="V102" s="45"/>
      <c r="W102" s="63"/>
    </row>
    <row r="103" spans="1:23">
      <c r="A103" s="60">
        <v>99</v>
      </c>
      <c r="B103" s="2" t="s">
        <v>3919</v>
      </c>
      <c r="C103" s="3" t="s">
        <v>145</v>
      </c>
      <c r="D103" s="58" t="s">
        <v>2216</v>
      </c>
      <c r="E103" s="4" t="str">
        <f>VLOOKUP(D103,type2!C:D,2,0)</f>
        <v>น.ส.รุ่งฤดี ภู่พันธ์</v>
      </c>
      <c r="F103" s="4" t="str">
        <f>VLOOKUP(E103,type2!D:E,2,0)</f>
        <v>8 ถ.เจ้าฟ้า ต.ปากน้ำ อ.เมืองกระบี่ จ.กระบี่</v>
      </c>
      <c r="G103" s="2" t="s">
        <v>18</v>
      </c>
      <c r="H103" s="6">
        <v>0</v>
      </c>
      <c r="I103" s="61">
        <v>0</v>
      </c>
      <c r="J103" s="20">
        <v>26</v>
      </c>
      <c r="K103" s="56">
        <f t="shared" si="5"/>
        <v>91</v>
      </c>
      <c r="L103" s="55">
        <f t="shared" si="4"/>
        <v>6.370000000000001</v>
      </c>
      <c r="M103" s="55">
        <f t="shared" si="6"/>
        <v>97.37</v>
      </c>
      <c r="N103" s="187">
        <v>6.37</v>
      </c>
      <c r="O103" s="55">
        <f t="shared" si="7"/>
        <v>97.37</v>
      </c>
      <c r="P103" s="55">
        <v>97.5</v>
      </c>
      <c r="Q103" s="192"/>
      <c r="R103" s="65"/>
      <c r="U103" s="63"/>
      <c r="V103" s="62"/>
      <c r="W103" s="63"/>
    </row>
    <row r="104" spans="1:23">
      <c r="A104" s="60">
        <v>100</v>
      </c>
      <c r="B104" s="2" t="s">
        <v>3919</v>
      </c>
      <c r="C104" s="3" t="s">
        <v>146</v>
      </c>
      <c r="D104" s="58" t="s">
        <v>2222</v>
      </c>
      <c r="E104" s="4" t="str">
        <f>VLOOKUP(D104,type2!C:D,2,0)</f>
        <v>นางอมรรัตน์ ผลิพัฒน์</v>
      </c>
      <c r="F104" s="4" t="str">
        <f>VLOOKUP(E104,type2!D:E,2,0)</f>
        <v>9/3 ถ.เจ้าฟ้า ต.ปากน้ำ อ.เมืองกระบี่ จ.กระบี่</v>
      </c>
      <c r="G104" s="2" t="s">
        <v>18</v>
      </c>
      <c r="H104" s="6">
        <v>0</v>
      </c>
      <c r="I104" s="61">
        <v>0</v>
      </c>
      <c r="J104" s="20">
        <v>20</v>
      </c>
      <c r="K104" s="56">
        <f t="shared" si="5"/>
        <v>70</v>
      </c>
      <c r="L104" s="55">
        <f t="shared" si="4"/>
        <v>4.9000000000000004</v>
      </c>
      <c r="M104" s="55">
        <f t="shared" si="6"/>
        <v>74.900000000000006</v>
      </c>
      <c r="N104" s="187">
        <v>4.9000000000000004</v>
      </c>
      <c r="O104" s="55">
        <f t="shared" si="7"/>
        <v>74.900000000000006</v>
      </c>
      <c r="P104" s="55">
        <v>75</v>
      </c>
      <c r="Q104" s="192"/>
      <c r="R104" s="65"/>
      <c r="U104" s="63"/>
      <c r="V104" s="62"/>
      <c r="W104" s="63"/>
    </row>
    <row r="105" spans="1:23">
      <c r="A105" s="60">
        <v>101</v>
      </c>
      <c r="B105" s="2" t="s">
        <v>3919</v>
      </c>
      <c r="C105" s="59" t="s">
        <v>147</v>
      </c>
      <c r="D105" s="58" t="s">
        <v>2238</v>
      </c>
      <c r="E105" s="4" t="str">
        <f>VLOOKUP(D105,type2!C:D,2,0)</f>
        <v xml:space="preserve">นางเอมอร อริยวงศ์ </v>
      </c>
      <c r="F105" s="4" t="str">
        <f>VLOOKUP(E105,type2!D:E,2,0)</f>
        <v>10/1 ถ.เจ้าฟ้า ต.ปากน้ำ อ.เมืองกระบี่ จ.กระบี่</v>
      </c>
      <c r="G105" s="2" t="s">
        <v>18</v>
      </c>
      <c r="H105" s="6">
        <v>0</v>
      </c>
      <c r="I105" s="61">
        <v>0</v>
      </c>
      <c r="J105" s="20">
        <v>29</v>
      </c>
      <c r="K105" s="56">
        <f t="shared" si="5"/>
        <v>101.5</v>
      </c>
      <c r="L105" s="55">
        <f t="shared" si="4"/>
        <v>7.1050000000000004</v>
      </c>
      <c r="M105" s="55">
        <f t="shared" si="6"/>
        <v>108.61</v>
      </c>
      <c r="N105" s="187">
        <v>7.11</v>
      </c>
      <c r="O105" s="55">
        <f t="shared" si="7"/>
        <v>108.61</v>
      </c>
      <c r="P105" s="55">
        <v>108.75</v>
      </c>
      <c r="Q105" s="192"/>
      <c r="R105" s="65"/>
      <c r="S105" s="45"/>
      <c r="T105" s="45"/>
      <c r="U105" s="45"/>
      <c r="V105" s="45"/>
      <c r="W105" s="63"/>
    </row>
    <row r="106" spans="1:23">
      <c r="A106" s="60">
        <v>102</v>
      </c>
      <c r="B106" s="2" t="s">
        <v>3919</v>
      </c>
      <c r="C106" s="3" t="s">
        <v>148</v>
      </c>
      <c r="D106" s="58" t="s">
        <v>2266</v>
      </c>
      <c r="E106" s="4" t="str">
        <f>VLOOKUP(D106,type2!C:D,2,0)</f>
        <v>นายประชา ยินดี</v>
      </c>
      <c r="F106" s="4" t="s">
        <v>2267</v>
      </c>
      <c r="G106" s="2" t="s">
        <v>18</v>
      </c>
      <c r="H106" s="6">
        <v>0</v>
      </c>
      <c r="I106" s="61">
        <v>0</v>
      </c>
      <c r="J106" s="20">
        <v>43</v>
      </c>
      <c r="K106" s="56">
        <f t="shared" si="5"/>
        <v>150.5</v>
      </c>
      <c r="L106" s="55">
        <f t="shared" si="4"/>
        <v>10.535</v>
      </c>
      <c r="M106" s="55">
        <f t="shared" si="6"/>
        <v>161.04</v>
      </c>
      <c r="N106" s="187">
        <v>10.54</v>
      </c>
      <c r="O106" s="55">
        <f t="shared" si="7"/>
        <v>161.04</v>
      </c>
      <c r="P106" s="55">
        <v>161.25</v>
      </c>
      <c r="Q106" s="192"/>
      <c r="R106" s="65"/>
      <c r="U106" s="63"/>
      <c r="V106" s="62"/>
      <c r="W106" s="63"/>
    </row>
    <row r="107" spans="1:23">
      <c r="A107" s="60">
        <v>103</v>
      </c>
      <c r="B107" s="2" t="s">
        <v>3919</v>
      </c>
      <c r="C107" s="3" t="s">
        <v>149</v>
      </c>
      <c r="D107" s="58" t="s">
        <v>2208</v>
      </c>
      <c r="E107" s="4" t="str">
        <f>VLOOKUP(D107,type2!C:D,2,0)</f>
        <v>สำนักงานธนารักษ์พื้นที่จังหวัดกระบี่</v>
      </c>
      <c r="F107" s="4" t="str">
        <f>VLOOKUP(E107,type2!D:E,2,0)</f>
        <v xml:space="preserve">ถ.เจ้าฟ้า ต.ปากน้ำ อ.เมืองกระบี่ จ.กระบี่ </v>
      </c>
      <c r="G107" s="2" t="s">
        <v>18</v>
      </c>
      <c r="H107" s="6">
        <v>0</v>
      </c>
      <c r="I107" s="61">
        <v>0</v>
      </c>
      <c r="J107" s="20">
        <v>4</v>
      </c>
      <c r="K107" s="56">
        <f t="shared" si="5"/>
        <v>14</v>
      </c>
      <c r="L107" s="55">
        <f t="shared" si="4"/>
        <v>0.98000000000000009</v>
      </c>
      <c r="M107" s="55">
        <f t="shared" si="6"/>
        <v>14.98</v>
      </c>
      <c r="N107" s="187">
        <v>0.98</v>
      </c>
      <c r="O107" s="55">
        <f t="shared" si="7"/>
        <v>14.98</v>
      </c>
      <c r="P107" s="55">
        <v>15</v>
      </c>
      <c r="Q107" s="192"/>
      <c r="R107" s="65"/>
      <c r="U107" s="63"/>
      <c r="V107" s="62"/>
      <c r="W107" s="63"/>
    </row>
    <row r="108" spans="1:23">
      <c r="A108" s="60">
        <v>104</v>
      </c>
      <c r="B108" s="2" t="s">
        <v>3919</v>
      </c>
      <c r="C108" s="59" t="s">
        <v>150</v>
      </c>
      <c r="D108" s="58" t="s">
        <v>1541</v>
      </c>
      <c r="E108" s="4" t="str">
        <f>VLOOKUP(D108,type2!C:D,2,0)</f>
        <v>นายสาโรจน์ สวาปการ (หน่อง)</v>
      </c>
      <c r="F108" s="4" t="str">
        <f>VLOOKUP(E108,type2!D:E,2,0)</f>
        <v>14 ถ.ร่วมใจ ต.ปากน้ำ อ.เมืองกระบี่ จ.กระบี่</v>
      </c>
      <c r="G108" s="2" t="s">
        <v>18</v>
      </c>
      <c r="H108" s="6">
        <v>0</v>
      </c>
      <c r="I108" s="61">
        <v>0</v>
      </c>
      <c r="J108" s="20">
        <v>27</v>
      </c>
      <c r="K108" s="56">
        <f t="shared" si="5"/>
        <v>94.5</v>
      </c>
      <c r="L108" s="55">
        <f t="shared" si="4"/>
        <v>6.6150000000000002</v>
      </c>
      <c r="M108" s="55">
        <f t="shared" si="6"/>
        <v>101.12</v>
      </c>
      <c r="N108" s="187">
        <v>6.62</v>
      </c>
      <c r="O108" s="55">
        <f t="shared" si="7"/>
        <v>101.12</v>
      </c>
      <c r="P108" s="55">
        <v>101.25</v>
      </c>
      <c r="Q108" s="192"/>
      <c r="R108" s="65"/>
      <c r="S108" s="45"/>
      <c r="T108" s="45"/>
      <c r="U108" s="45"/>
      <c r="V108" s="45"/>
      <c r="W108" s="63"/>
    </row>
    <row r="109" spans="1:23">
      <c r="A109" s="60">
        <v>105</v>
      </c>
      <c r="B109" s="2" t="s">
        <v>3919</v>
      </c>
      <c r="C109" s="3" t="s">
        <v>151</v>
      </c>
      <c r="D109" s="58" t="s">
        <v>1665</v>
      </c>
      <c r="E109" s="4" t="str">
        <f>VLOOKUP(D109,type2!C:D,2,0)</f>
        <v>นายเติมศักดิ์ จิววุฒิพงค์(คาร์เทียร์)</v>
      </c>
      <c r="F109" s="4" t="str">
        <f>VLOOKUP(E109,type2!D:E,2,0)</f>
        <v>8 ถ.คงคา ต.ปากน้ำ อ.เมืองกระบี่ จ.กระบี่</v>
      </c>
      <c r="G109" s="2" t="s">
        <v>18</v>
      </c>
      <c r="H109" s="6">
        <v>0</v>
      </c>
      <c r="I109" s="61">
        <v>0</v>
      </c>
      <c r="J109" s="20">
        <v>12</v>
      </c>
      <c r="K109" s="56">
        <f t="shared" si="5"/>
        <v>42</v>
      </c>
      <c r="L109" s="55">
        <f t="shared" si="4"/>
        <v>2.9400000000000004</v>
      </c>
      <c r="M109" s="55">
        <f t="shared" si="6"/>
        <v>44.94</v>
      </c>
      <c r="N109" s="187">
        <v>2.94</v>
      </c>
      <c r="O109" s="55">
        <f t="shared" si="7"/>
        <v>44.94</v>
      </c>
      <c r="P109" s="55">
        <v>45</v>
      </c>
      <c r="Q109" s="192"/>
      <c r="R109" s="65"/>
      <c r="U109" s="63"/>
      <c r="V109" s="62"/>
      <c r="W109" s="63"/>
    </row>
    <row r="110" spans="1:23">
      <c r="A110" s="60">
        <v>106</v>
      </c>
      <c r="B110" s="2" t="s">
        <v>3919</v>
      </c>
      <c r="C110" s="3" t="s">
        <v>152</v>
      </c>
      <c r="D110" s="58" t="s">
        <v>2492</v>
      </c>
      <c r="E110" s="4" t="str">
        <f>VLOOKUP(D110,type2!C:D,2,0)</f>
        <v>นายธวัช ดีไชยเศรษฐ (Souvenir Shop)</v>
      </c>
      <c r="F110" s="4" t="str">
        <f>VLOOKUP(E110,type2!D:E,2,0)</f>
        <v>46 ถ.พฤกษาอุทิศ ต.ปากน้ำ อ.เมืองกระบี่ จ.กระบี่</v>
      </c>
      <c r="G110" s="198" t="s">
        <v>2495</v>
      </c>
      <c r="H110" s="6">
        <v>26.24</v>
      </c>
      <c r="I110" s="61">
        <v>1.74</v>
      </c>
      <c r="J110" s="20">
        <v>1</v>
      </c>
      <c r="K110" s="56">
        <f t="shared" si="5"/>
        <v>3.5</v>
      </c>
      <c r="L110" s="55">
        <f t="shared" si="4"/>
        <v>0.24500000000000002</v>
      </c>
      <c r="M110" s="55">
        <f t="shared" si="6"/>
        <v>3.75</v>
      </c>
      <c r="N110" s="187">
        <v>1.99</v>
      </c>
      <c r="O110" s="55">
        <f t="shared" si="7"/>
        <v>29.99</v>
      </c>
      <c r="P110" s="55">
        <v>30</v>
      </c>
      <c r="Q110" s="192"/>
      <c r="R110" s="65"/>
      <c r="U110" s="63"/>
      <c r="V110" s="62"/>
      <c r="W110" s="63"/>
    </row>
    <row r="111" spans="1:23">
      <c r="A111" s="60">
        <v>107</v>
      </c>
      <c r="B111" s="2" t="s">
        <v>3919</v>
      </c>
      <c r="C111" s="59" t="s">
        <v>153</v>
      </c>
      <c r="D111" s="58" t="s">
        <v>1701</v>
      </c>
      <c r="E111" s="4" t="str">
        <f>VLOOKUP(D111,type2!C:D,2,0)</f>
        <v>นายวิทิต ชดช้อย</v>
      </c>
      <c r="F111" s="4" t="str">
        <f>VLOOKUP(E111,type2!D:E,2,0)</f>
        <v>52 ถ.คงคา ต.ปากน้ำ อ.เมืองกระบี่ จ.กระบี่</v>
      </c>
      <c r="G111" s="2" t="s">
        <v>18</v>
      </c>
      <c r="H111" s="6">
        <v>0</v>
      </c>
      <c r="I111" s="61">
        <v>0</v>
      </c>
      <c r="J111" s="20">
        <v>3</v>
      </c>
      <c r="K111" s="56">
        <f t="shared" si="5"/>
        <v>10.5</v>
      </c>
      <c r="L111" s="55">
        <f t="shared" si="4"/>
        <v>0.7350000000000001</v>
      </c>
      <c r="M111" s="55">
        <f t="shared" si="6"/>
        <v>11.24</v>
      </c>
      <c r="N111" s="187">
        <v>0.74</v>
      </c>
      <c r="O111" s="55">
        <f t="shared" si="7"/>
        <v>11.24</v>
      </c>
      <c r="P111" s="55">
        <v>11.25</v>
      </c>
      <c r="Q111" s="192"/>
      <c r="R111" s="65"/>
      <c r="U111" s="63"/>
      <c r="V111" s="62"/>
      <c r="W111" s="63"/>
    </row>
    <row r="112" spans="1:23">
      <c r="A112" s="60">
        <v>108</v>
      </c>
      <c r="B112" s="2" t="s">
        <v>3919</v>
      </c>
      <c r="C112" s="3" t="s">
        <v>154</v>
      </c>
      <c r="D112" s="64" t="s">
        <v>1698</v>
      </c>
      <c r="E112" s="4" t="str">
        <f>VLOOKUP(D112,type2!C:D,2,0)</f>
        <v>นายวิทิต ชดช้อย (วิทิตพานิชย์)</v>
      </c>
      <c r="F112" s="4" t="str">
        <f>VLOOKUP(E112,type2!D:E,2,0)</f>
        <v>44/46 ถ.คงคา ต.ปากน้ำ อ.เมืองกระบี่ จ.กระบี่</v>
      </c>
      <c r="G112" s="2" t="s">
        <v>18</v>
      </c>
      <c r="H112" s="6">
        <v>0</v>
      </c>
      <c r="I112" s="61">
        <v>0</v>
      </c>
      <c r="J112" s="20">
        <v>22</v>
      </c>
      <c r="K112" s="56">
        <f t="shared" si="5"/>
        <v>77</v>
      </c>
      <c r="L112" s="55">
        <f t="shared" si="4"/>
        <v>5.3900000000000006</v>
      </c>
      <c r="M112" s="55">
        <f t="shared" si="6"/>
        <v>82.39</v>
      </c>
      <c r="N112" s="187">
        <v>5.39</v>
      </c>
      <c r="O112" s="55">
        <f t="shared" si="7"/>
        <v>82.39</v>
      </c>
      <c r="P112" s="55">
        <v>82.5</v>
      </c>
      <c r="Q112" s="192"/>
      <c r="R112" s="65"/>
      <c r="U112" s="66"/>
      <c r="V112" s="62"/>
      <c r="W112" s="63"/>
    </row>
    <row r="113" spans="1:23">
      <c r="A113" s="60">
        <v>109</v>
      </c>
      <c r="B113" s="2" t="s">
        <v>3919</v>
      </c>
      <c r="C113" s="3" t="s">
        <v>155</v>
      </c>
      <c r="D113" s="58" t="s">
        <v>1719</v>
      </c>
      <c r="E113" s="4" t="str">
        <f>VLOOKUP(D113,type2!C:D,2,0)</f>
        <v>นายสุจินต์ ผดุงพงษ์</v>
      </c>
      <c r="F113" s="4" t="str">
        <f>VLOOKUP(E113,type2!D:E,2,0)</f>
        <v>92-94 ถ.คงคา ต.ปากน้ำ อ.เมืองกระบี่ จ.กระบี่</v>
      </c>
      <c r="G113" s="2" t="s">
        <v>18</v>
      </c>
      <c r="H113" s="6">
        <v>0</v>
      </c>
      <c r="I113" s="61">
        <v>0</v>
      </c>
      <c r="J113" s="20">
        <v>114</v>
      </c>
      <c r="K113" s="56">
        <f t="shared" si="5"/>
        <v>399</v>
      </c>
      <c r="L113" s="55">
        <f t="shared" si="4"/>
        <v>27.930000000000003</v>
      </c>
      <c r="M113" s="55">
        <f t="shared" si="6"/>
        <v>426.93</v>
      </c>
      <c r="N113" s="187">
        <v>27.93</v>
      </c>
      <c r="O113" s="55">
        <f t="shared" si="7"/>
        <v>426.93</v>
      </c>
      <c r="P113" s="55">
        <v>427</v>
      </c>
      <c r="Q113" s="192"/>
      <c r="R113" s="65"/>
      <c r="U113" s="63"/>
      <c r="V113" s="62"/>
      <c r="W113" s="63"/>
    </row>
    <row r="114" spans="1:23">
      <c r="A114" s="60">
        <v>110</v>
      </c>
      <c r="B114" s="2" t="s">
        <v>3919</v>
      </c>
      <c r="C114" s="59" t="s">
        <v>156</v>
      </c>
      <c r="D114" s="58" t="s">
        <v>1656</v>
      </c>
      <c r="E114" s="4" t="str">
        <f>VLOOKUP(D114,type2!C:D,2,0)</f>
        <v>นางยินดี จันทร์ผ่อง</v>
      </c>
      <c r="F114" s="4" t="str">
        <f>VLOOKUP(E114,type2!D:E,2,0)</f>
        <v>3 ถ.คงคา ต.ปากน้ำ อ.เมืองกระบี่ จ.กระบี่</v>
      </c>
      <c r="G114" s="2" t="s">
        <v>18</v>
      </c>
      <c r="H114" s="6">
        <v>0</v>
      </c>
      <c r="I114" s="61">
        <v>0</v>
      </c>
      <c r="J114" s="20">
        <v>9</v>
      </c>
      <c r="K114" s="56">
        <f t="shared" si="5"/>
        <v>31.5</v>
      </c>
      <c r="L114" s="55">
        <f t="shared" si="4"/>
        <v>2.2050000000000001</v>
      </c>
      <c r="M114" s="55">
        <f t="shared" si="6"/>
        <v>33.71</v>
      </c>
      <c r="N114" s="187">
        <v>2.21</v>
      </c>
      <c r="O114" s="55">
        <f t="shared" si="7"/>
        <v>33.71</v>
      </c>
      <c r="P114" s="55">
        <v>33.75</v>
      </c>
      <c r="Q114" s="192"/>
      <c r="R114" s="65"/>
      <c r="S114" s="45"/>
      <c r="T114" s="45"/>
      <c r="U114" s="45"/>
      <c r="V114" s="45"/>
      <c r="W114" s="63"/>
    </row>
    <row r="115" spans="1:23">
      <c r="A115" s="60">
        <v>111</v>
      </c>
      <c r="B115" s="2" t="s">
        <v>3919</v>
      </c>
      <c r="C115" s="3" t="s">
        <v>157</v>
      </c>
      <c r="D115" s="58" t="s">
        <v>1680</v>
      </c>
      <c r="E115" s="4" t="str">
        <f>VLOOKUP(D115,type2!C:D,2,0)</f>
        <v>ร.ต.อ.พร้อม รอดรักษา</v>
      </c>
      <c r="F115" s="4" t="str">
        <f>VLOOKUP(E115,type2!D:E,2,0)</f>
        <v>26 ถ.คงคา ต.ปากน้ำ อ.เมืองกระบี่ จ.กระบี่</v>
      </c>
      <c r="G115" s="2" t="s">
        <v>18</v>
      </c>
      <c r="H115" s="6">
        <v>0</v>
      </c>
      <c r="I115" s="61">
        <v>0</v>
      </c>
      <c r="J115" s="20">
        <v>3</v>
      </c>
      <c r="K115" s="56">
        <f t="shared" si="5"/>
        <v>10.5</v>
      </c>
      <c r="L115" s="55">
        <f t="shared" si="4"/>
        <v>0.7350000000000001</v>
      </c>
      <c r="M115" s="55">
        <f t="shared" si="6"/>
        <v>11.24</v>
      </c>
      <c r="N115" s="187">
        <v>0.74</v>
      </c>
      <c r="O115" s="55">
        <f t="shared" si="7"/>
        <v>11.24</v>
      </c>
      <c r="P115" s="55">
        <v>11.25</v>
      </c>
      <c r="Q115" s="192"/>
      <c r="R115" s="65"/>
      <c r="U115" s="63"/>
      <c r="V115" s="62"/>
      <c r="W115" s="63"/>
    </row>
    <row r="116" spans="1:23">
      <c r="A116" s="60">
        <v>112</v>
      </c>
      <c r="B116" s="2" t="s">
        <v>3919</v>
      </c>
      <c r="C116" s="3" t="s">
        <v>158</v>
      </c>
      <c r="D116" s="58" t="s">
        <v>1677</v>
      </c>
      <c r="E116" s="4" t="str">
        <f>VLOOKUP(D116,type2!C:D,2,0)</f>
        <v>นายก้องลุ้น แซ่ต้อง</v>
      </c>
      <c r="F116" s="4" t="str">
        <f>VLOOKUP(E116,type2!D:E,2,0)</f>
        <v>24 ถ.คงคา ต.ปากน้ำ อ.เมืองกระบี่ จ.กระบี่</v>
      </c>
      <c r="G116" s="2" t="s">
        <v>18</v>
      </c>
      <c r="H116" s="6">
        <v>0</v>
      </c>
      <c r="I116" s="61">
        <v>0</v>
      </c>
      <c r="J116" s="20">
        <v>10</v>
      </c>
      <c r="K116" s="56">
        <f t="shared" si="5"/>
        <v>35</v>
      </c>
      <c r="L116" s="55">
        <f t="shared" si="4"/>
        <v>2.4500000000000002</v>
      </c>
      <c r="M116" s="55">
        <f t="shared" si="6"/>
        <v>37.450000000000003</v>
      </c>
      <c r="N116" s="187">
        <v>2.4500000000000002</v>
      </c>
      <c r="O116" s="55">
        <f t="shared" si="7"/>
        <v>37.450000000000003</v>
      </c>
      <c r="P116" s="55">
        <v>37.5</v>
      </c>
      <c r="Q116" s="192"/>
      <c r="R116" s="65"/>
      <c r="U116" s="63"/>
      <c r="V116" s="62"/>
      <c r="W116" s="63"/>
    </row>
    <row r="117" spans="1:23">
      <c r="A117" s="60">
        <v>113</v>
      </c>
      <c r="B117" s="2" t="s">
        <v>3919</v>
      </c>
      <c r="C117" s="59" t="s">
        <v>159</v>
      </c>
      <c r="D117" s="58" t="s">
        <v>1689</v>
      </c>
      <c r="E117" s="4" t="str">
        <f>VLOOKUP(D117,type2!C:D,2,0)</f>
        <v>นางสุภลัคน์ เสนะพันธุ์</v>
      </c>
      <c r="F117" s="4" t="str">
        <f>VLOOKUP(E117,type2!D:E,2,0)</f>
        <v>30 ถ.คงคา ต.ปากน้ำ อ.เมืองกระบี่ จ.กระบี่</v>
      </c>
      <c r="G117" s="2" t="s">
        <v>18</v>
      </c>
      <c r="H117" s="6">
        <v>0</v>
      </c>
      <c r="I117" s="61">
        <v>0</v>
      </c>
      <c r="J117" s="20">
        <v>50</v>
      </c>
      <c r="K117" s="56">
        <f t="shared" si="5"/>
        <v>175</v>
      </c>
      <c r="L117" s="55">
        <f t="shared" si="4"/>
        <v>12.250000000000002</v>
      </c>
      <c r="M117" s="55">
        <f t="shared" si="6"/>
        <v>187.25</v>
      </c>
      <c r="N117" s="187">
        <v>12.25</v>
      </c>
      <c r="O117" s="55">
        <f t="shared" si="7"/>
        <v>187.25</v>
      </c>
      <c r="P117" s="55">
        <v>187.25</v>
      </c>
      <c r="Q117" s="192"/>
      <c r="R117" s="65"/>
      <c r="S117" s="45"/>
      <c r="T117" s="45"/>
      <c r="U117" s="45"/>
      <c r="V117" s="45"/>
      <c r="W117" s="63"/>
    </row>
    <row r="118" spans="1:23">
      <c r="A118" s="60">
        <v>114</v>
      </c>
      <c r="B118" s="2" t="s">
        <v>3919</v>
      </c>
      <c r="C118" s="3" t="s">
        <v>160</v>
      </c>
      <c r="D118" s="58" t="s">
        <v>1662</v>
      </c>
      <c r="E118" s="4" t="str">
        <f>VLOOKUP(D118,type2!C:D,2,0)</f>
        <v>น.ส.สุปิยา ณ ระนอง</v>
      </c>
      <c r="F118" s="4" t="str">
        <f>VLOOKUP(E118,type2!D:E,2,0)</f>
        <v>6 ถ.คงคา ต.ปากน้ำ อ.เมืองกระบี่ จ.กระบี่</v>
      </c>
      <c r="G118" s="2" t="s">
        <v>18</v>
      </c>
      <c r="H118" s="6">
        <v>0</v>
      </c>
      <c r="I118" s="61">
        <v>0</v>
      </c>
      <c r="J118" s="20">
        <v>10</v>
      </c>
      <c r="K118" s="56">
        <f t="shared" si="5"/>
        <v>35</v>
      </c>
      <c r="L118" s="55">
        <f t="shared" si="4"/>
        <v>2.4500000000000002</v>
      </c>
      <c r="M118" s="55">
        <f t="shared" si="6"/>
        <v>37.450000000000003</v>
      </c>
      <c r="N118" s="187">
        <v>2.4500000000000002</v>
      </c>
      <c r="O118" s="55">
        <f t="shared" si="7"/>
        <v>37.450000000000003</v>
      </c>
      <c r="P118" s="55">
        <v>37.5</v>
      </c>
      <c r="Q118" s="192"/>
      <c r="R118" s="65"/>
      <c r="S118" s="33">
        <f>SUM(N89:N118)</f>
        <v>201.01000000000002</v>
      </c>
      <c r="T118" s="33">
        <f>SUM(O89:O118)</f>
        <v>3071.0099999999989</v>
      </c>
      <c r="U118" s="158">
        <f>SUM(P89:P118)</f>
        <v>3073</v>
      </c>
      <c r="V118" s="62">
        <v>3073</v>
      </c>
      <c r="W118" s="63"/>
    </row>
    <row r="119" spans="1:23">
      <c r="A119" s="60">
        <v>115</v>
      </c>
      <c r="B119" s="2" t="s">
        <v>3921</v>
      </c>
      <c r="C119" s="3" t="s">
        <v>161</v>
      </c>
      <c r="D119" s="58" t="s">
        <v>2415</v>
      </c>
      <c r="E119" s="4" t="str">
        <f>VLOOKUP(D119,type2!C:D,2,0)</f>
        <v>นางธิดา เทพเฉลิม</v>
      </c>
      <c r="F119" s="4" t="str">
        <f>VLOOKUP(E119,type2!D:E,2,0)</f>
        <v>42 ถ.เจ้าคุณ ต.ปากน้ำ อ.เมืองกระบี่ จ.กระบี่</v>
      </c>
      <c r="G119" s="2" t="s">
        <v>18</v>
      </c>
      <c r="H119" s="6">
        <v>0</v>
      </c>
      <c r="I119" s="61">
        <v>0</v>
      </c>
      <c r="J119" s="20">
        <v>20</v>
      </c>
      <c r="K119" s="56">
        <f t="shared" si="5"/>
        <v>70</v>
      </c>
      <c r="L119" s="55">
        <f t="shared" si="4"/>
        <v>4.9000000000000004</v>
      </c>
      <c r="M119" s="55">
        <f t="shared" si="6"/>
        <v>74.900000000000006</v>
      </c>
      <c r="N119" s="187">
        <v>4.9000000000000004</v>
      </c>
      <c r="O119" s="55">
        <f t="shared" si="7"/>
        <v>74.900000000000006</v>
      </c>
      <c r="P119" s="55">
        <v>75</v>
      </c>
      <c r="Q119" s="192"/>
      <c r="R119" s="65"/>
      <c r="S119" s="45"/>
      <c r="T119" s="45"/>
      <c r="U119" s="45"/>
      <c r="V119" s="45"/>
      <c r="W119" s="63"/>
    </row>
    <row r="120" spans="1:23">
      <c r="A120" s="60">
        <v>116</v>
      </c>
      <c r="B120" s="2" t="s">
        <v>3921</v>
      </c>
      <c r="C120" s="59" t="s">
        <v>162</v>
      </c>
      <c r="D120" s="58" t="s">
        <v>2417</v>
      </c>
      <c r="E120" s="4" t="str">
        <f>VLOOKUP(D120,type2!C:D,2,0)</f>
        <v>นายล้วน ตันตาปกุล</v>
      </c>
      <c r="F120" s="4" t="str">
        <f>VLOOKUP(E120,type2!D:E,2,0)</f>
        <v>46 ถ.เจ้าคุณ ต.ปากน้ำ อ.เมืองกระบี่ จ.กระบี่</v>
      </c>
      <c r="G120" s="2" t="s">
        <v>18</v>
      </c>
      <c r="H120" s="6">
        <v>0</v>
      </c>
      <c r="I120" s="61">
        <v>0</v>
      </c>
      <c r="J120" s="20">
        <v>18</v>
      </c>
      <c r="K120" s="56">
        <f t="shared" si="5"/>
        <v>63</v>
      </c>
      <c r="L120" s="55">
        <f t="shared" si="4"/>
        <v>4.41</v>
      </c>
      <c r="M120" s="55">
        <f t="shared" si="6"/>
        <v>67.41</v>
      </c>
      <c r="N120" s="187">
        <v>4.41</v>
      </c>
      <c r="O120" s="55">
        <f t="shared" si="7"/>
        <v>67.41</v>
      </c>
      <c r="P120" s="55">
        <v>67.5</v>
      </c>
      <c r="Q120" s="192"/>
      <c r="R120" s="65"/>
      <c r="S120" s="45"/>
      <c r="T120" s="45"/>
      <c r="U120" s="45"/>
      <c r="V120" s="45"/>
      <c r="W120" s="63"/>
    </row>
    <row r="121" spans="1:23">
      <c r="A121" s="60">
        <v>117</v>
      </c>
      <c r="B121" s="2" t="s">
        <v>3921</v>
      </c>
      <c r="C121" s="3" t="s">
        <v>163</v>
      </c>
      <c r="D121" s="58" t="s">
        <v>2420</v>
      </c>
      <c r="E121" s="4" t="str">
        <f>VLOOKUP(D121,type2!C:D,2,0)</f>
        <v>นางยุวดี ลี้ตระกูล</v>
      </c>
      <c r="F121" s="4" t="str">
        <f>VLOOKUP(E121,type2!D:E,2,0)</f>
        <v>48 ถ.เจ้าคุณ ต.ปากน้ำ อ.เมืองกระบี่ จ.กระบี่</v>
      </c>
      <c r="G121" s="2" t="s">
        <v>18</v>
      </c>
      <c r="H121" s="6">
        <v>0</v>
      </c>
      <c r="I121" s="61">
        <v>0</v>
      </c>
      <c r="J121" s="20">
        <v>8</v>
      </c>
      <c r="K121" s="56">
        <f t="shared" si="5"/>
        <v>28</v>
      </c>
      <c r="L121" s="55">
        <f t="shared" si="4"/>
        <v>1.9600000000000002</v>
      </c>
      <c r="M121" s="55">
        <f t="shared" si="6"/>
        <v>29.96</v>
      </c>
      <c r="N121" s="187">
        <v>1.96</v>
      </c>
      <c r="O121" s="55">
        <f t="shared" si="7"/>
        <v>29.96</v>
      </c>
      <c r="P121" s="55">
        <v>30</v>
      </c>
      <c r="Q121" s="192"/>
      <c r="R121" s="65"/>
      <c r="U121" s="66"/>
      <c r="V121" s="45"/>
      <c r="W121" s="63"/>
    </row>
    <row r="122" spans="1:23">
      <c r="A122" s="60">
        <v>118</v>
      </c>
      <c r="B122" s="2" t="s">
        <v>3921</v>
      </c>
      <c r="C122" s="3" t="s">
        <v>164</v>
      </c>
      <c r="D122" s="58" t="s">
        <v>2423</v>
      </c>
      <c r="E122" s="4" t="str">
        <f>VLOOKUP(D122,type2!C:D,2,0)</f>
        <v>บ.BS.สถาปัตย์ จำกัด</v>
      </c>
      <c r="F122" s="4" t="str">
        <f>VLOOKUP(E122,type2!D:E,2,0)</f>
        <v>50 ถ.เจ้าคุณ ต.ปากน้ำ อ.เมืองกระบี่ จ.กระบี่</v>
      </c>
      <c r="G122" s="2" t="s">
        <v>3915</v>
      </c>
      <c r="H122" s="100">
        <v>108.61</v>
      </c>
      <c r="I122" s="6">
        <v>7.11</v>
      </c>
      <c r="J122" s="20">
        <v>22</v>
      </c>
      <c r="K122" s="56">
        <f t="shared" si="5"/>
        <v>77</v>
      </c>
      <c r="L122" s="55">
        <f t="shared" si="4"/>
        <v>5.3900000000000006</v>
      </c>
      <c r="M122" s="55">
        <f t="shared" si="6"/>
        <v>82.39</v>
      </c>
      <c r="N122" s="187">
        <v>12.5</v>
      </c>
      <c r="O122" s="55">
        <f t="shared" si="7"/>
        <v>191</v>
      </c>
      <c r="P122" s="55">
        <v>191</v>
      </c>
      <c r="Q122" s="192"/>
      <c r="R122" s="65"/>
      <c r="S122" s="45"/>
      <c r="T122" s="45"/>
      <c r="U122" s="45"/>
      <c r="V122" s="45"/>
      <c r="W122" s="63"/>
    </row>
    <row r="123" spans="1:23">
      <c r="A123" s="60">
        <v>119</v>
      </c>
      <c r="B123" s="2" t="s">
        <v>3921</v>
      </c>
      <c r="C123" s="59" t="s">
        <v>165</v>
      </c>
      <c r="D123" s="58" t="s">
        <v>2385</v>
      </c>
      <c r="E123" s="4" t="str">
        <f>VLOOKUP(D123,type2!C:D,2,0)</f>
        <v>น.ส.วรรณทนีย์ ประทีปศิริปัญญา</v>
      </c>
      <c r="F123" s="4" t="str">
        <f>VLOOKUP(E123,type2!D:E,2,0)</f>
        <v>9 ถ.เจ้าคุณ ต.ปากน้ำ อ.เมืองกระบี่ จ.กระบี่</v>
      </c>
      <c r="G123" s="2" t="s">
        <v>18</v>
      </c>
      <c r="H123" s="100">
        <v>0</v>
      </c>
      <c r="I123" s="6">
        <v>0</v>
      </c>
      <c r="J123" s="20">
        <v>63</v>
      </c>
      <c r="K123" s="56">
        <f t="shared" si="5"/>
        <v>220.5</v>
      </c>
      <c r="L123" s="55">
        <f t="shared" si="4"/>
        <v>15.435000000000002</v>
      </c>
      <c r="M123" s="55">
        <f t="shared" si="6"/>
        <v>235.94</v>
      </c>
      <c r="N123" s="187">
        <v>15.44</v>
      </c>
      <c r="O123" s="55">
        <f t="shared" si="7"/>
        <v>235.94</v>
      </c>
      <c r="P123" s="55">
        <v>236</v>
      </c>
      <c r="Q123" s="192"/>
      <c r="R123" s="65"/>
      <c r="T123" s="45"/>
      <c r="U123" s="45"/>
      <c r="V123" s="45"/>
      <c r="W123" s="63"/>
    </row>
    <row r="124" spans="1:23">
      <c r="A124" s="60">
        <v>120</v>
      </c>
      <c r="B124" s="2" t="s">
        <v>3921</v>
      </c>
      <c r="C124" s="3" t="s">
        <v>166</v>
      </c>
      <c r="D124" s="58" t="s">
        <v>2377</v>
      </c>
      <c r="E124" s="4" t="str">
        <f>VLOOKUP(D124,type2!C:D,2,0)</f>
        <v>นายภิรมย์ พรพาณิชพันธุ์</v>
      </c>
      <c r="F124" s="4" t="str">
        <f>VLOOKUP(E124,type2!D:E,2,0)</f>
        <v>7/22 ถ.เจ้าคุณ ต.ปากน้ำ อ.เมืองกระบี่ จ.กระบี่</v>
      </c>
      <c r="G124" s="2" t="s">
        <v>3915</v>
      </c>
      <c r="H124" s="6">
        <v>26.22</v>
      </c>
      <c r="I124" s="6">
        <v>1.72</v>
      </c>
      <c r="J124" s="20">
        <v>10</v>
      </c>
      <c r="K124" s="56">
        <f t="shared" si="5"/>
        <v>35</v>
      </c>
      <c r="L124" s="55">
        <f t="shared" si="4"/>
        <v>2.4500000000000002</v>
      </c>
      <c r="M124" s="55">
        <f t="shared" si="6"/>
        <v>37.450000000000003</v>
      </c>
      <c r="N124" s="187">
        <v>4.17</v>
      </c>
      <c r="O124" s="55">
        <f t="shared" si="7"/>
        <v>63.67</v>
      </c>
      <c r="P124" s="55">
        <v>63.75</v>
      </c>
      <c r="Q124" s="192"/>
      <c r="R124" s="65"/>
      <c r="T124" s="45"/>
      <c r="U124" s="45"/>
      <c r="V124" s="45"/>
      <c r="W124" s="63"/>
    </row>
    <row r="125" spans="1:23">
      <c r="A125" s="60">
        <v>121</v>
      </c>
      <c r="B125" s="2" t="s">
        <v>3921</v>
      </c>
      <c r="C125" s="3" t="s">
        <v>167</v>
      </c>
      <c r="D125" s="58" t="s">
        <v>2379</v>
      </c>
      <c r="E125" s="4" t="str">
        <f>VLOOKUP(D125,type2!C:D,2,0)</f>
        <v>นายภิรมย์ พรพาณิชพันธุ์</v>
      </c>
      <c r="F125" s="4" t="str">
        <f>VLOOKUP(E125,type2!D:E,2,0)</f>
        <v>7/22 ถ.เจ้าคุณ ต.ปากน้ำ อ.เมืองกระบี่ จ.กระบี่</v>
      </c>
      <c r="G125" s="10" t="s">
        <v>18</v>
      </c>
      <c r="H125" s="6">
        <v>0</v>
      </c>
      <c r="I125" s="6">
        <v>0</v>
      </c>
      <c r="J125" s="20">
        <v>24</v>
      </c>
      <c r="K125" s="56">
        <f t="shared" si="5"/>
        <v>84</v>
      </c>
      <c r="L125" s="55">
        <f t="shared" si="4"/>
        <v>5.8800000000000008</v>
      </c>
      <c r="M125" s="55">
        <f t="shared" si="6"/>
        <v>89.88</v>
      </c>
      <c r="N125" s="187">
        <v>5.88</v>
      </c>
      <c r="O125" s="55">
        <f t="shared" si="7"/>
        <v>89.88</v>
      </c>
      <c r="P125" s="55">
        <v>90</v>
      </c>
      <c r="Q125" s="192"/>
      <c r="R125" s="65"/>
      <c r="S125" s="45"/>
      <c r="T125" s="45"/>
      <c r="U125" s="45"/>
      <c r="V125" s="45"/>
      <c r="W125" s="63"/>
    </row>
    <row r="126" spans="1:23">
      <c r="A126" s="60">
        <v>122</v>
      </c>
      <c r="B126" s="2" t="s">
        <v>3921</v>
      </c>
      <c r="C126" s="59" t="s">
        <v>168</v>
      </c>
      <c r="D126" s="58" t="s">
        <v>2381</v>
      </c>
      <c r="E126" s="4" t="str">
        <f>VLOOKUP(D126,type2!C:D,2,0)</f>
        <v>นายภิรมย์ พรพาณิชพันธุ์</v>
      </c>
      <c r="F126" s="4" t="str">
        <f>VLOOKUP(E126,type2!D:E,2,0)</f>
        <v>7/22 ถ.เจ้าคุณ ต.ปากน้ำ อ.เมืองกระบี่ จ.กระบี่</v>
      </c>
      <c r="G126" s="10" t="s">
        <v>18</v>
      </c>
      <c r="H126" s="6">
        <v>0</v>
      </c>
      <c r="I126" s="6">
        <v>0</v>
      </c>
      <c r="J126" s="20">
        <v>12</v>
      </c>
      <c r="K126" s="56">
        <f t="shared" si="5"/>
        <v>42</v>
      </c>
      <c r="L126" s="55">
        <f t="shared" si="4"/>
        <v>2.9400000000000004</v>
      </c>
      <c r="M126" s="55">
        <f t="shared" si="6"/>
        <v>44.94</v>
      </c>
      <c r="N126" s="187">
        <v>2.94</v>
      </c>
      <c r="O126" s="55">
        <f t="shared" si="7"/>
        <v>44.94</v>
      </c>
      <c r="P126" s="55">
        <v>45</v>
      </c>
      <c r="Q126" s="193"/>
      <c r="R126" s="65"/>
      <c r="S126" s="45"/>
      <c r="T126" s="45"/>
      <c r="U126" s="45"/>
      <c r="V126" s="45"/>
      <c r="W126" s="63"/>
    </row>
    <row r="127" spans="1:23">
      <c r="A127" s="60">
        <v>123</v>
      </c>
      <c r="B127" s="2" t="s">
        <v>3921</v>
      </c>
      <c r="C127" s="3" t="s">
        <v>169</v>
      </c>
      <c r="D127" s="58" t="s">
        <v>2357</v>
      </c>
      <c r="E127" s="4" t="str">
        <f>VLOOKUP(D127,type2!C:D,2,0)</f>
        <v>นายชาญจิต นาวงศ์ศรี</v>
      </c>
      <c r="F127" s="4" t="str">
        <f>VLOOKUP(E127,type2!D:E,2,0)</f>
        <v>4 ถ.เจ้าคุณ ต.ปากน้ำ อ.เมืองกระบี่ จ.กระบี่</v>
      </c>
      <c r="G127" s="2" t="s">
        <v>3915</v>
      </c>
      <c r="H127" s="6">
        <v>82.39</v>
      </c>
      <c r="I127" s="6">
        <v>5.39</v>
      </c>
      <c r="J127" s="20">
        <v>18</v>
      </c>
      <c r="K127" s="56">
        <f t="shared" si="5"/>
        <v>63</v>
      </c>
      <c r="L127" s="55">
        <f t="shared" si="4"/>
        <v>4.41</v>
      </c>
      <c r="M127" s="55">
        <f t="shared" si="6"/>
        <v>67.41</v>
      </c>
      <c r="N127" s="187">
        <v>9.8000000000000007</v>
      </c>
      <c r="O127" s="55">
        <f t="shared" si="7"/>
        <v>149.80000000000001</v>
      </c>
      <c r="P127" s="55">
        <v>150</v>
      </c>
      <c r="Q127" s="193"/>
      <c r="R127" s="65"/>
      <c r="S127" s="45"/>
      <c r="T127" s="45"/>
      <c r="U127" s="45"/>
      <c r="V127" s="45"/>
      <c r="W127" s="63"/>
    </row>
    <row r="128" spans="1:23">
      <c r="A128" s="60">
        <v>124</v>
      </c>
      <c r="B128" s="2" t="s">
        <v>3921</v>
      </c>
      <c r="C128" s="3" t="s">
        <v>170</v>
      </c>
      <c r="D128" s="58" t="s">
        <v>2360</v>
      </c>
      <c r="E128" s="4" t="str">
        <f>VLOOKUP(D128,type2!C:D,2,0)</f>
        <v>น.ส.สุจิตรา เต็มสิทธิการ</v>
      </c>
      <c r="F128" s="4" t="str">
        <f>VLOOKUP(E128,type2!D:E,2,0)</f>
        <v>5 ถ.เจ้าคุณ ต.ปากน้ำ อ.เมืองกระบี่ จ.กระบี่</v>
      </c>
      <c r="G128" s="10" t="s">
        <v>18</v>
      </c>
      <c r="H128" s="6">
        <v>0</v>
      </c>
      <c r="I128" s="6">
        <v>0</v>
      </c>
      <c r="J128" s="20">
        <v>10</v>
      </c>
      <c r="K128" s="56">
        <f t="shared" si="5"/>
        <v>35</v>
      </c>
      <c r="L128" s="55">
        <f t="shared" si="4"/>
        <v>2.4500000000000002</v>
      </c>
      <c r="M128" s="55">
        <f t="shared" si="6"/>
        <v>37.450000000000003</v>
      </c>
      <c r="N128" s="187">
        <v>2.4500000000000002</v>
      </c>
      <c r="O128" s="55">
        <f t="shared" si="7"/>
        <v>37.450000000000003</v>
      </c>
      <c r="P128" s="55">
        <v>37.5</v>
      </c>
      <c r="Q128" s="193"/>
      <c r="R128" s="65"/>
      <c r="S128" s="45"/>
      <c r="T128" s="45"/>
      <c r="U128" s="45"/>
      <c r="V128" s="45"/>
      <c r="W128" s="63"/>
    </row>
    <row r="129" spans="1:23">
      <c r="A129" s="60">
        <v>125</v>
      </c>
      <c r="B129" s="2" t="s">
        <v>3921</v>
      </c>
      <c r="C129" s="59" t="s">
        <v>171</v>
      </c>
      <c r="D129" s="58" t="s">
        <v>2363</v>
      </c>
      <c r="E129" s="4" t="str">
        <f>VLOOKUP(D129,type2!C:D,2,0)</f>
        <v>นางธัญญพัชร แก้วนิยม</v>
      </c>
      <c r="F129" s="4" t="str">
        <f>VLOOKUP(E129,type2!D:E,2,0)</f>
        <v>5/1 ถ.เจ้าคุณ ต.ปากน้ำ อ.เมืองกระบี่ จ.กระบี่</v>
      </c>
      <c r="G129" s="2" t="s">
        <v>3914</v>
      </c>
      <c r="H129" s="100">
        <v>220.96</v>
      </c>
      <c r="I129" s="6">
        <v>14.46</v>
      </c>
      <c r="J129" s="20">
        <v>33</v>
      </c>
      <c r="K129" s="56">
        <f t="shared" si="5"/>
        <v>115.5</v>
      </c>
      <c r="L129" s="55">
        <f t="shared" si="4"/>
        <v>8.0850000000000009</v>
      </c>
      <c r="M129" s="55">
        <f t="shared" si="6"/>
        <v>123.59</v>
      </c>
      <c r="N129" s="187">
        <v>22.55</v>
      </c>
      <c r="O129" s="55">
        <f t="shared" si="7"/>
        <v>344.55</v>
      </c>
      <c r="P129" s="55">
        <v>344.75</v>
      </c>
      <c r="Q129" s="193"/>
      <c r="R129" s="65"/>
      <c r="S129" s="45"/>
      <c r="T129" s="45"/>
      <c r="U129" s="45"/>
      <c r="V129" s="45"/>
      <c r="W129" s="63"/>
    </row>
    <row r="130" spans="1:23">
      <c r="A130" s="60">
        <v>126</v>
      </c>
      <c r="B130" s="2" t="s">
        <v>3921</v>
      </c>
      <c r="C130" s="3" t="s">
        <v>172</v>
      </c>
      <c r="D130" s="58" t="s">
        <v>2325</v>
      </c>
      <c r="E130" s="4" t="str">
        <f>VLOOKUP(D130,type2!C:D,2,0)</f>
        <v>นายเสกสรรค์ พรสินศิริรักษ์</v>
      </c>
      <c r="F130" s="4" t="str">
        <f>VLOOKUP(E130,type2!D:E,2,0)</f>
        <v>2 ถ.เจ้าคุณ ต.ปากน้ำ อ.เมืองกระบี่ จ.กระบี่</v>
      </c>
      <c r="G130" s="9" t="s">
        <v>18</v>
      </c>
      <c r="H130" s="56">
        <v>0</v>
      </c>
      <c r="I130" s="6">
        <v>0</v>
      </c>
      <c r="J130" s="20">
        <v>35</v>
      </c>
      <c r="K130" s="56">
        <f t="shared" si="5"/>
        <v>122.5</v>
      </c>
      <c r="L130" s="55">
        <f t="shared" si="4"/>
        <v>8.5750000000000011</v>
      </c>
      <c r="M130" s="55">
        <f t="shared" si="6"/>
        <v>131.07999999999998</v>
      </c>
      <c r="N130" s="187">
        <v>8.58</v>
      </c>
      <c r="O130" s="55">
        <f t="shared" si="7"/>
        <v>131.07999999999998</v>
      </c>
      <c r="P130" s="55">
        <v>131.25</v>
      </c>
      <c r="Q130" s="193"/>
      <c r="R130" s="65"/>
      <c r="S130" s="45"/>
      <c r="T130" s="45"/>
      <c r="U130" s="45"/>
      <c r="V130" s="45"/>
      <c r="W130" s="63"/>
    </row>
    <row r="131" spans="1:23">
      <c r="A131" s="60">
        <v>127</v>
      </c>
      <c r="B131" s="2" t="s">
        <v>3921</v>
      </c>
      <c r="C131" s="3" t="s">
        <v>173</v>
      </c>
      <c r="D131" s="58" t="s">
        <v>2328</v>
      </c>
      <c r="E131" s="4" t="str">
        <f>VLOOKUP(D131,type2!C:D,2,0)</f>
        <v>นายชาญชิต นาวงศ์ศรี (ศูนย์เซรามิค)</v>
      </c>
      <c r="F131" s="4" t="str">
        <f>VLOOKUP(E131,type2!D:E,2,0)</f>
        <v>2/1 ถ.เจ้าคุณ ต.ปากน้ำ อ.เมืองกระบี่ จ.กระบี่</v>
      </c>
      <c r="G131" s="2" t="s">
        <v>3915</v>
      </c>
      <c r="H131" s="6">
        <v>112.35</v>
      </c>
      <c r="I131" s="6">
        <v>7.35</v>
      </c>
      <c r="J131" s="20">
        <v>32</v>
      </c>
      <c r="K131" s="56">
        <f t="shared" si="5"/>
        <v>112</v>
      </c>
      <c r="L131" s="55">
        <f t="shared" si="4"/>
        <v>7.8400000000000007</v>
      </c>
      <c r="M131" s="55">
        <f t="shared" si="6"/>
        <v>119.84</v>
      </c>
      <c r="N131" s="187">
        <v>15.19</v>
      </c>
      <c r="O131" s="55">
        <f t="shared" si="7"/>
        <v>232.19</v>
      </c>
      <c r="P131" s="55">
        <v>232.25</v>
      </c>
      <c r="Q131" s="193"/>
      <c r="R131" s="65"/>
      <c r="S131" s="45"/>
      <c r="T131" s="45"/>
      <c r="U131" s="45"/>
      <c r="V131" s="45"/>
      <c r="W131" s="63"/>
    </row>
    <row r="132" spans="1:23">
      <c r="A132" s="60">
        <v>128</v>
      </c>
      <c r="B132" s="2" t="s">
        <v>3921</v>
      </c>
      <c r="C132" s="59" t="s">
        <v>174</v>
      </c>
      <c r="D132" s="58" t="s">
        <v>1874</v>
      </c>
      <c r="E132" s="4" t="str">
        <f>VLOOKUP(D132,type2!C:D,2,0)</f>
        <v>วัดแก้วโกรวาราม</v>
      </c>
      <c r="F132" s="4" t="str">
        <f>VLOOKUP(E132,type2!D:E,2,0)</f>
        <v>โบสถ์วัด ถ.อิศรา ต.ปากน้ำ อ.เมืองกระบี่ จ.กระบี่</v>
      </c>
      <c r="G132" s="2" t="s">
        <v>18</v>
      </c>
      <c r="H132" s="6">
        <v>0</v>
      </c>
      <c r="I132" s="6">
        <v>0</v>
      </c>
      <c r="J132" s="20">
        <v>28</v>
      </c>
      <c r="K132" s="56">
        <f t="shared" si="5"/>
        <v>98</v>
      </c>
      <c r="L132" s="55">
        <f t="shared" si="4"/>
        <v>6.86</v>
      </c>
      <c r="M132" s="55">
        <f t="shared" si="6"/>
        <v>104.86</v>
      </c>
      <c r="N132" s="187">
        <v>6.86</v>
      </c>
      <c r="O132" s="55">
        <f t="shared" si="7"/>
        <v>104.86</v>
      </c>
      <c r="P132" s="55">
        <v>105</v>
      </c>
      <c r="Q132" s="193"/>
      <c r="R132" s="65"/>
      <c r="S132" s="45"/>
      <c r="T132" s="45"/>
      <c r="U132" s="45"/>
      <c r="V132" s="45"/>
      <c r="W132" s="63"/>
    </row>
    <row r="133" spans="1:23">
      <c r="A133" s="60">
        <v>129</v>
      </c>
      <c r="B133" s="2" t="s">
        <v>3921</v>
      </c>
      <c r="C133" s="3" t="s">
        <v>175</v>
      </c>
      <c r="D133" s="58" t="s">
        <v>2692</v>
      </c>
      <c r="E133" s="4" t="str">
        <f>VLOOKUP(D133,type2!C:D,2,0)</f>
        <v>นางอุษา ภูเก้าล้วน</v>
      </c>
      <c r="F133" s="4" t="str">
        <f>VLOOKUP(E133,type2!D:E,2,0)</f>
        <v>16-18 ถ.รื่นฤดี ต.ปากน้ำ อ.เมืองกระบี่ จ.กระบี่</v>
      </c>
      <c r="G133" s="2" t="s">
        <v>18</v>
      </c>
      <c r="H133" s="6">
        <v>0</v>
      </c>
      <c r="I133" s="6">
        <v>0</v>
      </c>
      <c r="J133" s="20">
        <v>28</v>
      </c>
      <c r="K133" s="56">
        <f t="shared" si="5"/>
        <v>98</v>
      </c>
      <c r="L133" s="55">
        <f t="shared" si="4"/>
        <v>6.86</v>
      </c>
      <c r="M133" s="55">
        <f t="shared" si="6"/>
        <v>104.86</v>
      </c>
      <c r="N133" s="187">
        <v>6.86</v>
      </c>
      <c r="O133" s="55">
        <f t="shared" si="7"/>
        <v>104.86</v>
      </c>
      <c r="P133" s="55">
        <v>105</v>
      </c>
      <c r="Q133" s="193"/>
      <c r="R133" s="65"/>
      <c r="U133" s="66"/>
      <c r="V133" s="62"/>
      <c r="W133" s="63"/>
    </row>
    <row r="134" spans="1:23">
      <c r="A134" s="60">
        <v>130</v>
      </c>
      <c r="B134" s="2" t="s">
        <v>3921</v>
      </c>
      <c r="C134" s="3" t="s">
        <v>176</v>
      </c>
      <c r="D134" s="58" t="s">
        <v>2298</v>
      </c>
      <c r="E134" s="4" t="str">
        <f>VLOOKUP(D134,type2!C:D,2,0)</f>
        <v>สำนักงานศึกษาธิการจังหวัดกระบี่</v>
      </c>
      <c r="F134" s="4" t="str">
        <f>VLOOKUP(E134,type2!D:E,2,0)</f>
        <v>ถ.เจ้าคุณ ต.ปากน้ำ อ.เมืองกระบี่ จ.กระบี่</v>
      </c>
      <c r="G134" s="2" t="s">
        <v>3915</v>
      </c>
      <c r="H134" s="6">
        <v>157.29</v>
      </c>
      <c r="I134" s="6">
        <v>10.29</v>
      </c>
      <c r="J134" s="20">
        <v>0</v>
      </c>
      <c r="K134" s="56">
        <f t="shared" si="5"/>
        <v>0</v>
      </c>
      <c r="L134" s="55">
        <f t="shared" si="4"/>
        <v>0</v>
      </c>
      <c r="M134" s="55">
        <f t="shared" si="6"/>
        <v>0</v>
      </c>
      <c r="N134" s="187">
        <v>10.29</v>
      </c>
      <c r="O134" s="55">
        <f t="shared" si="7"/>
        <v>157.29</v>
      </c>
      <c r="P134" s="55">
        <v>157.29</v>
      </c>
      <c r="Q134" s="193" t="s">
        <v>3923</v>
      </c>
      <c r="R134" s="65"/>
      <c r="S134" s="45"/>
      <c r="T134" s="45"/>
      <c r="U134" s="45"/>
      <c r="V134" s="45"/>
      <c r="W134" s="63"/>
    </row>
    <row r="135" spans="1:23">
      <c r="A135" s="60">
        <v>131</v>
      </c>
      <c r="B135" s="2" t="s">
        <v>3921</v>
      </c>
      <c r="C135" s="59" t="s">
        <v>177</v>
      </c>
      <c r="D135" s="58" t="s">
        <v>414</v>
      </c>
      <c r="E135" s="4" t="str">
        <f>VLOOKUP(D135,type2!C:D,2,0)</f>
        <v>นางสมดี บุญเจริญศิลป์ชัย</v>
      </c>
      <c r="F135" s="4" t="str">
        <f>VLOOKUP(E135,type2!D:E,2,0)</f>
        <v>48/24 ถ.กระบี่ ต.ปากน้ำ อ.เมืองกระบี่ จ.กระบี่</v>
      </c>
      <c r="G135" s="2" t="s">
        <v>18</v>
      </c>
      <c r="H135" s="6">
        <v>0</v>
      </c>
      <c r="I135" s="6">
        <v>0</v>
      </c>
      <c r="J135" s="20">
        <v>22</v>
      </c>
      <c r="K135" s="56">
        <f t="shared" si="5"/>
        <v>77</v>
      </c>
      <c r="L135" s="55">
        <f t="shared" ref="L135:L198" si="8">K135*7%</f>
        <v>5.3900000000000006</v>
      </c>
      <c r="M135" s="55">
        <f t="shared" si="6"/>
        <v>82.39</v>
      </c>
      <c r="N135" s="187">
        <v>5.39</v>
      </c>
      <c r="O135" s="55">
        <f t="shared" si="7"/>
        <v>82.39</v>
      </c>
      <c r="P135" s="55">
        <v>82.5</v>
      </c>
      <c r="Q135" s="193"/>
      <c r="R135" s="65"/>
      <c r="S135" s="45"/>
      <c r="T135" s="45"/>
      <c r="U135" s="45"/>
      <c r="V135" s="45"/>
      <c r="W135" s="63"/>
    </row>
    <row r="136" spans="1:23">
      <c r="A136" s="60">
        <v>132</v>
      </c>
      <c r="B136" s="2" t="s">
        <v>3921</v>
      </c>
      <c r="C136" s="3" t="s">
        <v>178</v>
      </c>
      <c r="D136" s="58" t="s">
        <v>1405</v>
      </c>
      <c r="E136" s="4" t="str">
        <f>VLOOKUP(D136,type2!C:D,2,0)</f>
        <v>น.ส.สุดาริน นาคศรี (ตรอ.)</v>
      </c>
      <c r="F136" s="4" t="str">
        <f>VLOOKUP(E136,type2!D:E,2,0)</f>
        <v>42/19 ถ.กระบี่ ต.ปากน้ำ อ.เมืองกระบี่ จ.กระบี่</v>
      </c>
      <c r="G136" s="2" t="s">
        <v>18</v>
      </c>
      <c r="H136" s="6">
        <v>0</v>
      </c>
      <c r="I136" s="6">
        <v>0</v>
      </c>
      <c r="J136" s="20">
        <v>15</v>
      </c>
      <c r="K136" s="56">
        <f t="shared" si="5"/>
        <v>52.5</v>
      </c>
      <c r="L136" s="55">
        <f t="shared" si="8"/>
        <v>3.6750000000000003</v>
      </c>
      <c r="M136" s="55">
        <f t="shared" si="6"/>
        <v>56.18</v>
      </c>
      <c r="N136" s="187">
        <v>3.68</v>
      </c>
      <c r="O136" s="55">
        <f t="shared" si="7"/>
        <v>56.18</v>
      </c>
      <c r="P136" s="55">
        <v>56.25</v>
      </c>
      <c r="Q136" s="193"/>
      <c r="R136" s="65"/>
      <c r="S136" s="45"/>
      <c r="T136" s="45"/>
      <c r="U136" s="45"/>
      <c r="V136" s="45"/>
      <c r="W136" s="63"/>
    </row>
    <row r="137" spans="1:23">
      <c r="A137" s="60">
        <v>133</v>
      </c>
      <c r="B137" s="2" t="s">
        <v>3921</v>
      </c>
      <c r="C137" s="3" t="s">
        <v>179</v>
      </c>
      <c r="D137" s="58" t="s">
        <v>1287</v>
      </c>
      <c r="E137" s="4" t="str">
        <f>VLOOKUP(D137,type2!C:D,2,0)</f>
        <v>นายสุพาศน์ ตัณฑวณิช</v>
      </c>
      <c r="F137" s="4" t="str">
        <f>VLOOKUP(E137,type2!D:E,2,0)</f>
        <v>26/1 ถ.กระบี่ ต.ปากน้ำ อ.เมืองกระบี่ จ.กระบี่</v>
      </c>
      <c r="G137" s="2" t="s">
        <v>18</v>
      </c>
      <c r="H137" s="6">
        <v>0</v>
      </c>
      <c r="I137" s="6">
        <v>0</v>
      </c>
      <c r="J137" s="20">
        <v>16</v>
      </c>
      <c r="K137" s="56">
        <f t="shared" ref="K137:K200" si="9">J137*3.5</f>
        <v>56</v>
      </c>
      <c r="L137" s="55">
        <f t="shared" si="8"/>
        <v>3.9200000000000004</v>
      </c>
      <c r="M137" s="55">
        <f t="shared" ref="M137:M200" si="10">ROUNDUP(K137+L137,2)</f>
        <v>59.92</v>
      </c>
      <c r="N137" s="187">
        <v>3.92</v>
      </c>
      <c r="O137" s="55">
        <f t="shared" ref="O137:O200" si="11">H137+M137</f>
        <v>59.92</v>
      </c>
      <c r="P137" s="55">
        <v>60</v>
      </c>
      <c r="Q137" s="193"/>
      <c r="R137" s="65"/>
      <c r="W137" s="63"/>
    </row>
    <row r="138" spans="1:23">
      <c r="A138" s="60">
        <v>134</v>
      </c>
      <c r="B138" s="2" t="s">
        <v>3921</v>
      </c>
      <c r="C138" s="59" t="s">
        <v>180</v>
      </c>
      <c r="D138" s="58" t="s">
        <v>1267</v>
      </c>
      <c r="E138" s="4" t="str">
        <f>VLOOKUP(D138,type2!C:D,2,0)</f>
        <v>นางจันทร์เพ็ญ อุยานนทรักษ์</v>
      </c>
      <c r="F138" s="4" t="str">
        <f>VLOOKUP(E138,type2!D:E,2,0)</f>
        <v>18/10 ถ.กระบี่ ต.ปากน้ำ อ.เมืองกระบี่ จ.กระบี่</v>
      </c>
      <c r="G138" s="2" t="s">
        <v>18</v>
      </c>
      <c r="H138" s="6">
        <v>0</v>
      </c>
      <c r="I138" s="6">
        <v>0</v>
      </c>
      <c r="J138" s="20">
        <v>29</v>
      </c>
      <c r="K138" s="56">
        <f t="shared" si="9"/>
        <v>101.5</v>
      </c>
      <c r="L138" s="55">
        <f t="shared" si="8"/>
        <v>7.1050000000000004</v>
      </c>
      <c r="M138" s="55">
        <f t="shared" si="10"/>
        <v>108.61</v>
      </c>
      <c r="N138" s="187">
        <v>7.11</v>
      </c>
      <c r="O138" s="55">
        <f t="shared" si="11"/>
        <v>108.61</v>
      </c>
      <c r="P138" s="55">
        <v>108.75</v>
      </c>
      <c r="Q138" s="193"/>
      <c r="R138" s="65"/>
      <c r="W138" s="63"/>
    </row>
    <row r="139" spans="1:23">
      <c r="A139" s="60">
        <v>135</v>
      </c>
      <c r="B139" s="2" t="s">
        <v>3921</v>
      </c>
      <c r="C139" s="3" t="s">
        <v>181</v>
      </c>
      <c r="D139" s="58" t="s">
        <v>1269</v>
      </c>
      <c r="E139" s="4" t="str">
        <f>VLOOKUP(D139,type2!C:D,2,0)</f>
        <v>นางจันทร์เพ็ญ อุยานนทรักษ์ (ถ่ายเอกสาร)</v>
      </c>
      <c r="F139" s="4" t="str">
        <f>VLOOKUP(E139,type2!D:E,2,0)</f>
        <v>18/13 ถ.กระบี่ ต.ปากน้ำ อ.เมืองกระบี่ จ.กระบี่</v>
      </c>
      <c r="G139" s="2" t="s">
        <v>18</v>
      </c>
      <c r="H139" s="6">
        <v>0</v>
      </c>
      <c r="I139" s="6">
        <v>0</v>
      </c>
      <c r="J139" s="20">
        <v>9</v>
      </c>
      <c r="K139" s="56">
        <f t="shared" si="9"/>
        <v>31.5</v>
      </c>
      <c r="L139" s="55">
        <f t="shared" si="8"/>
        <v>2.2050000000000001</v>
      </c>
      <c r="M139" s="55">
        <f t="shared" si="10"/>
        <v>33.71</v>
      </c>
      <c r="N139" s="187">
        <v>2.21</v>
      </c>
      <c r="O139" s="55">
        <f t="shared" si="11"/>
        <v>33.71</v>
      </c>
      <c r="P139" s="55">
        <v>33.75</v>
      </c>
      <c r="Q139" s="191"/>
      <c r="R139" s="65"/>
      <c r="S139" s="45"/>
      <c r="T139" s="45"/>
      <c r="U139" s="45"/>
      <c r="V139" s="45"/>
      <c r="W139" s="63"/>
    </row>
    <row r="140" spans="1:23">
      <c r="A140" s="60">
        <v>136</v>
      </c>
      <c r="B140" s="2" t="s">
        <v>3921</v>
      </c>
      <c r="C140" s="3" t="s">
        <v>182</v>
      </c>
      <c r="D140" s="58" t="s">
        <v>1262</v>
      </c>
      <c r="E140" s="4" t="str">
        <f>VLOOKUP(D140,type2!C:D,2,0)</f>
        <v>นางจันทร์เพ็ญ อุยานนทรักษ์</v>
      </c>
      <c r="F140" s="4" t="str">
        <f>VLOOKUP(E140,type2!D:E,2,0)</f>
        <v>18/10 ถ.กระบี่ ต.ปากน้ำ อ.เมืองกระบี่ จ.กระบี่</v>
      </c>
      <c r="G140" s="2" t="s">
        <v>18</v>
      </c>
      <c r="H140" s="6">
        <v>0</v>
      </c>
      <c r="I140" s="6">
        <v>0</v>
      </c>
      <c r="J140" s="20">
        <v>16</v>
      </c>
      <c r="K140" s="56">
        <f t="shared" si="9"/>
        <v>56</v>
      </c>
      <c r="L140" s="55">
        <f t="shared" si="8"/>
        <v>3.9200000000000004</v>
      </c>
      <c r="M140" s="55">
        <f t="shared" si="10"/>
        <v>59.92</v>
      </c>
      <c r="N140" s="187">
        <v>3.92</v>
      </c>
      <c r="O140" s="55">
        <f t="shared" si="11"/>
        <v>59.92</v>
      </c>
      <c r="P140" s="55">
        <v>60</v>
      </c>
      <c r="Q140" s="191"/>
      <c r="R140" s="65"/>
      <c r="S140" s="45"/>
      <c r="T140" s="45"/>
      <c r="U140" s="45"/>
      <c r="V140" s="45"/>
      <c r="W140" s="63"/>
    </row>
    <row r="141" spans="1:23">
      <c r="A141" s="60">
        <v>137</v>
      </c>
      <c r="B141" s="2" t="s">
        <v>3921</v>
      </c>
      <c r="C141" s="59" t="s">
        <v>183</v>
      </c>
      <c r="D141" s="58" t="s">
        <v>1258</v>
      </c>
      <c r="E141" s="4" t="str">
        <f>VLOOKUP(D141,type2!C:D,2,0)</f>
        <v>นายสุรวัฒน์ สุชินโรจน์</v>
      </c>
      <c r="F141" s="4" t="str">
        <f>VLOOKUP(E141,type2!D:E,2,0)</f>
        <v>18/2 ถ.กระบี่ ต.ปากน้ำ อ.เมืองกระบี่ จ.กระบี่</v>
      </c>
      <c r="G141" s="2" t="s">
        <v>18</v>
      </c>
      <c r="H141" s="6">
        <v>0</v>
      </c>
      <c r="I141" s="6">
        <v>0</v>
      </c>
      <c r="J141" s="20">
        <v>14</v>
      </c>
      <c r="K141" s="56">
        <f t="shared" si="9"/>
        <v>49</v>
      </c>
      <c r="L141" s="55">
        <f t="shared" si="8"/>
        <v>3.43</v>
      </c>
      <c r="M141" s="55">
        <f t="shared" si="10"/>
        <v>52.43</v>
      </c>
      <c r="N141" s="187">
        <v>3.43</v>
      </c>
      <c r="O141" s="55">
        <f t="shared" si="11"/>
        <v>52.43</v>
      </c>
      <c r="P141" s="55">
        <v>52.5</v>
      </c>
      <c r="Q141" s="191"/>
      <c r="R141" s="65"/>
      <c r="S141" s="33">
        <f>SUM(N119:N141)</f>
        <v>164.44</v>
      </c>
      <c r="T141" s="33">
        <f>SUM(O119:O141)</f>
        <v>2512.9399999999996</v>
      </c>
      <c r="U141" s="158">
        <f>SUM(P119:P141)</f>
        <v>2515.04</v>
      </c>
      <c r="V141" s="62">
        <v>2515.04</v>
      </c>
      <c r="W141" s="63"/>
    </row>
    <row r="142" spans="1:23">
      <c r="A142" s="60">
        <v>138</v>
      </c>
      <c r="B142" s="2" t="s">
        <v>3925</v>
      </c>
      <c r="C142" s="3" t="s">
        <v>184</v>
      </c>
      <c r="D142" s="58" t="s">
        <v>975</v>
      </c>
      <c r="E142" s="4" t="str">
        <f>VLOOKUP(D142,type2!C:D,2,0)</f>
        <v>นายชัยศตวรรษ กีรติภักดีกุล</v>
      </c>
      <c r="F142" s="4" t="str">
        <f>VLOOKUP(E142,type2!D:E,2,0)</f>
        <v>94/14 ถ.มหาราช ต.ปากน้ำ อ.เมืองกระบี่ จ.กระบี่</v>
      </c>
      <c r="G142" s="2" t="s">
        <v>18</v>
      </c>
      <c r="H142" s="6">
        <v>0</v>
      </c>
      <c r="I142" s="6">
        <v>0</v>
      </c>
      <c r="J142" s="20">
        <v>50</v>
      </c>
      <c r="K142" s="56">
        <f t="shared" si="9"/>
        <v>175</v>
      </c>
      <c r="L142" s="55">
        <f t="shared" si="8"/>
        <v>12.250000000000002</v>
      </c>
      <c r="M142" s="55">
        <f t="shared" si="10"/>
        <v>187.25</v>
      </c>
      <c r="N142" s="187">
        <v>12.25</v>
      </c>
      <c r="O142" s="55">
        <f t="shared" si="11"/>
        <v>187.25</v>
      </c>
      <c r="P142" s="55">
        <v>187.5</v>
      </c>
      <c r="Q142" s="191"/>
      <c r="R142" s="65"/>
      <c r="S142" s="45"/>
      <c r="T142" s="45"/>
      <c r="U142" s="45"/>
      <c r="V142" s="45"/>
      <c r="W142" s="63"/>
    </row>
    <row r="143" spans="1:23">
      <c r="A143" s="60">
        <v>139</v>
      </c>
      <c r="B143" s="2" t="s">
        <v>3925</v>
      </c>
      <c r="C143" s="3" t="s">
        <v>185</v>
      </c>
      <c r="D143" s="58" t="s">
        <v>996</v>
      </c>
      <c r="E143" s="4" t="str">
        <f>VLOOKUP(D143,type2!C:D,2,0)</f>
        <v>นายผลิพันธ์ ลีลาบูรณพงศ์ (เก็บเงินที่ บจก.แอดไวซ์โฮลดิ้งส์กรุ๊ป)</v>
      </c>
      <c r="F143" s="4" t="str">
        <f>VLOOKUP(E143,type2!D:E,2,0)</f>
        <v>98/9 ถ.มหาราช ต.ปากน้ำ อ.เมืองกระบี่ จ.กระบี่</v>
      </c>
      <c r="G143" s="2" t="s">
        <v>18</v>
      </c>
      <c r="H143" s="6">
        <v>0</v>
      </c>
      <c r="I143" s="6">
        <v>0</v>
      </c>
      <c r="J143" s="20">
        <v>11</v>
      </c>
      <c r="K143" s="56">
        <f t="shared" si="9"/>
        <v>38.5</v>
      </c>
      <c r="L143" s="55">
        <f t="shared" si="8"/>
        <v>2.6950000000000003</v>
      </c>
      <c r="M143" s="55">
        <f t="shared" si="10"/>
        <v>41.199999999999996</v>
      </c>
      <c r="N143" s="187">
        <v>2.7</v>
      </c>
      <c r="O143" s="55">
        <f t="shared" si="11"/>
        <v>41.199999999999996</v>
      </c>
      <c r="P143" s="55">
        <v>41.25</v>
      </c>
      <c r="Q143" s="191"/>
      <c r="R143" s="65"/>
      <c r="U143" s="33"/>
      <c r="V143" s="33"/>
      <c r="W143" s="63"/>
    </row>
    <row r="144" spans="1:23">
      <c r="A144" s="60">
        <v>140</v>
      </c>
      <c r="B144" s="2" t="s">
        <v>3925</v>
      </c>
      <c r="C144" s="59" t="s">
        <v>186</v>
      </c>
      <c r="D144" s="58" t="s">
        <v>999</v>
      </c>
      <c r="E144" s="4" t="str">
        <f>VLOOKUP(D144,type2!C:D,2,0)</f>
        <v>นายผลิพันธ์ ลีลาบูรณพงศ์ (เก็บเงินที่ บจก.แอดไวซ์โฮลดิ้งส์กรุ๊ป)</v>
      </c>
      <c r="F144" s="4" t="s">
        <v>1000</v>
      </c>
      <c r="G144" s="2" t="s">
        <v>18</v>
      </c>
      <c r="H144" s="6">
        <v>0</v>
      </c>
      <c r="I144" s="6">
        <v>0</v>
      </c>
      <c r="J144" s="20">
        <v>2</v>
      </c>
      <c r="K144" s="56">
        <f t="shared" si="9"/>
        <v>7</v>
      </c>
      <c r="L144" s="55">
        <f t="shared" si="8"/>
        <v>0.49000000000000005</v>
      </c>
      <c r="M144" s="55">
        <f t="shared" si="10"/>
        <v>7.49</v>
      </c>
      <c r="N144" s="187">
        <v>0.49</v>
      </c>
      <c r="O144" s="55">
        <f t="shared" si="11"/>
        <v>7.49</v>
      </c>
      <c r="P144" s="55">
        <v>7.5</v>
      </c>
      <c r="Q144" s="191"/>
      <c r="R144" s="65"/>
      <c r="U144" s="33"/>
      <c r="V144" s="33"/>
      <c r="W144" s="63"/>
    </row>
    <row r="145" spans="1:23">
      <c r="A145" s="60">
        <v>141</v>
      </c>
      <c r="B145" s="2" t="s">
        <v>3925</v>
      </c>
      <c r="C145" s="3" t="s">
        <v>187</v>
      </c>
      <c r="D145" s="58" t="s">
        <v>960</v>
      </c>
      <c r="E145" s="4" t="str">
        <f>VLOOKUP(D145,type2!C:D,2,0)</f>
        <v>ธนาคารอิสลามแห่งประเทศไทยสาขากระบี่</v>
      </c>
      <c r="F145" s="4" t="str">
        <f>VLOOKUP(E145,type2!D:E,2,0)</f>
        <v>94 ถ.มหาราช ต.ปากน้ำ อ.เมืองกระบี่ จ.กระบี่</v>
      </c>
      <c r="G145" s="2" t="s">
        <v>18</v>
      </c>
      <c r="H145" s="6">
        <v>0</v>
      </c>
      <c r="I145" s="6">
        <v>0</v>
      </c>
      <c r="J145" s="20">
        <v>13</v>
      </c>
      <c r="K145" s="56">
        <f t="shared" si="9"/>
        <v>45.5</v>
      </c>
      <c r="L145" s="55">
        <f t="shared" si="8"/>
        <v>3.1850000000000005</v>
      </c>
      <c r="M145" s="55">
        <f t="shared" si="10"/>
        <v>48.69</v>
      </c>
      <c r="N145" s="187">
        <v>3.19</v>
      </c>
      <c r="O145" s="55">
        <f t="shared" si="11"/>
        <v>48.69</v>
      </c>
      <c r="P145" s="55">
        <v>48.75</v>
      </c>
      <c r="Q145" s="191"/>
      <c r="R145" s="65"/>
      <c r="S145" s="45"/>
      <c r="T145" s="45"/>
      <c r="U145" s="45"/>
      <c r="V145" s="45"/>
      <c r="W145" s="63"/>
    </row>
    <row r="146" spans="1:23">
      <c r="A146" s="60">
        <v>142</v>
      </c>
      <c r="B146" s="2" t="s">
        <v>3925</v>
      </c>
      <c r="C146" s="3" t="s">
        <v>188</v>
      </c>
      <c r="D146" s="58" t="s">
        <v>2951</v>
      </c>
      <c r="E146" s="4" t="str">
        <f>VLOOKUP(D146,type2!C:D,2,0)</f>
        <v>นายโอ้ยเหี้ยง แซ่โค้ว (บุญรับ ทราเวล แอนด์ ทัวร์)</v>
      </c>
      <c r="F146" s="4" t="str">
        <f>VLOOKUP(E146,type2!D:E,2,0)</f>
        <v>101 ถ.อุตรกิจ ต.ปากน้ำ อ.เมืองกระบี่ จ.กระบี่</v>
      </c>
      <c r="G146" s="10" t="s">
        <v>3915</v>
      </c>
      <c r="H146" s="6">
        <v>63.67</v>
      </c>
      <c r="I146" s="57">
        <v>4.17</v>
      </c>
      <c r="J146" s="20">
        <v>13</v>
      </c>
      <c r="K146" s="56">
        <f t="shared" si="9"/>
        <v>45.5</v>
      </c>
      <c r="L146" s="55">
        <f t="shared" si="8"/>
        <v>3.1850000000000005</v>
      </c>
      <c r="M146" s="55">
        <f t="shared" si="10"/>
        <v>48.69</v>
      </c>
      <c r="N146" s="187">
        <v>7.36</v>
      </c>
      <c r="O146" s="55">
        <f t="shared" si="11"/>
        <v>112.36</v>
      </c>
      <c r="P146" s="55">
        <v>112.5</v>
      </c>
      <c r="Q146" s="191"/>
      <c r="R146" s="65"/>
      <c r="T146" s="45"/>
      <c r="U146" s="45"/>
      <c r="V146" s="45"/>
      <c r="W146" s="63"/>
    </row>
    <row r="147" spans="1:23">
      <c r="A147" s="60">
        <v>143</v>
      </c>
      <c r="B147" s="2" t="s">
        <v>3925</v>
      </c>
      <c r="C147" s="59" t="s">
        <v>189</v>
      </c>
      <c r="D147" s="58" t="s">
        <v>1461</v>
      </c>
      <c r="E147" s="4" t="str">
        <f>VLOOKUP(D147,type2!C:D,2,0)</f>
        <v>นางอุไรวรรณ ทองเกิด</v>
      </c>
      <c r="F147" s="4" t="str">
        <f>VLOOKUP(E147,type2!D:E,2,0)</f>
        <v>48/23 ถ.กระบี่ ต.ปากน้ำ อ.เมืองกระบี่ จ.กระบี่</v>
      </c>
      <c r="G147" s="2" t="s">
        <v>3914</v>
      </c>
      <c r="H147" s="6">
        <v>250.92</v>
      </c>
      <c r="I147" s="57">
        <v>16.420000000000002</v>
      </c>
      <c r="J147" s="20">
        <v>42</v>
      </c>
      <c r="K147" s="56">
        <f t="shared" si="9"/>
        <v>147</v>
      </c>
      <c r="L147" s="55">
        <f t="shared" si="8"/>
        <v>10.290000000000001</v>
      </c>
      <c r="M147" s="55">
        <f t="shared" si="10"/>
        <v>157.29</v>
      </c>
      <c r="N147" s="187">
        <v>26.71</v>
      </c>
      <c r="O147" s="55">
        <f t="shared" si="11"/>
        <v>408.21</v>
      </c>
      <c r="P147" s="55">
        <v>408.25</v>
      </c>
      <c r="Q147" s="191"/>
      <c r="R147" s="65"/>
      <c r="T147" s="45"/>
      <c r="U147" s="45"/>
      <c r="V147" s="45"/>
      <c r="W147" s="63"/>
    </row>
    <row r="148" spans="1:23">
      <c r="A148" s="60">
        <v>144</v>
      </c>
      <c r="B148" s="2" t="s">
        <v>3925</v>
      </c>
      <c r="C148" s="3" t="s">
        <v>190</v>
      </c>
      <c r="D148" s="58" t="s">
        <v>1578</v>
      </c>
      <c r="E148" s="4" t="str">
        <f>VLOOKUP(D148,type2!C:D,2,0)</f>
        <v>ธนาคารอาคารสงเคราะห์</v>
      </c>
      <c r="F148" s="4" t="str">
        <f>VLOOKUP(E148,type2!D:E,2,0)</f>
        <v>1/6-7 ถ.ร่วมจิตร ต.ปากน้ำ อ.เมืองกระบี่ จ.กระบี่</v>
      </c>
      <c r="G148" s="2" t="s">
        <v>433</v>
      </c>
      <c r="H148" s="6">
        <v>82.39</v>
      </c>
      <c r="I148" s="57">
        <v>5.39</v>
      </c>
      <c r="J148" s="20">
        <v>0</v>
      </c>
      <c r="K148" s="56">
        <f t="shared" si="9"/>
        <v>0</v>
      </c>
      <c r="L148" s="55">
        <f t="shared" si="8"/>
        <v>0</v>
      </c>
      <c r="M148" s="55">
        <f t="shared" si="10"/>
        <v>0</v>
      </c>
      <c r="N148" s="187">
        <v>5.39</v>
      </c>
      <c r="O148" s="55">
        <f t="shared" si="11"/>
        <v>82.39</v>
      </c>
      <c r="P148" s="55">
        <v>82.5</v>
      </c>
      <c r="Q148" s="191"/>
      <c r="R148" s="65"/>
      <c r="S148" s="45"/>
      <c r="T148" s="45"/>
      <c r="U148" s="45"/>
      <c r="V148" s="45"/>
      <c r="W148" s="63"/>
    </row>
    <row r="149" spans="1:23">
      <c r="A149" s="60">
        <v>145</v>
      </c>
      <c r="B149" s="2" t="s">
        <v>3925</v>
      </c>
      <c r="C149" s="3" t="s">
        <v>191</v>
      </c>
      <c r="D149" s="58" t="s">
        <v>1578</v>
      </c>
      <c r="E149" s="4" t="str">
        <f>VLOOKUP(D149,type2!C:D,2,0)</f>
        <v>ธนาคารอาคารสงเคราะห์</v>
      </c>
      <c r="F149" s="4" t="str">
        <f>VLOOKUP(E149,type2!D:E,2,0)</f>
        <v>1/6-7 ถ.ร่วมจิตร ต.ปากน้ำ อ.เมืองกระบี่ จ.กระบี่</v>
      </c>
      <c r="G149" s="2" t="s">
        <v>3915</v>
      </c>
      <c r="H149" s="6">
        <v>86.14</v>
      </c>
      <c r="I149" s="57">
        <v>5.64</v>
      </c>
      <c r="J149" s="55">
        <v>0</v>
      </c>
      <c r="K149" s="56">
        <f t="shared" si="9"/>
        <v>0</v>
      </c>
      <c r="L149" s="55">
        <f t="shared" si="8"/>
        <v>0</v>
      </c>
      <c r="M149" s="55">
        <f t="shared" si="10"/>
        <v>0</v>
      </c>
      <c r="N149" s="187">
        <v>5.64</v>
      </c>
      <c r="O149" s="55">
        <f t="shared" si="11"/>
        <v>86.14</v>
      </c>
      <c r="P149" s="55">
        <v>86.14</v>
      </c>
      <c r="Q149" s="191"/>
      <c r="R149" s="65"/>
      <c r="U149" s="33"/>
      <c r="V149" s="33"/>
      <c r="W149" s="63"/>
    </row>
    <row r="150" spans="1:23">
      <c r="A150" s="60">
        <v>146</v>
      </c>
      <c r="B150" s="2" t="s">
        <v>3925</v>
      </c>
      <c r="C150" s="59" t="s">
        <v>192</v>
      </c>
      <c r="D150" s="58" t="s">
        <v>1578</v>
      </c>
      <c r="E150" s="4" t="str">
        <f>VLOOKUP(D150,type2!C:D,2,0)</f>
        <v>ธนาคารอาคารสงเคราะห์</v>
      </c>
      <c r="F150" s="4" t="str">
        <f>VLOOKUP(E150,type2!D:E,2,0)</f>
        <v>1/6-7 ถ.ร่วมจิตร ต.ปากน้ำ อ.เมืองกระบี่ จ.กระบี่</v>
      </c>
      <c r="G150" s="2" t="s">
        <v>18</v>
      </c>
      <c r="H150" s="6">
        <v>0</v>
      </c>
      <c r="I150" s="57">
        <v>0</v>
      </c>
      <c r="J150" s="55">
        <v>78</v>
      </c>
      <c r="K150" s="56">
        <f t="shared" si="9"/>
        <v>273</v>
      </c>
      <c r="L150" s="55">
        <f t="shared" si="8"/>
        <v>19.110000000000003</v>
      </c>
      <c r="M150" s="55">
        <f t="shared" si="10"/>
        <v>292.11</v>
      </c>
      <c r="N150" s="187">
        <v>19.11</v>
      </c>
      <c r="O150" s="55">
        <f t="shared" si="11"/>
        <v>292.11</v>
      </c>
      <c r="P150" s="55">
        <v>292.11</v>
      </c>
      <c r="Q150" s="191"/>
      <c r="R150" s="65"/>
      <c r="T150" s="45"/>
      <c r="U150" s="45"/>
      <c r="V150" s="45"/>
      <c r="W150" s="63"/>
    </row>
    <row r="151" spans="1:23">
      <c r="A151" s="60">
        <v>147</v>
      </c>
      <c r="B151" s="2" t="s">
        <v>3925</v>
      </c>
      <c r="C151" s="3" t="s">
        <v>193</v>
      </c>
      <c r="D151" s="58" t="s">
        <v>1065</v>
      </c>
      <c r="E151" s="4" t="str">
        <f>VLOOKUP(D151,type2!C:D,2,0)</f>
        <v>นางเสาวณีย์ เจ้าสวน</v>
      </c>
      <c r="F151" s="4" t="str">
        <f>VLOOKUP(E151,type2!D:E,2,0)</f>
        <v>140 ถ.มหาราช ต.ปากน้ำ อ.เมืองกระบี่ จ.กระบี่</v>
      </c>
      <c r="G151" s="2" t="s">
        <v>3914</v>
      </c>
      <c r="H151" s="6">
        <v>153.55000000000001</v>
      </c>
      <c r="I151" s="57">
        <v>10.5</v>
      </c>
      <c r="J151" s="20">
        <v>19</v>
      </c>
      <c r="K151" s="56">
        <f t="shared" si="9"/>
        <v>66.5</v>
      </c>
      <c r="L151" s="55">
        <f t="shared" si="8"/>
        <v>4.6550000000000002</v>
      </c>
      <c r="M151" s="55">
        <f t="shared" si="10"/>
        <v>71.160000000000011</v>
      </c>
      <c r="N151" s="187">
        <v>14.71</v>
      </c>
      <c r="O151" s="55">
        <f t="shared" si="11"/>
        <v>224.71000000000004</v>
      </c>
      <c r="P151" s="55">
        <v>224.75</v>
      </c>
      <c r="Q151" s="191"/>
      <c r="R151" s="65"/>
      <c r="S151" s="45"/>
      <c r="T151" s="45"/>
      <c r="U151" s="45"/>
      <c r="V151" s="45"/>
      <c r="W151" s="63"/>
    </row>
    <row r="152" spans="1:23">
      <c r="A152" s="60">
        <v>148</v>
      </c>
      <c r="B152" s="2" t="s">
        <v>3925</v>
      </c>
      <c r="C152" s="3" t="s">
        <v>194</v>
      </c>
      <c r="D152" s="58" t="s">
        <v>911</v>
      </c>
      <c r="E152" s="4" t="str">
        <f>VLOOKUP(D152,type2!C:D,2,0)</f>
        <v>น.ส.จันทรมาศ ตันตาปกุล (หมอจันทรมาศ)</v>
      </c>
      <c r="F152" s="4" t="str">
        <f>VLOOKUP(E152,type2!D:E,2,0)</f>
        <v>90/67 ถ.มหาราช ต.ปากน้ำ อ.เมืองกระบี่ จ.กระบี่</v>
      </c>
      <c r="G152" s="2" t="s">
        <v>3930</v>
      </c>
      <c r="H152" s="6">
        <v>86.14</v>
      </c>
      <c r="I152" s="57">
        <v>5.64</v>
      </c>
      <c r="J152" s="20">
        <v>6</v>
      </c>
      <c r="K152" s="56">
        <f t="shared" si="9"/>
        <v>21</v>
      </c>
      <c r="L152" s="55">
        <f t="shared" si="8"/>
        <v>1.4700000000000002</v>
      </c>
      <c r="M152" s="55">
        <f t="shared" si="10"/>
        <v>22.47</v>
      </c>
      <c r="N152" s="187">
        <v>7.11</v>
      </c>
      <c r="O152" s="55">
        <f t="shared" si="11"/>
        <v>108.61</v>
      </c>
      <c r="P152" s="55">
        <v>108.75</v>
      </c>
      <c r="Q152" s="191"/>
      <c r="R152" s="65"/>
      <c r="S152" s="45"/>
      <c r="T152" s="45"/>
      <c r="U152" s="45"/>
      <c r="V152" s="45"/>
      <c r="W152" s="63"/>
    </row>
    <row r="153" spans="1:23">
      <c r="A153" s="60">
        <v>149</v>
      </c>
      <c r="B153" s="2" t="s">
        <v>3925</v>
      </c>
      <c r="C153" s="59" t="s">
        <v>195</v>
      </c>
      <c r="D153" s="58" t="s">
        <v>1068</v>
      </c>
      <c r="E153" s="4" t="str">
        <f>VLOOKUP(D153,type2!C:D,2,0)</f>
        <v>น.ส.อัญชลี บุญชนะวิวัฒน์</v>
      </c>
      <c r="F153" s="4" t="str">
        <f>VLOOKUP(E153,type2!D:E,2,0)</f>
        <v>140/1 ถ.มหาราช ต.ปากน้ำ อ.เมืองกระบี่ จ.กระบี่</v>
      </c>
      <c r="G153" s="2" t="s">
        <v>18</v>
      </c>
      <c r="H153" s="6">
        <v>0</v>
      </c>
      <c r="I153" s="57">
        <v>0</v>
      </c>
      <c r="J153" s="20">
        <v>37</v>
      </c>
      <c r="K153" s="56">
        <f t="shared" si="9"/>
        <v>129.5</v>
      </c>
      <c r="L153" s="55">
        <f t="shared" si="8"/>
        <v>9.0650000000000013</v>
      </c>
      <c r="M153" s="55">
        <f t="shared" si="10"/>
        <v>138.57</v>
      </c>
      <c r="N153" s="187">
        <v>9.07</v>
      </c>
      <c r="O153" s="55">
        <f t="shared" si="11"/>
        <v>138.57</v>
      </c>
      <c r="P153" s="55">
        <v>138.75</v>
      </c>
      <c r="Q153" s="191"/>
      <c r="R153" s="65"/>
      <c r="S153" s="45"/>
      <c r="T153" s="45"/>
      <c r="U153" s="45"/>
      <c r="V153" s="45"/>
      <c r="W153" s="63"/>
    </row>
    <row r="154" spans="1:23">
      <c r="A154" s="60">
        <v>150</v>
      </c>
      <c r="B154" s="2" t="s">
        <v>3925</v>
      </c>
      <c r="C154" s="3" t="s">
        <v>196</v>
      </c>
      <c r="D154" s="58" t="s">
        <v>2322</v>
      </c>
      <c r="E154" s="4" t="str">
        <f>VLOOKUP(D154,type2!C:D,2,0)</f>
        <v>นายอำนวยพร มาสวัสดิ์</v>
      </c>
      <c r="F154" s="4" t="str">
        <f>VLOOKUP(E154,type2!D:E,2,0)</f>
        <v>1/10 ถ.เจ้าคุณ ต.ปากน้ำ อ.เมืองกระบี่ จ.กระบี่</v>
      </c>
      <c r="G154" s="2" t="s">
        <v>3931</v>
      </c>
      <c r="H154" s="6">
        <v>191</v>
      </c>
      <c r="I154" s="57">
        <v>12.5</v>
      </c>
      <c r="J154" s="20">
        <v>0</v>
      </c>
      <c r="K154" s="56">
        <f t="shared" si="9"/>
        <v>0</v>
      </c>
      <c r="L154" s="55">
        <f t="shared" si="8"/>
        <v>0</v>
      </c>
      <c r="M154" s="55">
        <f t="shared" si="10"/>
        <v>0</v>
      </c>
      <c r="N154" s="187">
        <v>12.5</v>
      </c>
      <c r="O154" s="55">
        <f t="shared" si="11"/>
        <v>191</v>
      </c>
      <c r="P154" s="55">
        <v>191</v>
      </c>
      <c r="Q154" s="191"/>
      <c r="R154" s="65"/>
      <c r="S154" s="45"/>
      <c r="T154" s="45"/>
      <c r="U154" s="45"/>
      <c r="V154" s="45"/>
      <c r="W154" s="63"/>
    </row>
    <row r="155" spans="1:23">
      <c r="A155" s="60">
        <v>151</v>
      </c>
      <c r="B155" s="2" t="s">
        <v>3925</v>
      </c>
      <c r="C155" s="3" t="s">
        <v>197</v>
      </c>
      <c r="D155" s="58" t="s">
        <v>843</v>
      </c>
      <c r="E155" s="4" t="str">
        <f>VLOOKUP(D155,type2!C:D,2,0)</f>
        <v>นายสามารถ ไหมแก้ว</v>
      </c>
      <c r="F155" s="4" t="str">
        <f>VLOOKUP(E155,type2!D:E,2,0)</f>
        <v>90/17 ถ.มหาราช ต.ปากน้ำ อ.เมืองกระบี่ จ.กระบี่</v>
      </c>
      <c r="G155" s="2" t="s">
        <v>18</v>
      </c>
      <c r="H155" s="6">
        <v>0</v>
      </c>
      <c r="I155" s="57">
        <v>0</v>
      </c>
      <c r="J155" s="20">
        <v>7</v>
      </c>
      <c r="K155" s="56">
        <f t="shared" si="9"/>
        <v>24.5</v>
      </c>
      <c r="L155" s="55">
        <f t="shared" si="8"/>
        <v>1.7150000000000001</v>
      </c>
      <c r="M155" s="55">
        <f t="shared" si="10"/>
        <v>26.220000000000002</v>
      </c>
      <c r="N155" s="187">
        <v>1.72</v>
      </c>
      <c r="O155" s="55">
        <f t="shared" si="11"/>
        <v>26.220000000000002</v>
      </c>
      <c r="P155" s="55">
        <v>26.25</v>
      </c>
      <c r="Q155" s="191"/>
      <c r="R155" s="65"/>
      <c r="S155" s="45"/>
      <c r="T155" s="45"/>
      <c r="U155" s="45"/>
      <c r="V155" s="45"/>
      <c r="W155" s="63"/>
    </row>
    <row r="156" spans="1:23">
      <c r="A156" s="60">
        <v>152</v>
      </c>
      <c r="B156" s="2" t="s">
        <v>3925</v>
      </c>
      <c r="C156" s="59" t="s">
        <v>198</v>
      </c>
      <c r="D156" s="58" t="s">
        <v>840</v>
      </c>
      <c r="E156" s="4" t="str">
        <f>VLOOKUP(D156,type2!C:D,2,0)</f>
        <v>บริษัทกระบี่ประดิษฐ์เทรดดิ้งจำกัด</v>
      </c>
      <c r="F156" s="4" t="str">
        <f>VLOOKUP(E156,type2!D:E,2,0)</f>
        <v>90/16 ถ.มหาราช ต.ปากน้ำ อ.เมืองกระบี่ จ.กระบี่</v>
      </c>
      <c r="G156" s="2" t="s">
        <v>18</v>
      </c>
      <c r="H156" s="6">
        <v>0</v>
      </c>
      <c r="I156" s="57">
        <v>0</v>
      </c>
      <c r="J156" s="20">
        <v>93</v>
      </c>
      <c r="K156" s="56">
        <f t="shared" si="9"/>
        <v>325.5</v>
      </c>
      <c r="L156" s="55">
        <f t="shared" si="8"/>
        <v>22.785000000000004</v>
      </c>
      <c r="M156" s="55">
        <f t="shared" si="10"/>
        <v>348.28999999999996</v>
      </c>
      <c r="N156" s="187">
        <v>22.79</v>
      </c>
      <c r="O156" s="55">
        <f t="shared" si="11"/>
        <v>348.28999999999996</v>
      </c>
      <c r="P156" s="55">
        <v>348.5</v>
      </c>
      <c r="Q156" s="191"/>
      <c r="R156" s="65"/>
      <c r="S156" s="45"/>
      <c r="T156" s="45"/>
      <c r="U156" s="45"/>
      <c r="V156" s="45"/>
      <c r="W156" s="63"/>
    </row>
    <row r="157" spans="1:23">
      <c r="A157" s="60">
        <v>153</v>
      </c>
      <c r="B157" s="2" t="s">
        <v>3925</v>
      </c>
      <c r="C157" s="3" t="s">
        <v>199</v>
      </c>
      <c r="D157" s="58" t="s">
        <v>2642</v>
      </c>
      <c r="E157" s="4" t="str">
        <f>VLOOKUP(D157,type2!C:D,2,0)</f>
        <v>นายชวน ภูเก้าล้วน</v>
      </c>
      <c r="F157" s="4" t="s">
        <v>2643</v>
      </c>
      <c r="G157" s="2" t="s">
        <v>18</v>
      </c>
      <c r="H157" s="6">
        <v>0</v>
      </c>
      <c r="I157" s="57">
        <v>0</v>
      </c>
      <c r="J157" s="20">
        <v>40</v>
      </c>
      <c r="K157" s="56">
        <f t="shared" si="9"/>
        <v>140</v>
      </c>
      <c r="L157" s="55">
        <f t="shared" si="8"/>
        <v>9.8000000000000007</v>
      </c>
      <c r="M157" s="55">
        <f t="shared" si="10"/>
        <v>149.80000000000001</v>
      </c>
      <c r="N157" s="187">
        <v>9.8000000000000007</v>
      </c>
      <c r="O157" s="55">
        <f t="shared" si="11"/>
        <v>149.80000000000001</v>
      </c>
      <c r="P157" s="55">
        <v>150</v>
      </c>
      <c r="Q157" s="191"/>
      <c r="R157" s="65"/>
      <c r="S157" s="45"/>
      <c r="T157" s="45"/>
      <c r="U157" s="45"/>
      <c r="V157" s="45"/>
      <c r="W157" s="63"/>
    </row>
    <row r="158" spans="1:23">
      <c r="A158" s="60">
        <v>154</v>
      </c>
      <c r="B158" s="2" t="s">
        <v>3925</v>
      </c>
      <c r="C158" s="3" t="s">
        <v>200</v>
      </c>
      <c r="D158" s="58" t="s">
        <v>2635</v>
      </c>
      <c r="E158" s="4" t="str">
        <f>VLOOKUP(D158,type2!C:D,2,0)</f>
        <v>บริษัทศรีผ่องพานิชย์ จำกัด</v>
      </c>
      <c r="F158" s="4" t="str">
        <f>VLOOKUP(E158,type2!D:E,2,0)</f>
        <v>92 ถ.หลวงพ่อ ต.ปากน้ำ อ.เมืองกระบี่ จ.กระบี่</v>
      </c>
      <c r="G158" s="2" t="s">
        <v>18</v>
      </c>
      <c r="H158" s="6">
        <v>0</v>
      </c>
      <c r="I158" s="57">
        <v>0</v>
      </c>
      <c r="J158" s="20">
        <v>1</v>
      </c>
      <c r="K158" s="56">
        <f t="shared" si="9"/>
        <v>3.5</v>
      </c>
      <c r="L158" s="55">
        <f t="shared" si="8"/>
        <v>0.24500000000000002</v>
      </c>
      <c r="M158" s="55">
        <f t="shared" si="10"/>
        <v>3.75</v>
      </c>
      <c r="N158" s="187">
        <v>0.25</v>
      </c>
      <c r="O158" s="55">
        <f t="shared" si="11"/>
        <v>3.75</v>
      </c>
      <c r="P158" s="55">
        <v>3.75</v>
      </c>
      <c r="Q158" s="191"/>
      <c r="R158" s="65"/>
      <c r="S158" s="45"/>
      <c r="T158" s="45"/>
      <c r="U158" s="45"/>
      <c r="V158" s="45"/>
      <c r="W158" s="63"/>
    </row>
    <row r="159" spans="1:23">
      <c r="A159" s="60">
        <v>155</v>
      </c>
      <c r="B159" s="2" t="s">
        <v>3925</v>
      </c>
      <c r="C159" s="59" t="s">
        <v>201</v>
      </c>
      <c r="D159" s="58" t="s">
        <v>2652</v>
      </c>
      <c r="E159" s="4" t="str">
        <f>VLOOKUP(D159,type2!C:D,2,0)</f>
        <v>บริษัทศรีผ่องพานิชย์ จำกัด</v>
      </c>
      <c r="F159" s="4" t="s">
        <v>2653</v>
      </c>
      <c r="G159" s="2" t="s">
        <v>18</v>
      </c>
      <c r="H159" s="6">
        <v>0</v>
      </c>
      <c r="I159" s="57">
        <v>0</v>
      </c>
      <c r="J159" s="20">
        <v>2</v>
      </c>
      <c r="K159" s="56">
        <f t="shared" si="9"/>
        <v>7</v>
      </c>
      <c r="L159" s="55">
        <f t="shared" si="8"/>
        <v>0.49000000000000005</v>
      </c>
      <c r="M159" s="55">
        <f t="shared" si="10"/>
        <v>7.49</v>
      </c>
      <c r="N159" s="187">
        <v>0.49</v>
      </c>
      <c r="O159" s="55">
        <f t="shared" si="11"/>
        <v>7.49</v>
      </c>
      <c r="P159" s="55">
        <v>7.5</v>
      </c>
      <c r="Q159" s="191"/>
      <c r="R159" s="65"/>
      <c r="S159" s="45"/>
      <c r="T159" s="45"/>
      <c r="U159" s="45"/>
      <c r="V159" s="45"/>
      <c r="W159" s="63"/>
    </row>
    <row r="160" spans="1:23">
      <c r="A160" s="60">
        <v>156</v>
      </c>
      <c r="B160" s="2" t="s">
        <v>3925</v>
      </c>
      <c r="C160" s="3" t="s">
        <v>202</v>
      </c>
      <c r="D160" s="58" t="s">
        <v>794</v>
      </c>
      <c r="E160" s="4" t="str">
        <f>VLOOKUP(D160,type2!C:D,2,0)</f>
        <v>หจก.กระบี่ไพศาลลิสซิ่ง</v>
      </c>
      <c r="F160" s="4" t="str">
        <f>VLOOKUP(E160,type2!D:E,2,0)</f>
        <v>88/4 ถ.มหาราช ต.ปากน้ำ อ.เมืองกระบี่ จ.กระบี่</v>
      </c>
      <c r="G160" s="2" t="s">
        <v>18</v>
      </c>
      <c r="H160" s="6">
        <v>0</v>
      </c>
      <c r="I160" s="57">
        <v>0</v>
      </c>
      <c r="J160" s="20">
        <v>49</v>
      </c>
      <c r="K160" s="56">
        <f t="shared" si="9"/>
        <v>171.5</v>
      </c>
      <c r="L160" s="55">
        <f t="shared" si="8"/>
        <v>12.005000000000001</v>
      </c>
      <c r="M160" s="55">
        <f t="shared" si="10"/>
        <v>183.51</v>
      </c>
      <c r="N160" s="187">
        <v>12.01</v>
      </c>
      <c r="O160" s="55">
        <f t="shared" si="11"/>
        <v>183.51</v>
      </c>
      <c r="P160" s="55">
        <v>183.75</v>
      </c>
      <c r="Q160" s="191"/>
      <c r="R160" s="65"/>
      <c r="S160" s="45"/>
      <c r="T160" s="45"/>
      <c r="U160" s="45"/>
      <c r="V160" s="45"/>
      <c r="W160" s="63"/>
    </row>
    <row r="161" spans="1:23">
      <c r="A161" s="60">
        <v>157</v>
      </c>
      <c r="B161" s="2" t="s">
        <v>3925</v>
      </c>
      <c r="C161" s="3" t="s">
        <v>203</v>
      </c>
      <c r="D161" s="58" t="s">
        <v>828</v>
      </c>
      <c r="E161" s="4" t="str">
        <f>VLOOKUP(D161,type2!C:D,2,0)</f>
        <v>นายสมพร ปุริมาพันธ์</v>
      </c>
      <c r="F161" s="4" t="str">
        <f>VLOOKUP(E161,type2!D:E,2,0)</f>
        <v>90/9 ถ.มหาราช ต.ปากน้ำ อ.เมืองกระบี่ จ.กระบี่</v>
      </c>
      <c r="G161" s="2" t="s">
        <v>18</v>
      </c>
      <c r="H161" s="6">
        <v>0</v>
      </c>
      <c r="I161" s="57">
        <v>0</v>
      </c>
      <c r="J161" s="20">
        <v>25</v>
      </c>
      <c r="K161" s="56">
        <f t="shared" si="9"/>
        <v>87.5</v>
      </c>
      <c r="L161" s="55">
        <f t="shared" si="8"/>
        <v>6.1250000000000009</v>
      </c>
      <c r="M161" s="55">
        <f t="shared" si="10"/>
        <v>93.63000000000001</v>
      </c>
      <c r="N161" s="187">
        <v>6.13</v>
      </c>
      <c r="O161" s="55">
        <f t="shared" si="11"/>
        <v>93.63000000000001</v>
      </c>
      <c r="P161" s="55">
        <v>93.75</v>
      </c>
      <c r="Q161" s="191"/>
      <c r="R161" s="65"/>
      <c r="S161" s="45"/>
      <c r="T161" s="45"/>
      <c r="U161" s="45"/>
      <c r="V161" s="45"/>
      <c r="W161" s="63"/>
    </row>
    <row r="162" spans="1:23">
      <c r="A162" s="60">
        <v>158</v>
      </c>
      <c r="B162" s="2" t="s">
        <v>3925</v>
      </c>
      <c r="C162" s="59" t="s">
        <v>204</v>
      </c>
      <c r="D162" s="58" t="s">
        <v>866</v>
      </c>
      <c r="E162" s="4" t="str">
        <f>VLOOKUP(D162,type2!C:D,2,0)</f>
        <v>น.ส.สมฤดี ริมดุสิต (ร้านรักษ์สุขภาพ)</v>
      </c>
      <c r="F162" s="4" t="str">
        <f>VLOOKUP(E162,type2!D:E,2,0)</f>
        <v>90/30 ถ.มหาราช ต.ปากน้ำ อ.เมืองกระบี่ จ.กระบี่</v>
      </c>
      <c r="G162" s="2" t="s">
        <v>18</v>
      </c>
      <c r="H162" s="6">
        <v>0</v>
      </c>
      <c r="I162" s="57">
        <v>0</v>
      </c>
      <c r="J162" s="20">
        <v>8</v>
      </c>
      <c r="K162" s="56">
        <f t="shared" si="9"/>
        <v>28</v>
      </c>
      <c r="L162" s="55">
        <f t="shared" si="8"/>
        <v>1.9600000000000002</v>
      </c>
      <c r="M162" s="55">
        <f t="shared" si="10"/>
        <v>29.96</v>
      </c>
      <c r="N162" s="187">
        <v>1.96</v>
      </c>
      <c r="O162" s="55">
        <f t="shared" si="11"/>
        <v>29.96</v>
      </c>
      <c r="P162" s="55">
        <v>30</v>
      </c>
      <c r="Q162" s="191"/>
      <c r="R162" s="65"/>
      <c r="S162" s="45"/>
      <c r="T162" s="45"/>
      <c r="U162" s="45"/>
      <c r="V162" s="45"/>
      <c r="W162" s="63"/>
    </row>
    <row r="163" spans="1:23">
      <c r="A163" s="60">
        <v>159</v>
      </c>
      <c r="B163" s="2" t="s">
        <v>3925</v>
      </c>
      <c r="C163" s="3" t="s">
        <v>205</v>
      </c>
      <c r="D163" s="58" t="s">
        <v>853</v>
      </c>
      <c r="E163" s="4" t="str">
        <f>VLOOKUP(D163,type2!C:D,2,0)</f>
        <v>นางขิ้ม ด่านพิทักษ์พงศ์</v>
      </c>
      <c r="F163" s="4" t="str">
        <f>VLOOKUP(E163,type2!D:E,2,0)</f>
        <v>90/24 ถ.มหาราช ต.ปากน้ำ อ.เมืองกระบี่ จ.กระบี่</v>
      </c>
      <c r="G163" s="2" t="s">
        <v>18</v>
      </c>
      <c r="H163" s="6">
        <v>0</v>
      </c>
      <c r="I163" s="57">
        <v>0</v>
      </c>
      <c r="J163" s="20">
        <v>13</v>
      </c>
      <c r="K163" s="56">
        <f t="shared" si="9"/>
        <v>45.5</v>
      </c>
      <c r="L163" s="55">
        <f t="shared" si="8"/>
        <v>3.1850000000000005</v>
      </c>
      <c r="M163" s="55">
        <f t="shared" si="10"/>
        <v>48.69</v>
      </c>
      <c r="N163" s="187">
        <v>3.19</v>
      </c>
      <c r="O163" s="55">
        <f t="shared" si="11"/>
        <v>48.69</v>
      </c>
      <c r="P163" s="55">
        <v>48.75</v>
      </c>
      <c r="Q163" s="191"/>
      <c r="R163" s="65"/>
      <c r="S163" s="45"/>
      <c r="T163" s="45"/>
      <c r="U163" s="45"/>
      <c r="V163" s="45"/>
      <c r="W163" s="63"/>
    </row>
    <row r="164" spans="1:23">
      <c r="A164" s="60">
        <v>160</v>
      </c>
      <c r="B164" s="2" t="s">
        <v>3925</v>
      </c>
      <c r="C164" s="3" t="s">
        <v>206</v>
      </c>
      <c r="D164" s="58" t="s">
        <v>856</v>
      </c>
      <c r="E164" s="4" t="str">
        <f>VLOOKUP(D164,type2!C:D,2,0)</f>
        <v>นางขิ้ม ด่านพิทักษ์พงศ์</v>
      </c>
      <c r="F164" s="4" t="s">
        <v>952</v>
      </c>
      <c r="G164" s="2" t="s">
        <v>18</v>
      </c>
      <c r="H164" s="6">
        <v>0</v>
      </c>
      <c r="I164" s="57">
        <v>0</v>
      </c>
      <c r="J164" s="20">
        <v>18</v>
      </c>
      <c r="K164" s="56">
        <f t="shared" si="9"/>
        <v>63</v>
      </c>
      <c r="L164" s="55">
        <f t="shared" si="8"/>
        <v>4.41</v>
      </c>
      <c r="M164" s="55">
        <f t="shared" si="10"/>
        <v>67.41</v>
      </c>
      <c r="N164" s="187">
        <v>4.41</v>
      </c>
      <c r="O164" s="55">
        <f t="shared" si="11"/>
        <v>67.41</v>
      </c>
      <c r="P164" s="55">
        <v>67.5</v>
      </c>
      <c r="Q164" s="191"/>
      <c r="R164" s="65"/>
      <c r="T164" s="45"/>
      <c r="U164" s="45"/>
      <c r="V164" s="45"/>
      <c r="W164" s="63"/>
    </row>
    <row r="165" spans="1:23">
      <c r="A165" s="60">
        <v>161</v>
      </c>
      <c r="B165" s="2" t="s">
        <v>3925</v>
      </c>
      <c r="C165" s="59" t="s">
        <v>207</v>
      </c>
      <c r="D165" s="58" t="s">
        <v>858</v>
      </c>
      <c r="E165" s="4" t="str">
        <f>VLOOKUP(D165,type2!C:D,2,0)</f>
        <v>นางขิ้ม ด่านพิทักษ์พงศ์</v>
      </c>
      <c r="F165" s="4" t="s">
        <v>3932</v>
      </c>
      <c r="G165" s="2" t="s">
        <v>18</v>
      </c>
      <c r="H165" s="6">
        <v>0</v>
      </c>
      <c r="I165" s="57">
        <v>0</v>
      </c>
      <c r="J165" s="20">
        <v>46</v>
      </c>
      <c r="K165" s="56">
        <f t="shared" si="9"/>
        <v>161</v>
      </c>
      <c r="L165" s="55">
        <f t="shared" si="8"/>
        <v>11.270000000000001</v>
      </c>
      <c r="M165" s="55">
        <f t="shared" si="10"/>
        <v>172.27</v>
      </c>
      <c r="N165" s="187">
        <v>11.27</v>
      </c>
      <c r="O165" s="55">
        <f t="shared" si="11"/>
        <v>172.27</v>
      </c>
      <c r="P165" s="55">
        <v>172.5</v>
      </c>
      <c r="Q165" s="191"/>
      <c r="R165" s="65"/>
      <c r="T165" s="45"/>
      <c r="U165" s="45"/>
      <c r="V165" s="45"/>
      <c r="W165" s="63"/>
    </row>
    <row r="166" spans="1:23">
      <c r="A166" s="60">
        <v>162</v>
      </c>
      <c r="B166" s="2" t="s">
        <v>3925</v>
      </c>
      <c r="C166" s="3" t="s">
        <v>208</v>
      </c>
      <c r="D166" s="58" t="s">
        <v>860</v>
      </c>
      <c r="E166" s="4" t="str">
        <f>VLOOKUP(D166,type2!C:D,2,0)</f>
        <v>นายอนุศักดิ์ อำไพวิกรัย (ห้างเมอรี่คิง)</v>
      </c>
      <c r="F166" s="4" t="str">
        <f>VLOOKUP(E166,type2!D:E,2,0)</f>
        <v>90/27 ถ.มหาราช ต.ปากน้ำ อ.เมืองกระบี่ จ.กระบี่</v>
      </c>
      <c r="G166" s="2" t="s">
        <v>18</v>
      </c>
      <c r="H166" s="6">
        <v>0</v>
      </c>
      <c r="I166" s="57">
        <v>0</v>
      </c>
      <c r="J166" s="20">
        <v>8</v>
      </c>
      <c r="K166" s="56">
        <f t="shared" si="9"/>
        <v>28</v>
      </c>
      <c r="L166" s="55">
        <f t="shared" si="8"/>
        <v>1.9600000000000002</v>
      </c>
      <c r="M166" s="55">
        <f t="shared" si="10"/>
        <v>29.96</v>
      </c>
      <c r="N166" s="187">
        <v>1.96</v>
      </c>
      <c r="O166" s="55">
        <f t="shared" si="11"/>
        <v>29.96</v>
      </c>
      <c r="P166" s="55">
        <v>30</v>
      </c>
      <c r="Q166" s="191"/>
      <c r="R166" s="65"/>
      <c r="S166" s="45"/>
      <c r="T166" s="45"/>
      <c r="U166" s="45"/>
      <c r="V166" s="45"/>
      <c r="W166" s="63"/>
    </row>
    <row r="167" spans="1:23">
      <c r="A167" s="60">
        <v>163</v>
      </c>
      <c r="B167" s="2" t="s">
        <v>3925</v>
      </c>
      <c r="C167" s="3" t="s">
        <v>209</v>
      </c>
      <c r="D167" s="58" t="s">
        <v>871</v>
      </c>
      <c r="E167" s="4" t="str">
        <f>VLOOKUP(D167,type2!C:D,2,0)</f>
        <v>บริษัท รวมใจยนตรการ จำกัด</v>
      </c>
      <c r="F167" s="4" t="str">
        <f>VLOOKUP(E167,type2!D:E,2,0)</f>
        <v>90/33 ถ.มหาราช ต.ปากน้ำ อ.เมืองกระบี่ จ.กระบี่</v>
      </c>
      <c r="G167" s="2" t="s">
        <v>18</v>
      </c>
      <c r="H167" s="6">
        <v>0</v>
      </c>
      <c r="I167" s="57">
        <v>0</v>
      </c>
      <c r="J167" s="20">
        <v>11</v>
      </c>
      <c r="K167" s="56">
        <f t="shared" si="9"/>
        <v>38.5</v>
      </c>
      <c r="L167" s="55">
        <f t="shared" si="8"/>
        <v>2.6950000000000003</v>
      </c>
      <c r="M167" s="55">
        <f t="shared" si="10"/>
        <v>41.199999999999996</v>
      </c>
      <c r="N167" s="187">
        <v>2.7</v>
      </c>
      <c r="O167" s="55">
        <f t="shared" si="11"/>
        <v>41.199999999999996</v>
      </c>
      <c r="P167" s="55">
        <v>41.25</v>
      </c>
      <c r="Q167" s="191"/>
      <c r="R167" s="65"/>
      <c r="S167" s="45"/>
      <c r="T167" s="45"/>
      <c r="U167" s="45"/>
      <c r="V167" s="45"/>
      <c r="W167" s="63"/>
    </row>
    <row r="168" spans="1:23">
      <c r="A168" s="60">
        <v>164</v>
      </c>
      <c r="B168" s="2" t="s">
        <v>3925</v>
      </c>
      <c r="C168" s="59" t="s">
        <v>210</v>
      </c>
      <c r="D168" s="58" t="s">
        <v>874</v>
      </c>
      <c r="E168" s="4" t="str">
        <f>VLOOKUP(D168,type2!C:D,2,0)</f>
        <v>นายวิชัย ประดิษฐ์สถบดี</v>
      </c>
      <c r="F168" s="4" t="str">
        <f>VLOOKUP(E168,type2!D:E,2,0)</f>
        <v>90/38 ถ.มหาราช ต.ปากน้ำ อ.เมืองกระบี่ จ.กระบี่</v>
      </c>
      <c r="G168" s="2" t="s">
        <v>18</v>
      </c>
      <c r="H168" s="6">
        <v>0</v>
      </c>
      <c r="I168" s="57">
        <v>0</v>
      </c>
      <c r="J168" s="20">
        <v>21</v>
      </c>
      <c r="K168" s="56">
        <f t="shared" si="9"/>
        <v>73.5</v>
      </c>
      <c r="L168" s="55">
        <f t="shared" si="8"/>
        <v>5.1450000000000005</v>
      </c>
      <c r="M168" s="55">
        <f t="shared" si="10"/>
        <v>78.650000000000006</v>
      </c>
      <c r="N168" s="187">
        <v>5.15</v>
      </c>
      <c r="O168" s="55">
        <f t="shared" si="11"/>
        <v>78.650000000000006</v>
      </c>
      <c r="P168" s="55">
        <v>78.75</v>
      </c>
      <c r="Q168" s="191"/>
      <c r="R168" s="65"/>
      <c r="S168" s="45"/>
      <c r="T168" s="45"/>
      <c r="U168" s="45"/>
      <c r="V168" s="45"/>
      <c r="W168" s="63"/>
    </row>
    <row r="169" spans="1:23">
      <c r="A169" s="60">
        <v>165</v>
      </c>
      <c r="B169" s="2" t="s">
        <v>3925</v>
      </c>
      <c r="C169" s="3" t="s">
        <v>211</v>
      </c>
      <c r="D169" s="58" t="s">
        <v>905</v>
      </c>
      <c r="E169" s="4" t="str">
        <f>VLOOKUP(D169,type2!C:D,2,0)</f>
        <v>นางพิมพ์ภัทรา อุนันธิกุลชัย (คลินิคหมอแอน)</v>
      </c>
      <c r="F169" s="4" t="str">
        <f>VLOOKUP(E169,type2!D:E,2,0)</f>
        <v>90/64 ถ.มหาราช ต.ปากน้ำ อ.เมืองกระบี่ จ.กระบี่</v>
      </c>
      <c r="G169" s="2" t="s">
        <v>18</v>
      </c>
      <c r="H169" s="6">
        <v>0</v>
      </c>
      <c r="I169" s="57">
        <v>0</v>
      </c>
      <c r="J169" s="20">
        <v>14</v>
      </c>
      <c r="K169" s="56">
        <f t="shared" si="9"/>
        <v>49</v>
      </c>
      <c r="L169" s="55">
        <f t="shared" si="8"/>
        <v>3.43</v>
      </c>
      <c r="M169" s="55">
        <f t="shared" si="10"/>
        <v>52.43</v>
      </c>
      <c r="N169" s="187">
        <v>3.43</v>
      </c>
      <c r="O169" s="55">
        <f t="shared" si="11"/>
        <v>52.43</v>
      </c>
      <c r="P169" s="55">
        <v>52.5</v>
      </c>
      <c r="Q169" s="191"/>
      <c r="R169" s="65"/>
      <c r="S169" s="45"/>
      <c r="T169" s="45"/>
      <c r="U169" s="45"/>
      <c r="V169" s="45"/>
      <c r="W169" s="63"/>
    </row>
    <row r="170" spans="1:23">
      <c r="A170" s="60">
        <v>166</v>
      </c>
      <c r="B170" s="2" t="s">
        <v>3925</v>
      </c>
      <c r="C170" s="3" t="s">
        <v>212</v>
      </c>
      <c r="D170" s="58" t="s">
        <v>914</v>
      </c>
      <c r="E170" s="4" t="str">
        <f>VLOOKUP(D170,type2!C:D,2,0)</f>
        <v>นายอภิชาติ หลานหลงส้า (MASSAGE)</v>
      </c>
      <c r="F170" s="4" t="str">
        <f>VLOOKUP(E170,type2!D:E,2,0)</f>
        <v>90/68 ถ.มหาราช ต.ปากน้ำ อ.เมืองกระบี่ จ.กระบี่</v>
      </c>
      <c r="G170" s="2" t="s">
        <v>18</v>
      </c>
      <c r="H170" s="6">
        <v>0</v>
      </c>
      <c r="I170" s="57">
        <v>0</v>
      </c>
      <c r="J170" s="20">
        <v>79</v>
      </c>
      <c r="K170" s="56">
        <f t="shared" si="9"/>
        <v>276.5</v>
      </c>
      <c r="L170" s="55">
        <f t="shared" si="8"/>
        <v>19.355</v>
      </c>
      <c r="M170" s="55">
        <f t="shared" si="10"/>
        <v>295.86</v>
      </c>
      <c r="N170" s="187">
        <v>19.36</v>
      </c>
      <c r="O170" s="55">
        <f t="shared" si="11"/>
        <v>295.86</v>
      </c>
      <c r="P170" s="55">
        <v>296</v>
      </c>
      <c r="Q170" s="191"/>
      <c r="R170" s="65"/>
      <c r="S170" s="45"/>
      <c r="T170" s="45"/>
      <c r="U170" s="45"/>
      <c r="V170" s="45"/>
      <c r="W170" s="63"/>
    </row>
    <row r="171" spans="1:23">
      <c r="A171" s="60">
        <v>167</v>
      </c>
      <c r="B171" s="2" t="s">
        <v>3925</v>
      </c>
      <c r="C171" s="59" t="s">
        <v>213</v>
      </c>
      <c r="D171" s="58" t="s">
        <v>920</v>
      </c>
      <c r="E171" s="4" t="str">
        <f>VLOOKUP(D171,type2!C:D,2,0)</f>
        <v>นางพรทิพย์ จุลวงศ์</v>
      </c>
      <c r="F171" s="4" t="str">
        <f>VLOOKUP(E171,type2!D:E,2,0)</f>
        <v>90/70 ถ.มหาราช ต.ปากน้ำ อ.เมืองกระบี่ จ.กระบี่</v>
      </c>
      <c r="G171" s="2" t="s">
        <v>18</v>
      </c>
      <c r="H171" s="6">
        <v>0</v>
      </c>
      <c r="I171" s="57">
        <v>0</v>
      </c>
      <c r="J171" s="20">
        <v>104</v>
      </c>
      <c r="K171" s="56">
        <f t="shared" si="9"/>
        <v>364</v>
      </c>
      <c r="L171" s="55">
        <f t="shared" si="8"/>
        <v>25.480000000000004</v>
      </c>
      <c r="M171" s="55">
        <f t="shared" si="10"/>
        <v>389.48</v>
      </c>
      <c r="N171" s="187">
        <v>25.48</v>
      </c>
      <c r="O171" s="55">
        <f t="shared" si="11"/>
        <v>389.48</v>
      </c>
      <c r="P171" s="55">
        <v>389.5</v>
      </c>
      <c r="Q171" s="191"/>
      <c r="R171" s="65"/>
      <c r="S171" s="45"/>
      <c r="T171" s="45"/>
      <c r="U171" s="45"/>
      <c r="V171" s="45"/>
      <c r="W171" s="63"/>
    </row>
    <row r="172" spans="1:23">
      <c r="A172" s="60">
        <v>168</v>
      </c>
      <c r="B172" s="2" t="s">
        <v>3925</v>
      </c>
      <c r="C172" s="3" t="s">
        <v>214</v>
      </c>
      <c r="D172" s="58" t="s">
        <v>923</v>
      </c>
      <c r="E172" s="4" t="str">
        <f>VLOOKUP(D172,type2!C:D,2,0)</f>
        <v>นายสุระชาติ เจ้าสวน (โรงเรียนเสริมสวยเกศเจริญ)</v>
      </c>
      <c r="F172" s="4" t="str">
        <f>VLOOKUP(E172,type2!D:E,2,0)</f>
        <v>90/76 ถ.มหาราช ต.ปากน้ำ อ.เมืองกระบี่ จ.กระบี่</v>
      </c>
      <c r="G172" s="2" t="s">
        <v>18</v>
      </c>
      <c r="H172" s="6">
        <v>0</v>
      </c>
      <c r="I172" s="57">
        <v>0</v>
      </c>
      <c r="J172" s="20">
        <v>17</v>
      </c>
      <c r="K172" s="56">
        <f t="shared" si="9"/>
        <v>59.5</v>
      </c>
      <c r="L172" s="55">
        <f t="shared" si="8"/>
        <v>4.165</v>
      </c>
      <c r="M172" s="55">
        <f t="shared" si="10"/>
        <v>63.669999999999995</v>
      </c>
      <c r="N172" s="187">
        <v>4.17</v>
      </c>
      <c r="O172" s="55">
        <f t="shared" si="11"/>
        <v>63.669999999999995</v>
      </c>
      <c r="P172" s="55">
        <v>63.75</v>
      </c>
      <c r="Q172" s="191"/>
      <c r="R172" s="65"/>
      <c r="S172" s="45"/>
      <c r="T172" s="45"/>
      <c r="U172" s="45"/>
      <c r="V172" s="45"/>
      <c r="W172" s="63"/>
    </row>
    <row r="173" spans="1:23">
      <c r="A173" s="60">
        <v>169</v>
      </c>
      <c r="B173" s="2" t="s">
        <v>3925</v>
      </c>
      <c r="C173" s="3" t="s">
        <v>215</v>
      </c>
      <c r="D173" s="58" t="s">
        <v>886</v>
      </c>
      <c r="E173" s="4" t="str">
        <f>VLOOKUP(D173,type2!C:D,2,0)</f>
        <v>นางเปรมฤดี ศุภธาราวิศาล</v>
      </c>
      <c r="F173" s="4" t="s">
        <v>887</v>
      </c>
      <c r="G173" s="2" t="s">
        <v>18</v>
      </c>
      <c r="H173" s="6">
        <v>0</v>
      </c>
      <c r="I173" s="57">
        <v>0</v>
      </c>
      <c r="J173" s="20">
        <v>5</v>
      </c>
      <c r="K173" s="56">
        <f t="shared" si="9"/>
        <v>17.5</v>
      </c>
      <c r="L173" s="55">
        <f t="shared" si="8"/>
        <v>1.2250000000000001</v>
      </c>
      <c r="M173" s="55">
        <f t="shared" si="10"/>
        <v>18.73</v>
      </c>
      <c r="N173" s="187">
        <v>1.23</v>
      </c>
      <c r="O173" s="55">
        <f t="shared" si="11"/>
        <v>18.73</v>
      </c>
      <c r="P173" s="55">
        <v>18.75</v>
      </c>
      <c r="Q173" s="191"/>
      <c r="R173" s="65"/>
      <c r="S173" s="45"/>
      <c r="T173" s="45"/>
      <c r="U173" s="45"/>
      <c r="V173" s="45"/>
      <c r="W173" s="63"/>
    </row>
    <row r="174" spans="1:23">
      <c r="A174" s="60">
        <v>170</v>
      </c>
      <c r="B174" s="2" t="s">
        <v>3925</v>
      </c>
      <c r="C174" s="59" t="s">
        <v>216</v>
      </c>
      <c r="D174" s="58" t="s">
        <v>888</v>
      </c>
      <c r="E174" s="4" t="str">
        <f>VLOOKUP(D174,type2!C:D,2,0)</f>
        <v>นางวรรณภา วงศ์เกียรติ์สุภาพ (สนิท 69)</v>
      </c>
      <c r="F174" s="4" t="str">
        <f>VLOOKUP(E174,type2!D:E,2,0)</f>
        <v>90/45-46 ถ.มหาราช ต.ปากน้ำ อ.เมืองกระบี่ จ.กระบี่</v>
      </c>
      <c r="G174" s="2" t="s">
        <v>18</v>
      </c>
      <c r="H174" s="6">
        <v>0</v>
      </c>
      <c r="I174" s="57">
        <v>0</v>
      </c>
      <c r="J174" s="20">
        <v>11</v>
      </c>
      <c r="K174" s="56">
        <f t="shared" si="9"/>
        <v>38.5</v>
      </c>
      <c r="L174" s="55">
        <f t="shared" si="8"/>
        <v>2.6950000000000003</v>
      </c>
      <c r="M174" s="55">
        <f t="shared" si="10"/>
        <v>41.199999999999996</v>
      </c>
      <c r="N174" s="187">
        <v>2.7</v>
      </c>
      <c r="O174" s="55">
        <f t="shared" si="11"/>
        <v>41.199999999999996</v>
      </c>
      <c r="P174" s="55">
        <v>41.25</v>
      </c>
      <c r="Q174" s="191"/>
      <c r="R174" s="65"/>
      <c r="S174" s="45"/>
      <c r="T174" s="45"/>
      <c r="U174" s="45"/>
      <c r="V174" s="45"/>
      <c r="W174" s="63"/>
    </row>
    <row r="175" spans="1:23">
      <c r="A175" s="60">
        <v>171</v>
      </c>
      <c r="B175" s="2" t="s">
        <v>3925</v>
      </c>
      <c r="C175" s="3" t="s">
        <v>217</v>
      </c>
      <c r="D175" s="58" t="s">
        <v>891</v>
      </c>
      <c r="E175" s="4" t="str">
        <f>VLOOKUP(D175,type2!C:D,2,0)</f>
        <v>นายรอง ภูเก้าล้วน</v>
      </c>
      <c r="F175" s="4" t="str">
        <f>VLOOKUP(E175,type2!D:E,2,0)</f>
        <v>90/48 ถ.มหาราช ต.ปากน้ำ อ.เมืองกระบี่ จ.กระบี่</v>
      </c>
      <c r="G175" s="2" t="s">
        <v>18</v>
      </c>
      <c r="H175" s="6">
        <v>0</v>
      </c>
      <c r="I175" s="57">
        <v>0</v>
      </c>
      <c r="J175" s="20">
        <v>23</v>
      </c>
      <c r="K175" s="56">
        <f t="shared" si="9"/>
        <v>80.5</v>
      </c>
      <c r="L175" s="55">
        <f t="shared" si="8"/>
        <v>5.6350000000000007</v>
      </c>
      <c r="M175" s="55">
        <f t="shared" si="10"/>
        <v>86.14</v>
      </c>
      <c r="N175" s="187">
        <v>5.64</v>
      </c>
      <c r="O175" s="55">
        <f t="shared" si="11"/>
        <v>86.14</v>
      </c>
      <c r="P175" s="55">
        <v>86.25</v>
      </c>
      <c r="Q175" s="191"/>
      <c r="R175" s="65"/>
      <c r="S175" s="45"/>
      <c r="T175" s="45"/>
      <c r="U175" s="45"/>
      <c r="V175" s="45"/>
      <c r="W175" s="63"/>
    </row>
    <row r="176" spans="1:23">
      <c r="A176" s="60">
        <v>172</v>
      </c>
      <c r="B176" s="2" t="s">
        <v>3925</v>
      </c>
      <c r="C176" s="3" t="s">
        <v>218</v>
      </c>
      <c r="D176" s="58" t="s">
        <v>894</v>
      </c>
      <c r="E176" s="4" t="str">
        <f>VLOOKUP(D176,type2!C:D,2,0)</f>
        <v>นายรอง ภูเก้าล้วน (มหาราชเภสัช)</v>
      </c>
      <c r="F176" s="4" t="str">
        <f>VLOOKUP(E176,type2!D:E,2,0)</f>
        <v>90/50 ถ.มหาราช ต.ปากน้ำ อ.เมืองกระบี่ จ.กระบี่</v>
      </c>
      <c r="G176" s="2" t="s">
        <v>18</v>
      </c>
      <c r="H176" s="6">
        <v>0</v>
      </c>
      <c r="I176" s="57">
        <v>0</v>
      </c>
      <c r="J176" s="20">
        <v>16</v>
      </c>
      <c r="K176" s="56">
        <f t="shared" si="9"/>
        <v>56</v>
      </c>
      <c r="L176" s="55">
        <f t="shared" si="8"/>
        <v>3.9200000000000004</v>
      </c>
      <c r="M176" s="55">
        <f t="shared" si="10"/>
        <v>59.92</v>
      </c>
      <c r="N176" s="187">
        <v>3.92</v>
      </c>
      <c r="O176" s="55">
        <f t="shared" si="11"/>
        <v>59.92</v>
      </c>
      <c r="P176" s="55">
        <v>60</v>
      </c>
      <c r="Q176" s="191"/>
      <c r="R176" s="65"/>
      <c r="U176" s="33"/>
      <c r="V176" s="33"/>
      <c r="W176" s="63"/>
    </row>
    <row r="177" spans="1:23">
      <c r="A177" s="60">
        <v>173</v>
      </c>
      <c r="B177" s="2" t="s">
        <v>3925</v>
      </c>
      <c r="C177" s="59" t="s">
        <v>219</v>
      </c>
      <c r="D177" s="58" t="s">
        <v>897</v>
      </c>
      <c r="E177" s="4" t="str">
        <f>VLOOKUP(D177,type2!C:D,2,0)</f>
        <v>นายสมพร ศุภธาราวิศาล</v>
      </c>
      <c r="F177" s="4" t="str">
        <f>VLOOKUP(E177,type2!D:E,2,0)</f>
        <v>90/51 ถ.มหาราช ต.ปากน้ำ อ.เมืองกระบี่ จ.กระบี่</v>
      </c>
      <c r="G177" s="2" t="s">
        <v>18</v>
      </c>
      <c r="H177" s="6">
        <v>0</v>
      </c>
      <c r="I177" s="57">
        <v>0</v>
      </c>
      <c r="J177" s="20">
        <v>10</v>
      </c>
      <c r="K177" s="56">
        <f t="shared" si="9"/>
        <v>35</v>
      </c>
      <c r="L177" s="55">
        <f t="shared" si="8"/>
        <v>2.4500000000000002</v>
      </c>
      <c r="M177" s="55">
        <f t="shared" si="10"/>
        <v>37.450000000000003</v>
      </c>
      <c r="N177" s="187">
        <v>2.4500000000000002</v>
      </c>
      <c r="O177" s="55">
        <f t="shared" si="11"/>
        <v>37.450000000000003</v>
      </c>
      <c r="P177" s="55">
        <v>37.5</v>
      </c>
      <c r="Q177" s="191"/>
      <c r="R177" s="65"/>
      <c r="S177" s="45"/>
      <c r="T177" s="45"/>
      <c r="U177" s="45"/>
      <c r="V177" s="45"/>
      <c r="W177" s="63"/>
    </row>
    <row r="178" spans="1:23">
      <c r="A178" s="60">
        <v>174</v>
      </c>
      <c r="B178" s="2" t="s">
        <v>3925</v>
      </c>
      <c r="C178" s="3" t="s">
        <v>220</v>
      </c>
      <c r="D178" s="58" t="s">
        <v>653</v>
      </c>
      <c r="E178" s="4" t="str">
        <f>VLOOKUP(D178,type2!C:D,2,0)</f>
        <v>พ.ญ.จันทร์ฉาย อร่ามรุ่งโรจน์</v>
      </c>
      <c r="F178" s="4" t="str">
        <f>VLOOKUP(E178,type2!D:E,2,0)</f>
        <v>28/11-12 ถ.มหาราช ต.ปากน้ำ อ.เมืองกระบี่ จ.กระบี่</v>
      </c>
      <c r="G178" s="10" t="s">
        <v>3915</v>
      </c>
      <c r="H178" s="6">
        <v>213.47</v>
      </c>
      <c r="I178" s="57">
        <v>13.97</v>
      </c>
      <c r="J178" s="20">
        <v>57</v>
      </c>
      <c r="K178" s="56">
        <f t="shared" si="9"/>
        <v>199.5</v>
      </c>
      <c r="L178" s="55">
        <f t="shared" si="8"/>
        <v>13.965000000000002</v>
      </c>
      <c r="M178" s="55">
        <f t="shared" si="10"/>
        <v>213.47</v>
      </c>
      <c r="N178" s="187">
        <v>27.94</v>
      </c>
      <c r="O178" s="55">
        <f t="shared" si="11"/>
        <v>426.94</v>
      </c>
      <c r="P178" s="55">
        <v>427</v>
      </c>
      <c r="Q178" s="191"/>
      <c r="R178" s="65"/>
      <c r="S178" s="45"/>
      <c r="T178" s="45"/>
      <c r="U178" s="45"/>
      <c r="V178" s="45"/>
      <c r="W178" s="63"/>
    </row>
    <row r="179" spans="1:23">
      <c r="A179" s="60">
        <v>175</v>
      </c>
      <c r="B179" s="2" t="s">
        <v>3925</v>
      </c>
      <c r="C179" s="3" t="s">
        <v>221</v>
      </c>
      <c r="D179" s="58" t="s">
        <v>837</v>
      </c>
      <c r="E179" s="4" t="str">
        <f>VLOOKUP(D179,type2!C:D,2,0)</f>
        <v>นางศิริมา อร่ามรุ่งโรจน์ (สอนพิเศษ)</v>
      </c>
      <c r="F179" s="4" t="str">
        <f>VLOOKUP(E179,type2!D:E,2,0)</f>
        <v>90/15 ถ.มหาราช ต.ปากน้ำ อ.เมืองกระบี่ จ.กระบี่</v>
      </c>
      <c r="G179" s="2" t="s">
        <v>3915</v>
      </c>
      <c r="H179" s="6">
        <v>78.650000000000006</v>
      </c>
      <c r="I179" s="57">
        <v>5.15</v>
      </c>
      <c r="J179" s="20">
        <v>22</v>
      </c>
      <c r="K179" s="56">
        <f t="shared" si="9"/>
        <v>77</v>
      </c>
      <c r="L179" s="55">
        <f t="shared" si="8"/>
        <v>5.3900000000000006</v>
      </c>
      <c r="M179" s="55">
        <f t="shared" si="10"/>
        <v>82.39</v>
      </c>
      <c r="N179" s="187">
        <v>10.54</v>
      </c>
      <c r="O179" s="55">
        <f t="shared" si="11"/>
        <v>161.04000000000002</v>
      </c>
      <c r="P179" s="55">
        <v>161.25</v>
      </c>
      <c r="Q179" s="191"/>
      <c r="R179" s="65"/>
      <c r="S179" s="45"/>
      <c r="T179" s="45"/>
      <c r="U179" s="45"/>
      <c r="V179" s="45"/>
      <c r="W179" s="63"/>
    </row>
    <row r="180" spans="1:23">
      <c r="A180" s="60">
        <v>176</v>
      </c>
      <c r="B180" s="2" t="s">
        <v>3925</v>
      </c>
      <c r="C180" s="59" t="s">
        <v>222</v>
      </c>
      <c r="D180" s="58" t="s">
        <v>831</v>
      </c>
      <c r="E180" s="4" t="str">
        <f>VLOOKUP(D180,type2!C:D,2,0)</f>
        <v>นายสุประดิษฐ์ อรุณธรรมรัตน์ (ดร.มนตรี)</v>
      </c>
      <c r="F180" s="4" t="str">
        <f>VLOOKUP(E180,type2!D:E,2,0)</f>
        <v>90/10 ถ.มหาราช ต.ปากน้ำ อ.เมืองกระบี่ จ.กระบี่</v>
      </c>
      <c r="G180" s="2" t="s">
        <v>3914</v>
      </c>
      <c r="H180" s="6">
        <v>63.67</v>
      </c>
      <c r="I180" s="57">
        <v>4.17</v>
      </c>
      <c r="J180" s="20">
        <v>9</v>
      </c>
      <c r="K180" s="56">
        <f t="shared" si="9"/>
        <v>31.5</v>
      </c>
      <c r="L180" s="55">
        <f t="shared" si="8"/>
        <v>2.2050000000000001</v>
      </c>
      <c r="M180" s="55">
        <f t="shared" si="10"/>
        <v>33.71</v>
      </c>
      <c r="N180" s="187">
        <v>6.38</v>
      </c>
      <c r="O180" s="55">
        <f t="shared" si="11"/>
        <v>97.38</v>
      </c>
      <c r="P180" s="55">
        <v>97.5</v>
      </c>
      <c r="Q180" s="191"/>
      <c r="R180" s="65"/>
      <c r="S180" s="45"/>
      <c r="T180" s="45"/>
      <c r="U180" s="45"/>
      <c r="V180" s="45"/>
      <c r="W180" s="63"/>
    </row>
    <row r="181" spans="1:23">
      <c r="A181" s="60">
        <v>177</v>
      </c>
      <c r="B181" s="2" t="s">
        <v>3925</v>
      </c>
      <c r="C181" s="3" t="s">
        <v>223</v>
      </c>
      <c r="D181" s="58" t="s">
        <v>943</v>
      </c>
      <c r="E181" s="4" t="str">
        <f>VLOOKUP(D181,type2!C:D,2,0)</f>
        <v>บจก.ศรีผ่องพานิชย์</v>
      </c>
      <c r="F181" s="4" t="s">
        <v>944</v>
      </c>
      <c r="G181" s="2" t="s">
        <v>3915</v>
      </c>
      <c r="H181" s="6">
        <v>41.2</v>
      </c>
      <c r="I181" s="57">
        <v>2.7</v>
      </c>
      <c r="J181" s="20">
        <v>14</v>
      </c>
      <c r="K181" s="56">
        <f t="shared" si="9"/>
        <v>49</v>
      </c>
      <c r="L181" s="55">
        <f t="shared" si="8"/>
        <v>3.43</v>
      </c>
      <c r="M181" s="55">
        <f t="shared" si="10"/>
        <v>52.43</v>
      </c>
      <c r="N181" s="187">
        <v>6.13</v>
      </c>
      <c r="O181" s="55">
        <f t="shared" si="11"/>
        <v>93.63</v>
      </c>
      <c r="P181" s="55">
        <v>93.75</v>
      </c>
      <c r="Q181" s="191"/>
      <c r="R181" s="65"/>
      <c r="S181" s="33">
        <f>SUM(N142:N181)</f>
        <v>329.43000000000006</v>
      </c>
      <c r="T181" s="33">
        <f>SUM(O142:O181)</f>
        <v>5033.4299999999994</v>
      </c>
      <c r="U181" s="158">
        <f>SUM(P142:P181)</f>
        <v>5037</v>
      </c>
      <c r="V181" s="62">
        <v>5037</v>
      </c>
      <c r="W181" s="63"/>
    </row>
    <row r="182" spans="1:23">
      <c r="A182" s="60">
        <v>178</v>
      </c>
      <c r="B182" s="2" t="s">
        <v>3934</v>
      </c>
      <c r="C182" s="3" t="s">
        <v>224</v>
      </c>
      <c r="D182" s="58" t="s">
        <v>2140</v>
      </c>
      <c r="E182" s="4" t="str">
        <f>VLOOKUP(D182,type2!C:D,2,0)</f>
        <v>นางบงกช สิงหนันทน์ (เรือนปาริฉัตร)</v>
      </c>
      <c r="F182" s="4" t="str">
        <f>VLOOKUP(E182,type2!D:E,2,0)</f>
        <v>88/18 ถ.เหมทานนท์ ต.ปากน้ำ อ.เมืองกระบี่ จ.กระบี่</v>
      </c>
      <c r="G182" s="2" t="s">
        <v>18</v>
      </c>
      <c r="H182" s="6">
        <v>0</v>
      </c>
      <c r="I182" s="57">
        <v>0</v>
      </c>
      <c r="J182" s="20">
        <v>13</v>
      </c>
      <c r="K182" s="56">
        <f t="shared" si="9"/>
        <v>45.5</v>
      </c>
      <c r="L182" s="55">
        <f t="shared" si="8"/>
        <v>3.1850000000000005</v>
      </c>
      <c r="M182" s="55">
        <f t="shared" si="10"/>
        <v>48.69</v>
      </c>
      <c r="N182" s="187">
        <v>3.19</v>
      </c>
      <c r="O182" s="55">
        <f t="shared" si="11"/>
        <v>48.69</v>
      </c>
      <c r="P182" s="55">
        <v>48.75</v>
      </c>
      <c r="Q182" s="191"/>
      <c r="R182" s="65"/>
      <c r="S182" s="45"/>
      <c r="T182" s="45"/>
      <c r="U182" s="45"/>
      <c r="V182" s="45"/>
      <c r="W182" s="63"/>
    </row>
    <row r="183" spans="1:23">
      <c r="A183" s="60">
        <v>179</v>
      </c>
      <c r="B183" s="2" t="s">
        <v>3934</v>
      </c>
      <c r="C183" s="59" t="s">
        <v>225</v>
      </c>
      <c r="D183" s="58" t="s">
        <v>3112</v>
      </c>
      <c r="E183" s="4" t="str">
        <f>VLOOKUP(D183,type2!C:D,2,0)</f>
        <v>นางเอมอร อริยวงค์</v>
      </c>
      <c r="F183" s="4" t="s">
        <v>3113</v>
      </c>
      <c r="G183" s="2" t="s">
        <v>18</v>
      </c>
      <c r="H183" s="6">
        <v>0</v>
      </c>
      <c r="I183" s="57">
        <v>0</v>
      </c>
      <c r="J183" s="20">
        <v>44</v>
      </c>
      <c r="K183" s="56">
        <f t="shared" si="9"/>
        <v>154</v>
      </c>
      <c r="L183" s="55">
        <f t="shared" si="8"/>
        <v>10.780000000000001</v>
      </c>
      <c r="M183" s="55">
        <f t="shared" si="10"/>
        <v>164.78</v>
      </c>
      <c r="N183" s="187">
        <v>10.78</v>
      </c>
      <c r="O183" s="55">
        <f t="shared" si="11"/>
        <v>164.78</v>
      </c>
      <c r="P183" s="55">
        <v>165</v>
      </c>
      <c r="Q183" s="191"/>
      <c r="R183" s="65"/>
      <c r="S183" s="45"/>
      <c r="T183" s="45"/>
      <c r="U183" s="45"/>
      <c r="V183" s="45"/>
      <c r="W183" s="63"/>
    </row>
    <row r="184" spans="1:23">
      <c r="A184" s="60">
        <v>180</v>
      </c>
      <c r="B184" s="2" t="s">
        <v>3934</v>
      </c>
      <c r="C184" s="3" t="s">
        <v>226</v>
      </c>
      <c r="D184" s="58" t="s">
        <v>1767</v>
      </c>
      <c r="E184" s="4" t="str">
        <f>VLOOKUP(D184,type2!C:D,2,0)</f>
        <v>นายสมศักดิ์ แซ่ตั้ง (ศรีตรังอิเล็คโทรนิค)</v>
      </c>
      <c r="F184" s="4" t="str">
        <f>VLOOKUP(E184,type2!D:E,2,0)</f>
        <v>10 ถ.อิศรา ต.ปากน้ำ อ.เมืองกระบี่ จ.กระบี่</v>
      </c>
      <c r="G184" s="2" t="s">
        <v>18</v>
      </c>
      <c r="H184" s="6">
        <v>0</v>
      </c>
      <c r="I184" s="57">
        <v>0</v>
      </c>
      <c r="J184" s="20">
        <v>26</v>
      </c>
      <c r="K184" s="56">
        <f t="shared" si="9"/>
        <v>91</v>
      </c>
      <c r="L184" s="55">
        <f t="shared" si="8"/>
        <v>6.370000000000001</v>
      </c>
      <c r="M184" s="55">
        <f t="shared" si="10"/>
        <v>97.37</v>
      </c>
      <c r="N184" s="187">
        <v>6.37</v>
      </c>
      <c r="O184" s="55">
        <f t="shared" si="11"/>
        <v>97.37</v>
      </c>
      <c r="P184" s="55">
        <v>97.5</v>
      </c>
      <c r="Q184" s="191"/>
      <c r="R184" s="65"/>
      <c r="S184" s="45"/>
      <c r="T184" s="45"/>
      <c r="U184" s="45"/>
      <c r="V184" s="45"/>
      <c r="W184" s="63"/>
    </row>
    <row r="185" spans="1:23">
      <c r="A185" s="60">
        <v>181</v>
      </c>
      <c r="B185" s="2" t="s">
        <v>3934</v>
      </c>
      <c r="C185" s="3" t="s">
        <v>227</v>
      </c>
      <c r="D185" s="58" t="s">
        <v>1764</v>
      </c>
      <c r="E185" s="4" t="str">
        <f>VLOOKUP(D185,type2!C:D,2,0)</f>
        <v>นายวิโรจน์ เกตุทอง(ร้านศรีนคร)</v>
      </c>
      <c r="F185" s="4" t="str">
        <f>VLOOKUP(E185,type2!D:E,2,0)</f>
        <v>2 ถ.อิศรา ต.ปากน้ำ อ.เมืองกระบี่ จ.กระบี่</v>
      </c>
      <c r="G185" s="2" t="s">
        <v>18</v>
      </c>
      <c r="H185" s="6">
        <v>0</v>
      </c>
      <c r="I185" s="57">
        <v>0</v>
      </c>
      <c r="J185" s="20">
        <v>21</v>
      </c>
      <c r="K185" s="56">
        <f t="shared" si="9"/>
        <v>73.5</v>
      </c>
      <c r="L185" s="55">
        <f t="shared" si="8"/>
        <v>5.1450000000000005</v>
      </c>
      <c r="M185" s="55">
        <f t="shared" si="10"/>
        <v>78.650000000000006</v>
      </c>
      <c r="N185" s="187">
        <v>5.15</v>
      </c>
      <c r="O185" s="55">
        <f t="shared" si="11"/>
        <v>78.650000000000006</v>
      </c>
      <c r="P185" s="55">
        <v>78.75</v>
      </c>
      <c r="Q185" s="191"/>
      <c r="R185" s="65"/>
      <c r="S185" s="45"/>
      <c r="T185" s="45"/>
      <c r="U185" s="45"/>
      <c r="V185" s="45"/>
      <c r="W185" s="63"/>
    </row>
    <row r="186" spans="1:23">
      <c r="A186" s="60">
        <v>182</v>
      </c>
      <c r="B186" s="2" t="s">
        <v>3934</v>
      </c>
      <c r="C186" s="59" t="s">
        <v>228</v>
      </c>
      <c r="D186" s="58" t="s">
        <v>1942</v>
      </c>
      <c r="E186" s="4" t="str">
        <f>VLOOKUP(D186,type2!C:D,2,0)</f>
        <v>นางนานิตย์ หมื่นหนู</v>
      </c>
      <c r="F186" s="4" t="s">
        <v>1943</v>
      </c>
      <c r="G186" s="10" t="s">
        <v>3915</v>
      </c>
      <c r="H186" s="6">
        <v>52.43</v>
      </c>
      <c r="I186" s="57">
        <v>3.43</v>
      </c>
      <c r="J186" s="20">
        <v>13</v>
      </c>
      <c r="K186" s="56">
        <f t="shared" si="9"/>
        <v>45.5</v>
      </c>
      <c r="L186" s="55">
        <f t="shared" si="8"/>
        <v>3.1850000000000005</v>
      </c>
      <c r="M186" s="55">
        <f t="shared" si="10"/>
        <v>48.69</v>
      </c>
      <c r="N186" s="187">
        <v>6.62</v>
      </c>
      <c r="O186" s="55">
        <f t="shared" si="11"/>
        <v>101.12</v>
      </c>
      <c r="P186" s="55">
        <v>101.25</v>
      </c>
      <c r="Q186" s="191"/>
      <c r="R186" s="65"/>
      <c r="S186" s="45"/>
      <c r="T186" s="45"/>
      <c r="U186" s="45"/>
      <c r="V186" s="45"/>
      <c r="W186" s="63"/>
    </row>
    <row r="187" spans="1:23">
      <c r="A187" s="60">
        <v>183</v>
      </c>
      <c r="B187" s="2" t="s">
        <v>3934</v>
      </c>
      <c r="C187" s="3" t="s">
        <v>229</v>
      </c>
      <c r="D187" s="58" t="s">
        <v>1817</v>
      </c>
      <c r="E187" s="4" t="str">
        <f>VLOOKUP(D187,type2!C:D,2,0)</f>
        <v>นายจินต์ จิววุฒิพงศ์</v>
      </c>
      <c r="F187" s="4" t="s">
        <v>1818</v>
      </c>
      <c r="G187" s="10" t="s">
        <v>18</v>
      </c>
      <c r="H187" s="6">
        <v>0</v>
      </c>
      <c r="I187" s="57">
        <v>0</v>
      </c>
      <c r="J187" s="20">
        <v>42</v>
      </c>
      <c r="K187" s="56">
        <f t="shared" si="9"/>
        <v>147</v>
      </c>
      <c r="L187" s="55">
        <f t="shared" si="8"/>
        <v>10.290000000000001</v>
      </c>
      <c r="M187" s="55">
        <f t="shared" si="10"/>
        <v>157.29</v>
      </c>
      <c r="N187" s="187">
        <v>10.29</v>
      </c>
      <c r="O187" s="55">
        <f t="shared" si="11"/>
        <v>157.29</v>
      </c>
      <c r="P187" s="55">
        <v>157.5</v>
      </c>
      <c r="Q187" s="191"/>
      <c r="R187" s="65"/>
      <c r="S187" s="45"/>
      <c r="T187" s="45"/>
      <c r="U187" s="45"/>
      <c r="V187" s="45"/>
      <c r="W187" s="63"/>
    </row>
    <row r="188" spans="1:23">
      <c r="A188" s="60">
        <v>184</v>
      </c>
      <c r="B188" s="2" t="s">
        <v>3934</v>
      </c>
      <c r="C188" s="3" t="s">
        <v>230</v>
      </c>
      <c r="D188" s="58" t="s">
        <v>1772</v>
      </c>
      <c r="E188" s="4" t="str">
        <f>VLOOKUP(D188,type2!C:D,2,0)</f>
        <v>นางนฤนาท ช้อนเติม</v>
      </c>
      <c r="F188" s="4" t="str">
        <f>VLOOKUP(E188,type2!D:E,2,0)</f>
        <v xml:space="preserve">23 ถ.อิศรา ต.ปากน้ำ อ.เมืองกระบี่ จ.กระบี่ </v>
      </c>
      <c r="G188" s="10" t="s">
        <v>18</v>
      </c>
      <c r="H188" s="6">
        <v>0</v>
      </c>
      <c r="I188" s="57">
        <v>0</v>
      </c>
      <c r="J188" s="20">
        <v>15</v>
      </c>
      <c r="K188" s="56">
        <f t="shared" si="9"/>
        <v>52.5</v>
      </c>
      <c r="L188" s="55">
        <f t="shared" si="8"/>
        <v>3.6750000000000003</v>
      </c>
      <c r="M188" s="55">
        <f t="shared" si="10"/>
        <v>56.18</v>
      </c>
      <c r="N188" s="187">
        <v>3.68</v>
      </c>
      <c r="O188" s="55">
        <f t="shared" si="11"/>
        <v>56.18</v>
      </c>
      <c r="P188" s="55">
        <v>56.25</v>
      </c>
      <c r="Q188" s="191"/>
      <c r="R188" s="92"/>
      <c r="S188" s="45"/>
      <c r="T188" s="45"/>
      <c r="U188" s="45"/>
      <c r="V188" s="45"/>
      <c r="W188" s="63"/>
    </row>
    <row r="189" spans="1:23">
      <c r="A189" s="60">
        <v>185</v>
      </c>
      <c r="B189" s="2" t="s">
        <v>3934</v>
      </c>
      <c r="C189" s="59" t="s">
        <v>231</v>
      </c>
      <c r="D189" s="58" t="s">
        <v>1913</v>
      </c>
      <c r="E189" s="4" t="str">
        <f>VLOOKUP(D189,type2!C:D,2,0)</f>
        <v>วัดแก้วโกรวาราม</v>
      </c>
      <c r="F189" s="4" t="s">
        <v>1914</v>
      </c>
      <c r="G189" s="10" t="s">
        <v>3915</v>
      </c>
      <c r="H189" s="6">
        <v>18.73</v>
      </c>
      <c r="I189" s="57">
        <v>1.23</v>
      </c>
      <c r="J189" s="20">
        <v>0</v>
      </c>
      <c r="K189" s="56">
        <f t="shared" si="9"/>
        <v>0</v>
      </c>
      <c r="L189" s="55">
        <f t="shared" si="8"/>
        <v>0</v>
      </c>
      <c r="M189" s="55">
        <f t="shared" si="10"/>
        <v>0</v>
      </c>
      <c r="N189" s="187">
        <v>1.23</v>
      </c>
      <c r="O189" s="55">
        <f t="shared" si="11"/>
        <v>18.73</v>
      </c>
      <c r="P189" s="55">
        <v>18.75</v>
      </c>
      <c r="Q189" s="191"/>
      <c r="R189" s="92"/>
      <c r="S189" s="45"/>
      <c r="T189" s="45"/>
      <c r="U189" s="45"/>
      <c r="V189" s="45"/>
      <c r="W189" s="63"/>
    </row>
    <row r="190" spans="1:23">
      <c r="A190" s="60">
        <v>186</v>
      </c>
      <c r="B190" s="2" t="s">
        <v>3934</v>
      </c>
      <c r="C190" s="3" t="s">
        <v>232</v>
      </c>
      <c r="D190" s="58" t="s">
        <v>1746</v>
      </c>
      <c r="E190" s="4" t="str">
        <f>VLOOKUP(D190,type2!C:D,2,0)</f>
        <v>วัดแก้วโกรวาราม(รร.พระปริยัติธรรม)</v>
      </c>
      <c r="F190" s="4" t="str">
        <f>VLOOKUP(E190,type2!D:E,2,0)</f>
        <v>ถ.อิศรา ต.ปากน้ำ อ.เมืองกระบี่ จ.กระบี่</v>
      </c>
      <c r="G190" s="2" t="s">
        <v>3915</v>
      </c>
      <c r="H190" s="6">
        <v>505.58</v>
      </c>
      <c r="I190" s="57">
        <v>33.08</v>
      </c>
      <c r="J190" s="20">
        <v>0</v>
      </c>
      <c r="K190" s="56">
        <f t="shared" si="9"/>
        <v>0</v>
      </c>
      <c r="L190" s="55">
        <f t="shared" si="8"/>
        <v>0</v>
      </c>
      <c r="M190" s="55">
        <f t="shared" si="10"/>
        <v>0</v>
      </c>
      <c r="N190" s="187">
        <v>33.08</v>
      </c>
      <c r="O190" s="55">
        <f t="shared" si="11"/>
        <v>505.58</v>
      </c>
      <c r="P190" s="55">
        <v>505.75</v>
      </c>
      <c r="Q190" s="191"/>
      <c r="R190" s="92"/>
      <c r="S190" s="45"/>
      <c r="T190" s="45"/>
      <c r="U190" s="45"/>
      <c r="V190" s="45"/>
      <c r="W190" s="63"/>
    </row>
    <row r="191" spans="1:23">
      <c r="A191" s="60">
        <v>187</v>
      </c>
      <c r="B191" s="2" t="s">
        <v>3934</v>
      </c>
      <c r="C191" s="3" t="s">
        <v>233</v>
      </c>
      <c r="D191" s="58" t="s">
        <v>1741</v>
      </c>
      <c r="E191" s="4" t="str">
        <f>VLOOKUP(D191,type2!C:D,2,0)</f>
        <v>วัดแก้วโกรวาราม(รร.พระปริยัติธรรม)</v>
      </c>
      <c r="F191" s="4" t="str">
        <f>VLOOKUP(E191,type2!D:E,2,0)</f>
        <v>ถ.อิศรา ต.ปากน้ำ อ.เมืองกระบี่ จ.กระบี่</v>
      </c>
      <c r="G191" s="10" t="s">
        <v>3915</v>
      </c>
      <c r="H191" s="6">
        <v>6074.39</v>
      </c>
      <c r="I191" s="57">
        <v>397.39</v>
      </c>
      <c r="J191" s="20">
        <v>0</v>
      </c>
      <c r="K191" s="56">
        <f t="shared" si="9"/>
        <v>0</v>
      </c>
      <c r="L191" s="55">
        <f t="shared" si="8"/>
        <v>0</v>
      </c>
      <c r="M191" s="55">
        <f t="shared" si="10"/>
        <v>0</v>
      </c>
      <c r="N191" s="187">
        <v>397.39</v>
      </c>
      <c r="O191" s="55">
        <f t="shared" si="11"/>
        <v>6074.39</v>
      </c>
      <c r="P191" s="55">
        <v>6074.5</v>
      </c>
      <c r="Q191" s="191"/>
      <c r="R191" s="92"/>
      <c r="S191" s="45"/>
      <c r="T191" s="45"/>
      <c r="U191" s="45"/>
      <c r="V191" s="45"/>
      <c r="W191" s="63"/>
    </row>
    <row r="192" spans="1:23">
      <c r="A192" s="60">
        <v>188</v>
      </c>
      <c r="B192" s="2" t="s">
        <v>3934</v>
      </c>
      <c r="C192" s="59" t="s">
        <v>234</v>
      </c>
      <c r="D192" s="58" t="s">
        <v>1840</v>
      </c>
      <c r="E192" s="4" t="str">
        <f>VLOOKUP(D192,type2!C:D,2,0)</f>
        <v>พระปลัดบุญเลิศ ธมมรกโข</v>
      </c>
      <c r="F192" s="4" t="str">
        <f>VLOOKUP(E192,type2!D:E,2,0)</f>
        <v>71/1 ถ.อิศรา ต.ปากน้ำ อ.เมืองกระบี่ จ.กระบี่</v>
      </c>
      <c r="G192" s="2" t="s">
        <v>3915</v>
      </c>
      <c r="H192" s="6">
        <v>3.75</v>
      </c>
      <c r="I192" s="57">
        <v>0.25</v>
      </c>
      <c r="J192" s="20">
        <v>0</v>
      </c>
      <c r="K192" s="56">
        <f t="shared" si="9"/>
        <v>0</v>
      </c>
      <c r="L192" s="55">
        <f t="shared" si="8"/>
        <v>0</v>
      </c>
      <c r="M192" s="55">
        <f t="shared" si="10"/>
        <v>0</v>
      </c>
      <c r="N192" s="187">
        <v>0.25</v>
      </c>
      <c r="O192" s="55">
        <f t="shared" si="11"/>
        <v>3.75</v>
      </c>
      <c r="P192" s="55">
        <v>3.75</v>
      </c>
      <c r="Q192" s="191"/>
      <c r="R192" s="92"/>
      <c r="S192" s="45"/>
      <c r="T192" s="45"/>
      <c r="U192" s="45"/>
      <c r="V192" s="45"/>
      <c r="W192" s="63"/>
    </row>
    <row r="193" spans="1:23">
      <c r="A193" s="60">
        <v>189</v>
      </c>
      <c r="B193" s="2" t="s">
        <v>3934</v>
      </c>
      <c r="C193" s="3" t="s">
        <v>235</v>
      </c>
      <c r="D193" s="58" t="s">
        <v>1886</v>
      </c>
      <c r="E193" s="4" t="str">
        <f>VLOOKUP(D193,type2!C:D,2,0)</f>
        <v>วัดแก้วโกรวาราม</v>
      </c>
      <c r="F193" s="4" t="s">
        <v>1887</v>
      </c>
      <c r="G193" s="10" t="s">
        <v>3915</v>
      </c>
      <c r="H193" s="6">
        <v>44.94</v>
      </c>
      <c r="I193" s="57">
        <v>2.94</v>
      </c>
      <c r="J193" s="20">
        <v>0</v>
      </c>
      <c r="K193" s="56">
        <f t="shared" si="9"/>
        <v>0</v>
      </c>
      <c r="L193" s="55">
        <f t="shared" si="8"/>
        <v>0</v>
      </c>
      <c r="M193" s="55">
        <f t="shared" si="10"/>
        <v>0</v>
      </c>
      <c r="N193" s="187">
        <v>2.94</v>
      </c>
      <c r="O193" s="55">
        <f t="shared" si="11"/>
        <v>44.94</v>
      </c>
      <c r="P193" s="55">
        <v>45</v>
      </c>
      <c r="Q193" s="191"/>
      <c r="R193" s="92"/>
      <c r="S193" s="45"/>
      <c r="T193" s="45"/>
      <c r="U193" s="45"/>
      <c r="V193" s="45"/>
      <c r="W193" s="63"/>
    </row>
    <row r="194" spans="1:23">
      <c r="A194" s="60">
        <v>190</v>
      </c>
      <c r="B194" s="2" t="s">
        <v>3934</v>
      </c>
      <c r="C194" s="3" t="s">
        <v>236</v>
      </c>
      <c r="D194" s="58" t="s">
        <v>2438</v>
      </c>
      <c r="E194" s="4" t="str">
        <f>VLOOKUP(D194,type2!C:D,2,0)</f>
        <v>วัดแก้วโกรวาราม</v>
      </c>
      <c r="F194" s="4" t="s">
        <v>2439</v>
      </c>
      <c r="G194" s="2" t="s">
        <v>3915</v>
      </c>
      <c r="H194" s="6">
        <v>7.49</v>
      </c>
      <c r="I194" s="57">
        <v>0.49</v>
      </c>
      <c r="J194" s="20">
        <v>0</v>
      </c>
      <c r="K194" s="56">
        <f t="shared" si="9"/>
        <v>0</v>
      </c>
      <c r="L194" s="55">
        <f t="shared" si="8"/>
        <v>0</v>
      </c>
      <c r="M194" s="55">
        <f t="shared" si="10"/>
        <v>0</v>
      </c>
      <c r="N194" s="187">
        <v>0.49</v>
      </c>
      <c r="O194" s="55">
        <f t="shared" si="11"/>
        <v>7.49</v>
      </c>
      <c r="P194" s="55">
        <v>7.5</v>
      </c>
      <c r="Q194" s="191"/>
      <c r="R194" s="92"/>
      <c r="S194" s="45"/>
      <c r="T194" s="45"/>
      <c r="U194" s="45"/>
      <c r="V194" s="45"/>
      <c r="W194" s="63"/>
    </row>
    <row r="195" spans="1:23">
      <c r="A195" s="60">
        <v>191</v>
      </c>
      <c r="B195" s="2" t="s">
        <v>3934</v>
      </c>
      <c r="C195" s="59" t="s">
        <v>237</v>
      </c>
      <c r="D195" s="58" t="s">
        <v>1758</v>
      </c>
      <c r="E195" s="4" t="str">
        <f>VLOOKUP(D195,type2!C:D,2,0)</f>
        <v>ฌาปนสถาน วัดแก้วโกรวาราม</v>
      </c>
      <c r="F195" s="4" t="str">
        <f>VLOOKUP(E195,type2!D:E,2,0)</f>
        <v>วัดแก้วโกรวาราม ต.ปากน้ำ อ.เมืองกระบี่ จ.กระบี่</v>
      </c>
      <c r="G195" s="10" t="s">
        <v>3915</v>
      </c>
      <c r="H195" s="6">
        <v>1434.34</v>
      </c>
      <c r="I195" s="57">
        <v>93.84</v>
      </c>
      <c r="J195" s="20">
        <v>0</v>
      </c>
      <c r="K195" s="56">
        <f t="shared" si="9"/>
        <v>0</v>
      </c>
      <c r="L195" s="55">
        <f t="shared" si="8"/>
        <v>0</v>
      </c>
      <c r="M195" s="55">
        <f t="shared" si="10"/>
        <v>0</v>
      </c>
      <c r="N195" s="187">
        <v>93.84</v>
      </c>
      <c r="O195" s="55">
        <f t="shared" si="11"/>
        <v>1434.34</v>
      </c>
      <c r="P195" s="55">
        <v>1434.5</v>
      </c>
      <c r="Q195" s="191"/>
      <c r="R195" s="92"/>
      <c r="S195" s="45"/>
      <c r="T195" s="45"/>
      <c r="U195" s="45"/>
      <c r="V195" s="45"/>
      <c r="W195" s="63"/>
    </row>
    <row r="196" spans="1:23">
      <c r="A196" s="60">
        <v>192</v>
      </c>
      <c r="B196" s="2" t="s">
        <v>3934</v>
      </c>
      <c r="C196" s="3" t="s">
        <v>238</v>
      </c>
      <c r="D196" s="58" t="s">
        <v>1755</v>
      </c>
      <c r="E196" s="4" t="str">
        <f>VLOOKUP(D196,type2!C:D,2,0)</f>
        <v>วัดแก้วโกรวาราม</v>
      </c>
      <c r="F196" s="4" t="str">
        <f>VLOOKUP(E196,type2!D:E,2,0)</f>
        <v>โบสถ์วัด ถ.อิศรา ต.ปากน้ำ อ.เมืองกระบี่ จ.กระบี่</v>
      </c>
      <c r="G196" s="2" t="s">
        <v>3915</v>
      </c>
      <c r="H196" s="6">
        <v>307.08999999999997</v>
      </c>
      <c r="I196" s="57">
        <v>20.09</v>
      </c>
      <c r="J196" s="20">
        <v>0</v>
      </c>
      <c r="K196" s="56">
        <f t="shared" si="9"/>
        <v>0</v>
      </c>
      <c r="L196" s="55">
        <f t="shared" si="8"/>
        <v>0</v>
      </c>
      <c r="M196" s="55">
        <f t="shared" si="10"/>
        <v>0</v>
      </c>
      <c r="N196" s="187">
        <v>20.09</v>
      </c>
      <c r="O196" s="55">
        <f t="shared" si="11"/>
        <v>307.08999999999997</v>
      </c>
      <c r="P196" s="55">
        <v>307.25</v>
      </c>
      <c r="Q196" s="191"/>
      <c r="R196" s="92"/>
      <c r="T196" s="45"/>
      <c r="U196" s="45"/>
      <c r="V196" s="45"/>
      <c r="W196" s="63"/>
    </row>
    <row r="197" spans="1:23">
      <c r="A197" s="60">
        <v>193</v>
      </c>
      <c r="B197" s="2" t="s">
        <v>3934</v>
      </c>
      <c r="C197" s="3" t="s">
        <v>239</v>
      </c>
      <c r="D197" s="58" t="s">
        <v>1744</v>
      </c>
      <c r="E197" s="4" t="str">
        <f>VLOOKUP(D197,type2!C:D,2,0)</f>
        <v>วัดแก้วโกรวาราม(ก.2)</v>
      </c>
      <c r="F197" s="4" t="str">
        <f>VLOOKUP(E197,type2!D:E,2,0)</f>
        <v>ถ.อิศรา ต.ปากน้ำ อ.เมืองกระบี่ จ.กระบี่</v>
      </c>
      <c r="G197" s="10" t="s">
        <v>3915</v>
      </c>
      <c r="H197" s="6">
        <v>116.1</v>
      </c>
      <c r="I197" s="57">
        <v>7.6</v>
      </c>
      <c r="J197" s="20">
        <v>0</v>
      </c>
      <c r="K197" s="56">
        <f t="shared" si="9"/>
        <v>0</v>
      </c>
      <c r="L197" s="55">
        <f t="shared" si="8"/>
        <v>0</v>
      </c>
      <c r="M197" s="55">
        <f t="shared" si="10"/>
        <v>0</v>
      </c>
      <c r="N197" s="187">
        <v>7.6</v>
      </c>
      <c r="O197" s="55">
        <f t="shared" si="11"/>
        <v>116.1</v>
      </c>
      <c r="P197" s="55">
        <v>116.25</v>
      </c>
      <c r="Q197" s="191"/>
      <c r="R197" s="92"/>
      <c r="T197" s="45"/>
      <c r="U197" s="45"/>
      <c r="V197" s="45"/>
      <c r="W197" s="63"/>
    </row>
    <row r="198" spans="1:23">
      <c r="A198" s="60">
        <v>194</v>
      </c>
      <c r="B198" s="2" t="s">
        <v>3934</v>
      </c>
      <c r="C198" s="59" t="s">
        <v>240</v>
      </c>
      <c r="D198" s="58" t="s">
        <v>1910</v>
      </c>
      <c r="E198" s="4" t="str">
        <f>VLOOKUP(D198,type2!C:D,2,0)</f>
        <v>วัดแก้วโกรวาราม(พระมหาอดิศร)</v>
      </c>
      <c r="F198" s="4" t="str">
        <f>VLOOKUP(E198,type2!D:E,2,0)</f>
        <v>82/25 ถ.อิศรา ต.ปากน้ำ อ.เมืองกระบี่ จ.กระบี่</v>
      </c>
      <c r="G198" s="2" t="s">
        <v>3915</v>
      </c>
      <c r="H198" s="6">
        <v>7.49</v>
      </c>
      <c r="I198" s="57">
        <v>0.49</v>
      </c>
      <c r="J198" s="20">
        <v>0</v>
      </c>
      <c r="K198" s="56">
        <f t="shared" si="9"/>
        <v>0</v>
      </c>
      <c r="L198" s="55">
        <f t="shared" si="8"/>
        <v>0</v>
      </c>
      <c r="M198" s="55">
        <f t="shared" si="10"/>
        <v>0</v>
      </c>
      <c r="N198" s="187">
        <v>0.49</v>
      </c>
      <c r="O198" s="55">
        <f t="shared" si="11"/>
        <v>7.49</v>
      </c>
      <c r="P198" s="55">
        <v>7.5</v>
      </c>
      <c r="Q198" s="191"/>
      <c r="R198" s="92"/>
      <c r="S198" s="45"/>
      <c r="T198" s="45"/>
      <c r="U198" s="45"/>
      <c r="V198" s="45"/>
      <c r="W198" s="63"/>
    </row>
    <row r="199" spans="1:23">
      <c r="A199" s="60">
        <v>195</v>
      </c>
      <c r="B199" s="2" t="s">
        <v>3934</v>
      </c>
      <c r="C199" s="3" t="s">
        <v>241</v>
      </c>
      <c r="D199" s="58" t="s">
        <v>1863</v>
      </c>
      <c r="E199" s="4" t="str">
        <f>VLOOKUP(D199,type2!C:D,2,0)</f>
        <v>วัดแก้วโกรวาราม</v>
      </c>
      <c r="F199" s="4" t="s">
        <v>1864</v>
      </c>
      <c r="G199" s="10" t="s">
        <v>3915</v>
      </c>
      <c r="H199" s="6">
        <v>325.82</v>
      </c>
      <c r="I199" s="57">
        <v>21.32</v>
      </c>
      <c r="J199" s="20">
        <v>0</v>
      </c>
      <c r="K199" s="56">
        <f t="shared" si="9"/>
        <v>0</v>
      </c>
      <c r="L199" s="55">
        <f t="shared" ref="L199:L224" si="12">K199*7%</f>
        <v>0</v>
      </c>
      <c r="M199" s="55">
        <f t="shared" si="10"/>
        <v>0</v>
      </c>
      <c r="N199" s="187">
        <v>21.32</v>
      </c>
      <c r="O199" s="55">
        <f t="shared" si="11"/>
        <v>325.82</v>
      </c>
      <c r="P199" s="55">
        <v>326</v>
      </c>
      <c r="Q199" s="191"/>
      <c r="R199" s="92"/>
      <c r="S199" s="45"/>
      <c r="T199" s="45"/>
      <c r="U199" s="45"/>
      <c r="V199" s="45"/>
      <c r="W199" s="63"/>
    </row>
    <row r="200" spans="1:23">
      <c r="A200" s="60">
        <v>196</v>
      </c>
      <c r="B200" s="2" t="s">
        <v>3934</v>
      </c>
      <c r="C200" s="3" t="s">
        <v>242</v>
      </c>
      <c r="D200" s="58" t="s">
        <v>1860</v>
      </c>
      <c r="E200" s="4" t="str">
        <f>VLOOKUP(D200,type2!C:D,2,0)</f>
        <v>วัดแก้วโกรวาราม(ประพันธ์)</v>
      </c>
      <c r="F200" s="4" t="str">
        <f>VLOOKUP(E200,type2!D:E,2,0)</f>
        <v>82/1 ถ.อิศรา ต.ปากน้ำ อ.เมืองกระบี่ จ.กระบี่</v>
      </c>
      <c r="G200" s="2" t="s">
        <v>3915</v>
      </c>
      <c r="H200" s="6">
        <v>209.72</v>
      </c>
      <c r="I200" s="57">
        <v>13.72</v>
      </c>
      <c r="J200" s="20">
        <v>0</v>
      </c>
      <c r="K200" s="56">
        <f t="shared" si="9"/>
        <v>0</v>
      </c>
      <c r="L200" s="55">
        <f t="shared" si="12"/>
        <v>0</v>
      </c>
      <c r="M200" s="55">
        <f t="shared" si="10"/>
        <v>0</v>
      </c>
      <c r="N200" s="187">
        <v>13.72</v>
      </c>
      <c r="O200" s="55">
        <f t="shared" si="11"/>
        <v>209.72</v>
      </c>
      <c r="P200" s="55">
        <v>209.75</v>
      </c>
      <c r="Q200" s="191"/>
      <c r="R200" s="92"/>
      <c r="S200" s="45"/>
      <c r="T200" s="45"/>
      <c r="U200" s="45"/>
      <c r="V200" s="45"/>
      <c r="W200" s="63"/>
    </row>
    <row r="201" spans="1:23">
      <c r="A201" s="60">
        <v>197</v>
      </c>
      <c r="B201" s="2" t="s">
        <v>3934</v>
      </c>
      <c r="C201" s="59" t="s">
        <v>243</v>
      </c>
      <c r="D201" s="58" t="s">
        <v>1858</v>
      </c>
      <c r="E201" s="4" t="str">
        <f>VLOOKUP(D201,type2!C:D,2,0)</f>
        <v>วัดแก้วโกรวาราม</v>
      </c>
      <c r="F201" s="4" t="s">
        <v>1859</v>
      </c>
      <c r="G201" s="10" t="s">
        <v>3915</v>
      </c>
      <c r="H201" s="6">
        <v>161.04</v>
      </c>
      <c r="I201" s="57">
        <v>10.54</v>
      </c>
      <c r="J201" s="20">
        <v>0</v>
      </c>
      <c r="K201" s="56">
        <f t="shared" ref="K201:K218" si="13">J201*3.5</f>
        <v>0</v>
      </c>
      <c r="L201" s="55">
        <f t="shared" si="12"/>
        <v>0</v>
      </c>
      <c r="M201" s="55">
        <f t="shared" ref="M201:M264" si="14">ROUNDUP(K201+L201,2)</f>
        <v>0</v>
      </c>
      <c r="N201" s="187">
        <v>10.54</v>
      </c>
      <c r="O201" s="55">
        <f t="shared" ref="O201:O264" si="15">H201+M201</f>
        <v>161.04</v>
      </c>
      <c r="P201" s="55">
        <v>161.25</v>
      </c>
      <c r="Q201" s="191"/>
      <c r="R201" s="92"/>
      <c r="S201" s="45"/>
      <c r="T201" s="45"/>
      <c r="U201" s="45"/>
      <c r="V201" s="45"/>
      <c r="W201" s="63"/>
    </row>
    <row r="202" spans="1:23">
      <c r="A202" s="60">
        <v>198</v>
      </c>
      <c r="B202" s="2" t="s">
        <v>3934</v>
      </c>
      <c r="C202" s="3" t="s">
        <v>244</v>
      </c>
      <c r="D202" s="58" t="s">
        <v>1856</v>
      </c>
      <c r="E202" s="4" t="str">
        <f>VLOOKUP(D202,type2!C:D,2,0)</f>
        <v>วัดแก้วโกรวาราม อารามหลวง</v>
      </c>
      <c r="F202" s="4" t="s">
        <v>1857</v>
      </c>
      <c r="G202" s="2" t="s">
        <v>3915</v>
      </c>
      <c r="H202" s="6">
        <v>602.95000000000005</v>
      </c>
      <c r="I202" s="57">
        <v>39.450000000000003</v>
      </c>
      <c r="J202" s="20">
        <v>0</v>
      </c>
      <c r="K202" s="56">
        <f t="shared" si="13"/>
        <v>0</v>
      </c>
      <c r="L202" s="55">
        <f t="shared" si="12"/>
        <v>0</v>
      </c>
      <c r="M202" s="55">
        <f t="shared" si="14"/>
        <v>0</v>
      </c>
      <c r="N202" s="187">
        <v>39.450000000000003</v>
      </c>
      <c r="O202" s="55">
        <f t="shared" si="15"/>
        <v>602.95000000000005</v>
      </c>
      <c r="P202" s="55">
        <v>603</v>
      </c>
      <c r="Q202" s="191"/>
      <c r="R202" s="92"/>
      <c r="S202" s="45"/>
      <c r="T202" s="45"/>
      <c r="U202" s="45"/>
      <c r="V202" s="45"/>
      <c r="W202" s="63"/>
    </row>
    <row r="203" spans="1:23">
      <c r="A203" s="60">
        <v>199</v>
      </c>
      <c r="B203" s="2" t="s">
        <v>3934</v>
      </c>
      <c r="C203" s="3" t="s">
        <v>245</v>
      </c>
      <c r="D203" s="58" t="s">
        <v>1854</v>
      </c>
      <c r="E203" s="4" t="str">
        <f>VLOOKUP(D203,type2!C:D,2,0)</f>
        <v>วัดแก้วโกรวาราม อารามหลวง</v>
      </c>
      <c r="F203" s="4" t="s">
        <v>1855</v>
      </c>
      <c r="G203" s="10" t="s">
        <v>3915</v>
      </c>
      <c r="H203" s="6">
        <v>33.71</v>
      </c>
      <c r="I203" s="57">
        <v>2.21</v>
      </c>
      <c r="J203" s="20">
        <v>0</v>
      </c>
      <c r="K203" s="56">
        <f t="shared" si="13"/>
        <v>0</v>
      </c>
      <c r="L203" s="55">
        <f t="shared" si="12"/>
        <v>0</v>
      </c>
      <c r="M203" s="55">
        <f t="shared" si="14"/>
        <v>0</v>
      </c>
      <c r="N203" s="187">
        <v>2.21</v>
      </c>
      <c r="O203" s="55">
        <f t="shared" si="15"/>
        <v>33.71</v>
      </c>
      <c r="P203" s="55">
        <v>33.75</v>
      </c>
      <c r="Q203" s="190"/>
      <c r="R203" s="65"/>
      <c r="S203" s="45"/>
      <c r="T203" s="45"/>
      <c r="U203" s="45"/>
      <c r="V203" s="45"/>
      <c r="W203" s="63"/>
    </row>
    <row r="204" spans="1:23">
      <c r="A204" s="60">
        <v>200</v>
      </c>
      <c r="B204" s="2" t="s">
        <v>3934</v>
      </c>
      <c r="C204" s="59" t="s">
        <v>246</v>
      </c>
      <c r="D204" s="58" t="s">
        <v>1851</v>
      </c>
      <c r="E204" s="4" t="str">
        <f>VLOOKUP(D204,type2!C:D,2,0)</f>
        <v>วัดแก้วโกรวาราม อารามหลวง</v>
      </c>
      <c r="F204" s="4" t="str">
        <f>VLOOKUP(E204,type2!D:E,2,0)</f>
        <v>71/9 ถ.อิศรา ต.ปากน้ำ อ.เมืองกระบี่ จ.กระบี่</v>
      </c>
      <c r="G204" s="2" t="s">
        <v>3915</v>
      </c>
      <c r="H204" s="6">
        <v>258.41000000000003</v>
      </c>
      <c r="I204" s="57">
        <v>16.91</v>
      </c>
      <c r="J204" s="20">
        <v>0</v>
      </c>
      <c r="K204" s="56">
        <f t="shared" si="13"/>
        <v>0</v>
      </c>
      <c r="L204" s="55">
        <f t="shared" si="12"/>
        <v>0</v>
      </c>
      <c r="M204" s="55">
        <f t="shared" si="14"/>
        <v>0</v>
      </c>
      <c r="N204" s="187">
        <v>16.91</v>
      </c>
      <c r="O204" s="55">
        <f t="shared" si="15"/>
        <v>258.41000000000003</v>
      </c>
      <c r="P204" s="55">
        <v>258.5</v>
      </c>
      <c r="Q204" s="190"/>
      <c r="R204" s="65"/>
      <c r="S204" s="45"/>
      <c r="T204" s="45"/>
      <c r="U204" s="45"/>
      <c r="V204" s="45"/>
      <c r="W204" s="63"/>
    </row>
    <row r="205" spans="1:23">
      <c r="A205" s="60">
        <v>201</v>
      </c>
      <c r="B205" s="2" t="s">
        <v>3934</v>
      </c>
      <c r="C205" s="3" t="s">
        <v>247</v>
      </c>
      <c r="D205" s="58" t="s">
        <v>1939</v>
      </c>
      <c r="E205" s="4" t="str">
        <f>VLOOKUP(D205,type2!C:D,2,0)</f>
        <v>นางนานิตย์ หมื่นหนู</v>
      </c>
      <c r="F205" s="4" t="str">
        <f>VLOOKUP(E205,type2!D:E,2,0)</f>
        <v>98 ถ.อิศรา ต.ปากน้ำ อ.เมืองกระบี่ จ.กระบี่</v>
      </c>
      <c r="G205" s="10" t="s">
        <v>3935</v>
      </c>
      <c r="H205" s="6">
        <v>138.58000000000001</v>
      </c>
      <c r="I205" s="57">
        <v>9.08</v>
      </c>
      <c r="J205" s="20">
        <v>0</v>
      </c>
      <c r="K205" s="56">
        <f t="shared" si="13"/>
        <v>0</v>
      </c>
      <c r="L205" s="55">
        <f t="shared" si="12"/>
        <v>0</v>
      </c>
      <c r="M205" s="55">
        <f t="shared" si="14"/>
        <v>0</v>
      </c>
      <c r="N205" s="187">
        <v>9.08</v>
      </c>
      <c r="O205" s="55">
        <f t="shared" si="15"/>
        <v>138.58000000000001</v>
      </c>
      <c r="P205" s="55">
        <v>138.75</v>
      </c>
      <c r="Q205" s="190"/>
      <c r="R205" s="65"/>
      <c r="S205" s="45"/>
      <c r="T205" s="45"/>
      <c r="U205" s="45"/>
      <c r="V205" s="45"/>
      <c r="W205" s="63"/>
    </row>
    <row r="206" spans="1:23">
      <c r="A206" s="60">
        <v>202</v>
      </c>
      <c r="B206" s="2" t="s">
        <v>3934</v>
      </c>
      <c r="C206" s="3" t="s">
        <v>248</v>
      </c>
      <c r="D206" s="58" t="s">
        <v>1920</v>
      </c>
      <c r="E206" s="4" t="str">
        <f>VLOOKUP(D206,type2!C:D,2,0)</f>
        <v>วัดแก้วโกรวาราม(แม่ชีใจ้-โยมพิศ)</v>
      </c>
      <c r="F206" s="4" t="str">
        <f>VLOOKUP(E206,type2!D:E,2,0)</f>
        <v>82/32 ถ.อิศรา ต.ปากน้ำ อ.เมืองกระบี่ จ.กระบี่</v>
      </c>
      <c r="G206" s="2" t="s">
        <v>3915</v>
      </c>
      <c r="H206" s="6">
        <v>11.24</v>
      </c>
      <c r="I206" s="57">
        <v>0.74</v>
      </c>
      <c r="J206" s="20">
        <v>2</v>
      </c>
      <c r="K206" s="56">
        <f t="shared" si="13"/>
        <v>7</v>
      </c>
      <c r="L206" s="55">
        <f t="shared" si="12"/>
        <v>0.49000000000000005</v>
      </c>
      <c r="M206" s="55">
        <f t="shared" si="14"/>
        <v>7.49</v>
      </c>
      <c r="N206" s="187">
        <v>1.23</v>
      </c>
      <c r="O206" s="55">
        <f t="shared" si="15"/>
        <v>18.73</v>
      </c>
      <c r="P206" s="55">
        <v>18.75</v>
      </c>
      <c r="Q206" s="190"/>
      <c r="R206" s="65"/>
      <c r="S206" s="33">
        <f>SUM(N182:N206)</f>
        <v>717.94000000000017</v>
      </c>
      <c r="T206" s="33">
        <f>SUM(O182:O206)</f>
        <v>10972.939999999999</v>
      </c>
      <c r="U206" s="158">
        <f>SUM(P182:P206)</f>
        <v>10975.5</v>
      </c>
      <c r="V206" s="62">
        <v>10975.5</v>
      </c>
      <c r="W206" s="63"/>
    </row>
    <row r="207" spans="1:23">
      <c r="A207" s="60">
        <v>203</v>
      </c>
      <c r="B207" s="2" t="s">
        <v>3938</v>
      </c>
      <c r="C207" s="59" t="s">
        <v>249</v>
      </c>
      <c r="D207" s="58" t="s">
        <v>817</v>
      </c>
      <c r="E207" s="4" t="str">
        <f>VLOOKUP(D207,type2!C:D,2,0)</f>
        <v>นางศิรินารถ จันทร์เจนจบ (บุ๋ม บิ๋ม) สว่างการแว่น</v>
      </c>
      <c r="F207" s="4" t="str">
        <f>VLOOKUP(E207,type2!D:E,2,0)</f>
        <v>90/6 ถ.มหาราช ต.ปากน้ำ อ.เมืองกระบี่ จ.กระบี่</v>
      </c>
      <c r="G207" s="10" t="s">
        <v>18</v>
      </c>
      <c r="H207" s="6">
        <v>0</v>
      </c>
      <c r="I207" s="57">
        <v>0</v>
      </c>
      <c r="J207" s="20">
        <v>3</v>
      </c>
      <c r="K207" s="56">
        <f t="shared" si="13"/>
        <v>10.5</v>
      </c>
      <c r="L207" s="55">
        <f t="shared" si="12"/>
        <v>0.7350000000000001</v>
      </c>
      <c r="M207" s="55">
        <f t="shared" si="14"/>
        <v>11.24</v>
      </c>
      <c r="N207" s="187">
        <v>0.74</v>
      </c>
      <c r="O207" s="55">
        <f t="shared" si="15"/>
        <v>11.24</v>
      </c>
      <c r="P207" s="55">
        <v>11.25</v>
      </c>
      <c r="Q207" s="190"/>
      <c r="R207" s="65"/>
      <c r="S207" s="45"/>
      <c r="T207" s="45"/>
      <c r="U207" s="45"/>
      <c r="V207" s="45"/>
      <c r="W207" s="63"/>
    </row>
    <row r="208" spans="1:23">
      <c r="A208" s="60">
        <v>204</v>
      </c>
      <c r="B208" s="2" t="s">
        <v>3938</v>
      </c>
      <c r="C208" s="3" t="s">
        <v>250</v>
      </c>
      <c r="D208" s="58" t="s">
        <v>763</v>
      </c>
      <c r="E208" s="4" t="str">
        <f>VLOOKUP(D208,type2!C:D,2,0)</f>
        <v>นายศุภทัต อภิรติธรรม</v>
      </c>
      <c r="F208" s="4" t="str">
        <f>VLOOKUP(E208,type2!D:E,2,0)</f>
        <v>74 ถ.มหาราช ต.ปากน้ำ อ.เมืองกระบี่ จ.กระบี่</v>
      </c>
      <c r="G208" s="10" t="s">
        <v>18</v>
      </c>
      <c r="H208" s="6">
        <v>0</v>
      </c>
      <c r="I208" s="57">
        <v>0</v>
      </c>
      <c r="J208" s="20">
        <v>4</v>
      </c>
      <c r="K208" s="56">
        <f t="shared" si="13"/>
        <v>14</v>
      </c>
      <c r="L208" s="55">
        <f t="shared" si="12"/>
        <v>0.98000000000000009</v>
      </c>
      <c r="M208" s="55">
        <f t="shared" si="14"/>
        <v>14.98</v>
      </c>
      <c r="N208" s="187">
        <v>0.98</v>
      </c>
      <c r="O208" s="55">
        <f t="shared" si="15"/>
        <v>14.98</v>
      </c>
      <c r="P208" s="55">
        <v>15</v>
      </c>
      <c r="Q208" s="190"/>
      <c r="R208" s="65"/>
      <c r="S208" s="45"/>
      <c r="T208" s="45"/>
      <c r="U208" s="45"/>
      <c r="V208" s="45"/>
      <c r="W208" s="63"/>
    </row>
    <row r="209" spans="1:23">
      <c r="A209" s="60">
        <v>205</v>
      </c>
      <c r="B209" s="2" t="s">
        <v>3938</v>
      </c>
      <c r="C209" s="3" t="s">
        <v>251</v>
      </c>
      <c r="D209" s="58" t="s">
        <v>726</v>
      </c>
      <c r="E209" s="4" t="str">
        <f>VLOOKUP(D209,type2!C:D,2,0)</f>
        <v>ร้านติ๋มบูติค</v>
      </c>
      <c r="F209" s="4" t="str">
        <f>VLOOKUP(E209,type2!D:E,2,0)</f>
        <v>58 ถ.มหาราช ต.ปากน้ำ อ.เมืองกระบี่ จ.กระบี่</v>
      </c>
      <c r="G209" s="10" t="s">
        <v>18</v>
      </c>
      <c r="H209" s="6">
        <v>0</v>
      </c>
      <c r="I209" s="57">
        <v>0</v>
      </c>
      <c r="J209" s="20">
        <v>10</v>
      </c>
      <c r="K209" s="56">
        <f t="shared" si="13"/>
        <v>35</v>
      </c>
      <c r="L209" s="55">
        <f t="shared" si="12"/>
        <v>2.4500000000000002</v>
      </c>
      <c r="M209" s="55">
        <f t="shared" si="14"/>
        <v>37.450000000000003</v>
      </c>
      <c r="N209" s="187">
        <v>2.4500000000000002</v>
      </c>
      <c r="O209" s="55">
        <f t="shared" si="15"/>
        <v>37.450000000000003</v>
      </c>
      <c r="P209" s="55">
        <v>37.5</v>
      </c>
      <c r="Q209" s="190"/>
      <c r="R209" s="65"/>
      <c r="S209" s="45"/>
      <c r="T209" s="45"/>
      <c r="U209" s="45"/>
      <c r="V209" s="45"/>
      <c r="W209" s="63"/>
    </row>
    <row r="210" spans="1:23">
      <c r="A210" s="60">
        <v>206</v>
      </c>
      <c r="B210" s="2" t="s">
        <v>3938</v>
      </c>
      <c r="C210" s="59" t="s">
        <v>252</v>
      </c>
      <c r="D210" s="58" t="s">
        <v>711</v>
      </c>
      <c r="E210" s="4" t="str">
        <f>VLOOKUP(D210,type2!C:D,2,0)</f>
        <v>นางคนึงนิตย์ ชัยสวัสดิ์ (เอกภัณฑ์)</v>
      </c>
      <c r="F210" s="4" t="str">
        <f>VLOOKUP(E210,type2!D:E,2,0)</f>
        <v>54 ถ.มหาราช ต.ปากน้ำ อ.เมืองกระบี่ จ.กระบี่</v>
      </c>
      <c r="G210" s="10" t="s">
        <v>18</v>
      </c>
      <c r="H210" s="6">
        <v>0</v>
      </c>
      <c r="I210" s="57">
        <v>0</v>
      </c>
      <c r="J210" s="20">
        <v>5</v>
      </c>
      <c r="K210" s="56">
        <f t="shared" si="13"/>
        <v>17.5</v>
      </c>
      <c r="L210" s="55">
        <f t="shared" si="12"/>
        <v>1.2250000000000001</v>
      </c>
      <c r="M210" s="55">
        <f t="shared" si="14"/>
        <v>18.73</v>
      </c>
      <c r="N210" s="187">
        <v>1.23</v>
      </c>
      <c r="O210" s="55">
        <f t="shared" si="15"/>
        <v>18.73</v>
      </c>
      <c r="P210" s="55">
        <v>18.75</v>
      </c>
      <c r="Q210" s="190"/>
      <c r="R210" s="65"/>
      <c r="S210" s="45"/>
      <c r="T210" s="45"/>
      <c r="U210" s="45"/>
      <c r="V210" s="45"/>
      <c r="W210" s="63"/>
    </row>
    <row r="211" spans="1:23">
      <c r="A211" s="60">
        <v>207</v>
      </c>
      <c r="B211" s="2" t="s">
        <v>3938</v>
      </c>
      <c r="C211" s="3" t="s">
        <v>253</v>
      </c>
      <c r="D211" s="58" t="s">
        <v>669</v>
      </c>
      <c r="E211" s="4" t="str">
        <f>VLOOKUP(D211,type2!C:D,2,0)</f>
        <v>บริษัท กระบี่รวมทุน จำกัด</v>
      </c>
      <c r="F211" s="4" t="str">
        <f>VLOOKUP(E211,type2!D:E,2,0)</f>
        <v>34 ถ.มหาราช ต.ปากน้ำ อ.เมืองกระบี่ จ.กระบี่</v>
      </c>
      <c r="G211" s="10" t="s">
        <v>18</v>
      </c>
      <c r="H211" s="6">
        <v>0</v>
      </c>
      <c r="I211" s="57">
        <v>0</v>
      </c>
      <c r="J211" s="20">
        <v>38</v>
      </c>
      <c r="K211" s="56">
        <f t="shared" si="13"/>
        <v>133</v>
      </c>
      <c r="L211" s="55">
        <f t="shared" si="12"/>
        <v>9.31</v>
      </c>
      <c r="M211" s="55">
        <f t="shared" si="14"/>
        <v>142.31</v>
      </c>
      <c r="N211" s="187">
        <v>9.31</v>
      </c>
      <c r="O211" s="55">
        <f t="shared" si="15"/>
        <v>142.31</v>
      </c>
      <c r="P211" s="55">
        <v>142.5</v>
      </c>
      <c r="Q211" s="190"/>
      <c r="R211" s="65"/>
      <c r="S211" s="45"/>
      <c r="T211" s="45"/>
      <c r="U211" s="45"/>
      <c r="V211" s="45"/>
      <c r="W211" s="63"/>
    </row>
    <row r="212" spans="1:23">
      <c r="A212" s="60">
        <v>208</v>
      </c>
      <c r="B212" s="2" t="s">
        <v>3938</v>
      </c>
      <c r="C212" s="3" t="s">
        <v>254</v>
      </c>
      <c r="D212" s="58" t="s">
        <v>671</v>
      </c>
      <c r="E212" s="4" t="str">
        <f>VLOOKUP(D212,type2!C:D,2,0)</f>
        <v>บริษัท กระบี่รวมทุน จำกัด</v>
      </c>
      <c r="F212" s="4" t="s">
        <v>672</v>
      </c>
      <c r="G212" s="10" t="s">
        <v>18</v>
      </c>
      <c r="H212" s="6">
        <v>0</v>
      </c>
      <c r="I212" s="57">
        <v>0</v>
      </c>
      <c r="J212" s="20">
        <v>71</v>
      </c>
      <c r="K212" s="56">
        <f t="shared" si="13"/>
        <v>248.5</v>
      </c>
      <c r="L212" s="55">
        <f t="shared" si="12"/>
        <v>17.395000000000003</v>
      </c>
      <c r="M212" s="55">
        <f t="shared" si="14"/>
        <v>265.89999999999998</v>
      </c>
      <c r="N212" s="187">
        <v>17.399999999999999</v>
      </c>
      <c r="O212" s="55">
        <f t="shared" si="15"/>
        <v>265.89999999999998</v>
      </c>
      <c r="P212" s="55">
        <v>266</v>
      </c>
      <c r="Q212" s="190"/>
      <c r="R212" s="65"/>
      <c r="S212" s="45"/>
      <c r="T212" s="45"/>
      <c r="U212" s="45"/>
      <c r="V212" s="45"/>
      <c r="W212" s="63"/>
    </row>
    <row r="213" spans="1:23">
      <c r="A213" s="60">
        <v>209</v>
      </c>
      <c r="B213" s="2" t="s">
        <v>3938</v>
      </c>
      <c r="C213" s="59" t="s">
        <v>255</v>
      </c>
      <c r="D213" s="58" t="s">
        <v>692</v>
      </c>
      <c r="E213" s="4" t="str">
        <f>VLOOKUP(D213,type2!C:D,2,0)</f>
        <v>หจก.กระบี่ลิซซิ่ง (กระบี่รวมทุน)</v>
      </c>
      <c r="F213" s="4" t="str">
        <f>VLOOKUP(E213,type2!D:E,2,0)</f>
        <v>49 ถ.มหาราช ต.ปากน้ำ อ.เมืองกระบี่ จ.กระบี่</v>
      </c>
      <c r="G213" s="10" t="s">
        <v>18</v>
      </c>
      <c r="H213" s="6">
        <v>0</v>
      </c>
      <c r="I213" s="57">
        <v>0</v>
      </c>
      <c r="J213" s="20">
        <v>47</v>
      </c>
      <c r="K213" s="56">
        <f t="shared" si="13"/>
        <v>164.5</v>
      </c>
      <c r="L213" s="55">
        <f t="shared" si="12"/>
        <v>11.515000000000001</v>
      </c>
      <c r="M213" s="55">
        <f t="shared" si="14"/>
        <v>176.01999999999998</v>
      </c>
      <c r="N213" s="187">
        <v>11.52</v>
      </c>
      <c r="O213" s="55">
        <f t="shared" si="15"/>
        <v>176.01999999999998</v>
      </c>
      <c r="P213" s="55">
        <v>176.25</v>
      </c>
      <c r="Q213" s="190"/>
      <c r="R213" s="65"/>
      <c r="S213" s="45"/>
      <c r="T213" s="45"/>
      <c r="U213" s="45"/>
      <c r="V213" s="45"/>
      <c r="W213" s="63"/>
    </row>
    <row r="214" spans="1:23">
      <c r="A214" s="60">
        <v>210</v>
      </c>
      <c r="B214" s="2" t="s">
        <v>3938</v>
      </c>
      <c r="C214" s="3" t="s">
        <v>256</v>
      </c>
      <c r="D214" s="58" t="s">
        <v>2506</v>
      </c>
      <c r="E214" s="4" t="str">
        <f>VLOOKUP(D214,type2!C:D,2,0)</f>
        <v>นายธวัช ดีไชยเศรษฐ (PAKA Store)</v>
      </c>
      <c r="F214" s="4" t="str">
        <f>VLOOKUP(E214,type2!D:E,2,0)</f>
        <v>56 ถ.พฤกษาอุทิศ ต.ปากน้ำ อ.เมืองกระบี่ จ.กระบี่</v>
      </c>
      <c r="G214" s="10" t="s">
        <v>3914</v>
      </c>
      <c r="H214" s="6">
        <v>490.6</v>
      </c>
      <c r="I214" s="57">
        <v>32.1</v>
      </c>
      <c r="J214" s="20">
        <v>70</v>
      </c>
      <c r="K214" s="56">
        <f t="shared" si="13"/>
        <v>245</v>
      </c>
      <c r="L214" s="55">
        <f t="shared" si="12"/>
        <v>17.150000000000002</v>
      </c>
      <c r="M214" s="55">
        <f t="shared" si="14"/>
        <v>262.14999999999998</v>
      </c>
      <c r="N214" s="187">
        <v>49.25</v>
      </c>
      <c r="O214" s="55">
        <f t="shared" si="15"/>
        <v>752.75</v>
      </c>
      <c r="P214" s="55">
        <v>752.75</v>
      </c>
      <c r="Q214" s="190"/>
      <c r="R214" s="65"/>
      <c r="S214" s="45"/>
      <c r="T214" s="45"/>
      <c r="U214" s="45"/>
      <c r="V214" s="45"/>
      <c r="W214" s="63"/>
    </row>
    <row r="215" spans="1:23">
      <c r="A215" s="60">
        <v>211</v>
      </c>
      <c r="B215" s="2" t="s">
        <v>3938</v>
      </c>
      <c r="C215" s="3" t="s">
        <v>257</v>
      </c>
      <c r="D215" s="58" t="s">
        <v>2477</v>
      </c>
      <c r="E215" s="4" t="str">
        <f>VLOOKUP(D215,type2!C:D,2,0)</f>
        <v>นายสมนึก ลีลาประศาสตร์ (ห้างผ้าราณี)</v>
      </c>
      <c r="F215" s="4" t="str">
        <f>VLOOKUP(E215,type2!D:E,2,0)</f>
        <v>23 ถ.พฤกษาอุทิศ ต.ปากน้ำ อ.เมืองกระบี่ จ.กระบี่</v>
      </c>
      <c r="G215" s="10" t="s">
        <v>3915</v>
      </c>
      <c r="H215" s="6">
        <v>52.43</v>
      </c>
      <c r="I215" s="57">
        <v>3.43</v>
      </c>
      <c r="J215" s="20">
        <v>15</v>
      </c>
      <c r="K215" s="56">
        <f t="shared" si="13"/>
        <v>52.5</v>
      </c>
      <c r="L215" s="55">
        <f t="shared" si="12"/>
        <v>3.6750000000000003</v>
      </c>
      <c r="M215" s="55">
        <f t="shared" si="14"/>
        <v>56.18</v>
      </c>
      <c r="N215" s="187">
        <v>7.11</v>
      </c>
      <c r="O215" s="55">
        <f t="shared" si="15"/>
        <v>108.61</v>
      </c>
      <c r="P215" s="55">
        <v>108.75</v>
      </c>
      <c r="Q215" s="190"/>
      <c r="R215" s="65"/>
      <c r="S215" s="45"/>
      <c r="T215" s="45"/>
      <c r="U215" s="45"/>
      <c r="V215" s="45"/>
      <c r="W215" s="63"/>
    </row>
    <row r="216" spans="1:23">
      <c r="A216" s="60">
        <v>212</v>
      </c>
      <c r="B216" s="2" t="s">
        <v>3938</v>
      </c>
      <c r="C216" s="59" t="s">
        <v>258</v>
      </c>
      <c r="D216" s="58" t="s">
        <v>2462</v>
      </c>
      <c r="E216" s="4" t="str">
        <f>VLOOKUP(D216,type2!C:D,2,0)</f>
        <v>นางสุพัชลี ยุวะกนิษฐ์</v>
      </c>
      <c r="F216" s="4" t="s">
        <v>2463</v>
      </c>
      <c r="G216" s="10" t="s">
        <v>18</v>
      </c>
      <c r="H216" s="6">
        <v>0</v>
      </c>
      <c r="I216" s="57">
        <v>0</v>
      </c>
      <c r="J216" s="20">
        <v>3</v>
      </c>
      <c r="K216" s="56">
        <f t="shared" si="13"/>
        <v>10.5</v>
      </c>
      <c r="L216" s="55">
        <f t="shared" si="12"/>
        <v>0.7350000000000001</v>
      </c>
      <c r="M216" s="55">
        <f t="shared" si="14"/>
        <v>11.24</v>
      </c>
      <c r="N216" s="187">
        <v>0.74</v>
      </c>
      <c r="O216" s="55">
        <f t="shared" si="15"/>
        <v>11.24</v>
      </c>
      <c r="P216" s="55">
        <v>11.25</v>
      </c>
      <c r="Q216" s="190"/>
      <c r="R216" s="65"/>
      <c r="S216" s="45"/>
      <c r="T216" s="45"/>
      <c r="U216" s="45"/>
      <c r="V216" s="45"/>
      <c r="W216" s="63"/>
    </row>
    <row r="217" spans="1:23">
      <c r="A217" s="60">
        <v>213</v>
      </c>
      <c r="B217" s="2" t="s">
        <v>3938</v>
      </c>
      <c r="C217" s="3" t="s">
        <v>259</v>
      </c>
      <c r="D217" s="58" t="s">
        <v>2457</v>
      </c>
      <c r="E217" s="4" t="str">
        <f>VLOOKUP(D217,type2!C:D,2,0)</f>
        <v>นางสุพัชลี ยุวะกนิษฐ์</v>
      </c>
      <c r="F217" s="4" t="s">
        <v>2458</v>
      </c>
      <c r="G217" s="10" t="s">
        <v>18</v>
      </c>
      <c r="H217" s="6">
        <v>0</v>
      </c>
      <c r="I217" s="57">
        <v>0</v>
      </c>
      <c r="J217" s="20">
        <v>7</v>
      </c>
      <c r="K217" s="56">
        <f t="shared" si="13"/>
        <v>24.5</v>
      </c>
      <c r="L217" s="55">
        <f t="shared" si="12"/>
        <v>1.7150000000000001</v>
      </c>
      <c r="M217" s="55">
        <f t="shared" si="14"/>
        <v>26.220000000000002</v>
      </c>
      <c r="N217" s="187">
        <v>1.72</v>
      </c>
      <c r="O217" s="55">
        <f t="shared" si="15"/>
        <v>26.220000000000002</v>
      </c>
      <c r="P217" s="55">
        <v>26.25</v>
      </c>
      <c r="Q217" s="194"/>
      <c r="R217" s="65"/>
      <c r="S217" s="45"/>
      <c r="T217" s="45"/>
      <c r="U217" s="45"/>
      <c r="V217" s="45"/>
      <c r="W217" s="63"/>
    </row>
    <row r="218" spans="1:23">
      <c r="A218" s="60">
        <v>214</v>
      </c>
      <c r="B218" s="2" t="s">
        <v>3938</v>
      </c>
      <c r="C218" s="3" t="s">
        <v>260</v>
      </c>
      <c r="D218" s="58" t="s">
        <v>1497</v>
      </c>
      <c r="E218" s="4" t="str">
        <f>VLOOKUP(D218,type2!C:D,2,0)</f>
        <v>นายสฤษดิ์พร พรพาณิชพันธุ์ (ซีนูน แฟชั่น)</v>
      </c>
      <c r="F218" s="4" t="str">
        <f>VLOOKUP(E218,type2!D:E,2,0)</f>
        <v>19 ถ.ศรีสวัสดิ์ มหาราช ซ.8  ต.ปากน้ำ อ.เมืองกระบี่ จ.กระบี่</v>
      </c>
      <c r="G218" s="2" t="s">
        <v>3915</v>
      </c>
      <c r="H218" s="6">
        <v>29.96</v>
      </c>
      <c r="I218" s="57">
        <v>1.96</v>
      </c>
      <c r="J218" s="20">
        <v>8</v>
      </c>
      <c r="K218" s="56">
        <f t="shared" si="13"/>
        <v>28</v>
      </c>
      <c r="L218" s="55">
        <f t="shared" si="12"/>
        <v>1.9600000000000002</v>
      </c>
      <c r="M218" s="55">
        <f t="shared" si="14"/>
        <v>29.96</v>
      </c>
      <c r="N218" s="187">
        <v>3.92</v>
      </c>
      <c r="O218" s="55">
        <f t="shared" si="15"/>
        <v>59.92</v>
      </c>
      <c r="P218" s="55">
        <v>60</v>
      </c>
      <c r="Q218" s="190"/>
      <c r="R218" s="65"/>
      <c r="U218" s="33"/>
      <c r="V218" s="33"/>
      <c r="W218" s="63"/>
    </row>
    <row r="219" spans="1:23">
      <c r="A219" s="60">
        <v>215</v>
      </c>
      <c r="B219" s="2" t="s">
        <v>3938</v>
      </c>
      <c r="C219" s="59" t="s">
        <v>261</v>
      </c>
      <c r="D219" s="58" t="s">
        <v>2451</v>
      </c>
      <c r="E219" s="4" t="str">
        <f>VLOOKUP(D219,type2!C:D,2,0)</f>
        <v>นางสุพัชลี ยุวกนิษฐ์</v>
      </c>
      <c r="F219" s="4" t="str">
        <f>VLOOKUP(E219,type2!D:E,2,0)</f>
        <v>6 ถ.พฤษาอุทิศ ต.ปากน้ำ อ.เมืองกระบี่ จ.กระบี่</v>
      </c>
      <c r="G219" s="2" t="s">
        <v>18</v>
      </c>
      <c r="H219" s="6">
        <v>0</v>
      </c>
      <c r="I219" s="57">
        <v>0</v>
      </c>
      <c r="J219" s="20">
        <v>6</v>
      </c>
      <c r="K219" s="56">
        <f t="shared" ref="K219:K263" si="16">J219*3.5</f>
        <v>21</v>
      </c>
      <c r="L219" s="55">
        <f t="shared" si="12"/>
        <v>1.4700000000000002</v>
      </c>
      <c r="M219" s="55">
        <f t="shared" si="14"/>
        <v>22.47</v>
      </c>
      <c r="N219" s="187">
        <v>1.47</v>
      </c>
      <c r="O219" s="55">
        <f t="shared" si="15"/>
        <v>22.47</v>
      </c>
      <c r="P219" s="55">
        <v>22.5</v>
      </c>
      <c r="Q219" s="190"/>
      <c r="R219" s="65"/>
      <c r="S219" s="45"/>
      <c r="T219" s="45"/>
      <c r="U219" s="45"/>
      <c r="V219" s="45"/>
      <c r="W219" s="63"/>
    </row>
    <row r="220" spans="1:23">
      <c r="A220" s="60">
        <v>216</v>
      </c>
      <c r="B220" s="2" t="s">
        <v>3938</v>
      </c>
      <c r="C220" s="3" t="s">
        <v>262</v>
      </c>
      <c r="D220" s="58" t="s">
        <v>2876</v>
      </c>
      <c r="E220" s="4" t="str">
        <f>VLOOKUP(D220,type2!C:D,2,0)</f>
        <v>ธนาคารออมสินสาขากระบี่</v>
      </c>
      <c r="F220" s="4" t="str">
        <f>VLOOKUP(E220,type2!D:E,2,0)</f>
        <v>ถ.อุตรกิจ ต.ปากน้ำ อ.เมืองกระบี่ จ.กระบี่</v>
      </c>
      <c r="G220" s="2" t="s">
        <v>18</v>
      </c>
      <c r="H220" s="6">
        <v>0</v>
      </c>
      <c r="I220" s="57">
        <v>0</v>
      </c>
      <c r="J220" s="20">
        <v>56</v>
      </c>
      <c r="K220" s="56">
        <f t="shared" si="16"/>
        <v>196</v>
      </c>
      <c r="L220" s="55">
        <f t="shared" si="12"/>
        <v>13.72</v>
      </c>
      <c r="M220" s="55">
        <f t="shared" si="14"/>
        <v>209.72</v>
      </c>
      <c r="N220" s="187">
        <v>13.72</v>
      </c>
      <c r="O220" s="55">
        <f t="shared" si="15"/>
        <v>209.72</v>
      </c>
      <c r="P220" s="55">
        <v>209.75</v>
      </c>
      <c r="Q220" s="190"/>
      <c r="R220" s="65"/>
      <c r="S220" s="45"/>
      <c r="U220" s="45"/>
      <c r="V220" s="45"/>
      <c r="W220" s="63"/>
    </row>
    <row r="221" spans="1:23">
      <c r="A221" s="60">
        <v>217</v>
      </c>
      <c r="B221" s="2" t="s">
        <v>3938</v>
      </c>
      <c r="C221" s="3" t="s">
        <v>263</v>
      </c>
      <c r="D221" s="58" t="s">
        <v>421</v>
      </c>
      <c r="E221" s="4" t="str">
        <f>VLOOKUP(D221,type2!C:D,2,0)</f>
        <v>นายธีระเดช พรศิริอนันต์</v>
      </c>
      <c r="F221" s="4" t="str">
        <f>VLOOKUP(E221,type2!D:E,2,0)</f>
        <v>65 ถ.อิศรา ต.ปากน้ำ อ.เมืองกระบี่ จ.กระบี่</v>
      </c>
      <c r="G221" s="2" t="s">
        <v>18</v>
      </c>
      <c r="H221" s="6">
        <v>0</v>
      </c>
      <c r="I221" s="57">
        <v>0</v>
      </c>
      <c r="J221" s="20">
        <v>16</v>
      </c>
      <c r="K221" s="56">
        <f t="shared" si="16"/>
        <v>56</v>
      </c>
      <c r="L221" s="55">
        <f t="shared" si="12"/>
        <v>3.9200000000000004</v>
      </c>
      <c r="M221" s="55">
        <f t="shared" si="14"/>
        <v>59.92</v>
      </c>
      <c r="N221" s="187">
        <v>3.92</v>
      </c>
      <c r="O221" s="55">
        <f t="shared" si="15"/>
        <v>59.92</v>
      </c>
      <c r="P221" s="55">
        <v>60</v>
      </c>
      <c r="Q221" s="190"/>
      <c r="R221" s="65"/>
      <c r="S221" s="45"/>
      <c r="T221" s="45"/>
      <c r="U221" s="45"/>
      <c r="V221" s="45"/>
      <c r="W221" s="63"/>
    </row>
    <row r="222" spans="1:23">
      <c r="A222" s="60">
        <v>218</v>
      </c>
      <c r="B222" s="2" t="s">
        <v>3938</v>
      </c>
      <c r="C222" s="59" t="s">
        <v>264</v>
      </c>
      <c r="D222" s="58" t="s">
        <v>422</v>
      </c>
      <c r="E222" s="4" t="str">
        <f>VLOOKUP(D222,type2!C:D,2,0)</f>
        <v>หจก.มหาราชมอเตอร์ไซต์</v>
      </c>
      <c r="F222" s="4" t="str">
        <f>VLOOKUP(E222,type2!D:E,2,0)</f>
        <v>65/1 ถ.อิศรา ต.ปากน้ำ อ.เมืองกระบี่ จ.กระบี่</v>
      </c>
      <c r="G222" s="2" t="s">
        <v>18</v>
      </c>
      <c r="H222" s="6">
        <v>0</v>
      </c>
      <c r="I222" s="57">
        <v>0</v>
      </c>
      <c r="J222" s="20">
        <v>82</v>
      </c>
      <c r="K222" s="56">
        <f t="shared" si="16"/>
        <v>287</v>
      </c>
      <c r="L222" s="55">
        <f t="shared" si="12"/>
        <v>20.090000000000003</v>
      </c>
      <c r="M222" s="55">
        <f t="shared" si="14"/>
        <v>307.08999999999997</v>
      </c>
      <c r="N222" s="187">
        <v>20.09</v>
      </c>
      <c r="O222" s="55">
        <f t="shared" si="15"/>
        <v>307.08999999999997</v>
      </c>
      <c r="P222" s="55">
        <v>307.25</v>
      </c>
      <c r="Q222" s="190"/>
      <c r="R222" s="65"/>
      <c r="S222" s="45"/>
      <c r="T222" s="45"/>
      <c r="U222" s="45"/>
      <c r="V222" s="45"/>
      <c r="W222" s="63"/>
    </row>
    <row r="223" spans="1:23">
      <c r="A223" s="60">
        <v>219</v>
      </c>
      <c r="B223" s="2" t="s">
        <v>3938</v>
      </c>
      <c r="C223" s="3" t="s">
        <v>265</v>
      </c>
      <c r="D223" s="58" t="s">
        <v>806</v>
      </c>
      <c r="E223" s="4" t="str">
        <f>VLOOKUP(D223,type2!C:D,2,0)</f>
        <v>นายชุมพล แซ่ดึ้ง (ยงรุ่งเรือง)</v>
      </c>
      <c r="F223" s="4" t="str">
        <f>VLOOKUP(E223,type2!D:E,2,0)</f>
        <v>89 ถ.มหาราช ต.ปากน้ำ อ.เมืองกระบี่ จ.กระบี่</v>
      </c>
      <c r="G223" s="2" t="s">
        <v>18</v>
      </c>
      <c r="H223" s="6">
        <v>0</v>
      </c>
      <c r="I223" s="57">
        <v>0</v>
      </c>
      <c r="J223" s="20">
        <v>24</v>
      </c>
      <c r="K223" s="56">
        <f t="shared" si="16"/>
        <v>84</v>
      </c>
      <c r="L223" s="55">
        <f t="shared" si="12"/>
        <v>5.8800000000000008</v>
      </c>
      <c r="M223" s="55">
        <f t="shared" si="14"/>
        <v>89.88</v>
      </c>
      <c r="N223" s="187">
        <v>5.88</v>
      </c>
      <c r="O223" s="55">
        <f t="shared" si="15"/>
        <v>89.88</v>
      </c>
      <c r="P223" s="55">
        <v>90</v>
      </c>
      <c r="Q223" s="190"/>
      <c r="R223" s="65"/>
      <c r="S223" s="45"/>
      <c r="T223" s="45"/>
      <c r="U223" s="45"/>
      <c r="V223" s="45"/>
      <c r="W223" s="63"/>
    </row>
    <row r="224" spans="1:23">
      <c r="A224" s="60">
        <v>220</v>
      </c>
      <c r="B224" s="2" t="s">
        <v>3938</v>
      </c>
      <c r="C224" s="3" t="s">
        <v>266</v>
      </c>
      <c r="D224" s="58" t="s">
        <v>780</v>
      </c>
      <c r="E224" s="4" t="str">
        <f>VLOOKUP(D224,type2!C:D,2,0)</f>
        <v>นายกิตติพงษ์ จิววุฒิพงษ์ (ห้างทองเต๊กส้วน)</v>
      </c>
      <c r="F224" s="4" t="s">
        <v>781</v>
      </c>
      <c r="G224" s="2" t="s">
        <v>18</v>
      </c>
      <c r="H224" s="6">
        <v>0</v>
      </c>
      <c r="I224" s="57">
        <v>0</v>
      </c>
      <c r="J224" s="20">
        <v>6</v>
      </c>
      <c r="K224" s="56">
        <f t="shared" si="16"/>
        <v>21</v>
      </c>
      <c r="L224" s="55">
        <f t="shared" si="12"/>
        <v>1.4700000000000002</v>
      </c>
      <c r="M224" s="55">
        <f t="shared" si="14"/>
        <v>22.47</v>
      </c>
      <c r="N224" s="187">
        <v>1.47</v>
      </c>
      <c r="O224" s="55">
        <f t="shared" si="15"/>
        <v>22.47</v>
      </c>
      <c r="P224" s="55">
        <v>22.5</v>
      </c>
      <c r="Q224" s="190"/>
      <c r="R224" s="65"/>
      <c r="S224" s="45"/>
      <c r="T224" s="45"/>
      <c r="U224" s="45"/>
      <c r="V224" s="45"/>
      <c r="W224" s="63"/>
    </row>
    <row r="225" spans="1:23">
      <c r="A225" s="60">
        <v>221</v>
      </c>
      <c r="B225" s="2" t="s">
        <v>3938</v>
      </c>
      <c r="C225" s="59" t="s">
        <v>267</v>
      </c>
      <c r="D225" s="58" t="s">
        <v>778</v>
      </c>
      <c r="E225" s="4" t="str">
        <f>VLOOKUP(D225,type2!C:D,2,0)</f>
        <v>นายกิตติพงษ์ จิววุฒิพงษ์ (ห้างทองเต๊กส้วน)</v>
      </c>
      <c r="F225" s="4" t="s">
        <v>779</v>
      </c>
      <c r="G225" s="2" t="s">
        <v>18</v>
      </c>
      <c r="H225" s="6">
        <v>0</v>
      </c>
      <c r="I225" s="57">
        <v>0</v>
      </c>
      <c r="J225" s="20">
        <v>22</v>
      </c>
      <c r="K225" s="56">
        <f t="shared" si="16"/>
        <v>77</v>
      </c>
      <c r="L225" s="55">
        <f t="shared" ref="L225:L262" si="17">K225*7%</f>
        <v>5.3900000000000006</v>
      </c>
      <c r="M225" s="55">
        <f t="shared" si="14"/>
        <v>82.39</v>
      </c>
      <c r="N225" s="187">
        <v>5.39</v>
      </c>
      <c r="O225" s="55">
        <f t="shared" si="15"/>
        <v>82.39</v>
      </c>
      <c r="P225" s="55">
        <v>82.5</v>
      </c>
      <c r="Q225" s="190"/>
      <c r="R225" s="65"/>
      <c r="S225" s="45"/>
      <c r="T225" s="45"/>
      <c r="U225" s="45"/>
      <c r="V225" s="45"/>
      <c r="W225" s="63"/>
    </row>
    <row r="226" spans="1:23">
      <c r="A226" s="60">
        <v>222</v>
      </c>
      <c r="B226" s="2" t="s">
        <v>3938</v>
      </c>
      <c r="C226" s="3" t="s">
        <v>268</v>
      </c>
      <c r="D226" s="58" t="s">
        <v>772</v>
      </c>
      <c r="E226" s="4" t="str">
        <f>VLOOKUP(D226,type2!C:D,2,0)</f>
        <v>นายกิตติพงษ์ จิววุฒิพงษ์ (ห้างทองเต๊กส้วน)</v>
      </c>
      <c r="F226" s="4" t="str">
        <f>VLOOKUP(E226,type2!D:E,2,0)</f>
        <v>79 ถ.มหาราช ต.ปากน้ำ อ.เมืองกระบี่ จ.กระบี่</v>
      </c>
      <c r="G226" s="2" t="s">
        <v>18</v>
      </c>
      <c r="H226" s="6">
        <v>0</v>
      </c>
      <c r="I226" s="57">
        <v>0</v>
      </c>
      <c r="J226" s="20">
        <v>10</v>
      </c>
      <c r="K226" s="56">
        <f t="shared" si="16"/>
        <v>35</v>
      </c>
      <c r="L226" s="55">
        <f t="shared" si="17"/>
        <v>2.4500000000000002</v>
      </c>
      <c r="M226" s="55">
        <f t="shared" si="14"/>
        <v>37.450000000000003</v>
      </c>
      <c r="N226" s="187">
        <v>2.4500000000000002</v>
      </c>
      <c r="O226" s="55">
        <f t="shared" si="15"/>
        <v>37.450000000000003</v>
      </c>
      <c r="P226" s="55">
        <v>37.5</v>
      </c>
      <c r="Q226" s="190"/>
      <c r="R226" s="65"/>
      <c r="S226" s="45"/>
      <c r="T226" s="45"/>
      <c r="U226" s="45"/>
      <c r="V226" s="45"/>
      <c r="W226" s="63"/>
    </row>
    <row r="227" spans="1:23">
      <c r="A227" s="60">
        <v>223</v>
      </c>
      <c r="B227" s="2" t="s">
        <v>3938</v>
      </c>
      <c r="C227" s="3" t="s">
        <v>269</v>
      </c>
      <c r="D227" s="58" t="s">
        <v>758</v>
      </c>
      <c r="E227" s="4" t="str">
        <f>VLOOKUP(D227,type2!C:D,2,0)</f>
        <v>นางจันทร์จิรา ฟาร์มไพบูลย์ (คลินิคหมอพีระ)</v>
      </c>
      <c r="F227" s="4" t="str">
        <f>VLOOKUP(E227,type2!D:E,2,0)</f>
        <v>73 ถ.มหาราช ต.ปากน้ำ อ.เมืองกระบี่ จ.กระบี่</v>
      </c>
      <c r="G227" s="2" t="s">
        <v>3915</v>
      </c>
      <c r="H227" s="6">
        <v>63.67</v>
      </c>
      <c r="I227" s="57">
        <v>4.17</v>
      </c>
      <c r="J227" s="20">
        <v>16</v>
      </c>
      <c r="K227" s="56">
        <f t="shared" si="16"/>
        <v>56</v>
      </c>
      <c r="L227" s="55">
        <f t="shared" si="17"/>
        <v>3.9200000000000004</v>
      </c>
      <c r="M227" s="55">
        <f t="shared" si="14"/>
        <v>59.92</v>
      </c>
      <c r="N227" s="187">
        <v>8.09</v>
      </c>
      <c r="O227" s="55">
        <f t="shared" si="15"/>
        <v>123.59</v>
      </c>
      <c r="P227" s="55">
        <v>123.75</v>
      </c>
      <c r="Q227" s="190"/>
      <c r="R227" s="65"/>
      <c r="S227" s="45"/>
      <c r="T227" s="45"/>
      <c r="U227" s="45"/>
      <c r="V227" s="45"/>
      <c r="W227" s="63"/>
    </row>
    <row r="228" spans="1:23">
      <c r="A228" s="60">
        <v>224</v>
      </c>
      <c r="B228" s="2" t="s">
        <v>3938</v>
      </c>
      <c r="C228" s="59" t="s">
        <v>270</v>
      </c>
      <c r="D228" s="58" t="s">
        <v>701</v>
      </c>
      <c r="E228" s="4" t="str">
        <f>VLOOKUP(D228,type2!C:D,2,0)</f>
        <v>นายกิติพร จิววุฒิพงศ์</v>
      </c>
      <c r="F228" s="4" t="str">
        <f>VLOOKUP(E228,type2!D:E,2,0)</f>
        <v>51 ถ.มหาราช ต.ปากน้ำ อ.เมืองกระบี่ จ.กระบี่</v>
      </c>
      <c r="G228" s="2" t="s">
        <v>18</v>
      </c>
      <c r="H228" s="6">
        <v>0</v>
      </c>
      <c r="I228" s="57">
        <v>0</v>
      </c>
      <c r="J228" s="20">
        <v>19</v>
      </c>
      <c r="K228" s="56">
        <f t="shared" si="16"/>
        <v>66.5</v>
      </c>
      <c r="L228" s="55">
        <f t="shared" si="17"/>
        <v>4.6550000000000002</v>
      </c>
      <c r="M228" s="55">
        <f t="shared" si="14"/>
        <v>71.160000000000011</v>
      </c>
      <c r="N228" s="187">
        <v>4.66</v>
      </c>
      <c r="O228" s="55">
        <f t="shared" si="15"/>
        <v>71.160000000000011</v>
      </c>
      <c r="P228" s="55">
        <v>71.25</v>
      </c>
      <c r="Q228" s="190"/>
      <c r="R228" s="65"/>
      <c r="S228" s="45"/>
      <c r="T228" s="45"/>
      <c r="U228" s="45"/>
      <c r="V228" s="45"/>
      <c r="W228" s="63"/>
    </row>
    <row r="229" spans="1:23">
      <c r="A229" s="60">
        <v>225</v>
      </c>
      <c r="B229" s="2" t="s">
        <v>3938</v>
      </c>
      <c r="C229" s="3" t="s">
        <v>271</v>
      </c>
      <c r="D229" s="58" t="s">
        <v>695</v>
      </c>
      <c r="E229" s="4" t="str">
        <f>VLOOKUP(D229,type2!C:D,2,0)</f>
        <v>น.ส.ศักดิ์ติยา บังใบ (เมงนาฬิกา)</v>
      </c>
      <c r="F229" s="4" t="str">
        <f>VLOOKUP(E229,type2!D:E,2,0)</f>
        <v xml:space="preserve">49 ถ.มหาราช ต.ปากน้ำ อ.เมืองกระบี่ จ.กระบี่ </v>
      </c>
      <c r="G229" s="2" t="s">
        <v>18</v>
      </c>
      <c r="H229" s="6">
        <v>0</v>
      </c>
      <c r="I229" s="57">
        <v>0</v>
      </c>
      <c r="J229" s="20">
        <v>3</v>
      </c>
      <c r="K229" s="56">
        <f t="shared" si="16"/>
        <v>10.5</v>
      </c>
      <c r="L229" s="55">
        <f t="shared" si="17"/>
        <v>0.7350000000000001</v>
      </c>
      <c r="M229" s="55">
        <f t="shared" si="14"/>
        <v>11.24</v>
      </c>
      <c r="N229" s="187">
        <v>0.74</v>
      </c>
      <c r="O229" s="55">
        <f t="shared" si="15"/>
        <v>11.24</v>
      </c>
      <c r="P229" s="55">
        <v>11.25</v>
      </c>
      <c r="Q229" s="190"/>
      <c r="R229" s="65"/>
      <c r="S229" s="45"/>
      <c r="T229" s="45"/>
      <c r="U229" s="45"/>
      <c r="V229" s="45"/>
      <c r="W229" s="63"/>
    </row>
    <row r="230" spans="1:23">
      <c r="A230" s="60">
        <v>226</v>
      </c>
      <c r="B230" s="2" t="s">
        <v>3938</v>
      </c>
      <c r="C230" s="3" t="s">
        <v>272</v>
      </c>
      <c r="D230" s="58" t="s">
        <v>684</v>
      </c>
      <c r="E230" s="4" t="str">
        <f>VLOOKUP(D230,type2!C:D,2,0)</f>
        <v>นายดุสิต ธุรหาญ(หมอสมเกียรติ)</v>
      </c>
      <c r="F230" s="4" t="str">
        <f>VLOOKUP(E230,type2!D:E,2,0)</f>
        <v>47 ถ.มหาราช ต.ปากน้ำ อ.เมืองกระบี่ จ.กระบี่</v>
      </c>
      <c r="G230" s="2" t="s">
        <v>18</v>
      </c>
      <c r="H230" s="6">
        <v>0</v>
      </c>
      <c r="I230" s="57">
        <v>0</v>
      </c>
      <c r="J230" s="20">
        <v>128</v>
      </c>
      <c r="K230" s="56">
        <f t="shared" si="16"/>
        <v>448</v>
      </c>
      <c r="L230" s="55">
        <f t="shared" si="17"/>
        <v>31.360000000000003</v>
      </c>
      <c r="M230" s="55">
        <f t="shared" si="14"/>
        <v>479.36</v>
      </c>
      <c r="N230" s="187">
        <v>31.36</v>
      </c>
      <c r="O230" s="55">
        <f t="shared" si="15"/>
        <v>479.36</v>
      </c>
      <c r="P230" s="55">
        <v>479.5</v>
      </c>
      <c r="Q230" s="190"/>
      <c r="R230" s="65"/>
      <c r="S230" s="45"/>
      <c r="T230" s="45"/>
      <c r="U230" s="45"/>
      <c r="V230" s="45"/>
      <c r="W230" s="63"/>
    </row>
    <row r="231" spans="1:23">
      <c r="A231" s="60">
        <v>227</v>
      </c>
      <c r="B231" s="2" t="s">
        <v>3938</v>
      </c>
      <c r="C231" s="59" t="s">
        <v>273</v>
      </c>
      <c r="D231" s="58" t="s">
        <v>655</v>
      </c>
      <c r="E231" s="4" t="str">
        <f>VLOOKUP(D231,type2!C:D,2,0)</f>
        <v>นายสันชัย ลีลาประศาสน์</v>
      </c>
      <c r="F231" s="4" t="str">
        <f>VLOOKUP(E231,type2!D:E,2,0)</f>
        <v>29 ถ.มหาราช ต.ปากน้ำ อ.เมืองกระบี่ จ.กระบี่</v>
      </c>
      <c r="G231" s="2" t="s">
        <v>3915</v>
      </c>
      <c r="H231" s="6">
        <v>11.24</v>
      </c>
      <c r="I231" s="57">
        <v>0.74</v>
      </c>
      <c r="J231" s="20">
        <v>2</v>
      </c>
      <c r="K231" s="56">
        <f t="shared" si="16"/>
        <v>7</v>
      </c>
      <c r="L231" s="55">
        <f t="shared" si="17"/>
        <v>0.49000000000000005</v>
      </c>
      <c r="M231" s="55">
        <f t="shared" si="14"/>
        <v>7.49</v>
      </c>
      <c r="N231" s="187">
        <v>1.23</v>
      </c>
      <c r="O231" s="55">
        <f t="shared" si="15"/>
        <v>18.73</v>
      </c>
      <c r="P231" s="55">
        <v>18.75</v>
      </c>
      <c r="Q231" s="190"/>
      <c r="R231" s="65"/>
      <c r="S231" s="45"/>
      <c r="T231" s="45"/>
      <c r="U231" s="45"/>
      <c r="V231" s="45"/>
      <c r="W231" s="63"/>
    </row>
    <row r="232" spans="1:23">
      <c r="A232" s="60">
        <v>228</v>
      </c>
      <c r="B232" s="2" t="s">
        <v>3938</v>
      </c>
      <c r="C232" s="3" t="s">
        <v>274</v>
      </c>
      <c r="D232" s="58" t="s">
        <v>647</v>
      </c>
      <c r="E232" s="4" t="str">
        <f>VLOOKUP(D232,type2!C:D,2,0)</f>
        <v>นายสุรชัย ลิ้มไกรสรรณ์</v>
      </c>
      <c r="F232" s="4" t="str">
        <f>VLOOKUP(E232,type2!D:E,2,0)</f>
        <v>25 ถ.มหาราช ต.ปากน้ำ อ.เมืองกระบี่ จ.กระบี่</v>
      </c>
      <c r="G232" s="2" t="s">
        <v>3915</v>
      </c>
      <c r="H232" s="6">
        <v>172.27</v>
      </c>
      <c r="I232" s="57">
        <v>11.27</v>
      </c>
      <c r="J232" s="20">
        <v>37</v>
      </c>
      <c r="K232" s="56">
        <f t="shared" si="16"/>
        <v>129.5</v>
      </c>
      <c r="L232" s="55">
        <f t="shared" si="17"/>
        <v>9.0650000000000013</v>
      </c>
      <c r="M232" s="55">
        <f t="shared" si="14"/>
        <v>138.57</v>
      </c>
      <c r="N232" s="187">
        <v>20.34</v>
      </c>
      <c r="O232" s="55">
        <f t="shared" si="15"/>
        <v>310.84000000000003</v>
      </c>
      <c r="P232" s="55">
        <v>311</v>
      </c>
      <c r="Q232" s="190"/>
      <c r="R232" s="65"/>
      <c r="S232" s="45"/>
      <c r="T232" s="45"/>
      <c r="U232" s="45"/>
      <c r="V232" s="45"/>
      <c r="W232" s="63"/>
    </row>
    <row r="233" spans="1:23">
      <c r="A233" s="60">
        <v>229</v>
      </c>
      <c r="B233" s="2" t="s">
        <v>3938</v>
      </c>
      <c r="C233" s="3" t="s">
        <v>275</v>
      </c>
      <c r="D233" s="58" t="s">
        <v>616</v>
      </c>
      <c r="E233" s="4" t="str">
        <f>VLOOKUP(D233,type2!C:D,2,0)</f>
        <v>น.ส.สุรีมาศ แซ่เตียว</v>
      </c>
      <c r="F233" s="4" t="str">
        <f>VLOOKUP(E233,type2!D:E,2,0)</f>
        <v>11-13 ถ.มหาราช ต.ปากน้ำ อ.เมืองกระบี่ จ.กระบี่</v>
      </c>
      <c r="G233" s="2" t="s">
        <v>3915</v>
      </c>
      <c r="H233" s="6">
        <v>340.8</v>
      </c>
      <c r="I233" s="57">
        <v>22.3</v>
      </c>
      <c r="J233" s="20">
        <v>89</v>
      </c>
      <c r="K233" s="56">
        <f t="shared" si="16"/>
        <v>311.5</v>
      </c>
      <c r="L233" s="55">
        <f t="shared" si="17"/>
        <v>21.805000000000003</v>
      </c>
      <c r="M233" s="55">
        <f t="shared" si="14"/>
        <v>333.31</v>
      </c>
      <c r="N233" s="187">
        <v>44.11</v>
      </c>
      <c r="O233" s="55">
        <f t="shared" si="15"/>
        <v>674.11</v>
      </c>
      <c r="P233" s="55">
        <v>674.25</v>
      </c>
      <c r="Q233" s="190"/>
      <c r="R233" s="65"/>
      <c r="S233" s="33">
        <f>SUM(N207:N233)</f>
        <v>271.28999999999996</v>
      </c>
      <c r="T233" s="33">
        <f>SUM(O207:O233)</f>
        <v>4145.79</v>
      </c>
      <c r="U233" s="158">
        <f>SUM(P207:P233)</f>
        <v>4148</v>
      </c>
      <c r="V233" s="62">
        <v>4148</v>
      </c>
      <c r="W233" s="63"/>
    </row>
    <row r="234" spans="1:23">
      <c r="A234" s="60">
        <v>230</v>
      </c>
      <c r="B234" s="2" t="s">
        <v>3939</v>
      </c>
      <c r="C234" s="59" t="s">
        <v>276</v>
      </c>
      <c r="D234" s="58" t="s">
        <v>2440</v>
      </c>
      <c r="E234" s="4" t="str">
        <f>VLOOKUP(D234,type2!C:D,2,0)</f>
        <v>นางสุพัชลี ยุวะกนิษฐ์ (ซัก อบ ผ้า)</v>
      </c>
      <c r="F234" s="4" t="str">
        <f>VLOOKUP(E234,type2!D:E,2,0)</f>
        <v>2-4 ถ.พฤกษาอุทิศ ต.ปากน้ำ อ.เมืองกระบี่ จ.กระบี่</v>
      </c>
      <c r="G234" s="2" t="s">
        <v>3914</v>
      </c>
      <c r="H234" s="6">
        <v>906.29</v>
      </c>
      <c r="I234" s="57">
        <v>59.29</v>
      </c>
      <c r="J234" s="20">
        <v>138</v>
      </c>
      <c r="K234" s="56">
        <f t="shared" si="16"/>
        <v>483</v>
      </c>
      <c r="L234" s="55">
        <f t="shared" si="17"/>
        <v>33.81</v>
      </c>
      <c r="M234" s="55">
        <f t="shared" si="14"/>
        <v>516.80999999999995</v>
      </c>
      <c r="N234" s="187">
        <v>93.1</v>
      </c>
      <c r="O234" s="55">
        <f t="shared" si="15"/>
        <v>1423.1</v>
      </c>
      <c r="P234" s="55">
        <v>1423.25</v>
      </c>
      <c r="Q234" s="190"/>
      <c r="R234" s="65"/>
      <c r="S234" s="45"/>
      <c r="T234" s="45"/>
      <c r="U234" s="45"/>
      <c r="V234" s="45"/>
      <c r="W234" s="63"/>
    </row>
    <row r="235" spans="1:23">
      <c r="A235" s="60">
        <v>231</v>
      </c>
      <c r="B235" s="2" t="s">
        <v>3939</v>
      </c>
      <c r="C235" s="3" t="s">
        <v>277</v>
      </c>
      <c r="D235" s="58" t="s">
        <v>1213</v>
      </c>
      <c r="E235" s="4" t="str">
        <f>VLOOKUP(D235,type2!C:D,2,0)</f>
        <v>นางชุติมา ปรียวาณิชย์</v>
      </c>
      <c r="F235" s="4" t="str">
        <f>VLOOKUP(E235,type2!D:E,2,0)</f>
        <v>223/41 ถ.มหาราช ต.ปากน้ำ อ.เมืองกระบี่ จ.กระบี่</v>
      </c>
      <c r="G235" s="2" t="s">
        <v>18</v>
      </c>
      <c r="H235" s="6">
        <v>0</v>
      </c>
      <c r="I235" s="57">
        <v>0</v>
      </c>
      <c r="J235" s="20">
        <v>6</v>
      </c>
      <c r="K235" s="56">
        <f t="shared" si="16"/>
        <v>21</v>
      </c>
      <c r="L235" s="55">
        <f t="shared" si="17"/>
        <v>1.4700000000000002</v>
      </c>
      <c r="M235" s="55">
        <f t="shared" si="14"/>
        <v>22.47</v>
      </c>
      <c r="N235" s="187">
        <v>1.47</v>
      </c>
      <c r="O235" s="55">
        <f t="shared" si="15"/>
        <v>22.47</v>
      </c>
      <c r="P235" s="55">
        <v>22.5</v>
      </c>
      <c r="Q235" s="190"/>
      <c r="R235" s="65"/>
      <c r="S235" s="45"/>
      <c r="T235" s="45"/>
      <c r="U235" s="45"/>
      <c r="V235" s="45"/>
      <c r="W235" s="63"/>
    </row>
    <row r="236" spans="1:23">
      <c r="A236" s="60">
        <v>232</v>
      </c>
      <c r="B236" s="2" t="s">
        <v>3939</v>
      </c>
      <c r="C236" s="3" t="s">
        <v>278</v>
      </c>
      <c r="D236" s="58" t="s">
        <v>417</v>
      </c>
      <c r="E236" s="4" t="str">
        <f>VLOOKUP(D236,type2!C:D,2,0)</f>
        <v>นางวิไลวรรณ กลับฉิ่ง</v>
      </c>
      <c r="F236" s="4" t="str">
        <f>VLOOKUP(E236,type2!D:E,2,0)</f>
        <v>223/42 ถ.มหาราช ต.ปากน้ำ อ.เมืองกระบี่ จ.กระบี่</v>
      </c>
      <c r="G236" s="2" t="s">
        <v>18</v>
      </c>
      <c r="H236" s="6">
        <v>0</v>
      </c>
      <c r="I236" s="57">
        <v>0</v>
      </c>
      <c r="J236" s="20">
        <v>6</v>
      </c>
      <c r="K236" s="56">
        <f t="shared" si="16"/>
        <v>21</v>
      </c>
      <c r="L236" s="55">
        <f t="shared" si="17"/>
        <v>1.4700000000000002</v>
      </c>
      <c r="M236" s="55">
        <f t="shared" si="14"/>
        <v>22.47</v>
      </c>
      <c r="N236" s="187">
        <v>1.47</v>
      </c>
      <c r="O236" s="55">
        <f t="shared" si="15"/>
        <v>22.47</v>
      </c>
      <c r="P236" s="55">
        <v>22.5</v>
      </c>
      <c r="Q236" s="190"/>
      <c r="R236" s="65"/>
      <c r="S236" s="45"/>
      <c r="T236" s="45"/>
      <c r="U236" s="45"/>
      <c r="V236" s="45"/>
      <c r="W236" s="63"/>
    </row>
    <row r="237" spans="1:23">
      <c r="A237" s="60">
        <v>233</v>
      </c>
      <c r="B237" s="2" t="s">
        <v>3939</v>
      </c>
      <c r="C237" s="59" t="s">
        <v>279</v>
      </c>
      <c r="D237" s="58" t="s">
        <v>1080</v>
      </c>
      <c r="E237" s="4" t="str">
        <f>VLOOKUP(D237,type2!C:D,2,0)</f>
        <v>นายชูศักดิ์ ชูสุวรรณ</v>
      </c>
      <c r="F237" s="4" t="str">
        <f>VLOOKUP(E237,type2!D:E,2,0)</f>
        <v>141 ถ.มหาราช ต.ปากน้ำ อ.เมืองกระบี่ จ.กระบี่</v>
      </c>
      <c r="G237" s="2" t="s">
        <v>3915</v>
      </c>
      <c r="H237" s="6">
        <v>101.12</v>
      </c>
      <c r="I237" s="57">
        <v>6.62</v>
      </c>
      <c r="J237" s="20">
        <v>29</v>
      </c>
      <c r="K237" s="56">
        <f t="shared" si="16"/>
        <v>101.5</v>
      </c>
      <c r="L237" s="55">
        <f t="shared" si="17"/>
        <v>7.1050000000000004</v>
      </c>
      <c r="M237" s="55">
        <f t="shared" si="14"/>
        <v>108.61</v>
      </c>
      <c r="N237" s="187">
        <v>13.73</v>
      </c>
      <c r="O237" s="55">
        <f t="shared" si="15"/>
        <v>209.73000000000002</v>
      </c>
      <c r="P237" s="55">
        <v>209.75</v>
      </c>
      <c r="Q237" s="190"/>
      <c r="R237" s="65"/>
      <c r="S237" s="45"/>
      <c r="T237" s="45"/>
      <c r="U237" s="45"/>
      <c r="V237" s="45"/>
      <c r="W237" s="63"/>
    </row>
    <row r="238" spans="1:23">
      <c r="A238" s="60">
        <v>234</v>
      </c>
      <c r="B238" s="2" t="s">
        <v>3939</v>
      </c>
      <c r="C238" s="3" t="s">
        <v>280</v>
      </c>
      <c r="D238" s="58" t="s">
        <v>1028</v>
      </c>
      <c r="E238" s="4" t="str">
        <f>VLOOKUP(D238,type2!C:D,2,0)</f>
        <v>ธนาคารธนชาต จำกัด(มหาชน) เลขที่ผู้เสียภาษีอากร 0107536001401</v>
      </c>
      <c r="F238" s="4" t="str">
        <f>VLOOKUP(E238,type2!D:E,2,0)</f>
        <v>117 ถ.มหาราช ต.ปากน้ำ อ.เมืองกระบี่ จ.กระบี่</v>
      </c>
      <c r="G238" s="2" t="s">
        <v>18</v>
      </c>
      <c r="H238" s="6">
        <v>0</v>
      </c>
      <c r="I238" s="57">
        <v>0</v>
      </c>
      <c r="J238" s="20">
        <v>115</v>
      </c>
      <c r="K238" s="56">
        <f t="shared" si="16"/>
        <v>402.5</v>
      </c>
      <c r="L238" s="55">
        <f t="shared" si="17"/>
        <v>28.175000000000004</v>
      </c>
      <c r="M238" s="55">
        <f t="shared" si="14"/>
        <v>430.68</v>
      </c>
      <c r="N238" s="187">
        <v>28.18</v>
      </c>
      <c r="O238" s="55">
        <f t="shared" si="15"/>
        <v>430.68</v>
      </c>
      <c r="P238" s="55">
        <v>430.75</v>
      </c>
      <c r="Q238" s="190"/>
      <c r="R238" s="65"/>
      <c r="S238" s="45"/>
      <c r="U238" s="45"/>
      <c r="V238" s="45"/>
      <c r="W238" s="63"/>
    </row>
    <row r="239" spans="1:23">
      <c r="A239" s="60">
        <v>235</v>
      </c>
      <c r="B239" s="2" t="s">
        <v>3939</v>
      </c>
      <c r="C239" s="3" t="s">
        <v>281</v>
      </c>
      <c r="D239" s="58" t="s">
        <v>416</v>
      </c>
      <c r="E239" s="4" t="str">
        <f>VLOOKUP(D239,type2!C:D,2,0)</f>
        <v>น.ส.อุมาพร บุญชนะวิวัฒน์</v>
      </c>
      <c r="F239" s="4" t="str">
        <f>VLOOKUP(E239,type2!D:E,2,0)</f>
        <v>223/45 ถ.มหาราช ต.ปากน้ำ อ.เมืองกระบี่ จ.กระบี่</v>
      </c>
      <c r="G239" s="2" t="s">
        <v>18</v>
      </c>
      <c r="H239" s="6">
        <v>0</v>
      </c>
      <c r="I239" s="57">
        <v>0</v>
      </c>
      <c r="J239" s="20">
        <v>16</v>
      </c>
      <c r="K239" s="56">
        <f t="shared" si="16"/>
        <v>56</v>
      </c>
      <c r="L239" s="55">
        <f t="shared" si="17"/>
        <v>3.9200000000000004</v>
      </c>
      <c r="M239" s="55">
        <f t="shared" si="14"/>
        <v>59.92</v>
      </c>
      <c r="N239" s="187">
        <v>3.92</v>
      </c>
      <c r="O239" s="55">
        <f t="shared" si="15"/>
        <v>59.92</v>
      </c>
      <c r="P239" s="55">
        <v>60</v>
      </c>
      <c r="Q239" s="190"/>
      <c r="R239" s="92"/>
      <c r="S239" s="45"/>
      <c r="U239" s="45"/>
      <c r="V239" s="45"/>
      <c r="W239" s="63"/>
    </row>
    <row r="240" spans="1:23">
      <c r="A240" s="60">
        <v>236</v>
      </c>
      <c r="B240" s="2" t="s">
        <v>3939</v>
      </c>
      <c r="C240" s="59" t="s">
        <v>282</v>
      </c>
      <c r="D240" s="58" t="s">
        <v>1059</v>
      </c>
      <c r="E240" s="4" t="str">
        <f>VLOOKUP(D240,type2!C:D,2,0)</f>
        <v>นายวิชัย ตันศรีสุโรจน์</v>
      </c>
      <c r="F240" s="4" t="str">
        <f>VLOOKUP(E240,type2!D:E,2,0)</f>
        <v>137 ถ.มหาราช ต.ปากน้ำ อ.เมืองกระบี่ จ.กระบี่</v>
      </c>
      <c r="G240" s="2" t="s">
        <v>18</v>
      </c>
      <c r="H240" s="6">
        <v>0</v>
      </c>
      <c r="I240" s="57">
        <v>0</v>
      </c>
      <c r="J240" s="20">
        <v>11</v>
      </c>
      <c r="K240" s="56">
        <f t="shared" si="16"/>
        <v>38.5</v>
      </c>
      <c r="L240" s="55">
        <f t="shared" si="17"/>
        <v>2.6950000000000003</v>
      </c>
      <c r="M240" s="55">
        <f t="shared" si="14"/>
        <v>41.199999999999996</v>
      </c>
      <c r="N240" s="187">
        <v>2.7</v>
      </c>
      <c r="O240" s="55">
        <f t="shared" si="15"/>
        <v>41.199999999999996</v>
      </c>
      <c r="P240" s="55">
        <v>41.25</v>
      </c>
      <c r="Q240" s="190"/>
      <c r="R240" s="92"/>
      <c r="S240" s="45"/>
      <c r="T240" s="45"/>
      <c r="U240" s="45"/>
      <c r="V240" s="45"/>
      <c r="W240" s="63"/>
    </row>
    <row r="241" spans="1:23">
      <c r="A241" s="60">
        <v>237</v>
      </c>
      <c r="B241" s="2" t="s">
        <v>3939</v>
      </c>
      <c r="C241" s="3" t="s">
        <v>283</v>
      </c>
      <c r="D241" s="58" t="s">
        <v>493</v>
      </c>
      <c r="E241" s="4" t="str">
        <f>VLOOKUP(D241,type2!C:D,2,0)</f>
        <v>น.ส.ผ่องศรี ภูเก้าล้วน (บ.ปูนซีเมนต์)</v>
      </c>
      <c r="F241" s="4" t="str">
        <f>VLOOKUP(E241,type2!D:E,2,0)</f>
        <v>42 ถ.มหาราช ซ.5 ต.ปากน้ำ อ.เมืองกระบี่ จ.กระบี่</v>
      </c>
      <c r="G241" s="2" t="s">
        <v>18</v>
      </c>
      <c r="H241" s="6">
        <v>0</v>
      </c>
      <c r="I241" s="57">
        <v>0</v>
      </c>
      <c r="J241" s="20">
        <v>21</v>
      </c>
      <c r="K241" s="56">
        <f t="shared" si="16"/>
        <v>73.5</v>
      </c>
      <c r="L241" s="55">
        <f t="shared" si="17"/>
        <v>5.1450000000000005</v>
      </c>
      <c r="M241" s="55">
        <f t="shared" si="14"/>
        <v>78.650000000000006</v>
      </c>
      <c r="N241" s="187">
        <v>5.15</v>
      </c>
      <c r="O241" s="55">
        <f t="shared" si="15"/>
        <v>78.650000000000006</v>
      </c>
      <c r="P241" s="55">
        <v>78.75</v>
      </c>
      <c r="Q241" s="190"/>
      <c r="R241" s="92"/>
      <c r="S241" s="45"/>
      <c r="T241" s="45"/>
      <c r="U241" s="45"/>
      <c r="V241" s="45"/>
      <c r="W241" s="63"/>
    </row>
    <row r="242" spans="1:23">
      <c r="A242" s="60">
        <v>238</v>
      </c>
      <c r="B242" s="2" t="s">
        <v>3939</v>
      </c>
      <c r="C242" s="3" t="s">
        <v>284</v>
      </c>
      <c r="D242" s="58" t="s">
        <v>513</v>
      </c>
      <c r="E242" s="4" t="str">
        <f>VLOOKUP(D242,type2!C:D,2,0)</f>
        <v>นายนพดล ผลึกเพ็ชร์</v>
      </c>
      <c r="F242" s="4" t="str">
        <f>VLOOKUP(E242,type2!D:E,2,0)</f>
        <v>27 ถ.มหาราช ซ.7 ต.ปากน้ำ อ.เมืองกระบี่ จ.กระบี่</v>
      </c>
      <c r="G242" s="2" t="s">
        <v>3915</v>
      </c>
      <c r="H242" s="6">
        <v>116.1</v>
      </c>
      <c r="I242" s="57">
        <v>7.6</v>
      </c>
      <c r="J242" s="20">
        <v>27</v>
      </c>
      <c r="K242" s="56">
        <f t="shared" si="16"/>
        <v>94.5</v>
      </c>
      <c r="L242" s="55">
        <f t="shared" si="17"/>
        <v>6.6150000000000002</v>
      </c>
      <c r="M242" s="55">
        <f t="shared" si="14"/>
        <v>101.12</v>
      </c>
      <c r="N242" s="187">
        <v>14.22</v>
      </c>
      <c r="O242" s="55">
        <f t="shared" si="15"/>
        <v>217.22</v>
      </c>
      <c r="P242" s="55">
        <v>217.25</v>
      </c>
      <c r="Q242" s="190"/>
      <c r="R242" s="92"/>
      <c r="S242" s="45"/>
      <c r="T242" s="45"/>
      <c r="U242" s="45"/>
      <c r="V242" s="45"/>
      <c r="W242" s="63"/>
    </row>
    <row r="243" spans="1:23">
      <c r="A243" s="60">
        <v>239</v>
      </c>
      <c r="B243" s="2" t="s">
        <v>3939</v>
      </c>
      <c r="C243" s="59" t="s">
        <v>285</v>
      </c>
      <c r="D243" s="58" t="s">
        <v>522</v>
      </c>
      <c r="E243" s="4" t="str">
        <f>VLOOKUP(D243,type2!C:D,2,0)</f>
        <v>น.ส.ลดาวัลย์ ช่วยชาติ</v>
      </c>
      <c r="F243" s="4" t="str">
        <f>VLOOKUP(E243,type2!D:E,2,0)</f>
        <v>51 ถ.มหาราช ซ.7 ต.ปากน้ำ อ.เมืองกระบี่ จ.กระบี่</v>
      </c>
      <c r="G243" s="10" t="s">
        <v>18</v>
      </c>
      <c r="H243" s="6">
        <v>0</v>
      </c>
      <c r="I243" s="57">
        <v>0</v>
      </c>
      <c r="J243" s="20">
        <v>78</v>
      </c>
      <c r="K243" s="56">
        <f t="shared" si="16"/>
        <v>273</v>
      </c>
      <c r="L243" s="55">
        <f t="shared" si="17"/>
        <v>19.110000000000003</v>
      </c>
      <c r="M243" s="55">
        <f t="shared" si="14"/>
        <v>292.11</v>
      </c>
      <c r="N243" s="187">
        <v>19.11</v>
      </c>
      <c r="O243" s="55">
        <f t="shared" si="15"/>
        <v>292.11</v>
      </c>
      <c r="P243" s="55">
        <v>292.25</v>
      </c>
      <c r="Q243" s="190"/>
      <c r="R243" s="92"/>
      <c r="S243" s="45"/>
      <c r="T243" s="45"/>
      <c r="U243" s="45"/>
      <c r="V243" s="45"/>
      <c r="W243" s="63"/>
    </row>
    <row r="244" spans="1:23">
      <c r="A244" s="60">
        <v>240</v>
      </c>
      <c r="B244" s="2" t="s">
        <v>3939</v>
      </c>
      <c r="C244" s="3" t="s">
        <v>286</v>
      </c>
      <c r="D244" s="58" t="s">
        <v>537</v>
      </c>
      <c r="E244" s="4" t="str">
        <f>VLOOKUP(D244,type2!C:D,2,0)</f>
        <v>นายสมศักดิ์ ผิวเหลือง</v>
      </c>
      <c r="F244" s="4" t="str">
        <f>VLOOKUP(E244,type2!D:E,2,0)</f>
        <v>11 ถ.มหาราช ซ.9 ต.ปากน้ำ อ.เมืองกระบี่ จ.กระบี่</v>
      </c>
      <c r="G244" s="10" t="s">
        <v>18</v>
      </c>
      <c r="H244" s="6">
        <v>0</v>
      </c>
      <c r="I244" s="57">
        <v>0</v>
      </c>
      <c r="J244" s="20">
        <v>9</v>
      </c>
      <c r="K244" s="56">
        <f t="shared" si="16"/>
        <v>31.5</v>
      </c>
      <c r="L244" s="55">
        <f t="shared" si="17"/>
        <v>2.2050000000000001</v>
      </c>
      <c r="M244" s="55">
        <f t="shared" si="14"/>
        <v>33.71</v>
      </c>
      <c r="N244" s="187">
        <v>2.21</v>
      </c>
      <c r="O244" s="55">
        <f t="shared" si="15"/>
        <v>33.71</v>
      </c>
      <c r="P244" s="55">
        <v>33.75</v>
      </c>
      <c r="Q244" s="190"/>
      <c r="R244" s="92"/>
      <c r="S244" s="45"/>
      <c r="T244" s="45"/>
      <c r="U244" s="45"/>
      <c r="V244" s="45"/>
      <c r="W244" s="63"/>
    </row>
    <row r="245" spans="1:23">
      <c r="A245" s="60">
        <v>241</v>
      </c>
      <c r="B245" s="2" t="s">
        <v>3939</v>
      </c>
      <c r="C245" s="3" t="s">
        <v>287</v>
      </c>
      <c r="D245" s="58" t="s">
        <v>540</v>
      </c>
      <c r="E245" s="4" t="str">
        <f>VLOOKUP(D245,type2!C:D,2,0)</f>
        <v>นายเสวต วงศ์กูล</v>
      </c>
      <c r="F245" s="4" t="str">
        <f>VLOOKUP(E245,type2!D:E,2,0)</f>
        <v>19 ถ.มหาราช ซ.9  ต.ปากน้ำ อ.เมืองกระบี่ จ.กระบี่</v>
      </c>
      <c r="G245" s="10" t="s">
        <v>18</v>
      </c>
      <c r="H245" s="6">
        <v>0</v>
      </c>
      <c r="I245" s="57">
        <v>0</v>
      </c>
      <c r="J245" s="20">
        <v>49</v>
      </c>
      <c r="K245" s="56">
        <f t="shared" si="16"/>
        <v>171.5</v>
      </c>
      <c r="L245" s="55">
        <f t="shared" si="17"/>
        <v>12.005000000000001</v>
      </c>
      <c r="M245" s="55">
        <f t="shared" si="14"/>
        <v>183.51</v>
      </c>
      <c r="N245" s="187">
        <v>12.01</v>
      </c>
      <c r="O245" s="55">
        <f t="shared" si="15"/>
        <v>183.51</v>
      </c>
      <c r="P245" s="55">
        <v>183.75</v>
      </c>
      <c r="Q245" s="190"/>
      <c r="R245" s="92"/>
      <c r="S245" s="45"/>
      <c r="T245" s="45"/>
      <c r="U245" s="45"/>
      <c r="V245" s="45"/>
      <c r="W245" s="63"/>
    </row>
    <row r="246" spans="1:23">
      <c r="A246" s="60">
        <v>242</v>
      </c>
      <c r="B246" s="2" t="s">
        <v>3939</v>
      </c>
      <c r="C246" s="59" t="s">
        <v>288</v>
      </c>
      <c r="D246" s="58" t="s">
        <v>1189</v>
      </c>
      <c r="E246" s="4" t="str">
        <f>VLOOKUP(D246,type2!C:D,2,0)</f>
        <v>นายกิตติพงศ์ จิววุฒิพงศ์</v>
      </c>
      <c r="F246" s="4" t="str">
        <f>VLOOKUP(E246,type2!D:E,2,0)</f>
        <v>223/19 ถ.มหาราช ต.ปากน้ำ อ.เมืองกระบี่ จ.กระบี่</v>
      </c>
      <c r="G246" s="10" t="s">
        <v>3915</v>
      </c>
      <c r="H246" s="6">
        <v>172.27</v>
      </c>
      <c r="I246" s="57">
        <v>11.27</v>
      </c>
      <c r="J246" s="20">
        <v>52</v>
      </c>
      <c r="K246" s="56">
        <f t="shared" si="16"/>
        <v>182</v>
      </c>
      <c r="L246" s="55">
        <f t="shared" si="17"/>
        <v>12.740000000000002</v>
      </c>
      <c r="M246" s="55">
        <f t="shared" si="14"/>
        <v>194.74</v>
      </c>
      <c r="N246" s="187">
        <v>24.01</v>
      </c>
      <c r="O246" s="55">
        <f t="shared" si="15"/>
        <v>367.01</v>
      </c>
      <c r="P246" s="55">
        <v>367.25</v>
      </c>
      <c r="Q246" s="190"/>
      <c r="R246" s="92"/>
      <c r="S246" s="45"/>
      <c r="T246" s="45"/>
      <c r="U246" s="45"/>
      <c r="V246" s="45"/>
      <c r="W246" s="63"/>
    </row>
    <row r="247" spans="1:23">
      <c r="A247" s="60">
        <v>243</v>
      </c>
      <c r="B247" s="2" t="s">
        <v>3939</v>
      </c>
      <c r="C247" s="3" t="s">
        <v>289</v>
      </c>
      <c r="D247" s="58" t="s">
        <v>1192</v>
      </c>
      <c r="E247" s="4" t="str">
        <f>VLOOKUP(D247,type2!C:D,2,0)</f>
        <v>นายกิตติพงศ์ จิววุฒิพงศ์</v>
      </c>
      <c r="F247" s="4" t="s">
        <v>1193</v>
      </c>
      <c r="G247" s="10" t="s">
        <v>18</v>
      </c>
      <c r="H247" s="6">
        <v>0</v>
      </c>
      <c r="I247" s="57">
        <v>0</v>
      </c>
      <c r="J247" s="20">
        <v>11</v>
      </c>
      <c r="K247" s="56">
        <f t="shared" si="16"/>
        <v>38.5</v>
      </c>
      <c r="L247" s="55">
        <f t="shared" si="17"/>
        <v>2.6950000000000003</v>
      </c>
      <c r="M247" s="55">
        <f t="shared" si="14"/>
        <v>41.199999999999996</v>
      </c>
      <c r="N247" s="187">
        <v>2.7</v>
      </c>
      <c r="O247" s="55">
        <f t="shared" si="15"/>
        <v>41.199999999999996</v>
      </c>
      <c r="P247" s="55">
        <v>41.25</v>
      </c>
      <c r="Q247" s="190"/>
      <c r="R247" s="92"/>
      <c r="S247" s="45"/>
      <c r="T247" s="45"/>
      <c r="U247" s="45"/>
      <c r="V247" s="45"/>
      <c r="W247" s="63"/>
    </row>
    <row r="248" spans="1:23">
      <c r="A248" s="60">
        <v>244</v>
      </c>
      <c r="B248" s="2" t="s">
        <v>3939</v>
      </c>
      <c r="C248" s="3" t="s">
        <v>290</v>
      </c>
      <c r="D248" s="58" t="s">
        <v>1161</v>
      </c>
      <c r="E248" s="4" t="str">
        <f>VLOOKUP(D248,type2!C:D,2,0)</f>
        <v>นายสำรวจ รัตนศิริวงศ์วุฒิ</v>
      </c>
      <c r="F248" s="4" t="str">
        <f>VLOOKUP(E248,type2!D:E,2,0)</f>
        <v>211 ถ.มหาราช ต.ปากน้ำ อ.เมืองกระบี่ จ.กระบี่</v>
      </c>
      <c r="G248" s="10" t="s">
        <v>18</v>
      </c>
      <c r="H248" s="6">
        <v>0</v>
      </c>
      <c r="I248" s="57">
        <v>0</v>
      </c>
      <c r="J248" s="20">
        <v>12</v>
      </c>
      <c r="K248" s="56">
        <f t="shared" si="16"/>
        <v>42</v>
      </c>
      <c r="L248" s="55">
        <f t="shared" si="17"/>
        <v>2.9400000000000004</v>
      </c>
      <c r="M248" s="55">
        <f t="shared" si="14"/>
        <v>44.94</v>
      </c>
      <c r="N248" s="187">
        <v>2.94</v>
      </c>
      <c r="O248" s="55">
        <f t="shared" si="15"/>
        <v>44.94</v>
      </c>
      <c r="P248" s="55">
        <v>45</v>
      </c>
      <c r="Q248" s="190"/>
      <c r="R248" s="92"/>
      <c r="S248" s="45"/>
      <c r="T248" s="45"/>
      <c r="U248" s="45"/>
      <c r="V248" s="45"/>
      <c r="W248" s="63"/>
    </row>
    <row r="249" spans="1:23">
      <c r="A249" s="60">
        <v>245</v>
      </c>
      <c r="B249" s="2" t="s">
        <v>3939</v>
      </c>
      <c r="C249" s="59" t="s">
        <v>291</v>
      </c>
      <c r="D249" s="58" t="s">
        <v>420</v>
      </c>
      <c r="E249" s="4" t="str">
        <f>VLOOKUP(D249,type2!C:D,2,0)</f>
        <v>นายสมบูรณ์ เพชรล้วน (เก็บเงิน ร้านอาร์เทเลคอม มหาราช)</v>
      </c>
      <c r="F249" s="4" t="str">
        <f>VLOOKUP(E249,type2!D:E,2,0)</f>
        <v>215 ถ.มหาราช ต.ปากน้ำ อ.เมืองกระบี่ จ.กระบี่</v>
      </c>
      <c r="G249" s="10" t="s">
        <v>18</v>
      </c>
      <c r="H249" s="6">
        <v>0</v>
      </c>
      <c r="I249" s="57">
        <v>0</v>
      </c>
      <c r="J249" s="20">
        <v>84</v>
      </c>
      <c r="K249" s="56">
        <f t="shared" si="16"/>
        <v>294</v>
      </c>
      <c r="L249" s="55">
        <f t="shared" si="17"/>
        <v>20.580000000000002</v>
      </c>
      <c r="M249" s="55">
        <f t="shared" si="14"/>
        <v>314.58</v>
      </c>
      <c r="N249" s="187">
        <v>20.58</v>
      </c>
      <c r="O249" s="55">
        <f t="shared" si="15"/>
        <v>314.58</v>
      </c>
      <c r="P249" s="55">
        <v>314.75</v>
      </c>
      <c r="Q249" s="190"/>
      <c r="R249" s="92"/>
      <c r="S249" s="45"/>
      <c r="T249" s="45"/>
      <c r="U249" s="45"/>
      <c r="V249" s="45"/>
      <c r="W249" s="63"/>
    </row>
    <row r="250" spans="1:23">
      <c r="A250" s="60">
        <v>246</v>
      </c>
      <c r="B250" s="2" t="s">
        <v>3939</v>
      </c>
      <c r="C250" s="3" t="s">
        <v>292</v>
      </c>
      <c r="D250" s="58" t="s">
        <v>1158</v>
      </c>
      <c r="E250" s="4" t="str">
        <f>VLOOKUP(D250,type2!C:D,2,0)</f>
        <v>นายอั้น เอ่งฉ้วน</v>
      </c>
      <c r="F250" s="4" t="str">
        <f>VLOOKUP(E250,type2!D:E,2,0)</f>
        <v>209 ถ.มหาราช ต.ปากน้ำ อ.เมืองกระบี่ จ.กระบี่</v>
      </c>
      <c r="G250" s="10" t="s">
        <v>18</v>
      </c>
      <c r="H250" s="6">
        <v>0</v>
      </c>
      <c r="I250" s="57">
        <v>0</v>
      </c>
      <c r="J250" s="20">
        <v>34</v>
      </c>
      <c r="K250" s="56">
        <f t="shared" si="16"/>
        <v>119</v>
      </c>
      <c r="L250" s="55">
        <f t="shared" si="17"/>
        <v>8.33</v>
      </c>
      <c r="M250" s="55">
        <f t="shared" si="14"/>
        <v>127.33</v>
      </c>
      <c r="N250" s="187">
        <v>8.33</v>
      </c>
      <c r="O250" s="55">
        <f t="shared" si="15"/>
        <v>127.33</v>
      </c>
      <c r="P250" s="55">
        <v>127.5</v>
      </c>
      <c r="Q250" s="190"/>
      <c r="R250" s="92"/>
      <c r="S250" s="45"/>
      <c r="T250" s="45"/>
      <c r="U250" s="45"/>
      <c r="V250" s="45"/>
      <c r="W250" s="63"/>
    </row>
    <row r="251" spans="1:23">
      <c r="A251" s="60">
        <v>247</v>
      </c>
      <c r="B251" s="2" t="s">
        <v>3939</v>
      </c>
      <c r="C251" s="3" t="s">
        <v>293</v>
      </c>
      <c r="D251" s="58" t="s">
        <v>1130</v>
      </c>
      <c r="E251" s="4" t="str">
        <f>VLOOKUP(D251,type2!C:D,2,0)</f>
        <v>บจก.บุหงาธานี</v>
      </c>
      <c r="F251" s="4" t="str">
        <f>VLOOKUP(E251,type2!D:E,2,0)</f>
        <v>169-173 ถ.มหาราช ต.ปากน้ำ อ.เมืองกระบี่ จ.กระบี่</v>
      </c>
      <c r="G251" s="10" t="s">
        <v>18</v>
      </c>
      <c r="H251" s="6">
        <v>0</v>
      </c>
      <c r="I251" s="57">
        <v>0</v>
      </c>
      <c r="J251" s="20">
        <v>64</v>
      </c>
      <c r="K251" s="56">
        <f t="shared" si="16"/>
        <v>224</v>
      </c>
      <c r="L251" s="55">
        <f t="shared" si="17"/>
        <v>15.680000000000001</v>
      </c>
      <c r="M251" s="55">
        <f t="shared" si="14"/>
        <v>239.68</v>
      </c>
      <c r="N251" s="187">
        <v>15.68</v>
      </c>
      <c r="O251" s="55">
        <f t="shared" si="15"/>
        <v>239.68</v>
      </c>
      <c r="P251" s="55">
        <v>239.75</v>
      </c>
      <c r="Q251" s="190"/>
      <c r="R251" s="92"/>
      <c r="S251" s="45"/>
      <c r="T251" s="45"/>
      <c r="U251" s="45"/>
      <c r="V251" s="45"/>
      <c r="W251" s="63"/>
    </row>
    <row r="252" spans="1:23">
      <c r="A252" s="60">
        <v>248</v>
      </c>
      <c r="B252" s="2" t="s">
        <v>3939</v>
      </c>
      <c r="C252" s="59" t="s">
        <v>294</v>
      </c>
      <c r="D252" s="58" t="s">
        <v>1047</v>
      </c>
      <c r="E252" s="4" t="str">
        <f>VLOOKUP(D252,type2!C:D,2,0)</f>
        <v>นายธวัชชัย วิจาระนันท์</v>
      </c>
      <c r="F252" s="4" t="str">
        <f>VLOOKUP(E252,type2!D:E,2,0)</f>
        <v>129 ถ.มหาราช ต.ปากน้ำ อ.เมืองกระบี่ จ.กระบี่</v>
      </c>
      <c r="G252" s="10" t="s">
        <v>18</v>
      </c>
      <c r="H252" s="6">
        <v>0</v>
      </c>
      <c r="I252" s="57">
        <v>0</v>
      </c>
      <c r="J252" s="20">
        <v>16</v>
      </c>
      <c r="K252" s="56">
        <f t="shared" si="16"/>
        <v>56</v>
      </c>
      <c r="L252" s="55">
        <f t="shared" si="17"/>
        <v>3.9200000000000004</v>
      </c>
      <c r="M252" s="55">
        <f t="shared" si="14"/>
        <v>59.92</v>
      </c>
      <c r="N252" s="187">
        <v>3.92</v>
      </c>
      <c r="O252" s="55">
        <f t="shared" si="15"/>
        <v>59.92</v>
      </c>
      <c r="P252" s="55">
        <v>60</v>
      </c>
      <c r="Q252" s="190"/>
      <c r="R252" s="92"/>
      <c r="S252" s="45"/>
      <c r="T252" s="45"/>
      <c r="U252" s="45"/>
      <c r="V252" s="45"/>
      <c r="W252" s="63"/>
    </row>
    <row r="253" spans="1:23">
      <c r="A253" s="60">
        <v>249</v>
      </c>
      <c r="B253" s="2" t="s">
        <v>3939</v>
      </c>
      <c r="C253" s="3" t="s">
        <v>295</v>
      </c>
      <c r="D253" s="58" t="s">
        <v>1050</v>
      </c>
      <c r="E253" s="4" t="str">
        <f>VLOOKUP(D253,type2!C:D,2,0)</f>
        <v>น.ส.อรทัย แก้วยอดจันทร์(สายไหม)</v>
      </c>
      <c r="F253" s="4" t="str">
        <f>VLOOKUP(E253,type2!D:E,2,0)</f>
        <v>131 ถ.มหาราช ต.ปากน้ำ อ.เมืองกระบี่ จ.กระบี่</v>
      </c>
      <c r="G253" s="10" t="s">
        <v>3914</v>
      </c>
      <c r="H253" s="6">
        <v>378.25</v>
      </c>
      <c r="I253" s="57">
        <v>24.75</v>
      </c>
      <c r="J253" s="20">
        <v>39</v>
      </c>
      <c r="K253" s="56">
        <f t="shared" si="16"/>
        <v>136.5</v>
      </c>
      <c r="L253" s="55">
        <f t="shared" si="17"/>
        <v>9.5550000000000015</v>
      </c>
      <c r="M253" s="55">
        <f t="shared" si="14"/>
        <v>146.06</v>
      </c>
      <c r="N253" s="187">
        <v>34.31</v>
      </c>
      <c r="O253" s="55">
        <f t="shared" si="15"/>
        <v>524.30999999999995</v>
      </c>
      <c r="P253" s="55">
        <v>524.5</v>
      </c>
      <c r="Q253" s="190"/>
      <c r="R253" s="92"/>
      <c r="S253" s="45"/>
      <c r="T253" s="45"/>
      <c r="U253" s="45"/>
      <c r="V253" s="45"/>
      <c r="W253" s="63"/>
    </row>
    <row r="254" spans="1:23">
      <c r="A254" s="60">
        <v>250</v>
      </c>
      <c r="B254" s="2" t="s">
        <v>3939</v>
      </c>
      <c r="C254" s="3" t="s">
        <v>296</v>
      </c>
      <c r="D254" s="58" t="s">
        <v>3136</v>
      </c>
      <c r="E254" s="4" t="str">
        <f>VLOOKUP(D254,type2!C:D,2,0)</f>
        <v>นายสมบูรณ์ เพชรล้วน</v>
      </c>
      <c r="F254" s="4" t="s">
        <v>3137</v>
      </c>
      <c r="G254" s="10" t="s">
        <v>18</v>
      </c>
      <c r="H254" s="6">
        <v>0</v>
      </c>
      <c r="I254" s="57">
        <v>0</v>
      </c>
      <c r="J254" s="20">
        <v>25</v>
      </c>
      <c r="K254" s="56">
        <f t="shared" si="16"/>
        <v>87.5</v>
      </c>
      <c r="L254" s="55">
        <f t="shared" si="17"/>
        <v>6.1250000000000009</v>
      </c>
      <c r="M254" s="55">
        <f t="shared" si="14"/>
        <v>93.63000000000001</v>
      </c>
      <c r="N254" s="187">
        <v>6.13</v>
      </c>
      <c r="O254" s="55">
        <f t="shared" si="15"/>
        <v>93.63000000000001</v>
      </c>
      <c r="P254" s="55">
        <v>93.75</v>
      </c>
      <c r="Q254" s="190"/>
      <c r="R254" s="92"/>
      <c r="U254" s="33"/>
      <c r="V254" s="33"/>
      <c r="W254" s="63"/>
    </row>
    <row r="255" spans="1:23">
      <c r="A255" s="60">
        <v>251</v>
      </c>
      <c r="B255" s="2" t="s">
        <v>3939</v>
      </c>
      <c r="C255" s="59" t="s">
        <v>297</v>
      </c>
      <c r="D255" s="58" t="s">
        <v>519</v>
      </c>
      <c r="E255" s="4" t="str">
        <f>VLOOKUP(D255,type2!C:D,2,0)</f>
        <v>น.ส.เบญจวรรณ ธัญญาทร</v>
      </c>
      <c r="F255" s="4" t="str">
        <f>VLOOKUP(E255,type2!D:E,2,0)</f>
        <v>49 ถ.มหาราช ซ.7 ต.ปากน้ำ อ.เมืองกระบี่ จ.กระบี่</v>
      </c>
      <c r="G255" s="10" t="s">
        <v>3940</v>
      </c>
      <c r="H255" s="6">
        <v>1565.42</v>
      </c>
      <c r="I255" s="57">
        <v>102.42</v>
      </c>
      <c r="J255" s="20">
        <v>57</v>
      </c>
      <c r="K255" s="56">
        <f t="shared" si="16"/>
        <v>199.5</v>
      </c>
      <c r="L255" s="55">
        <f t="shared" si="17"/>
        <v>13.965000000000002</v>
      </c>
      <c r="M255" s="55">
        <f t="shared" si="14"/>
        <v>213.47</v>
      </c>
      <c r="N255" s="187">
        <v>116.39</v>
      </c>
      <c r="O255" s="55">
        <f t="shared" si="15"/>
        <v>1778.89</v>
      </c>
      <c r="P255" s="55">
        <v>1779</v>
      </c>
      <c r="Q255" s="190"/>
      <c r="R255" s="92"/>
      <c r="S255" s="33">
        <f>SUM(N234:N255)</f>
        <v>432.25999999999993</v>
      </c>
      <c r="T255" s="33">
        <f>SUM(O234:O255)</f>
        <v>6606.26</v>
      </c>
      <c r="U255" s="158">
        <f>SUM(P234:P255)</f>
        <v>6608.5</v>
      </c>
      <c r="V255" s="62">
        <v>6608.5</v>
      </c>
      <c r="W255" s="63"/>
    </row>
    <row r="256" spans="1:23">
      <c r="A256" s="60">
        <v>252</v>
      </c>
      <c r="B256" s="2" t="s">
        <v>3941</v>
      </c>
      <c r="C256" s="3" t="s">
        <v>298</v>
      </c>
      <c r="D256" s="58" t="s">
        <v>788</v>
      </c>
      <c r="E256" s="4" t="str">
        <f>VLOOKUP(D256,type2!C:D,2,0)</f>
        <v>ธนาคารกรุงศรีอยุธยา จำกัด (มหาชน) เลขที่ผู้เสียภาษีอากร 0107536001079</v>
      </c>
      <c r="F256" s="4" t="str">
        <f>VLOOKUP(E256,type2!D:E,2,0)</f>
        <v>85 ถ.มหาราช ต.ปากน้ำ อ.เมืองกระบี่ จ.กระบี่ (สาขา ถนนมหาราช กระบี่)</v>
      </c>
      <c r="G256" s="10" t="s">
        <v>18</v>
      </c>
      <c r="H256" s="6">
        <v>0</v>
      </c>
      <c r="I256" s="57">
        <v>0</v>
      </c>
      <c r="J256" s="20">
        <v>27</v>
      </c>
      <c r="K256" s="56">
        <f t="shared" si="16"/>
        <v>94.5</v>
      </c>
      <c r="L256" s="55">
        <f t="shared" si="17"/>
        <v>6.6150000000000002</v>
      </c>
      <c r="M256" s="55">
        <f t="shared" si="14"/>
        <v>101.12</v>
      </c>
      <c r="N256" s="187">
        <v>6.62</v>
      </c>
      <c r="O256" s="55">
        <f t="shared" si="15"/>
        <v>101.12</v>
      </c>
      <c r="P256" s="55">
        <v>101.12</v>
      </c>
      <c r="Q256" s="190" t="s">
        <v>3943</v>
      </c>
      <c r="R256" s="92"/>
      <c r="S256" s="45"/>
      <c r="T256" s="45"/>
      <c r="U256" s="45"/>
      <c r="V256" s="45"/>
      <c r="W256" s="63"/>
    </row>
    <row r="257" spans="1:23">
      <c r="A257" s="60">
        <v>253</v>
      </c>
      <c r="B257" s="2" t="s">
        <v>3941</v>
      </c>
      <c r="C257" s="3" t="s">
        <v>299</v>
      </c>
      <c r="D257" s="58" t="s">
        <v>2578</v>
      </c>
      <c r="E257" s="4" t="str">
        <f>VLOOKUP(D257,type2!C:D,2,0)</f>
        <v>นางโม้ย แซ่ลิ้ม</v>
      </c>
      <c r="F257" s="4" t="str">
        <f>VLOOKUP(E257,type2!D:E,2,0)</f>
        <v>16 ถ.สุคนธ์ ต.ปากน้ำ อ.เมืองกระบี่ จ.กระบี่</v>
      </c>
      <c r="G257" s="10" t="s">
        <v>18</v>
      </c>
      <c r="H257" s="6">
        <v>0</v>
      </c>
      <c r="I257" s="57"/>
      <c r="J257" s="20">
        <v>49</v>
      </c>
      <c r="K257" s="56">
        <f t="shared" si="16"/>
        <v>171.5</v>
      </c>
      <c r="L257" s="55">
        <f t="shared" si="17"/>
        <v>12.005000000000001</v>
      </c>
      <c r="M257" s="55">
        <f t="shared" si="14"/>
        <v>183.51</v>
      </c>
      <c r="N257" s="187">
        <v>12.01</v>
      </c>
      <c r="O257" s="55">
        <f t="shared" si="15"/>
        <v>183.51</v>
      </c>
      <c r="P257" s="55">
        <v>183.75</v>
      </c>
      <c r="Q257" s="190"/>
      <c r="R257" s="92"/>
      <c r="S257" s="45"/>
      <c r="T257" s="45"/>
      <c r="U257" s="45"/>
      <c r="V257" s="45"/>
      <c r="W257" s="63"/>
    </row>
    <row r="258" spans="1:23">
      <c r="A258" s="60">
        <v>254</v>
      </c>
      <c r="B258" s="2" t="s">
        <v>3941</v>
      </c>
      <c r="C258" s="59" t="s">
        <v>300</v>
      </c>
      <c r="D258" s="58" t="s">
        <v>2584</v>
      </c>
      <c r="E258" s="4" t="str">
        <f>VLOOKUP(D258,type2!C:D,2,0)</f>
        <v>น.ส.นิตยา จันทร์วุฒิพงษ์</v>
      </c>
      <c r="F258" s="4" t="str">
        <f>VLOOKUP(E258,type2!D:E,2,0)</f>
        <v>18 ถ.สุคนธ์ ต.ปากน้ำ อ.เมืองกระบี่ จ.กระบี่</v>
      </c>
      <c r="G258" s="10" t="s">
        <v>18</v>
      </c>
      <c r="H258" s="6">
        <v>0</v>
      </c>
      <c r="I258" s="57">
        <v>0</v>
      </c>
      <c r="J258" s="20">
        <v>81</v>
      </c>
      <c r="K258" s="56">
        <f t="shared" si="16"/>
        <v>283.5</v>
      </c>
      <c r="L258" s="55">
        <f t="shared" si="17"/>
        <v>19.845000000000002</v>
      </c>
      <c r="M258" s="55">
        <f t="shared" si="14"/>
        <v>303.34999999999997</v>
      </c>
      <c r="N258" s="187">
        <v>19.850000000000001</v>
      </c>
      <c r="O258" s="55">
        <f t="shared" si="15"/>
        <v>303.34999999999997</v>
      </c>
      <c r="P258" s="55">
        <v>303.5</v>
      </c>
      <c r="Q258" s="190"/>
      <c r="R258" s="92"/>
      <c r="S258" s="33">
        <f>SUM(N256:N258)</f>
        <v>38.480000000000004</v>
      </c>
      <c r="T258" s="33">
        <f>SUM(O256:O258)</f>
        <v>587.98</v>
      </c>
      <c r="U258" s="158">
        <f>SUM(P256:P258)</f>
        <v>588.37</v>
      </c>
      <c r="V258" s="62">
        <v>588.37</v>
      </c>
      <c r="W258" s="63"/>
    </row>
    <row r="259" spans="1:23">
      <c r="A259" s="60">
        <v>255</v>
      </c>
      <c r="B259" s="2" t="s">
        <v>3942</v>
      </c>
      <c r="C259" s="3" t="s">
        <v>301</v>
      </c>
      <c r="D259" s="58" t="s">
        <v>1513</v>
      </c>
      <c r="E259" s="4" t="str">
        <f>VLOOKUP(D259,type2!C:D,2,0)</f>
        <v>นางสงบ ภู่ศาสตร์</v>
      </c>
      <c r="F259" s="4" t="str">
        <f>VLOOKUP(E259,type2!D:E,2,0)</f>
        <v>1/30 ถ.ร่วมใจ ต.ปากน้ำ อ.เมืองกระบี่ จ.กระบี่</v>
      </c>
      <c r="G259" s="10" t="s">
        <v>3915</v>
      </c>
      <c r="H259" s="6">
        <v>14.98</v>
      </c>
      <c r="I259" s="57">
        <v>0.98</v>
      </c>
      <c r="J259" s="20">
        <v>4</v>
      </c>
      <c r="K259" s="56">
        <f t="shared" si="16"/>
        <v>14</v>
      </c>
      <c r="L259" s="55">
        <f t="shared" si="17"/>
        <v>0.98000000000000009</v>
      </c>
      <c r="M259" s="55">
        <f t="shared" si="14"/>
        <v>14.98</v>
      </c>
      <c r="N259" s="187">
        <v>1.96</v>
      </c>
      <c r="O259" s="55">
        <f t="shared" si="15"/>
        <v>29.96</v>
      </c>
      <c r="P259" s="55">
        <v>30</v>
      </c>
      <c r="Q259" s="190"/>
      <c r="R259" s="92"/>
      <c r="S259" s="45"/>
      <c r="T259" s="45"/>
      <c r="U259" s="45"/>
      <c r="V259" s="45"/>
      <c r="W259" s="63"/>
    </row>
    <row r="260" spans="1:23">
      <c r="A260" s="60">
        <v>256</v>
      </c>
      <c r="B260" s="2" t="s">
        <v>3942</v>
      </c>
      <c r="C260" s="3" t="s">
        <v>302</v>
      </c>
      <c r="D260" s="58" t="s">
        <v>1584</v>
      </c>
      <c r="E260" s="4" t="str">
        <f>VLOOKUP(D260,type2!C:D,2,0)</f>
        <v>นางทิพากร ประชุมพรรณ</v>
      </c>
      <c r="F260" s="4" t="str">
        <f>VLOOKUP(E260,type2!D:E,2,0)</f>
        <v>1/9 ถ.ร่วมจิตร ต.ปากน้ำ อ.เมืองกระบี่ จ.กระบี่</v>
      </c>
      <c r="G260" s="10" t="s">
        <v>3915</v>
      </c>
      <c r="H260" s="6">
        <v>44.94</v>
      </c>
      <c r="I260" s="57">
        <v>2.94</v>
      </c>
      <c r="J260" s="20">
        <v>12</v>
      </c>
      <c r="K260" s="56">
        <f t="shared" si="16"/>
        <v>42</v>
      </c>
      <c r="L260" s="55">
        <f t="shared" si="17"/>
        <v>2.9400000000000004</v>
      </c>
      <c r="M260" s="55">
        <f t="shared" si="14"/>
        <v>44.94</v>
      </c>
      <c r="N260" s="187">
        <v>5.88</v>
      </c>
      <c r="O260" s="55">
        <f t="shared" si="15"/>
        <v>89.88</v>
      </c>
      <c r="P260" s="55">
        <v>90</v>
      </c>
      <c r="Q260" s="190"/>
      <c r="R260" s="92"/>
      <c r="S260" s="45"/>
      <c r="T260" s="45"/>
      <c r="U260" s="45"/>
      <c r="V260" s="45"/>
      <c r="W260" s="63"/>
    </row>
    <row r="261" spans="1:23">
      <c r="A261" s="60">
        <v>257</v>
      </c>
      <c r="B261" s="2" t="s">
        <v>3942</v>
      </c>
      <c r="C261" s="59" t="s">
        <v>303</v>
      </c>
      <c r="D261" s="58" t="s">
        <v>2844</v>
      </c>
      <c r="E261" s="4" t="str">
        <f>VLOOKUP(D261,type2!C:D,2,0)</f>
        <v>บ.ศรีผ่องพานิชย์ (เทคนิคสแคว์)</v>
      </c>
      <c r="F261" s="4" t="str">
        <f>VLOOKUP(E261,type2!D:E,2,0)</f>
        <v>34 ถ.ประชาชื่น ต.ปากน้ำ อ.เมืองกระบี่ จ.กระบี่</v>
      </c>
      <c r="G261" s="10" t="s">
        <v>3915</v>
      </c>
      <c r="H261" s="6">
        <v>33.71</v>
      </c>
      <c r="I261" s="57">
        <v>2.21</v>
      </c>
      <c r="J261" s="20">
        <v>9</v>
      </c>
      <c r="K261" s="56">
        <f t="shared" si="16"/>
        <v>31.5</v>
      </c>
      <c r="L261" s="55">
        <f t="shared" si="17"/>
        <v>2.2050000000000001</v>
      </c>
      <c r="M261" s="55">
        <f t="shared" si="14"/>
        <v>33.71</v>
      </c>
      <c r="N261" s="187">
        <v>4.42</v>
      </c>
      <c r="O261" s="55">
        <f t="shared" si="15"/>
        <v>67.42</v>
      </c>
      <c r="P261" s="55">
        <v>67.5</v>
      </c>
      <c r="Q261" s="190"/>
      <c r="R261" s="92"/>
      <c r="S261" s="45"/>
      <c r="T261" s="45"/>
      <c r="U261" s="45"/>
      <c r="V261" s="45"/>
      <c r="W261" s="63"/>
    </row>
    <row r="262" spans="1:23">
      <c r="A262" s="60">
        <v>258</v>
      </c>
      <c r="B262" s="2" t="s">
        <v>3942</v>
      </c>
      <c r="C262" s="3" t="s">
        <v>304</v>
      </c>
      <c r="D262" s="58" t="s">
        <v>2898</v>
      </c>
      <c r="E262" s="4" t="str">
        <f>VLOOKUP(D262,type2!C:D,2,0)</f>
        <v>สำนักงานที่ดินจังหวัดกระบี่</v>
      </c>
      <c r="F262" s="4" t="str">
        <f>VLOOKUP(E262,type2!D:E,2,0)</f>
        <v>ถ.อุตรกิจ ต.ปากน้ำ อ.เมืองกระบี่ จ.กระบี่</v>
      </c>
      <c r="G262" s="10" t="s">
        <v>18</v>
      </c>
      <c r="H262" s="6">
        <v>0</v>
      </c>
      <c r="I262" s="57">
        <v>0</v>
      </c>
      <c r="J262" s="20">
        <v>22</v>
      </c>
      <c r="K262" s="56">
        <f t="shared" si="16"/>
        <v>77</v>
      </c>
      <c r="L262" s="55">
        <f t="shared" si="17"/>
        <v>5.3900000000000006</v>
      </c>
      <c r="M262" s="55">
        <f t="shared" si="14"/>
        <v>82.39</v>
      </c>
      <c r="N262" s="187">
        <v>5.39</v>
      </c>
      <c r="O262" s="55">
        <f t="shared" si="15"/>
        <v>82.39</v>
      </c>
      <c r="P262" s="55">
        <v>82.5</v>
      </c>
      <c r="Q262" s="190"/>
      <c r="R262" s="92"/>
      <c r="S262" s="45"/>
      <c r="T262" s="45"/>
      <c r="U262" s="45"/>
      <c r="V262" s="45"/>
      <c r="W262" s="63"/>
    </row>
    <row r="263" spans="1:23">
      <c r="A263" s="60">
        <v>259</v>
      </c>
      <c r="B263" s="2" t="s">
        <v>3942</v>
      </c>
      <c r="C263" s="3" t="s">
        <v>305</v>
      </c>
      <c r="D263" s="58" t="s">
        <v>2900</v>
      </c>
      <c r="E263" s="4" t="str">
        <f>VLOOKUP(D263,type2!C:D,2,0)</f>
        <v>สำนักงานที่ดินจังหวัดกระบี่</v>
      </c>
      <c r="F263" s="4" t="str">
        <f>VLOOKUP(E263,type2!D:E,2,0)</f>
        <v>ถ.อุตรกิจ ต.ปากน้ำ อ.เมืองกระบี่ จ.กระบี่</v>
      </c>
      <c r="G263" s="10" t="s">
        <v>18</v>
      </c>
      <c r="H263" s="6">
        <v>0</v>
      </c>
      <c r="I263" s="57">
        <v>0</v>
      </c>
      <c r="J263" s="20">
        <v>103</v>
      </c>
      <c r="K263" s="56">
        <f t="shared" si="16"/>
        <v>360.5</v>
      </c>
      <c r="L263" s="55">
        <f t="shared" ref="L263:L291" si="18">K263*7%</f>
        <v>25.235000000000003</v>
      </c>
      <c r="M263" s="55">
        <f t="shared" si="14"/>
        <v>385.74</v>
      </c>
      <c r="N263" s="187">
        <v>25.24</v>
      </c>
      <c r="O263" s="55">
        <f t="shared" si="15"/>
        <v>385.74</v>
      </c>
      <c r="P263" s="55">
        <v>385.75</v>
      </c>
      <c r="Q263" s="190"/>
      <c r="R263" s="92"/>
      <c r="S263" s="45"/>
      <c r="T263" s="45"/>
      <c r="U263" s="45"/>
      <c r="V263" s="45"/>
      <c r="W263" s="63"/>
    </row>
    <row r="264" spans="1:23">
      <c r="A264" s="60">
        <v>260</v>
      </c>
      <c r="B264" s="2" t="s">
        <v>3942</v>
      </c>
      <c r="C264" s="59" t="s">
        <v>306</v>
      </c>
      <c r="D264" s="58" t="s">
        <v>2235</v>
      </c>
      <c r="E264" s="4" t="str">
        <f>VLOOKUP(D264,type2!C:D,2,0)</f>
        <v>นางเอมอร อริยวงศ์</v>
      </c>
      <c r="F264" s="4" t="str">
        <f>VLOOKUP(E264,type2!D:E,2,0)</f>
        <v>10 ถ.เจ้าฟ้า ต.ปากน้ำ อ.เมืองกระบี่ จ.กระบี่</v>
      </c>
      <c r="G264" s="10" t="s">
        <v>18</v>
      </c>
      <c r="H264" s="6">
        <v>0</v>
      </c>
      <c r="I264" s="57">
        <v>0</v>
      </c>
      <c r="J264" s="20">
        <v>0</v>
      </c>
      <c r="K264" s="56">
        <v>125</v>
      </c>
      <c r="L264" s="55">
        <f t="shared" si="18"/>
        <v>8.75</v>
      </c>
      <c r="M264" s="55">
        <f t="shared" si="14"/>
        <v>133.75</v>
      </c>
      <c r="N264" s="187">
        <v>8.75</v>
      </c>
      <c r="O264" s="55">
        <f t="shared" si="15"/>
        <v>133.75</v>
      </c>
      <c r="P264" s="55">
        <v>133.75</v>
      </c>
      <c r="Q264" s="190"/>
      <c r="R264" s="92"/>
      <c r="S264" s="45"/>
      <c r="T264" s="45"/>
      <c r="U264" s="45"/>
      <c r="V264" s="45"/>
      <c r="W264" s="63"/>
    </row>
    <row r="265" spans="1:23">
      <c r="A265" s="60">
        <v>261</v>
      </c>
      <c r="B265" s="2" t="s">
        <v>3942</v>
      </c>
      <c r="C265" s="3" t="s">
        <v>307</v>
      </c>
      <c r="D265" s="58" t="s">
        <v>1581</v>
      </c>
      <c r="E265" s="4" t="str">
        <f>VLOOKUP(D265,type2!C:D,2,0)</f>
        <v>นางสุมมา มนต์ภาณีวงศ์</v>
      </c>
      <c r="F265" s="4" t="str">
        <f>VLOOKUP(E265,type2!D:E,2,0)</f>
        <v>1/8 ถ.ร่วมจิตร-มหาราช ต.ปากน้ำ อ.เมืองกระบี่ จ.กระบี่</v>
      </c>
      <c r="G265" s="10" t="s">
        <v>3915</v>
      </c>
      <c r="H265" s="6">
        <v>26.22</v>
      </c>
      <c r="I265" s="57">
        <v>1.72</v>
      </c>
      <c r="J265" s="20">
        <v>8</v>
      </c>
      <c r="K265" s="56">
        <f t="shared" ref="K265:K291" si="19">J265*3.5</f>
        <v>28</v>
      </c>
      <c r="L265" s="55">
        <f t="shared" si="18"/>
        <v>1.9600000000000002</v>
      </c>
      <c r="M265" s="55">
        <f t="shared" ref="M265:M291" si="20">ROUNDUP(K265+L265,2)</f>
        <v>29.96</v>
      </c>
      <c r="N265" s="187">
        <v>3.68</v>
      </c>
      <c r="O265" s="55">
        <f t="shared" ref="O265:O291" si="21">H265+M265</f>
        <v>56.18</v>
      </c>
      <c r="P265" s="55">
        <v>56.25</v>
      </c>
      <c r="Q265" s="190"/>
      <c r="R265" s="92"/>
      <c r="S265" s="45"/>
      <c r="T265" s="45"/>
      <c r="U265" s="45"/>
      <c r="V265" s="45"/>
      <c r="W265" s="63"/>
    </row>
    <row r="266" spans="1:23">
      <c r="A266" s="60">
        <v>262</v>
      </c>
      <c r="B266" s="2" t="s">
        <v>3942</v>
      </c>
      <c r="C266" s="3" t="s">
        <v>308</v>
      </c>
      <c r="D266" s="58" t="s">
        <v>707</v>
      </c>
      <c r="E266" s="4" t="str">
        <f>VLOOKUP(D266,type2!C:D,2,0)</f>
        <v>บจก.ดุสิตเบฟเวอเรจ</v>
      </c>
      <c r="F266" s="4" t="str">
        <f>VLOOKUP(E266,type2!D:E,2,0)</f>
        <v>52 ถ.มหาราช ต.ปากน้ำ อ.เมืองกระบี่ จ.กระบี่</v>
      </c>
      <c r="G266" s="10" t="s">
        <v>18</v>
      </c>
      <c r="H266" s="6">
        <v>0</v>
      </c>
      <c r="I266" s="57">
        <v>0</v>
      </c>
      <c r="J266" s="20">
        <v>1</v>
      </c>
      <c r="K266" s="56">
        <f t="shared" si="19"/>
        <v>3.5</v>
      </c>
      <c r="L266" s="55">
        <f t="shared" si="18"/>
        <v>0.24500000000000002</v>
      </c>
      <c r="M266" s="55">
        <f t="shared" si="20"/>
        <v>3.75</v>
      </c>
      <c r="N266" s="187">
        <v>0.25</v>
      </c>
      <c r="O266" s="55">
        <f t="shared" si="21"/>
        <v>3.75</v>
      </c>
      <c r="P266" s="55">
        <v>3.75</v>
      </c>
      <c r="Q266" s="190"/>
      <c r="R266" s="92"/>
      <c r="U266" s="33"/>
      <c r="V266" s="33"/>
      <c r="W266" s="63"/>
    </row>
    <row r="267" spans="1:23">
      <c r="A267" s="60">
        <v>263</v>
      </c>
      <c r="B267" s="2" t="s">
        <v>3942</v>
      </c>
      <c r="C267" s="59" t="s">
        <v>309</v>
      </c>
      <c r="D267" s="58" t="s">
        <v>704</v>
      </c>
      <c r="E267" s="4" t="str">
        <f>VLOOKUP(D267,type2!C:D,2,0)</f>
        <v>บจก.ดุสิตเบฟเวอเรจ</v>
      </c>
      <c r="F267" s="4" t="str">
        <f>VLOOKUP(E267,type2!D:E,2,0)</f>
        <v>52 ถ.มหาราช ต.ปากน้ำ อ.เมืองกระบี่ จ.กระบี่</v>
      </c>
      <c r="G267" s="10" t="s">
        <v>18</v>
      </c>
      <c r="H267" s="6">
        <v>0</v>
      </c>
      <c r="I267" s="57">
        <v>0</v>
      </c>
      <c r="J267" s="20">
        <v>90</v>
      </c>
      <c r="K267" s="56">
        <f t="shared" si="19"/>
        <v>315</v>
      </c>
      <c r="L267" s="55">
        <f t="shared" si="18"/>
        <v>22.05</v>
      </c>
      <c r="M267" s="55">
        <f t="shared" si="20"/>
        <v>337.05</v>
      </c>
      <c r="N267" s="187">
        <v>22.05</v>
      </c>
      <c r="O267" s="55">
        <f t="shared" si="21"/>
        <v>337.05</v>
      </c>
      <c r="P267" s="55">
        <v>337.25</v>
      </c>
      <c r="Q267" s="190"/>
      <c r="R267" s="92"/>
      <c r="S267" s="45"/>
      <c r="T267" s="45"/>
      <c r="U267" s="45"/>
      <c r="V267" s="45"/>
      <c r="W267" s="63"/>
    </row>
    <row r="268" spans="1:23">
      <c r="A268" s="60">
        <v>264</v>
      </c>
      <c r="B268" s="2" t="s">
        <v>3942</v>
      </c>
      <c r="C268" s="3" t="s">
        <v>310</v>
      </c>
      <c r="D268" s="58" t="s">
        <v>2656</v>
      </c>
      <c r="E268" s="4" t="str">
        <f>VLOOKUP(D268,type2!C:D,2,0)</f>
        <v>บริษัทศรีผ่องพานิชย์ จำกัด</v>
      </c>
      <c r="F268" s="4" t="str">
        <f>VLOOKUP(E268,type2!D:E,2,0)</f>
        <v>92 ถ.หลวงพ่อ ต.ปากน้ำ อ.เมืองกระบี่ จ.กระบี่</v>
      </c>
      <c r="G268" s="10" t="s">
        <v>3914</v>
      </c>
      <c r="H268" s="6">
        <v>56.18</v>
      </c>
      <c r="I268" s="57">
        <v>3.68</v>
      </c>
      <c r="J268" s="20">
        <v>8</v>
      </c>
      <c r="K268" s="56">
        <f t="shared" si="19"/>
        <v>28</v>
      </c>
      <c r="L268" s="55">
        <f t="shared" si="18"/>
        <v>1.9600000000000002</v>
      </c>
      <c r="M268" s="55">
        <f t="shared" si="20"/>
        <v>29.96</v>
      </c>
      <c r="N268" s="187">
        <v>5.64</v>
      </c>
      <c r="O268" s="55">
        <f t="shared" si="21"/>
        <v>86.14</v>
      </c>
      <c r="P268" s="55">
        <v>86.25</v>
      </c>
      <c r="Q268" s="190"/>
      <c r="R268" s="92"/>
      <c r="S268" s="33">
        <f>SUM(N259:N268)</f>
        <v>83.26</v>
      </c>
      <c r="T268" s="33">
        <f>SUM(O259:O268)</f>
        <v>1272.26</v>
      </c>
      <c r="U268" s="158">
        <f>SUM(P259:P268)</f>
        <v>1273</v>
      </c>
      <c r="V268" s="62">
        <v>1273</v>
      </c>
      <c r="W268" s="63"/>
    </row>
    <row r="269" spans="1:23">
      <c r="A269" s="60">
        <v>265</v>
      </c>
      <c r="B269" s="2" t="s">
        <v>3953</v>
      </c>
      <c r="C269" s="59" t="s">
        <v>311</v>
      </c>
      <c r="D269" s="58" t="s">
        <v>2443</v>
      </c>
      <c r="E269" s="4" t="str">
        <f>VLOOKUP(D269,type2!C:D,2,0)</f>
        <v>นายสมรักษ์ ลีลาประศาสน์ (ห้างลีลาภัณฑ์)</v>
      </c>
      <c r="F269" s="4" t="str">
        <f>VLOOKUP(E269,type2!D:E,2,0)</f>
        <v>4 ถ.พฤกษาอุทิศ ต.ปากน้ำ อ.เมืองกระบี่ จ.กระบี่</v>
      </c>
      <c r="G269" s="10" t="s">
        <v>3954</v>
      </c>
      <c r="H269" s="6">
        <v>651.64</v>
      </c>
      <c r="I269" s="57">
        <v>42.64</v>
      </c>
      <c r="J269" s="20">
        <v>12</v>
      </c>
      <c r="K269" s="56">
        <f t="shared" si="19"/>
        <v>42</v>
      </c>
      <c r="L269" s="55">
        <f t="shared" si="18"/>
        <v>2.9400000000000004</v>
      </c>
      <c r="M269" s="55">
        <f t="shared" si="20"/>
        <v>44.94</v>
      </c>
      <c r="N269" s="187">
        <v>45.58</v>
      </c>
      <c r="O269" s="55">
        <f>H269+M269</f>
        <v>696.57999999999993</v>
      </c>
      <c r="P269" s="55">
        <v>696.75</v>
      </c>
      <c r="Q269" s="190"/>
      <c r="R269" s="92"/>
      <c r="U269" s="158"/>
      <c r="V269" s="62"/>
      <c r="W269" s="63"/>
    </row>
    <row r="270" spans="1:23">
      <c r="A270" s="60">
        <v>266</v>
      </c>
      <c r="B270" s="2" t="s">
        <v>3953</v>
      </c>
      <c r="C270" s="3" t="s">
        <v>312</v>
      </c>
      <c r="D270" s="58" t="s">
        <v>1440</v>
      </c>
      <c r="E270" s="4" t="str">
        <f>VLOOKUP(D270,type2!C:D,2,0)</f>
        <v>นางสุวรรณา ครองสิริวัฒน์ (Well Timed Hotel)</v>
      </c>
      <c r="F270" s="4" t="str">
        <f>VLOOKUP(E270,type2!D:E,2,0)</f>
        <v>46/13 ถ.กระบี่ ต.ปากน้ำ อ.เมืองกระบี่ จ.กระบี่</v>
      </c>
      <c r="G270" s="10" t="s">
        <v>3957</v>
      </c>
      <c r="H270" s="6">
        <v>415.71</v>
      </c>
      <c r="I270" s="57">
        <v>27.21</v>
      </c>
      <c r="J270" s="20">
        <v>54</v>
      </c>
      <c r="K270" s="56">
        <f t="shared" si="19"/>
        <v>189</v>
      </c>
      <c r="L270" s="55">
        <f t="shared" si="18"/>
        <v>13.23</v>
      </c>
      <c r="M270" s="55">
        <f t="shared" si="20"/>
        <v>202.23</v>
      </c>
      <c r="N270" s="187">
        <v>40.44</v>
      </c>
      <c r="O270" s="55">
        <f t="shared" si="21"/>
        <v>617.93999999999994</v>
      </c>
      <c r="P270" s="55">
        <v>618</v>
      </c>
      <c r="Q270" s="190"/>
      <c r="R270" s="92"/>
      <c r="U270" s="158"/>
      <c r="V270" s="62"/>
      <c r="W270" s="63"/>
    </row>
    <row r="271" spans="1:23">
      <c r="A271" s="60">
        <v>267</v>
      </c>
      <c r="B271" s="2" t="s">
        <v>3953</v>
      </c>
      <c r="C271" s="59" t="s">
        <v>313</v>
      </c>
      <c r="D271" s="58" t="s">
        <v>1437</v>
      </c>
      <c r="E271" s="4" t="str">
        <f>VLOOKUP(D271,type2!C:D,2,0)</f>
        <v>น.ส.สาขนิตย์ ลีลาประศาสน์ (คลินิกหมอสาขนิตย์)</v>
      </c>
      <c r="F271" s="4" t="str">
        <f>VLOOKUP(E271,type2!D:E,2,0)</f>
        <v>46/10 ถ.กระบี่ ต.ปากน้ำ อ.เมืองกระบี่ จ.กระบี่</v>
      </c>
      <c r="G271" s="10" t="s">
        <v>3956</v>
      </c>
      <c r="H271" s="6">
        <v>471.91</v>
      </c>
      <c r="I271" s="57">
        <v>30.91</v>
      </c>
      <c r="J271" s="20">
        <v>52</v>
      </c>
      <c r="K271" s="56">
        <f t="shared" si="19"/>
        <v>182</v>
      </c>
      <c r="L271" s="55">
        <f t="shared" si="18"/>
        <v>12.740000000000002</v>
      </c>
      <c r="M271" s="55">
        <f t="shared" si="20"/>
        <v>194.74</v>
      </c>
      <c r="N271" s="187">
        <v>43.65</v>
      </c>
      <c r="O271" s="55">
        <f t="shared" si="21"/>
        <v>666.65000000000009</v>
      </c>
      <c r="P271" s="55">
        <v>666.75</v>
      </c>
      <c r="Q271" s="190"/>
      <c r="R271" s="92"/>
      <c r="U271" s="158"/>
      <c r="V271" s="62"/>
      <c r="W271" s="63"/>
    </row>
    <row r="272" spans="1:23">
      <c r="A272" s="60">
        <v>268</v>
      </c>
      <c r="B272" s="2" t="s">
        <v>3953</v>
      </c>
      <c r="C272" s="3" t="s">
        <v>314</v>
      </c>
      <c r="D272" s="58" t="s">
        <v>1434</v>
      </c>
      <c r="E272" s="4" t="str">
        <f>VLOOKUP(D272,type2!C:D,2,0)</f>
        <v>น.ส.สาขนิตย์ ลีลาประศาสน์ (คลินิกหมอสาขนิตย์)</v>
      </c>
      <c r="F272" s="4" t="str">
        <f>VLOOKUP(E272,type2!D:E,2,0)</f>
        <v>46/10 ถ.กระบี่ ต.ปากน้ำ อ.เมืองกระบี่ จ.กระบี่</v>
      </c>
      <c r="G272" s="10" t="s">
        <v>3955</v>
      </c>
      <c r="H272" s="6">
        <v>172.29</v>
      </c>
      <c r="I272" s="57">
        <v>11.29</v>
      </c>
      <c r="J272" s="20">
        <v>71</v>
      </c>
      <c r="K272" s="56">
        <f t="shared" si="19"/>
        <v>248.5</v>
      </c>
      <c r="L272" s="55">
        <f t="shared" si="18"/>
        <v>17.395000000000003</v>
      </c>
      <c r="M272" s="55">
        <f t="shared" si="20"/>
        <v>265.89999999999998</v>
      </c>
      <c r="N272" s="187">
        <v>28.69</v>
      </c>
      <c r="O272" s="55">
        <f t="shared" si="21"/>
        <v>438.18999999999994</v>
      </c>
      <c r="P272" s="55">
        <v>438.25</v>
      </c>
      <c r="Q272" s="190"/>
      <c r="R272" s="92"/>
      <c r="U272" s="158"/>
      <c r="V272" s="62"/>
      <c r="W272" s="63"/>
    </row>
    <row r="273" spans="1:23">
      <c r="A273" s="60">
        <v>269</v>
      </c>
      <c r="B273" s="2" t="s">
        <v>3953</v>
      </c>
      <c r="C273" s="59" t="s">
        <v>315</v>
      </c>
      <c r="D273" s="58" t="s">
        <v>1494</v>
      </c>
      <c r="E273" s="4" t="str">
        <f>VLOOKUP(D273,type2!C:D,2,0)</f>
        <v>นายสมัคร ชดช้อย</v>
      </c>
      <c r="F273" s="4" t="str">
        <f>VLOOKUP(E273,type2!D:E,2,0)</f>
        <v>17 ถ.ศรีสวัสดิ์ ต.ปากน้ำ อ.เมืองกระบี่ จ.กระบี่</v>
      </c>
      <c r="G273" s="10" t="s">
        <v>3915</v>
      </c>
      <c r="H273" s="6">
        <v>67.41</v>
      </c>
      <c r="I273" s="57">
        <v>4.41</v>
      </c>
      <c r="J273" s="20">
        <v>18</v>
      </c>
      <c r="K273" s="56">
        <f t="shared" si="19"/>
        <v>63</v>
      </c>
      <c r="L273" s="55">
        <f t="shared" si="18"/>
        <v>4.41</v>
      </c>
      <c r="M273" s="55">
        <f t="shared" si="20"/>
        <v>67.41</v>
      </c>
      <c r="N273" s="187">
        <v>8.82</v>
      </c>
      <c r="O273" s="55">
        <f t="shared" si="21"/>
        <v>134.82</v>
      </c>
      <c r="P273" s="55">
        <v>135</v>
      </c>
      <c r="Q273" s="190"/>
      <c r="R273" s="92"/>
      <c r="U273" s="158"/>
      <c r="V273" s="62"/>
      <c r="W273" s="63"/>
    </row>
    <row r="274" spans="1:23">
      <c r="A274" s="60">
        <v>270</v>
      </c>
      <c r="B274" s="2" t="s">
        <v>3953</v>
      </c>
      <c r="C274" s="3" t="s">
        <v>316</v>
      </c>
      <c r="D274" s="58" t="s">
        <v>1944</v>
      </c>
      <c r="E274" s="4" t="str">
        <f>VLOOKUP(D274,type2!C:D,2,0)</f>
        <v>นางสำอาง ไชยศร</v>
      </c>
      <c r="F274" s="4" t="str">
        <f>VLOOKUP(E274,type2!D:E,2,0)</f>
        <v>98/9 ถ.อิศรา ต.ปากน้ำ อ.เมืองกระบี่ จ.กระบี่</v>
      </c>
      <c r="G274" s="10" t="s">
        <v>18</v>
      </c>
      <c r="H274" s="6">
        <v>0</v>
      </c>
      <c r="I274" s="57">
        <v>0</v>
      </c>
      <c r="J274" s="20">
        <v>19</v>
      </c>
      <c r="K274" s="56">
        <f t="shared" si="19"/>
        <v>66.5</v>
      </c>
      <c r="L274" s="55">
        <f t="shared" si="18"/>
        <v>4.6550000000000002</v>
      </c>
      <c r="M274" s="55">
        <f t="shared" si="20"/>
        <v>71.160000000000011</v>
      </c>
      <c r="N274" s="187">
        <v>4.66</v>
      </c>
      <c r="O274" s="55">
        <f t="shared" si="21"/>
        <v>71.160000000000011</v>
      </c>
      <c r="P274" s="55">
        <v>71.25</v>
      </c>
      <c r="Q274" s="190"/>
      <c r="R274" s="92"/>
      <c r="S274" s="45"/>
      <c r="U274" s="158"/>
      <c r="V274" s="62"/>
      <c r="W274" s="63"/>
    </row>
    <row r="275" spans="1:23">
      <c r="A275" s="60">
        <v>271</v>
      </c>
      <c r="B275" s="2" t="s">
        <v>3953</v>
      </c>
      <c r="C275" s="59" t="s">
        <v>317</v>
      </c>
      <c r="D275" s="58" t="s">
        <v>1296</v>
      </c>
      <c r="E275" s="4" t="str">
        <f>VLOOKUP(D275,type2!C:D,2,0)</f>
        <v>นายบรรจบ กาญจนสถิตย์ (Prapapan)</v>
      </c>
      <c r="F275" s="4" t="str">
        <f>VLOOKUP(E275,type2!D:E,2,0)</f>
        <v>28/1 ถ.กระบี่ ต.ปากน้ำ อ.เมืองกระบี่ จ.กระบี่</v>
      </c>
      <c r="G275" s="10" t="s">
        <v>3915</v>
      </c>
      <c r="H275" s="6">
        <v>41.2</v>
      </c>
      <c r="I275" s="57">
        <v>2.7</v>
      </c>
      <c r="J275" s="20">
        <v>10</v>
      </c>
      <c r="K275" s="56">
        <f t="shared" si="19"/>
        <v>35</v>
      </c>
      <c r="L275" s="55">
        <f t="shared" si="18"/>
        <v>2.4500000000000002</v>
      </c>
      <c r="M275" s="55">
        <f t="shared" si="20"/>
        <v>37.450000000000003</v>
      </c>
      <c r="N275" s="187">
        <v>5.15</v>
      </c>
      <c r="O275" s="55">
        <f t="shared" si="21"/>
        <v>78.650000000000006</v>
      </c>
      <c r="P275" s="55">
        <v>78.75</v>
      </c>
      <c r="Q275" s="190"/>
      <c r="R275" s="92"/>
      <c r="U275" s="158"/>
      <c r="V275" s="62"/>
      <c r="W275" s="63"/>
    </row>
    <row r="276" spans="1:23">
      <c r="A276" s="60">
        <v>272</v>
      </c>
      <c r="B276" s="2" t="s">
        <v>3953</v>
      </c>
      <c r="C276" s="3" t="s">
        <v>318</v>
      </c>
      <c r="D276" s="58" t="s">
        <v>1301</v>
      </c>
      <c r="E276" s="4" t="str">
        <f>VLOOKUP(D276,type2!C:D,2,0)</f>
        <v>นายบรรจบ กาญจนสถิตย์ (ขายยา)</v>
      </c>
      <c r="F276" s="4" t="str">
        <f>VLOOKUP(E276,type2!D:E,2,0)</f>
        <v>28/2 ถ.กระบี่ ต.ปากน้ำ อ.เมืองกระบี่ จ.กระบี่</v>
      </c>
      <c r="G276" s="10" t="s">
        <v>3915</v>
      </c>
      <c r="H276" s="6">
        <v>22.47</v>
      </c>
      <c r="I276" s="57">
        <v>1.47</v>
      </c>
      <c r="J276" s="20">
        <v>6</v>
      </c>
      <c r="K276" s="56">
        <f t="shared" si="19"/>
        <v>21</v>
      </c>
      <c r="L276" s="55">
        <f>K276*7%</f>
        <v>1.4700000000000002</v>
      </c>
      <c r="M276" s="55">
        <f t="shared" si="20"/>
        <v>22.47</v>
      </c>
      <c r="N276" s="187">
        <v>2.94</v>
      </c>
      <c r="O276" s="55">
        <f t="shared" si="21"/>
        <v>44.94</v>
      </c>
      <c r="P276" s="55">
        <v>45</v>
      </c>
      <c r="Q276" s="190"/>
      <c r="R276" s="92"/>
      <c r="U276" s="158"/>
      <c r="V276" s="62"/>
      <c r="W276" s="63"/>
    </row>
    <row r="277" spans="1:23">
      <c r="A277" s="60">
        <v>273</v>
      </c>
      <c r="B277" s="2" t="s">
        <v>3953</v>
      </c>
      <c r="C277" s="59" t="s">
        <v>3920</v>
      </c>
      <c r="D277" s="58" t="s">
        <v>490</v>
      </c>
      <c r="E277" s="4" t="str">
        <f>VLOOKUP(D277,type2!C:D,2,0)</f>
        <v>บริษัทกรีนเฮ้าส์ โฮเต็ล จำกัด เลขที่ผู้เสียภาษีอากร  0815543000211</v>
      </c>
      <c r="F277" s="4" t="str">
        <f>VLOOKUP(E277,type2!D:E,2,0)</f>
        <v>29 ถ.มหาราช ซ.5 ต.ปากน้ำ อ.เมืองกระบี่ จ.กระบี่</v>
      </c>
      <c r="G277" s="10" t="s">
        <v>18</v>
      </c>
      <c r="H277" s="6">
        <v>0</v>
      </c>
      <c r="I277" s="57">
        <v>0</v>
      </c>
      <c r="J277" s="20">
        <v>7</v>
      </c>
      <c r="K277" s="56">
        <f t="shared" si="19"/>
        <v>24.5</v>
      </c>
      <c r="L277" s="55">
        <f>K277*7%</f>
        <v>1.7150000000000001</v>
      </c>
      <c r="M277" s="55">
        <f t="shared" si="20"/>
        <v>26.220000000000002</v>
      </c>
      <c r="N277" s="187">
        <v>1.72</v>
      </c>
      <c r="O277" s="55">
        <f t="shared" si="21"/>
        <v>26.220000000000002</v>
      </c>
      <c r="P277" s="55">
        <v>26.22</v>
      </c>
      <c r="Q277" s="117" t="s">
        <v>3958</v>
      </c>
      <c r="R277" s="92"/>
      <c r="S277" s="33">
        <f>SUM(N269:N277)</f>
        <v>181.64999999999998</v>
      </c>
      <c r="T277" s="33">
        <f>SUM(O269:O277)</f>
        <v>2775.15</v>
      </c>
      <c r="U277" s="158">
        <f>SUM(P269:P277)</f>
        <v>2775.97</v>
      </c>
      <c r="V277" s="62">
        <v>2775.97</v>
      </c>
      <c r="W277" s="63"/>
    </row>
    <row r="278" spans="1:23">
      <c r="A278" s="60">
        <v>274</v>
      </c>
      <c r="B278" s="2" t="s">
        <v>3959</v>
      </c>
      <c r="C278" s="3" t="s">
        <v>3944</v>
      </c>
      <c r="D278" s="58" t="s">
        <v>2261</v>
      </c>
      <c r="E278" s="4" t="str">
        <f>VLOOKUP(D278,type2!C:D,2,0)</f>
        <v>สำนักงานสรรพสามิตพื้นที่กระบี่</v>
      </c>
      <c r="F278" s="4" t="str">
        <f>VLOOKUP(E278,type2!D:E,2,0)</f>
        <v>18/1 ถ.เจ้าฟ้า ต.ปากน้ำ อ.เมืองกระบี่ จ.กระบี่</v>
      </c>
      <c r="G278" s="10" t="s">
        <v>3915</v>
      </c>
      <c r="H278" s="6">
        <v>243.43</v>
      </c>
      <c r="I278" s="57">
        <v>15.93</v>
      </c>
      <c r="J278" s="20">
        <v>91</v>
      </c>
      <c r="K278" s="56">
        <f t="shared" si="19"/>
        <v>318.5</v>
      </c>
      <c r="L278" s="55">
        <f t="shared" si="18"/>
        <v>22.295000000000002</v>
      </c>
      <c r="M278" s="55">
        <f t="shared" si="20"/>
        <v>340.8</v>
      </c>
      <c r="N278" s="187">
        <v>38.229999999999997</v>
      </c>
      <c r="O278" s="55">
        <f t="shared" si="21"/>
        <v>584.23</v>
      </c>
      <c r="P278" s="55">
        <v>584.23</v>
      </c>
      <c r="Q278" s="190" t="s">
        <v>3960</v>
      </c>
      <c r="R278" s="92"/>
      <c r="S278" s="45"/>
      <c r="T278" s="45"/>
      <c r="U278" s="45"/>
      <c r="V278" s="45"/>
      <c r="W278" s="63"/>
    </row>
    <row r="279" spans="1:23">
      <c r="A279" s="60">
        <v>275</v>
      </c>
      <c r="B279" s="2" t="s">
        <v>3959</v>
      </c>
      <c r="C279" s="59" t="s">
        <v>3945</v>
      </c>
      <c r="D279" s="58" t="s">
        <v>3053</v>
      </c>
      <c r="E279" s="4" t="str">
        <f>VLOOKUP(D279,type2!C:D,2,0)</f>
        <v>บริษัท ซูซูกิ ฟอร์จูน จำกัด (เลขที่ผู้เสียภาษีอากร 0815550000019)</v>
      </c>
      <c r="F279" s="4" t="str">
        <f>VLOOKUP(E279,type2!D:E,2,0)</f>
        <v>249/14 ถ.อุตรกิจ ต.ปากน้ำ อ.เมืองกระบี่ จ.กระบี่ (สาขากระบี่ 00002)</v>
      </c>
      <c r="G279" s="10" t="s">
        <v>18</v>
      </c>
      <c r="H279" s="6">
        <v>0</v>
      </c>
      <c r="I279" s="57">
        <v>0</v>
      </c>
      <c r="J279" s="20">
        <v>66</v>
      </c>
      <c r="K279" s="56">
        <f t="shared" si="19"/>
        <v>231</v>
      </c>
      <c r="L279" s="55">
        <f t="shared" si="18"/>
        <v>16.170000000000002</v>
      </c>
      <c r="M279" s="55">
        <f t="shared" si="20"/>
        <v>247.17</v>
      </c>
      <c r="N279" s="187">
        <v>16.170000000000002</v>
      </c>
      <c r="O279" s="55">
        <f t="shared" si="21"/>
        <v>247.17</v>
      </c>
      <c r="P279" s="55">
        <v>247.25</v>
      </c>
      <c r="Q279" s="190"/>
      <c r="R279" s="92"/>
      <c r="S279" s="45"/>
      <c r="T279" s="45"/>
      <c r="U279" s="45"/>
      <c r="V279" s="45"/>
      <c r="W279" s="63"/>
    </row>
    <row r="280" spans="1:23">
      <c r="A280" s="60">
        <v>276</v>
      </c>
      <c r="B280" s="2" t="s">
        <v>3959</v>
      </c>
      <c r="C280" s="3" t="s">
        <v>3946</v>
      </c>
      <c r="D280" s="58" t="s">
        <v>1790</v>
      </c>
      <c r="E280" s="4" t="str">
        <f>VLOOKUP(D280,type2!C:D,2,0)</f>
        <v>บริษัท กระบี่ซิเคียวริตี้การ์ด จำกัด</v>
      </c>
      <c r="F280" s="4" t="str">
        <f>VLOOKUP(E280,type2!D:E,2,0)</f>
        <v>36 ถ.อิศรา ต.ปากน้ำ อ.เมืองกระบี่ จ.กระบี่</v>
      </c>
      <c r="G280" s="10" t="s">
        <v>18</v>
      </c>
      <c r="H280" s="6">
        <v>0</v>
      </c>
      <c r="I280" s="57">
        <v>0</v>
      </c>
      <c r="J280" s="20">
        <v>13</v>
      </c>
      <c r="K280" s="56">
        <f t="shared" si="19"/>
        <v>45.5</v>
      </c>
      <c r="L280" s="55">
        <f t="shared" si="18"/>
        <v>3.1850000000000005</v>
      </c>
      <c r="M280" s="55">
        <f t="shared" si="20"/>
        <v>48.69</v>
      </c>
      <c r="N280" s="187">
        <v>3.19</v>
      </c>
      <c r="O280" s="55">
        <f t="shared" si="21"/>
        <v>48.69</v>
      </c>
      <c r="P280" s="55">
        <v>48.75</v>
      </c>
      <c r="Q280" s="190"/>
      <c r="R280" s="92"/>
      <c r="S280" s="45"/>
      <c r="T280" s="45"/>
      <c r="U280" s="45"/>
      <c r="V280" s="45"/>
      <c r="W280" s="63"/>
    </row>
    <row r="281" spans="1:23">
      <c r="A281" s="60">
        <v>277</v>
      </c>
      <c r="B281" s="2" t="s">
        <v>3959</v>
      </c>
      <c r="C281" s="59" t="s">
        <v>3947</v>
      </c>
      <c r="D281" s="58" t="s">
        <v>458</v>
      </c>
      <c r="E281" s="4" t="str">
        <f>VLOOKUP(D281,type2!C:D,2,0)</f>
        <v>น.ส.ผ่องศรี ภูเก้าล้วน(นายกเทศมนตรี)</v>
      </c>
      <c r="F281" s="4" t="str">
        <f>VLOOKUP(E281,type2!D:E,2,0)</f>
        <v>28 ถ.มหาราช ซ.3 ต.ปากน้ำ อ.เมืองกระบี่ จ.กระบี่</v>
      </c>
      <c r="G281" s="10" t="s">
        <v>3954</v>
      </c>
      <c r="H281" s="6">
        <v>254.68</v>
      </c>
      <c r="I281" s="57">
        <v>16.68</v>
      </c>
      <c r="J281" s="20">
        <v>20</v>
      </c>
      <c r="K281" s="56">
        <f t="shared" si="19"/>
        <v>70</v>
      </c>
      <c r="L281" s="55">
        <f t="shared" si="18"/>
        <v>4.9000000000000004</v>
      </c>
      <c r="M281" s="55">
        <f t="shared" si="20"/>
        <v>74.900000000000006</v>
      </c>
      <c r="N281" s="187">
        <v>21.58</v>
      </c>
      <c r="O281" s="55">
        <f t="shared" si="21"/>
        <v>329.58000000000004</v>
      </c>
      <c r="P281" s="55">
        <v>329.75</v>
      </c>
      <c r="Q281" s="190"/>
      <c r="R281" s="65"/>
      <c r="S281" s="33">
        <f>SUM(N278:N281)</f>
        <v>79.169999999999987</v>
      </c>
      <c r="T281" s="33">
        <f>SUM(O278:O281)</f>
        <v>1209.67</v>
      </c>
      <c r="U281" s="158">
        <f>SUM(P278:P281)</f>
        <v>1209.98</v>
      </c>
      <c r="V281" s="62">
        <v>1209.98</v>
      </c>
      <c r="W281" s="63"/>
    </row>
    <row r="282" spans="1:23">
      <c r="A282" s="60">
        <v>278</v>
      </c>
      <c r="B282" s="2" t="s">
        <v>3961</v>
      </c>
      <c r="C282" s="59" t="s">
        <v>3948</v>
      </c>
      <c r="D282" s="58" t="s">
        <v>485</v>
      </c>
      <c r="E282" s="4" t="str">
        <f>VLOOKUP(D282,type2!C:D,2,0)</f>
        <v>น.ส.ผ่องศรี ภูเก้าล้วน</v>
      </c>
      <c r="F282" s="4" t="str">
        <f>VLOOKUP(E282,type2!D:E,2,0)</f>
        <v>21 ถ.มหาราช ซ.5 ต.ปากน้ำ อ.เมืองกระบี่ จ.กระบี่</v>
      </c>
      <c r="G282" s="10" t="s">
        <v>3914</v>
      </c>
      <c r="H282" s="6">
        <v>33.71</v>
      </c>
      <c r="I282" s="57">
        <v>2.21</v>
      </c>
      <c r="J282" s="20">
        <v>30</v>
      </c>
      <c r="K282" s="56">
        <f t="shared" si="19"/>
        <v>105</v>
      </c>
      <c r="L282" s="55">
        <f t="shared" si="18"/>
        <v>7.3500000000000005</v>
      </c>
      <c r="M282" s="55">
        <f t="shared" si="20"/>
        <v>112.35</v>
      </c>
      <c r="N282" s="187">
        <v>9.56</v>
      </c>
      <c r="O282" s="55">
        <f t="shared" si="21"/>
        <v>146.06</v>
      </c>
      <c r="P282" s="55">
        <v>146.25</v>
      </c>
      <c r="Q282" s="190"/>
      <c r="R282" s="65"/>
      <c r="U282" s="158"/>
      <c r="V282" s="62"/>
      <c r="W282" s="63"/>
    </row>
    <row r="283" spans="1:23">
      <c r="A283" s="60">
        <v>279</v>
      </c>
      <c r="B283" s="2" t="s">
        <v>3961</v>
      </c>
      <c r="C283" s="3" t="s">
        <v>3949</v>
      </c>
      <c r="D283" s="58" t="s">
        <v>3034</v>
      </c>
      <c r="E283" s="4" t="str">
        <f>VLOOKUP(D283,type2!C:D,2,0)</f>
        <v>บ.ศรีผ่องพานิชย์(ปั้มเชลล์)</v>
      </c>
      <c r="F283" s="4" t="str">
        <f>VLOOKUP(E283,type2!D:E,2,0)</f>
        <v>243 ถ.อุตรกิจ ต.ปากน้ำ อ.เมืองกระบี่ จ.กระบี่</v>
      </c>
      <c r="G283" s="10" t="s">
        <v>18</v>
      </c>
      <c r="H283" s="6">
        <v>0</v>
      </c>
      <c r="I283" s="57">
        <v>0</v>
      </c>
      <c r="J283" s="20">
        <v>818</v>
      </c>
      <c r="K283" s="56">
        <f t="shared" si="19"/>
        <v>2863</v>
      </c>
      <c r="L283" s="55">
        <f t="shared" si="18"/>
        <v>200.41000000000003</v>
      </c>
      <c r="M283" s="55">
        <f t="shared" si="20"/>
        <v>3063.41</v>
      </c>
      <c r="N283" s="187">
        <v>200.41</v>
      </c>
      <c r="O283" s="55">
        <f t="shared" si="21"/>
        <v>3063.41</v>
      </c>
      <c r="P283" s="55">
        <v>3063.41</v>
      </c>
      <c r="Q283" s="190" t="s">
        <v>3968</v>
      </c>
      <c r="R283" s="65"/>
      <c r="U283" s="158"/>
      <c r="V283" s="62"/>
      <c r="W283" s="63"/>
    </row>
    <row r="284" spans="1:23">
      <c r="A284" s="60">
        <v>280</v>
      </c>
      <c r="B284" s="2" t="s">
        <v>3961</v>
      </c>
      <c r="C284" s="59" t="s">
        <v>3950</v>
      </c>
      <c r="D284" s="58" t="s">
        <v>2801</v>
      </c>
      <c r="E284" s="4" t="str">
        <f>VLOOKUP(D284,type2!C:D,2,0)</f>
        <v>บ.ศรีผ่องพานิชย์ (Krabi Resort)</v>
      </c>
      <c r="F284" s="4" t="str">
        <f>VLOOKUP(E284,type2!D:E,2,0)</f>
        <v>59 ถ.พัฒนา ต.ปากน้ำ อ.เมืองกระบี่ จ.กระบี่</v>
      </c>
      <c r="G284" s="10" t="s">
        <v>18</v>
      </c>
      <c r="H284" s="6">
        <v>0</v>
      </c>
      <c r="I284" s="57">
        <v>0</v>
      </c>
      <c r="J284" s="20">
        <v>11</v>
      </c>
      <c r="K284" s="56">
        <f t="shared" si="19"/>
        <v>38.5</v>
      </c>
      <c r="L284" s="55">
        <f t="shared" si="18"/>
        <v>2.6950000000000003</v>
      </c>
      <c r="M284" s="55">
        <f t="shared" si="20"/>
        <v>41.199999999999996</v>
      </c>
      <c r="N284" s="187">
        <v>2.7</v>
      </c>
      <c r="O284" s="55">
        <f t="shared" si="21"/>
        <v>41.199999999999996</v>
      </c>
      <c r="P284" s="55">
        <v>41.2</v>
      </c>
      <c r="Q284" s="190" t="s">
        <v>3968</v>
      </c>
      <c r="R284" s="65"/>
      <c r="U284" s="158"/>
      <c r="V284" s="62"/>
      <c r="W284" s="63"/>
    </row>
    <row r="285" spans="1:23">
      <c r="A285" s="60">
        <v>281</v>
      </c>
      <c r="B285" s="2" t="s">
        <v>3961</v>
      </c>
      <c r="C285" s="59" t="s">
        <v>3951</v>
      </c>
      <c r="D285" s="58" t="s">
        <v>2796</v>
      </c>
      <c r="E285" s="4" t="str">
        <f>VLOOKUP(D285,type2!C:D,2,0)</f>
        <v>บ.ศรีผ่องพานิชย์</v>
      </c>
      <c r="F285" s="4" t="s">
        <v>2797</v>
      </c>
      <c r="G285" s="10" t="s">
        <v>18</v>
      </c>
      <c r="H285" s="6">
        <v>0</v>
      </c>
      <c r="I285" s="57">
        <v>0</v>
      </c>
      <c r="J285" s="20">
        <v>23</v>
      </c>
      <c r="K285" s="56">
        <f t="shared" si="19"/>
        <v>80.5</v>
      </c>
      <c r="L285" s="55">
        <f t="shared" si="18"/>
        <v>5.6350000000000007</v>
      </c>
      <c r="M285" s="55">
        <f t="shared" si="20"/>
        <v>86.14</v>
      </c>
      <c r="N285" s="187">
        <v>5.64</v>
      </c>
      <c r="O285" s="55">
        <f t="shared" si="21"/>
        <v>86.14</v>
      </c>
      <c r="P285" s="55">
        <v>86.14</v>
      </c>
      <c r="Q285" s="190" t="s">
        <v>3968</v>
      </c>
      <c r="R285" s="65"/>
      <c r="U285" s="158"/>
      <c r="V285" s="62"/>
      <c r="W285" s="63"/>
    </row>
    <row r="286" spans="1:23">
      <c r="A286" s="60">
        <v>282</v>
      </c>
      <c r="B286" s="2" t="s">
        <v>3961</v>
      </c>
      <c r="C286" s="3" t="s">
        <v>3952</v>
      </c>
      <c r="D286" s="58" t="s">
        <v>2798</v>
      </c>
      <c r="E286" s="4" t="str">
        <f>VLOOKUP(D286,type2!C:D,2,0)</f>
        <v>บ.ศรีผ่องพานิชย์ จำกัด</v>
      </c>
      <c r="F286" s="4" t="str">
        <f>VLOOKUP(E286,type2!D:E,2,0)</f>
        <v>53-57 ถ.พัฒนา ต.ปากน้ำ อ.เมืองกระบี่ จ.กระบี่</v>
      </c>
      <c r="G286" s="10" t="s">
        <v>18</v>
      </c>
      <c r="H286" s="6">
        <v>0</v>
      </c>
      <c r="I286" s="57">
        <v>0</v>
      </c>
      <c r="J286" s="20">
        <v>15</v>
      </c>
      <c r="K286" s="56">
        <f t="shared" si="19"/>
        <v>52.5</v>
      </c>
      <c r="L286" s="55">
        <f t="shared" si="18"/>
        <v>3.6750000000000003</v>
      </c>
      <c r="M286" s="55">
        <f t="shared" si="20"/>
        <v>56.18</v>
      </c>
      <c r="N286" s="187">
        <v>3.68</v>
      </c>
      <c r="O286" s="55">
        <f t="shared" si="21"/>
        <v>56.18</v>
      </c>
      <c r="P286" s="55">
        <v>56.18</v>
      </c>
      <c r="Q286" s="190" t="s">
        <v>3968</v>
      </c>
      <c r="R286" s="65"/>
      <c r="U286" s="158"/>
      <c r="V286" s="62"/>
      <c r="W286" s="63"/>
    </row>
    <row r="287" spans="1:23">
      <c r="A287" s="60">
        <v>283</v>
      </c>
      <c r="B287" s="2" t="s">
        <v>3961</v>
      </c>
      <c r="C287" s="59" t="s">
        <v>3962</v>
      </c>
      <c r="D287" s="58" t="s">
        <v>2298</v>
      </c>
      <c r="E287" s="4" t="str">
        <f>VLOOKUP(D287,type2!C:D,2,0)</f>
        <v>สำนักงานศึกษาธิการจังหวัดกระบี่</v>
      </c>
      <c r="F287" s="4" t="str">
        <f>VLOOKUP(E287,type2!D:E,2,0)</f>
        <v>ถ.เจ้าคุณ ต.ปากน้ำ อ.เมืองกระบี่ จ.กระบี่</v>
      </c>
      <c r="G287" s="10" t="s">
        <v>18</v>
      </c>
      <c r="H287" s="6">
        <v>0</v>
      </c>
      <c r="I287" s="57">
        <v>0</v>
      </c>
      <c r="J287" s="20">
        <v>67</v>
      </c>
      <c r="K287" s="56">
        <f t="shared" si="19"/>
        <v>234.5</v>
      </c>
      <c r="L287" s="55">
        <f t="shared" si="18"/>
        <v>16.415000000000003</v>
      </c>
      <c r="M287" s="55">
        <f t="shared" si="20"/>
        <v>250.92</v>
      </c>
      <c r="N287" s="187">
        <v>16.420000000000002</v>
      </c>
      <c r="O287" s="55">
        <f t="shared" si="21"/>
        <v>250.92</v>
      </c>
      <c r="P287" s="55">
        <v>250.92</v>
      </c>
      <c r="Q287" s="190" t="s">
        <v>3967</v>
      </c>
      <c r="R287" s="65"/>
      <c r="U287" s="158"/>
      <c r="V287" s="62"/>
      <c r="W287" s="63"/>
    </row>
    <row r="288" spans="1:23">
      <c r="A288" s="60">
        <v>284</v>
      </c>
      <c r="B288" s="2" t="s">
        <v>3961</v>
      </c>
      <c r="C288" s="59" t="s">
        <v>3963</v>
      </c>
      <c r="D288" s="58" t="s">
        <v>469</v>
      </c>
      <c r="E288" s="4" t="str">
        <f>VLOOKUP(D288,type2!C:D,2,0)</f>
        <v>นายวินัย ศรีสัญญา</v>
      </c>
      <c r="F288" s="4" t="str">
        <f>VLOOKUP(E288,type2!D:E,2,0)</f>
        <v>11 ถ.มหาราช ซ.5 ต.ปากน้ำ อ.เมืองกระบี่ จ.กระบี่</v>
      </c>
      <c r="G288" s="10" t="s">
        <v>3915</v>
      </c>
      <c r="H288" s="6">
        <v>63.67</v>
      </c>
      <c r="I288" s="57">
        <v>4.17</v>
      </c>
      <c r="J288" s="20">
        <v>9</v>
      </c>
      <c r="K288" s="56">
        <f t="shared" si="19"/>
        <v>31.5</v>
      </c>
      <c r="L288" s="55">
        <f t="shared" si="18"/>
        <v>2.2050000000000001</v>
      </c>
      <c r="M288" s="55">
        <f t="shared" si="20"/>
        <v>33.71</v>
      </c>
      <c r="N288" s="187">
        <v>6.38</v>
      </c>
      <c r="O288" s="55">
        <f t="shared" si="21"/>
        <v>97.38</v>
      </c>
      <c r="P288" s="55">
        <v>97.5</v>
      </c>
      <c r="Q288" s="190"/>
      <c r="R288" s="65"/>
      <c r="U288" s="158"/>
      <c r="V288" s="62"/>
      <c r="W288" s="63"/>
    </row>
    <row r="289" spans="1:23">
      <c r="A289" s="60">
        <v>285</v>
      </c>
      <c r="B289" s="2" t="s">
        <v>3961</v>
      </c>
      <c r="C289" s="3" t="s">
        <v>3964</v>
      </c>
      <c r="D289" s="58" t="s">
        <v>3121</v>
      </c>
      <c r="E289" s="4" t="str">
        <f>VLOOKUP(D289,type2!C:D,2,0)</f>
        <v>น.ส.ผ่องศรี ภูเก้าล้วน</v>
      </c>
      <c r="F289" s="4" t="s">
        <v>3122</v>
      </c>
      <c r="G289" s="10" t="s">
        <v>18</v>
      </c>
      <c r="H289" s="6">
        <v>0</v>
      </c>
      <c r="I289" s="57">
        <v>0</v>
      </c>
      <c r="J289" s="20">
        <v>32</v>
      </c>
      <c r="K289" s="56">
        <f t="shared" si="19"/>
        <v>112</v>
      </c>
      <c r="L289" s="55">
        <f t="shared" si="18"/>
        <v>7.8400000000000007</v>
      </c>
      <c r="M289" s="55">
        <f t="shared" si="20"/>
        <v>119.84</v>
      </c>
      <c r="N289" s="187">
        <v>7.84</v>
      </c>
      <c r="O289" s="55">
        <f t="shared" si="21"/>
        <v>119.84</v>
      </c>
      <c r="P289" s="55">
        <v>120</v>
      </c>
      <c r="Q289" s="190"/>
      <c r="R289" s="65"/>
      <c r="U289" s="158"/>
      <c r="V289" s="62"/>
      <c r="W289" s="63"/>
    </row>
    <row r="290" spans="1:23">
      <c r="A290" s="60">
        <v>286</v>
      </c>
      <c r="B290" s="2" t="s">
        <v>3961</v>
      </c>
      <c r="C290" s="59" t="s">
        <v>3965</v>
      </c>
      <c r="D290" s="58" t="s">
        <v>1121</v>
      </c>
      <c r="E290" s="4" t="str">
        <f>VLOOKUP(D290,type2!C:D,2,0)</f>
        <v>บริษัท ศรีผ่องพานิชย์ จำกัด</v>
      </c>
      <c r="F290" s="4" t="str">
        <f>VLOOKUP(E290,type2!D:E,2,0)</f>
        <v>167 ถ.มหาราช ต.ปากน้ำ อ.เมืองกระบี่ จ.กระบี่</v>
      </c>
      <c r="G290" s="10" t="s">
        <v>18</v>
      </c>
      <c r="H290" s="6">
        <v>0</v>
      </c>
      <c r="I290" s="57">
        <v>0</v>
      </c>
      <c r="J290" s="20">
        <v>351</v>
      </c>
      <c r="K290" s="56">
        <f t="shared" si="19"/>
        <v>1228.5</v>
      </c>
      <c r="L290" s="55">
        <f t="shared" si="18"/>
        <v>85.995000000000005</v>
      </c>
      <c r="M290" s="55">
        <f t="shared" si="20"/>
        <v>1314.5</v>
      </c>
      <c r="N290" s="187">
        <v>86</v>
      </c>
      <c r="O290" s="55">
        <f t="shared" si="21"/>
        <v>1314.5</v>
      </c>
      <c r="P290" s="55">
        <v>1314.5</v>
      </c>
      <c r="Q290" s="190"/>
      <c r="R290" s="65"/>
      <c r="S290" s="33">
        <f>SUM(N282:N290)</f>
        <v>338.63</v>
      </c>
      <c r="T290" s="33">
        <f>SUM(O282:O290)</f>
        <v>5175.6299999999992</v>
      </c>
      <c r="U290" s="158">
        <f>SUM(P282:P290)</f>
        <v>5176.0999999999995</v>
      </c>
      <c r="V290" s="62">
        <v>5176.1000000000004</v>
      </c>
      <c r="W290" s="63"/>
    </row>
    <row r="291" spans="1:23">
      <c r="A291" s="60">
        <v>287</v>
      </c>
      <c r="B291" s="2" t="s">
        <v>3969</v>
      </c>
      <c r="C291" s="59" t="s">
        <v>3966</v>
      </c>
      <c r="D291" s="58" t="s">
        <v>1252</v>
      </c>
      <c r="E291" s="4" t="str">
        <f>VLOOKUP(D291,type2!C:D,2,0)</f>
        <v>นายสุรวัฒน์ สุชินโรจน์</v>
      </c>
      <c r="F291" s="4" t="str">
        <f>VLOOKUP(E291,type2!D:E,2,0)</f>
        <v>18/2 ถ.กระบี่ ต.ปากน้ำ อ.เมืองกระบี่ จ.กระบี่</v>
      </c>
      <c r="G291" s="10" t="s">
        <v>18</v>
      </c>
      <c r="H291" s="6">
        <v>0</v>
      </c>
      <c r="I291" s="57">
        <v>0</v>
      </c>
      <c r="J291" s="20">
        <v>42</v>
      </c>
      <c r="K291" s="56">
        <f t="shared" si="19"/>
        <v>147</v>
      </c>
      <c r="L291" s="55">
        <f t="shared" si="18"/>
        <v>10.290000000000001</v>
      </c>
      <c r="M291" s="55">
        <f t="shared" si="20"/>
        <v>157.29</v>
      </c>
      <c r="N291" s="187">
        <v>10.29</v>
      </c>
      <c r="O291" s="55">
        <f t="shared" si="21"/>
        <v>157.29</v>
      </c>
      <c r="P291" s="55">
        <v>157.5</v>
      </c>
      <c r="Q291" s="190"/>
      <c r="R291" s="65"/>
      <c r="S291" s="33">
        <f>SUM(N291)</f>
        <v>10.29</v>
      </c>
      <c r="T291" s="33">
        <f>SUM(O291)</f>
        <v>157.29</v>
      </c>
      <c r="U291" s="158">
        <f>SUM(P291)</f>
        <v>157.5</v>
      </c>
      <c r="V291" s="62">
        <v>157.5</v>
      </c>
      <c r="W291" s="63"/>
    </row>
    <row r="292" spans="1:23" ht="24.5" thickBot="1">
      <c r="A292" s="50"/>
      <c r="B292" s="30"/>
      <c r="C292" s="49"/>
      <c r="D292" s="48"/>
      <c r="E292" s="54" t="s">
        <v>24</v>
      </c>
      <c r="F292" s="54"/>
      <c r="G292" s="53" t="s">
        <v>23</v>
      </c>
      <c r="H292" s="53" t="s">
        <v>22</v>
      </c>
      <c r="I292" s="53"/>
      <c r="J292" s="52"/>
      <c r="K292" s="51"/>
      <c r="L292" s="51"/>
      <c r="M292" s="51"/>
      <c r="N292" s="51"/>
      <c r="O292" s="51"/>
      <c r="P292" s="51"/>
      <c r="Q292" s="195"/>
      <c r="R292" s="145"/>
      <c r="U292" s="33"/>
      <c r="V292" s="33"/>
      <c r="W292" s="63"/>
    </row>
    <row r="293" spans="1:23" ht="24.5" thickTop="1">
      <c r="A293" s="50"/>
      <c r="B293" s="30"/>
      <c r="C293" s="49"/>
      <c r="D293" s="48"/>
      <c r="F293" s="41"/>
      <c r="G293" s="203"/>
      <c r="H293" s="46">
        <f t="shared" ref="H293:M293" si="22">SUM(H5:H292)</f>
        <v>25440.27</v>
      </c>
      <c r="I293" s="46">
        <f t="shared" si="22"/>
        <v>1665.2200000000007</v>
      </c>
      <c r="J293" s="46">
        <f t="shared" si="22"/>
        <v>8564</v>
      </c>
      <c r="K293" s="46">
        <f t="shared" si="22"/>
        <v>30099</v>
      </c>
      <c r="L293" s="46">
        <f t="shared" si="22"/>
        <v>2106.9299999999998</v>
      </c>
      <c r="M293" s="46">
        <f t="shared" si="22"/>
        <v>32206.500000000011</v>
      </c>
      <c r="N293" s="146">
        <f>SUM(N5:N291)</f>
        <v>3772.2699999999986</v>
      </c>
      <c r="O293" s="146">
        <f>SUM(O5:O291)</f>
        <v>57646.769999999982</v>
      </c>
      <c r="P293" s="146">
        <f>SUM(P5:P291)</f>
        <v>57671.299999999996</v>
      </c>
      <c r="Q293" s="196"/>
      <c r="R293" s="65"/>
      <c r="S293" s="147">
        <f>S9+S22+S25+S27+S31+S59+S88+S118+S141+S181+S206+S233+S255+S258+S268+S277+S281+S290+S291</f>
        <v>3772.2700000000004</v>
      </c>
      <c r="T293" s="199">
        <f>T9+T22+T25+T27+T31+T59+T88+T118+T141+T181+T206+T233+T255+T258+T268+T277+T281+T290+T291</f>
        <v>57646.770000000004</v>
      </c>
      <c r="U293" s="147">
        <f>U9+U22+U25+U27+U31+U59+U88+U118+U141+U181+U206+U233+U255+U258+U268+U277+U281+U290+U291</f>
        <v>57671.30000000001</v>
      </c>
      <c r="V293" s="147">
        <f>V9+V22+V25+V27+V31+V59+V88+V118+V141+V181+V206+V233+V255+V258+V268+V277+V281+V290+V291</f>
        <v>57671.30000000001</v>
      </c>
      <c r="W293" s="63"/>
    </row>
    <row r="294" spans="1:23">
      <c r="M294" s="36">
        <f>25440.27+32206.5</f>
        <v>57646.770000000004</v>
      </c>
      <c r="U294" s="63"/>
      <c r="V294" s="62"/>
      <c r="W294" s="63"/>
    </row>
    <row r="295" spans="1:23">
      <c r="C295" s="43" t="s">
        <v>21</v>
      </c>
      <c r="D295" s="42" t="s">
        <v>319</v>
      </c>
    </row>
    <row r="297" spans="1:23">
      <c r="E297" s="41" t="s">
        <v>320</v>
      </c>
    </row>
    <row r="360" spans="7:7">
      <c r="G360" s="38">
        <v>0</v>
      </c>
    </row>
  </sheetData>
  <mergeCells count="18">
    <mergeCell ref="A1:P1"/>
    <mergeCell ref="K3:K4"/>
    <mergeCell ref="L3:L4"/>
    <mergeCell ref="P3:P4"/>
    <mergeCell ref="A3:A4"/>
    <mergeCell ref="I3:I4"/>
    <mergeCell ref="N3:N4"/>
    <mergeCell ref="D3:D4"/>
    <mergeCell ref="M3:M4"/>
    <mergeCell ref="J3:J4"/>
    <mergeCell ref="V3:V4"/>
    <mergeCell ref="U3:U4"/>
    <mergeCell ref="E3:E4"/>
    <mergeCell ref="T3:T4"/>
    <mergeCell ref="B3:B4"/>
    <mergeCell ref="C3:C4"/>
    <mergeCell ref="S3:S4"/>
    <mergeCell ref="Q3:Q4"/>
  </mergeCells>
  <pageMargins left="0" right="0" top="0" bottom="0" header="0.31496062992125984" footer="0.31496062992125984"/>
  <pageSetup paperSize="9" scale="60" orientation="landscape"/>
  <ignoredErrors>
    <ignoredError sqref="D5:D6 D7:D13 D14:D2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1"/>
  <sheetViews>
    <sheetView topLeftCell="A41" zoomScale="85" zoomScaleNormal="85" workbookViewId="0">
      <selection activeCell="G68" sqref="G68"/>
    </sheetView>
  </sheetViews>
  <sheetFormatPr defaultColWidth="9" defaultRowHeight="24"/>
  <cols>
    <col min="1" max="1" width="9" style="83"/>
    <col min="2" max="2" width="13.36328125" style="84" customWidth="1"/>
    <col min="3" max="3" width="14.6328125" style="129" customWidth="1"/>
    <col min="4" max="4" width="10.6328125" style="84" customWidth="1"/>
    <col min="5" max="5" width="40.1796875" style="83" customWidth="1"/>
    <col min="6" max="6" width="30.6328125" style="83" customWidth="1"/>
    <col min="7" max="7" width="14.6328125" style="83" customWidth="1"/>
    <col min="8" max="8" width="19" style="130" customWidth="1"/>
    <col min="9" max="9" width="10.6328125" style="130" customWidth="1"/>
    <col min="10" max="10" width="9.36328125" style="37" customWidth="1"/>
    <col min="11" max="11" width="13.6328125" style="133" customWidth="1"/>
    <col min="12" max="12" width="10.1796875" style="37" customWidth="1"/>
    <col min="13" max="15" width="12.36328125" style="37" customWidth="1"/>
    <col min="16" max="16" width="12.6328125" style="37" customWidth="1"/>
    <col min="17" max="17" width="65.6328125" style="134" customWidth="1"/>
    <col min="18" max="18" width="8.36328125" style="130" customWidth="1"/>
    <col min="19" max="20" width="10.1796875" style="33" customWidth="1"/>
    <col min="21" max="21" width="11.81640625" style="63" customWidth="1"/>
    <col min="22" max="22" width="12.36328125" style="62" customWidth="1"/>
    <col min="23" max="16384" width="9" style="63"/>
  </cols>
  <sheetData>
    <row r="1" spans="1:22" s="11" customFormat="1" ht="30">
      <c r="A1" s="250" t="s">
        <v>408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110"/>
      <c r="R1" s="111"/>
      <c r="S1" s="77"/>
      <c r="T1" s="77"/>
      <c r="V1" s="13"/>
    </row>
    <row r="2" spans="1:22" s="11" customFormat="1" ht="30">
      <c r="A2" s="77"/>
      <c r="B2" s="77"/>
      <c r="C2" s="77"/>
      <c r="D2" s="93"/>
      <c r="E2" s="77"/>
      <c r="F2" s="77"/>
      <c r="G2" s="77"/>
      <c r="H2" s="77"/>
      <c r="I2" s="77"/>
      <c r="J2" s="77"/>
      <c r="K2" s="77"/>
      <c r="L2" s="77"/>
      <c r="M2" s="77"/>
      <c r="N2" s="77"/>
      <c r="O2" s="112" t="s">
        <v>41</v>
      </c>
      <c r="P2" s="113" t="s">
        <v>40</v>
      </c>
      <c r="Q2" s="113"/>
      <c r="R2" s="114"/>
      <c r="S2" s="77"/>
      <c r="T2" s="77"/>
      <c r="V2" s="13"/>
    </row>
    <row r="3" spans="1:22" s="11" customFormat="1">
      <c r="A3" s="214" t="s">
        <v>39</v>
      </c>
      <c r="B3" s="214" t="s">
        <v>38</v>
      </c>
      <c r="C3" s="214" t="s">
        <v>37</v>
      </c>
      <c r="D3" s="251" t="s">
        <v>0</v>
      </c>
      <c r="E3" s="214" t="s">
        <v>36</v>
      </c>
      <c r="F3" s="106"/>
      <c r="G3" s="115" t="s">
        <v>35</v>
      </c>
      <c r="H3" s="106" t="s">
        <v>34</v>
      </c>
      <c r="I3" s="252" t="s">
        <v>33</v>
      </c>
      <c r="J3" s="256" t="s">
        <v>32</v>
      </c>
      <c r="K3" s="232" t="s">
        <v>31</v>
      </c>
      <c r="L3" s="248" t="s">
        <v>13</v>
      </c>
      <c r="M3" s="248" t="s">
        <v>30</v>
      </c>
      <c r="N3" s="248" t="s">
        <v>29</v>
      </c>
      <c r="O3" s="108" t="s">
        <v>5</v>
      </c>
      <c r="P3" s="236" t="s">
        <v>28</v>
      </c>
      <c r="Q3" s="248" t="s">
        <v>42</v>
      </c>
      <c r="R3" s="69"/>
      <c r="S3" s="228">
        <v>7.0000000000000007E-2</v>
      </c>
      <c r="T3" s="227" t="s">
        <v>5</v>
      </c>
      <c r="U3" s="255" t="s">
        <v>28</v>
      </c>
      <c r="V3" s="247" t="s">
        <v>27</v>
      </c>
    </row>
    <row r="4" spans="1:22" s="11" customFormat="1">
      <c r="A4" s="214"/>
      <c r="B4" s="214"/>
      <c r="C4" s="214"/>
      <c r="D4" s="251"/>
      <c r="E4" s="214"/>
      <c r="F4" s="107"/>
      <c r="G4" s="116" t="s">
        <v>8</v>
      </c>
      <c r="H4" s="107" t="s">
        <v>26</v>
      </c>
      <c r="I4" s="253"/>
      <c r="J4" s="257"/>
      <c r="K4" s="233"/>
      <c r="L4" s="249"/>
      <c r="M4" s="249"/>
      <c r="N4" s="249"/>
      <c r="O4" s="109" t="s">
        <v>25</v>
      </c>
      <c r="P4" s="237"/>
      <c r="Q4" s="249"/>
      <c r="R4" s="69"/>
      <c r="S4" s="228"/>
      <c r="T4" s="227"/>
      <c r="U4" s="255"/>
      <c r="V4" s="247"/>
    </row>
    <row r="5" spans="1:22" s="11" customFormat="1">
      <c r="A5" s="94">
        <v>1</v>
      </c>
      <c r="B5" s="2" t="s">
        <v>411</v>
      </c>
      <c r="C5" s="3" t="s">
        <v>321</v>
      </c>
      <c r="D5" s="2" t="s">
        <v>3486</v>
      </c>
      <c r="E5" s="4" t="str">
        <f>VLOOKUP(D5,type3!C:D,2,0)</f>
        <v>นางปภัทร์ณิกชา ทองเกิด</v>
      </c>
      <c r="F5" s="4" t="str">
        <f>VLOOKUP(E5,type3!D:E,2,0)</f>
        <v>22 ถ.เจ้าฟ้า ต.ปากน้ำ อ.เมืองกระบี่ จ.กระบี่</v>
      </c>
      <c r="G5" s="2" t="s">
        <v>423</v>
      </c>
      <c r="H5" s="1">
        <v>350.96</v>
      </c>
      <c r="I5" s="139">
        <v>22.96</v>
      </c>
      <c r="J5" s="97">
        <v>0</v>
      </c>
      <c r="K5" s="56">
        <f t="shared" ref="K5:K14" si="0">SUM(J5*4)</f>
        <v>0</v>
      </c>
      <c r="L5" s="56">
        <f t="shared" ref="L5:L14" si="1">K5*7%</f>
        <v>0</v>
      </c>
      <c r="M5" s="56">
        <f>ROUNDUP(K5+L5,2)</f>
        <v>0</v>
      </c>
      <c r="N5" s="56">
        <v>22.96</v>
      </c>
      <c r="O5" s="96">
        <f>SUM(H5+M5)</f>
        <v>350.96</v>
      </c>
      <c r="P5" s="95">
        <v>351</v>
      </c>
      <c r="Q5" s="104"/>
      <c r="R5" s="186"/>
      <c r="S5" s="33"/>
      <c r="T5" s="33"/>
      <c r="U5" s="66"/>
      <c r="V5" s="45"/>
    </row>
    <row r="6" spans="1:22" s="11" customFormat="1">
      <c r="A6" s="94">
        <v>2</v>
      </c>
      <c r="B6" s="2" t="s">
        <v>411</v>
      </c>
      <c r="C6" s="3" t="s">
        <v>322</v>
      </c>
      <c r="D6" s="2" t="s">
        <v>3569</v>
      </c>
      <c r="E6" s="4" t="str">
        <f>VLOOKUP(D6,type3!C:D,2,0)</f>
        <v>นางจิราภร ชัยฤทธิ์</v>
      </c>
      <c r="F6" s="4" t="str">
        <f>VLOOKUP(E6,type3!D:E,2,0)</f>
        <v xml:space="preserve">28/5 ถ.กระบี่ ต.ปากน้ำ อ.เมืองกระบี่ จ.กระบี่ </v>
      </c>
      <c r="G6" s="2" t="s">
        <v>472</v>
      </c>
      <c r="H6" s="1">
        <v>466.52</v>
      </c>
      <c r="I6" s="139">
        <v>30.52</v>
      </c>
      <c r="J6" s="97">
        <v>0</v>
      </c>
      <c r="K6" s="56">
        <f t="shared" si="0"/>
        <v>0</v>
      </c>
      <c r="L6" s="56">
        <f t="shared" si="1"/>
        <v>0</v>
      </c>
      <c r="M6" s="56">
        <f>ROUNDUP(K6+L6,2)</f>
        <v>0</v>
      </c>
      <c r="N6" s="56">
        <v>30.52</v>
      </c>
      <c r="O6" s="96">
        <f t="shared" ref="O6:O69" si="2">SUM(H6+M6)</f>
        <v>466.52</v>
      </c>
      <c r="P6" s="95">
        <v>466.75</v>
      </c>
      <c r="Q6" s="104"/>
      <c r="R6" s="186"/>
      <c r="S6" s="33">
        <f>SUM(N2:N6)</f>
        <v>53.480000000000004</v>
      </c>
      <c r="T6" s="33">
        <f>SUM(O5:O6)</f>
        <v>817.48</v>
      </c>
      <c r="U6" s="158">
        <f>SUM(P5:P6)</f>
        <v>817.75</v>
      </c>
      <c r="V6" s="62">
        <v>817.75</v>
      </c>
    </row>
    <row r="7" spans="1:22" s="11" customFormat="1">
      <c r="A7" s="94">
        <v>3</v>
      </c>
      <c r="B7" s="2" t="s">
        <v>3909</v>
      </c>
      <c r="C7" s="3" t="s">
        <v>323</v>
      </c>
      <c r="D7" s="2" t="s">
        <v>3293</v>
      </c>
      <c r="E7" s="4" t="str">
        <f>VLOOKUP(D7,type3!C:D,2,0)</f>
        <v>นายณัฐพล วัฒนวีรชัย</v>
      </c>
      <c r="F7" s="4" t="str">
        <f>VLOOKUP(E7,type3!D:E,2,0)</f>
        <v>88/10 ถ.มหาราช ต.ปากน้ำ อ.เมืองกระบี่ จ.กระบี่</v>
      </c>
      <c r="G7" s="2" t="s">
        <v>433</v>
      </c>
      <c r="H7" s="1">
        <v>209.72</v>
      </c>
      <c r="I7" s="139">
        <v>13.72</v>
      </c>
      <c r="J7" s="97">
        <v>0</v>
      </c>
      <c r="K7" s="56">
        <f t="shared" si="0"/>
        <v>0</v>
      </c>
      <c r="L7" s="56">
        <f t="shared" si="1"/>
        <v>0</v>
      </c>
      <c r="M7" s="56">
        <f t="shared" ref="M7:M14" si="3">ROUNDUP(K7+L7,2)</f>
        <v>0</v>
      </c>
      <c r="N7" s="56">
        <v>13.72</v>
      </c>
      <c r="O7" s="96">
        <f t="shared" si="2"/>
        <v>209.72</v>
      </c>
      <c r="P7" s="95">
        <v>209.75</v>
      </c>
      <c r="Q7" s="104"/>
      <c r="R7" s="186"/>
      <c r="S7" s="33"/>
      <c r="T7" s="33"/>
      <c r="U7" s="66"/>
      <c r="V7" s="62"/>
    </row>
    <row r="8" spans="1:22">
      <c r="A8" s="94">
        <v>4</v>
      </c>
      <c r="B8" s="2" t="s">
        <v>3909</v>
      </c>
      <c r="C8" s="3" t="s">
        <v>324</v>
      </c>
      <c r="D8" s="84" t="s">
        <v>3290</v>
      </c>
      <c r="E8" s="4" t="str">
        <f>VLOOKUP(D8,type3!C:D,2,0)</f>
        <v>นายปิยะพล วนอุกฤษฏ์</v>
      </c>
      <c r="F8" s="4" t="str">
        <f>VLOOKUP(E8,type3!D:E,2,0)</f>
        <v>88/9 ถ.มหาราช ต.ปากน้ำ อ.เมืองกระบี่ จ.กระบี่</v>
      </c>
      <c r="G8" s="2" t="s">
        <v>433</v>
      </c>
      <c r="H8" s="1">
        <v>8.56</v>
      </c>
      <c r="I8" s="139">
        <v>0.56000000000000005</v>
      </c>
      <c r="J8" s="102">
        <v>0</v>
      </c>
      <c r="K8" s="56">
        <f t="shared" si="0"/>
        <v>0</v>
      </c>
      <c r="L8" s="56">
        <f t="shared" si="1"/>
        <v>0</v>
      </c>
      <c r="M8" s="56">
        <f t="shared" si="3"/>
        <v>0</v>
      </c>
      <c r="N8" s="56">
        <v>0.56000000000000005</v>
      </c>
      <c r="O8" s="96">
        <f t="shared" si="2"/>
        <v>8.56</v>
      </c>
      <c r="P8" s="103">
        <v>8.75</v>
      </c>
      <c r="Q8" s="117"/>
      <c r="R8" s="65"/>
      <c r="U8" s="66"/>
    </row>
    <row r="9" spans="1:22">
      <c r="A9" s="94">
        <v>5</v>
      </c>
      <c r="B9" s="2" t="s">
        <v>3909</v>
      </c>
      <c r="C9" s="3" t="s">
        <v>325</v>
      </c>
      <c r="D9" s="2" t="s">
        <v>3483</v>
      </c>
      <c r="E9" s="4" t="str">
        <f>VLOOKUP(D9,type3!C:D,2,0)</f>
        <v>บริษัท โรงแรม กระบี่-โลมา จำกัด เลขที่ผู้เสียภาษีอากร 0815545000430</v>
      </c>
      <c r="F9" s="4" t="str">
        <f>VLOOKUP(E9,type3!D:E,2,0)</f>
        <v>18/9 ถ.เจ้าฟ้า ต.ปากน้ำ อ.เมืองกระบี่ จ.กระบี่</v>
      </c>
      <c r="G9" s="2" t="s">
        <v>472</v>
      </c>
      <c r="H9" s="1">
        <v>1408.12</v>
      </c>
      <c r="I9" s="139">
        <v>92.12</v>
      </c>
      <c r="J9" s="102">
        <v>0</v>
      </c>
      <c r="K9" s="56">
        <f t="shared" si="0"/>
        <v>0</v>
      </c>
      <c r="L9" s="56">
        <f t="shared" si="1"/>
        <v>0</v>
      </c>
      <c r="M9" s="56">
        <f>ROUNDUP(K9+L9,2)</f>
        <v>0</v>
      </c>
      <c r="N9" s="56">
        <v>92.12</v>
      </c>
      <c r="O9" s="96">
        <f t="shared" si="2"/>
        <v>1408.12</v>
      </c>
      <c r="P9" s="56">
        <v>1408.25</v>
      </c>
      <c r="Q9" s="118"/>
      <c r="R9" s="65"/>
      <c r="S9" s="33">
        <f>SUM(N7:N9)</f>
        <v>106.4</v>
      </c>
      <c r="T9" s="33">
        <f>SUM(O7:O9)</f>
        <v>1626.3999999999999</v>
      </c>
      <c r="U9" s="33">
        <f>SUM(P7:P9)</f>
        <v>1626.75</v>
      </c>
      <c r="V9" s="62">
        <v>1626.75</v>
      </c>
    </row>
    <row r="10" spans="1:22">
      <c r="A10" s="94">
        <v>6</v>
      </c>
      <c r="B10" s="2" t="s">
        <v>3910</v>
      </c>
      <c r="C10" s="3" t="s">
        <v>326</v>
      </c>
      <c r="D10" s="2" t="s">
        <v>3203</v>
      </c>
      <c r="E10" s="4" t="str">
        <f>VLOOKUP(D10,type3!C:D,2,0)</f>
        <v>บริษัท โฮลิสติก สปา แอนด์ บิวตี้ จำกัด เลขที่ผู้เสียภาษีอากร 0105546030703</v>
      </c>
      <c r="F10" s="4" t="str">
        <f>VLOOKUP(E10,type3!D:E,2,0)</f>
        <v>12 ถ.มหาราช ต.ปากน้ำ อ.เมืองกระบี่ จ.กระบี่ (สาขา 49)</v>
      </c>
      <c r="G10" s="2" t="s">
        <v>472</v>
      </c>
      <c r="H10" s="1">
        <v>85.6</v>
      </c>
      <c r="I10" s="139">
        <v>5.6</v>
      </c>
      <c r="J10" s="102">
        <v>0</v>
      </c>
      <c r="K10" s="56">
        <f t="shared" si="0"/>
        <v>0</v>
      </c>
      <c r="L10" s="56">
        <f t="shared" si="1"/>
        <v>0</v>
      </c>
      <c r="M10" s="56">
        <f t="shared" si="3"/>
        <v>0</v>
      </c>
      <c r="N10" s="56">
        <v>5.6</v>
      </c>
      <c r="O10" s="96">
        <f t="shared" si="2"/>
        <v>85.6</v>
      </c>
      <c r="P10" s="56">
        <v>85.75</v>
      </c>
      <c r="Q10" s="117"/>
      <c r="R10" s="65"/>
      <c r="S10" s="33">
        <f>SUM(N10)</f>
        <v>5.6</v>
      </c>
      <c r="T10" s="33">
        <f>SUM(O10)</f>
        <v>85.6</v>
      </c>
      <c r="U10" s="33">
        <f>SUM(P10)</f>
        <v>85.75</v>
      </c>
      <c r="V10" s="62">
        <v>85.75</v>
      </c>
    </row>
    <row r="11" spans="1:22">
      <c r="A11" s="94">
        <v>7</v>
      </c>
      <c r="B11" s="2" t="s">
        <v>3912</v>
      </c>
      <c r="C11" s="3" t="s">
        <v>327</v>
      </c>
      <c r="D11" s="2" t="s">
        <v>3226</v>
      </c>
      <c r="E11" s="4" t="str">
        <f>VLOOKUP(D11,type3!C:D,2,0)</f>
        <v>บริษัท มาเธอร์มาร์เก็ตติ้ง จำกัด</v>
      </c>
      <c r="F11" s="4" t="str">
        <f>VLOOKUP(E11,type3!D:E,2,0)</f>
        <v>26-30 ถ.มหาราช ต.ปากน้ำ อ.เมืองกระบี่ จ.กระบี่</v>
      </c>
      <c r="G11" s="2" t="s">
        <v>3915</v>
      </c>
      <c r="H11" s="1">
        <v>188.32</v>
      </c>
      <c r="I11" s="139">
        <v>12.32</v>
      </c>
      <c r="J11" s="102">
        <v>0</v>
      </c>
      <c r="K11" s="56">
        <f t="shared" si="0"/>
        <v>0</v>
      </c>
      <c r="L11" s="56">
        <f t="shared" si="1"/>
        <v>0</v>
      </c>
      <c r="M11" s="56">
        <f t="shared" si="3"/>
        <v>0</v>
      </c>
      <c r="N11" s="56">
        <v>12.32</v>
      </c>
      <c r="O11" s="96">
        <f t="shared" si="2"/>
        <v>188.32</v>
      </c>
      <c r="P11" s="56">
        <v>188.5</v>
      </c>
      <c r="Q11" s="118"/>
      <c r="R11" s="65"/>
    </row>
    <row r="12" spans="1:22">
      <c r="A12" s="94">
        <v>8</v>
      </c>
      <c r="B12" s="2" t="s">
        <v>3912</v>
      </c>
      <c r="C12" s="3" t="s">
        <v>328</v>
      </c>
      <c r="D12" s="2" t="s">
        <v>3734</v>
      </c>
      <c r="E12" s="4" t="str">
        <f>VLOOKUP(D12,type3!C:D,2,0)</f>
        <v>นายสินชัย พรพานิชย์พันธ์ (นิวส์โอเต็ล)</v>
      </c>
      <c r="F12" s="4" t="str">
        <f>VLOOKUP(E12,type3!D:E,2,0)</f>
        <v>11 ถ.พัฒนา มหาราช ซ.6 ต.ปากน้ำ อ.เมืองกระบี่ จ.กระบี่</v>
      </c>
      <c r="G12" s="2" t="s">
        <v>3914</v>
      </c>
      <c r="H12" s="1">
        <v>308.16000000000003</v>
      </c>
      <c r="I12" s="139">
        <v>20.16</v>
      </c>
      <c r="J12" s="102">
        <v>0</v>
      </c>
      <c r="K12" s="56">
        <f t="shared" si="0"/>
        <v>0</v>
      </c>
      <c r="L12" s="56">
        <f t="shared" si="1"/>
        <v>0</v>
      </c>
      <c r="M12" s="56">
        <f t="shared" si="3"/>
        <v>0</v>
      </c>
      <c r="N12" s="56">
        <v>20.16</v>
      </c>
      <c r="O12" s="96">
        <f t="shared" si="2"/>
        <v>308.16000000000003</v>
      </c>
      <c r="P12" s="56">
        <v>308.25</v>
      </c>
      <c r="Q12" s="117"/>
      <c r="R12" s="65"/>
      <c r="S12" s="45"/>
      <c r="T12" s="45"/>
      <c r="U12" s="45"/>
      <c r="V12" s="45"/>
    </row>
    <row r="13" spans="1:22">
      <c r="A13" s="94">
        <v>9</v>
      </c>
      <c r="B13" s="2" t="s">
        <v>3912</v>
      </c>
      <c r="C13" s="3" t="s">
        <v>329</v>
      </c>
      <c r="D13" s="2" t="s">
        <v>3154</v>
      </c>
      <c r="E13" s="4" t="str">
        <f>VLOOKUP(D13,type3!C:D,2,0)</f>
        <v>นายเสริมศักดิ์ คล้ายสุบรรณ์</v>
      </c>
      <c r="F13" s="4" t="str">
        <f>VLOOKUP(E13,type3!D:E,2,0)</f>
        <v>41 ถ.มหาราช ซ.7 ต.ปากน้ำ อ.เมืองกระบี่ จ.กระบี่</v>
      </c>
      <c r="G13" s="2" t="s">
        <v>3914</v>
      </c>
      <c r="H13" s="1">
        <v>299.60000000000002</v>
      </c>
      <c r="I13" s="139">
        <v>19.600000000000001</v>
      </c>
      <c r="J13" s="102">
        <v>0</v>
      </c>
      <c r="K13" s="56">
        <f t="shared" si="0"/>
        <v>0</v>
      </c>
      <c r="L13" s="56">
        <f t="shared" si="1"/>
        <v>0</v>
      </c>
      <c r="M13" s="56">
        <f t="shared" si="3"/>
        <v>0</v>
      </c>
      <c r="N13" s="56">
        <v>19.600000000000001</v>
      </c>
      <c r="O13" s="96">
        <f t="shared" si="2"/>
        <v>299.60000000000002</v>
      </c>
      <c r="P13" s="56">
        <v>299.75</v>
      </c>
      <c r="Q13" s="118"/>
      <c r="R13" s="65"/>
      <c r="S13" s="33">
        <f>SUM(N11:N13)</f>
        <v>52.080000000000005</v>
      </c>
      <c r="T13" s="33">
        <f>SUM(O11:O13)</f>
        <v>796.08</v>
      </c>
      <c r="U13" s="33">
        <f>SUM(P11:P13)</f>
        <v>796.5</v>
      </c>
      <c r="V13" s="62">
        <v>796.5</v>
      </c>
    </row>
    <row r="14" spans="1:22">
      <c r="A14" s="94">
        <v>10</v>
      </c>
      <c r="B14" s="2" t="s">
        <v>3916</v>
      </c>
      <c r="C14" s="3" t="s">
        <v>330</v>
      </c>
      <c r="D14" s="2" t="s">
        <v>3528</v>
      </c>
      <c r="E14" s="4" t="str">
        <f>VLOOKUP(D14,type3!C:D,2,0)</f>
        <v>นายบุญยงค์ แซ่ตั้ง (วรุณี)</v>
      </c>
      <c r="F14" s="4" t="str">
        <f>VLOOKUP(E14,type3!D:E,2,0)</f>
        <v>35/1 ถเหมทานนท์ ต.ปากน้ำ อ.เมืองกระบี่ จ.กระบี่</v>
      </c>
      <c r="G14" s="2" t="s">
        <v>18</v>
      </c>
      <c r="H14" s="1">
        <v>0</v>
      </c>
      <c r="I14" s="139">
        <v>0</v>
      </c>
      <c r="J14" s="102">
        <v>3</v>
      </c>
      <c r="K14" s="56">
        <f t="shared" si="0"/>
        <v>12</v>
      </c>
      <c r="L14" s="56">
        <f t="shared" si="1"/>
        <v>0.84000000000000008</v>
      </c>
      <c r="M14" s="56">
        <f t="shared" si="3"/>
        <v>12.84</v>
      </c>
      <c r="N14" s="56">
        <v>0.84</v>
      </c>
      <c r="O14" s="96">
        <f t="shared" si="2"/>
        <v>12.84</v>
      </c>
      <c r="P14" s="56">
        <v>13</v>
      </c>
      <c r="Q14" s="117"/>
      <c r="R14" s="65"/>
      <c r="S14" s="45"/>
      <c r="T14" s="45"/>
      <c r="U14" s="45"/>
      <c r="V14" s="45"/>
    </row>
    <row r="15" spans="1:22">
      <c r="A15" s="94">
        <v>11</v>
      </c>
      <c r="B15" s="2" t="s">
        <v>3916</v>
      </c>
      <c r="C15" s="3" t="s">
        <v>331</v>
      </c>
      <c r="D15" s="2" t="s">
        <v>3545</v>
      </c>
      <c r="E15" s="4" t="str">
        <f>VLOOKUP(D15,type3!C:D,2,0)</f>
        <v>นางอุไรรัตน์ สุขเกษม</v>
      </c>
      <c r="F15" s="4" t="str">
        <f>VLOOKUP(E15,type3!D:E,2,0)</f>
        <v xml:space="preserve">78 ถ.เหมทานนท์ ต.ปากน้ำ อ.เมืองกระบี่ จ.กระบี่ </v>
      </c>
      <c r="G15" s="2" t="s">
        <v>18</v>
      </c>
      <c r="H15" s="1">
        <v>0</v>
      </c>
      <c r="I15" s="139">
        <v>0</v>
      </c>
      <c r="J15" s="102">
        <v>23</v>
      </c>
      <c r="K15" s="56">
        <f t="shared" ref="K15:K78" si="4">SUM(J15*4)</f>
        <v>92</v>
      </c>
      <c r="L15" s="56">
        <f t="shared" ref="L15:L78" si="5">K15*7%</f>
        <v>6.44</v>
      </c>
      <c r="M15" s="56">
        <f t="shared" ref="M15:M78" si="6">ROUNDUP(K15+L15,2)</f>
        <v>98.44</v>
      </c>
      <c r="N15" s="56">
        <v>6.44</v>
      </c>
      <c r="O15" s="96">
        <f t="shared" si="2"/>
        <v>98.44</v>
      </c>
      <c r="P15" s="56">
        <v>98.5</v>
      </c>
      <c r="Q15" s="118"/>
      <c r="R15" s="65"/>
      <c r="S15" s="45"/>
      <c r="T15" s="45"/>
      <c r="U15" s="45"/>
      <c r="V15" s="45"/>
    </row>
    <row r="16" spans="1:22">
      <c r="A16" s="94">
        <v>12</v>
      </c>
      <c r="B16" s="2" t="s">
        <v>3916</v>
      </c>
      <c r="C16" s="3" t="s">
        <v>332</v>
      </c>
      <c r="D16" s="2" t="s">
        <v>3643</v>
      </c>
      <c r="E16" s="4" t="str">
        <f>VLOOKUP(D16,type3!C:D,2,0)</f>
        <v>บ.ศรีผ่องพานิชย์ (ซันนี่)</v>
      </c>
      <c r="F16" s="4" t="str">
        <f>VLOOKUP(E16,type3!D:E,2,0)</f>
        <v>17 ถ.ประชาชื่น ต.ปากน้ำ อ.เมืองกระบี่ จ.กระบี่</v>
      </c>
      <c r="G16" s="2" t="s">
        <v>18</v>
      </c>
      <c r="H16" s="1">
        <v>0</v>
      </c>
      <c r="I16" s="139">
        <v>0</v>
      </c>
      <c r="J16" s="102">
        <v>8</v>
      </c>
      <c r="K16" s="56">
        <f t="shared" si="4"/>
        <v>32</v>
      </c>
      <c r="L16" s="56">
        <f t="shared" si="5"/>
        <v>2.2400000000000002</v>
      </c>
      <c r="M16" s="56">
        <f t="shared" si="6"/>
        <v>34.24</v>
      </c>
      <c r="N16" s="56">
        <v>2.2400000000000002</v>
      </c>
      <c r="O16" s="96">
        <f t="shared" si="2"/>
        <v>34.24</v>
      </c>
      <c r="P16" s="56">
        <v>34.25</v>
      </c>
      <c r="Q16" s="117"/>
      <c r="R16" s="65"/>
    </row>
    <row r="17" spans="1:22">
      <c r="A17" s="94">
        <v>13</v>
      </c>
      <c r="B17" s="2" t="s">
        <v>3916</v>
      </c>
      <c r="C17" s="3" t="s">
        <v>333</v>
      </c>
      <c r="D17" s="2" t="s">
        <v>3641</v>
      </c>
      <c r="E17" s="4" t="str">
        <f>VLOOKUP(D17,type3!C:D,2,0)</f>
        <v>บ.ศรีผ่องพานิชย์ (ซันนี่)</v>
      </c>
      <c r="F17" s="4" t="str">
        <f>VLOOKUP(E17,type3!D:E,2,0)</f>
        <v>17 ถ.ประชาชื่น ต.ปากน้ำ อ.เมืองกระบี่ จ.กระบี่</v>
      </c>
      <c r="G17" s="2" t="s">
        <v>18</v>
      </c>
      <c r="H17" s="1">
        <v>0</v>
      </c>
      <c r="I17" s="139">
        <v>0</v>
      </c>
      <c r="J17" s="102">
        <v>14</v>
      </c>
      <c r="K17" s="56">
        <f t="shared" si="4"/>
        <v>56</v>
      </c>
      <c r="L17" s="56">
        <f t="shared" si="5"/>
        <v>3.9200000000000004</v>
      </c>
      <c r="M17" s="56">
        <f t="shared" si="6"/>
        <v>59.92</v>
      </c>
      <c r="N17" s="56">
        <v>3.92</v>
      </c>
      <c r="O17" s="96">
        <f t="shared" si="2"/>
        <v>59.92</v>
      </c>
      <c r="P17" s="56">
        <v>60</v>
      </c>
      <c r="Q17" s="118"/>
      <c r="R17" s="65"/>
      <c r="U17" s="66"/>
    </row>
    <row r="18" spans="1:22">
      <c r="A18" s="94">
        <v>14</v>
      </c>
      <c r="B18" s="2" t="s">
        <v>3916</v>
      </c>
      <c r="C18" s="3" t="s">
        <v>334</v>
      </c>
      <c r="D18" s="2" t="s">
        <v>3636</v>
      </c>
      <c r="E18" s="4" t="str">
        <f>VLOOKUP(D18,type3!C:D,2,0)</f>
        <v>บ.ศรีผ่องพานิชย์ (ซันนี่)</v>
      </c>
      <c r="F18" s="4" t="str">
        <f>VLOOKUP(E18,type3!D:E,2,0)</f>
        <v>17 ถ.ประชาชื่น ต.ปากน้ำ อ.เมืองกระบี่ จ.กระบี่</v>
      </c>
      <c r="G18" s="2" t="s">
        <v>18</v>
      </c>
      <c r="H18" s="1">
        <v>0</v>
      </c>
      <c r="I18" s="139">
        <v>0</v>
      </c>
      <c r="J18" s="102">
        <v>3</v>
      </c>
      <c r="K18" s="56">
        <f t="shared" si="4"/>
        <v>12</v>
      </c>
      <c r="L18" s="56">
        <f t="shared" si="5"/>
        <v>0.84000000000000008</v>
      </c>
      <c r="M18" s="56">
        <f t="shared" si="6"/>
        <v>12.84</v>
      </c>
      <c r="N18" s="56">
        <v>0.84</v>
      </c>
      <c r="O18" s="96">
        <f t="shared" si="2"/>
        <v>12.84</v>
      </c>
      <c r="P18" s="56">
        <v>13</v>
      </c>
      <c r="Q18" s="118"/>
      <c r="R18" s="65"/>
      <c r="S18" s="47"/>
      <c r="T18" s="47"/>
    </row>
    <row r="19" spans="1:22">
      <c r="A19" s="94">
        <v>15</v>
      </c>
      <c r="B19" s="2" t="s">
        <v>3916</v>
      </c>
      <c r="C19" s="3" t="s">
        <v>335</v>
      </c>
      <c r="D19" s="2" t="s">
        <v>3638</v>
      </c>
      <c r="E19" s="4" t="str">
        <f>VLOOKUP(D19,type3!C:D,2,0)</f>
        <v>นางวรรณี คำปล้อง (แว่นท็อปเจริญ)</v>
      </c>
      <c r="F19" s="4" t="str">
        <f>VLOOKUP(E19,type3!D:E,2,0)</f>
        <v>20,22 ซ.4 (ประชาชื่น) ถ.มหาราช ต.ปากน้ำ อ.เมืองกระบี่ จ.กระบี่</v>
      </c>
      <c r="G19" s="2" t="s">
        <v>18</v>
      </c>
      <c r="H19" s="1">
        <v>0</v>
      </c>
      <c r="I19" s="139">
        <v>0</v>
      </c>
      <c r="J19" s="102">
        <v>26</v>
      </c>
      <c r="K19" s="56">
        <f t="shared" si="4"/>
        <v>104</v>
      </c>
      <c r="L19" s="56">
        <f t="shared" si="5"/>
        <v>7.2800000000000011</v>
      </c>
      <c r="M19" s="56">
        <f t="shared" si="6"/>
        <v>111.28</v>
      </c>
      <c r="N19" s="56">
        <v>7.28</v>
      </c>
      <c r="O19" s="96">
        <f t="shared" si="2"/>
        <v>111.28</v>
      </c>
      <c r="P19" s="56">
        <v>111.5</v>
      </c>
      <c r="Q19" s="118"/>
      <c r="R19" s="65"/>
      <c r="S19" s="45"/>
      <c r="T19" s="45"/>
      <c r="U19" s="45"/>
      <c r="V19" s="45"/>
    </row>
    <row r="20" spans="1:22">
      <c r="A20" s="94">
        <v>16</v>
      </c>
      <c r="B20" s="2" t="s">
        <v>3916</v>
      </c>
      <c r="C20" s="3" t="s">
        <v>336</v>
      </c>
      <c r="D20" s="2" t="s">
        <v>3633</v>
      </c>
      <c r="E20" s="4" t="str">
        <f>VLOOKUP(D20,type3!C:D,2,0)</f>
        <v>บ.ศรีผ่องพานิชย์ (ซันนี่)</v>
      </c>
      <c r="F20" s="4" t="str">
        <f>VLOOKUP(E20,type3!D:E,2,0)</f>
        <v>17 ถ.ประชาชื่น ต.ปากน้ำ อ.เมืองกระบี่ จ.กระบี่</v>
      </c>
      <c r="G20" s="2" t="s">
        <v>18</v>
      </c>
      <c r="H20" s="1">
        <v>0</v>
      </c>
      <c r="I20" s="139">
        <v>0</v>
      </c>
      <c r="J20" s="102">
        <v>19</v>
      </c>
      <c r="K20" s="56">
        <f t="shared" si="4"/>
        <v>76</v>
      </c>
      <c r="L20" s="56">
        <f t="shared" si="5"/>
        <v>5.32</v>
      </c>
      <c r="M20" s="56">
        <f t="shared" si="6"/>
        <v>81.319999999999993</v>
      </c>
      <c r="N20" s="56">
        <v>5.32</v>
      </c>
      <c r="O20" s="96">
        <f t="shared" si="2"/>
        <v>81.319999999999993</v>
      </c>
      <c r="P20" s="56">
        <v>81.5</v>
      </c>
      <c r="Q20" s="117"/>
      <c r="R20" s="65"/>
      <c r="S20" s="45"/>
      <c r="T20" s="45"/>
    </row>
    <row r="21" spans="1:22">
      <c r="A21" s="94">
        <v>17</v>
      </c>
      <c r="B21" s="2" t="s">
        <v>3916</v>
      </c>
      <c r="C21" s="3" t="s">
        <v>337</v>
      </c>
      <c r="D21" s="2" t="s">
        <v>3630</v>
      </c>
      <c r="E21" s="4" t="str">
        <f>VLOOKUP(D21,type3!C:D,2,0)</f>
        <v>บ.ศรีผ่องพานิชย์ (ห้างอันดามัน)</v>
      </c>
      <c r="F21" s="4" t="str">
        <f>VLOOKUP(E21,type3!D:E,2,0)</f>
        <v>16-18 ถ.ประชาชื่น ต.ปากน้ำ อ.เมืองกระบี่ จ.กระบี่</v>
      </c>
      <c r="G21" s="2" t="s">
        <v>18</v>
      </c>
      <c r="H21" s="1">
        <v>0</v>
      </c>
      <c r="I21" s="139">
        <v>0</v>
      </c>
      <c r="J21" s="102">
        <v>30</v>
      </c>
      <c r="K21" s="56">
        <f t="shared" si="4"/>
        <v>120</v>
      </c>
      <c r="L21" s="56">
        <f t="shared" si="5"/>
        <v>8.4</v>
      </c>
      <c r="M21" s="56">
        <f t="shared" si="6"/>
        <v>128.4</v>
      </c>
      <c r="N21" s="56">
        <v>8.4</v>
      </c>
      <c r="O21" s="96">
        <f t="shared" si="2"/>
        <v>128.4</v>
      </c>
      <c r="P21" s="56">
        <v>128.5</v>
      </c>
      <c r="Q21" s="118"/>
      <c r="R21" s="65"/>
      <c r="S21" s="47"/>
      <c r="T21" s="47"/>
      <c r="U21" s="66"/>
    </row>
    <row r="22" spans="1:22">
      <c r="A22" s="94">
        <v>18</v>
      </c>
      <c r="B22" s="2" t="s">
        <v>3916</v>
      </c>
      <c r="C22" s="3" t="s">
        <v>338</v>
      </c>
      <c r="D22" s="2" t="s">
        <v>3627</v>
      </c>
      <c r="E22" s="4" t="str">
        <f>VLOOKUP(D22,type3!C:D,2,0)</f>
        <v>บ.ศรีผ่องพานิชย์ (แก้วฟ้า)</v>
      </c>
      <c r="F22" s="4" t="str">
        <f>VLOOKUP(E22,type3!D:E,2,0)</f>
        <v>2 ถ.ประชาชื่น ต.ปากน้ำ อ.เมืองกระบี่ จ.กระบี่</v>
      </c>
      <c r="G22" s="2" t="s">
        <v>18</v>
      </c>
      <c r="H22" s="1">
        <v>0</v>
      </c>
      <c r="I22" s="139">
        <v>0</v>
      </c>
      <c r="J22" s="102">
        <v>15</v>
      </c>
      <c r="K22" s="56">
        <f t="shared" si="4"/>
        <v>60</v>
      </c>
      <c r="L22" s="56">
        <f t="shared" si="5"/>
        <v>4.2</v>
      </c>
      <c r="M22" s="56">
        <f t="shared" si="6"/>
        <v>64.2</v>
      </c>
      <c r="N22" s="56">
        <v>4.2</v>
      </c>
      <c r="O22" s="96">
        <f t="shared" si="2"/>
        <v>64.2</v>
      </c>
      <c r="P22" s="56">
        <v>64.25</v>
      </c>
      <c r="Q22" s="117"/>
      <c r="R22" s="65"/>
      <c r="S22" s="45"/>
      <c r="T22" s="45"/>
      <c r="U22" s="45"/>
      <c r="V22" s="45"/>
    </row>
    <row r="23" spans="1:22">
      <c r="A23" s="94">
        <v>19</v>
      </c>
      <c r="B23" s="2" t="s">
        <v>3916</v>
      </c>
      <c r="C23" s="3" t="s">
        <v>339</v>
      </c>
      <c r="D23" s="2" t="s">
        <v>3652</v>
      </c>
      <c r="E23" s="4" t="str">
        <f>VLOOKUP(D23,type3!C:D,2,0)</f>
        <v>บ.ศรีผ่องพานิชย์ (สว่างการแว่น)</v>
      </c>
      <c r="F23" s="4" t="str">
        <f>VLOOKUP(E23,type3!D:E,2,0)</f>
        <v>27 ถ.ประชาชื่น ต.ปากน้ำ อ.เมืองกระบี่ จ.กระบี่</v>
      </c>
      <c r="G23" s="2" t="s">
        <v>18</v>
      </c>
      <c r="H23" s="1">
        <v>0</v>
      </c>
      <c r="I23" s="139">
        <v>0</v>
      </c>
      <c r="J23" s="102">
        <v>18</v>
      </c>
      <c r="K23" s="56">
        <f t="shared" si="4"/>
        <v>72</v>
      </c>
      <c r="L23" s="56">
        <f t="shared" si="5"/>
        <v>5.0400000000000009</v>
      </c>
      <c r="M23" s="56">
        <f t="shared" si="6"/>
        <v>77.040000000000006</v>
      </c>
      <c r="N23" s="56">
        <v>5.04</v>
      </c>
      <c r="O23" s="96">
        <f t="shared" si="2"/>
        <v>77.040000000000006</v>
      </c>
      <c r="P23" s="56">
        <v>77.25</v>
      </c>
      <c r="Q23" s="118"/>
      <c r="R23" s="65"/>
      <c r="T23" s="140"/>
      <c r="U23" s="66"/>
      <c r="V23" s="45"/>
    </row>
    <row r="24" spans="1:22">
      <c r="A24" s="94">
        <v>20</v>
      </c>
      <c r="B24" s="2" t="s">
        <v>3916</v>
      </c>
      <c r="C24" s="3" t="s">
        <v>340</v>
      </c>
      <c r="D24" s="2" t="s">
        <v>3649</v>
      </c>
      <c r="E24" s="4" t="str">
        <f>VLOOKUP(D24,type3!C:D,2,0)</f>
        <v>บ.ศรีผ่องพานิชย์ (เสาวนิตย์)</v>
      </c>
      <c r="F24" s="4" t="str">
        <f>VLOOKUP(E24,type3!D:E,2,0)</f>
        <v xml:space="preserve">26 ถ.ประชาชื่น ต.ปากน้ำ อ.เมืองกระบี่ จ.กระบี่ </v>
      </c>
      <c r="G24" s="2" t="s">
        <v>18</v>
      </c>
      <c r="H24" s="1">
        <v>0</v>
      </c>
      <c r="I24" s="139">
        <v>0</v>
      </c>
      <c r="J24" s="102">
        <v>37</v>
      </c>
      <c r="K24" s="56">
        <f t="shared" si="4"/>
        <v>148</v>
      </c>
      <c r="L24" s="56">
        <f t="shared" si="5"/>
        <v>10.360000000000001</v>
      </c>
      <c r="M24" s="56">
        <f t="shared" si="6"/>
        <v>158.36000000000001</v>
      </c>
      <c r="N24" s="56">
        <v>10.36</v>
      </c>
      <c r="O24" s="96">
        <f t="shared" si="2"/>
        <v>158.36000000000001</v>
      </c>
      <c r="P24" s="56">
        <v>158.5</v>
      </c>
      <c r="Q24" s="117"/>
      <c r="R24" s="65"/>
      <c r="S24" s="45"/>
      <c r="T24" s="45"/>
    </row>
    <row r="25" spans="1:22">
      <c r="A25" s="94">
        <v>21</v>
      </c>
      <c r="B25" s="2" t="s">
        <v>3916</v>
      </c>
      <c r="C25" s="3" t="s">
        <v>341</v>
      </c>
      <c r="D25" s="2" t="s">
        <v>3661</v>
      </c>
      <c r="E25" s="4" t="str">
        <f>VLOOKUP(D25,type3!C:D,2,0)</f>
        <v>บ.ศรีผ่องพานิชย์ (นพมาศอาภรณ์)</v>
      </c>
      <c r="F25" s="4" t="str">
        <f>VLOOKUP(E25,type3!D:E,2,0)</f>
        <v>32 ถ.ประชาชื่น ต.ปากน้ำ อ.เมืองกระบี่ จ.กระบี่</v>
      </c>
      <c r="G25" s="2" t="s">
        <v>18</v>
      </c>
      <c r="H25" s="1">
        <v>0</v>
      </c>
      <c r="I25" s="139">
        <v>0</v>
      </c>
      <c r="J25" s="102">
        <v>10</v>
      </c>
      <c r="K25" s="56">
        <f t="shared" si="4"/>
        <v>40</v>
      </c>
      <c r="L25" s="56">
        <f t="shared" si="5"/>
        <v>2.8000000000000003</v>
      </c>
      <c r="M25" s="56">
        <f t="shared" si="6"/>
        <v>42.8</v>
      </c>
      <c r="N25" s="56">
        <v>2.8</v>
      </c>
      <c r="O25" s="96">
        <f t="shared" si="2"/>
        <v>42.8</v>
      </c>
      <c r="P25" s="56">
        <v>43</v>
      </c>
      <c r="Q25" s="118"/>
      <c r="R25" s="65"/>
      <c r="S25" s="45"/>
      <c r="T25" s="45"/>
      <c r="U25" s="45"/>
      <c r="V25" s="45"/>
    </row>
    <row r="26" spans="1:22">
      <c r="A26" s="94">
        <v>22</v>
      </c>
      <c r="B26" s="2" t="s">
        <v>3916</v>
      </c>
      <c r="C26" s="3" t="s">
        <v>342</v>
      </c>
      <c r="D26" s="2" t="s">
        <v>3658</v>
      </c>
      <c r="E26" s="4" t="str">
        <f>VLOOKUP(D26,type3!C:D,2,0)</f>
        <v>บ.ศรีผ่องพานิชย์ (Swallow Tour and Guest House)</v>
      </c>
      <c r="F26" s="4" t="str">
        <f>VLOOKUP(E26,type3!D:E,2,0)</f>
        <v>31 ถ.ประชาชื่น ต.ปากน้ำ อ.เมืองกระบี่ จ.กระบี่</v>
      </c>
      <c r="G26" s="2" t="s">
        <v>18</v>
      </c>
      <c r="H26" s="1">
        <v>0</v>
      </c>
      <c r="I26" s="139">
        <v>0</v>
      </c>
      <c r="J26" s="102">
        <v>8</v>
      </c>
      <c r="K26" s="56">
        <f t="shared" si="4"/>
        <v>32</v>
      </c>
      <c r="L26" s="56">
        <f t="shared" si="5"/>
        <v>2.2400000000000002</v>
      </c>
      <c r="M26" s="56">
        <f t="shared" si="6"/>
        <v>34.24</v>
      </c>
      <c r="N26" s="56">
        <v>2.2400000000000002</v>
      </c>
      <c r="O26" s="96">
        <f t="shared" si="2"/>
        <v>34.24</v>
      </c>
      <c r="P26" s="56">
        <v>34.25</v>
      </c>
      <c r="Q26" s="118"/>
      <c r="R26" s="65"/>
      <c r="S26" s="45"/>
      <c r="T26" s="45"/>
      <c r="U26" s="45"/>
      <c r="V26" s="45"/>
    </row>
    <row r="27" spans="1:22">
      <c r="A27" s="94">
        <v>23</v>
      </c>
      <c r="B27" s="2" t="s">
        <v>3916</v>
      </c>
      <c r="C27" s="3" t="s">
        <v>343</v>
      </c>
      <c r="D27" s="2" t="s">
        <v>3655</v>
      </c>
      <c r="E27" s="4" t="str">
        <f>VLOOKUP(D27,type3!C:D,2,0)</f>
        <v>บ.ศรีผ่องพานิชย์ (ธนวัฒน์)</v>
      </c>
      <c r="F27" s="4" t="str">
        <f>VLOOKUP(E27,type3!D:E,2,0)</f>
        <v>30 ถ.ประชาชื่น ต.ปากน้ำ อ.เมืองกระบี่ จ.กระบี่</v>
      </c>
      <c r="G27" s="2" t="s">
        <v>18</v>
      </c>
      <c r="H27" s="1">
        <v>0</v>
      </c>
      <c r="I27" s="139">
        <v>0</v>
      </c>
      <c r="J27" s="102">
        <v>17</v>
      </c>
      <c r="K27" s="56">
        <f t="shared" si="4"/>
        <v>68</v>
      </c>
      <c r="L27" s="56">
        <f t="shared" si="5"/>
        <v>4.7600000000000007</v>
      </c>
      <c r="M27" s="56">
        <f t="shared" si="6"/>
        <v>72.760000000000005</v>
      </c>
      <c r="N27" s="56">
        <v>4.76</v>
      </c>
      <c r="O27" s="96">
        <f t="shared" si="2"/>
        <v>72.760000000000005</v>
      </c>
      <c r="P27" s="56">
        <v>73</v>
      </c>
      <c r="Q27" s="118"/>
      <c r="R27" s="65"/>
      <c r="S27" s="45"/>
      <c r="T27" s="45"/>
      <c r="U27" s="45"/>
      <c r="V27" s="45"/>
    </row>
    <row r="28" spans="1:22">
      <c r="A28" s="94">
        <v>24</v>
      </c>
      <c r="B28" s="2" t="s">
        <v>3916</v>
      </c>
      <c r="C28" s="3" t="s">
        <v>344</v>
      </c>
      <c r="D28" s="2" t="s">
        <v>3664</v>
      </c>
      <c r="E28" s="4" t="str">
        <f>VLOOKUP(D28,type3!C:D,2,0)</f>
        <v>นางจารุมา ศิขรินรัตน์ (Late' fa)</v>
      </c>
      <c r="F28" s="4" t="str">
        <f>VLOOKUP(E28,type3!D:E,2,0)</f>
        <v>35 ถ.ประชาชื่น(มหาราช ซ.4) ต.ปากน้ำ อ.เมืองกระบี่ จ.กระบี่</v>
      </c>
      <c r="G28" s="2" t="s">
        <v>18</v>
      </c>
      <c r="H28" s="1">
        <v>0</v>
      </c>
      <c r="I28" s="139">
        <v>0</v>
      </c>
      <c r="J28" s="102">
        <v>27</v>
      </c>
      <c r="K28" s="56">
        <f t="shared" si="4"/>
        <v>108</v>
      </c>
      <c r="L28" s="56">
        <f t="shared" si="5"/>
        <v>7.5600000000000005</v>
      </c>
      <c r="M28" s="56">
        <f t="shared" si="6"/>
        <v>115.56</v>
      </c>
      <c r="N28" s="56">
        <v>7.56</v>
      </c>
      <c r="O28" s="96">
        <f t="shared" si="2"/>
        <v>115.56</v>
      </c>
      <c r="P28" s="56">
        <v>115.75</v>
      </c>
      <c r="Q28" s="118"/>
      <c r="R28" s="65"/>
      <c r="S28" s="45"/>
      <c r="T28" s="45"/>
      <c r="U28" s="45"/>
      <c r="V28" s="45"/>
    </row>
    <row r="29" spans="1:22">
      <c r="A29" s="94">
        <v>25</v>
      </c>
      <c r="B29" s="2" t="s">
        <v>3916</v>
      </c>
      <c r="C29" s="3" t="s">
        <v>345</v>
      </c>
      <c r="D29" s="2" t="s">
        <v>3861</v>
      </c>
      <c r="E29" s="4" t="str">
        <f>VLOOKUP(D29,type3!C:D,2,0)</f>
        <v>นายก้องศักดิ์ ดำดี</v>
      </c>
      <c r="F29" s="4" t="str">
        <f>VLOOKUP(E29,type3!D:E,2,0)</f>
        <v>27 ถ.รื่นฤดี มหาราช ซ.2 ต.ปากน้ำ อ.เมืองกระบี่ จ.กระบี่</v>
      </c>
      <c r="G29" s="2" t="s">
        <v>18</v>
      </c>
      <c r="H29" s="1">
        <v>0</v>
      </c>
      <c r="I29" s="139">
        <v>0</v>
      </c>
      <c r="J29" s="102">
        <v>34</v>
      </c>
      <c r="K29" s="56">
        <f t="shared" si="4"/>
        <v>136</v>
      </c>
      <c r="L29" s="56">
        <f t="shared" si="5"/>
        <v>9.5200000000000014</v>
      </c>
      <c r="M29" s="56">
        <f t="shared" si="6"/>
        <v>145.52000000000001</v>
      </c>
      <c r="N29" s="56">
        <v>9.52</v>
      </c>
      <c r="O29" s="96">
        <f t="shared" si="2"/>
        <v>145.52000000000001</v>
      </c>
      <c r="P29" s="56">
        <v>145.75</v>
      </c>
      <c r="Q29" s="117"/>
      <c r="R29" s="65"/>
      <c r="S29" s="33">
        <f>SUM(N14:N29)</f>
        <v>81.760000000000005</v>
      </c>
      <c r="T29" s="33">
        <f>SUM(O14:O29)</f>
        <v>1249.76</v>
      </c>
      <c r="U29" s="158">
        <f>SUM(P14:P29)</f>
        <v>1252</v>
      </c>
      <c r="V29" s="62">
        <v>1252</v>
      </c>
    </row>
    <row r="30" spans="1:22">
      <c r="A30" s="94">
        <v>26</v>
      </c>
      <c r="B30" s="2" t="s">
        <v>3917</v>
      </c>
      <c r="C30" s="3" t="s">
        <v>346</v>
      </c>
      <c r="D30" s="2" t="s">
        <v>3776</v>
      </c>
      <c r="E30" s="4" t="str">
        <f>VLOOKUP(D30,type3!C:D,2,0)</f>
        <v>นายซุ่ยหยิน แซ่จิว (ห้างทองสุวรรณนคร)</v>
      </c>
      <c r="F30" s="4" t="str">
        <f>VLOOKUP(E30,type3!D:E,2,0)</f>
        <v>129 ถ.อุตรกิจ ต.ปากน้ำ อ.เมืองกระบี่ จ.กระบี่</v>
      </c>
      <c r="G30" s="2" t="s">
        <v>18</v>
      </c>
      <c r="H30" s="1">
        <v>0</v>
      </c>
      <c r="I30" s="139">
        <v>0</v>
      </c>
      <c r="J30" s="102">
        <v>30</v>
      </c>
      <c r="K30" s="56">
        <f t="shared" si="4"/>
        <v>120</v>
      </c>
      <c r="L30" s="56">
        <f t="shared" si="5"/>
        <v>8.4</v>
      </c>
      <c r="M30" s="56">
        <f t="shared" si="6"/>
        <v>128.4</v>
      </c>
      <c r="N30" s="56">
        <v>8.4</v>
      </c>
      <c r="O30" s="96">
        <f t="shared" si="2"/>
        <v>128.4</v>
      </c>
      <c r="P30" s="56">
        <v>128.5</v>
      </c>
      <c r="Q30" s="118"/>
      <c r="R30" s="65"/>
      <c r="S30" s="45"/>
      <c r="T30" s="45"/>
      <c r="U30" s="45"/>
      <c r="V30" s="45"/>
    </row>
    <row r="31" spans="1:22">
      <c r="A31" s="94">
        <v>27</v>
      </c>
      <c r="B31" s="2" t="s">
        <v>3917</v>
      </c>
      <c r="C31" s="3" t="s">
        <v>347</v>
      </c>
      <c r="D31" s="2" t="s">
        <v>3821</v>
      </c>
      <c r="E31" s="4" t="str">
        <f>VLOOKUP(D31,type3!C:D,2,0)</f>
        <v>นายสานิตย์ สิงห์ชู (Apo Hotel)</v>
      </c>
      <c r="F31" s="4" t="str">
        <f>VLOOKUP(E31,type3!D:E,2,0)</f>
        <v>189 ถ.อุตรกิจ ต.ปากน้ำ อ.เมืองกระบี่ จ.กระบี่</v>
      </c>
      <c r="G31" s="2" t="s">
        <v>18</v>
      </c>
      <c r="H31" s="1">
        <v>0</v>
      </c>
      <c r="I31" s="139">
        <v>0</v>
      </c>
      <c r="J31" s="102">
        <v>85</v>
      </c>
      <c r="K31" s="56">
        <f t="shared" si="4"/>
        <v>340</v>
      </c>
      <c r="L31" s="56">
        <f t="shared" si="5"/>
        <v>23.8</v>
      </c>
      <c r="M31" s="56">
        <f t="shared" si="6"/>
        <v>363.8</v>
      </c>
      <c r="N31" s="56">
        <v>23.8</v>
      </c>
      <c r="O31" s="96">
        <f t="shared" si="2"/>
        <v>363.8</v>
      </c>
      <c r="P31" s="56">
        <v>364</v>
      </c>
      <c r="Q31" s="117"/>
      <c r="R31" s="65"/>
      <c r="T31" s="140"/>
      <c r="U31" s="66"/>
      <c r="V31" s="45"/>
    </row>
    <row r="32" spans="1:22">
      <c r="A32" s="94">
        <v>28</v>
      </c>
      <c r="B32" s="2" t="s">
        <v>3917</v>
      </c>
      <c r="C32" s="3" t="s">
        <v>348</v>
      </c>
      <c r="D32" s="2" t="s">
        <v>3831</v>
      </c>
      <c r="E32" s="4" t="str">
        <f>VLOOKUP(D32,type3!C:D,2,0)</f>
        <v>นายม่าซ้าย แหลมสัก-จุฑารัตน์ (ร้านอาหารโชคดี)</v>
      </c>
      <c r="F32" s="4" t="str">
        <f>VLOOKUP(E32,type3!D:E,2,0)</f>
        <v>226 ถ.อุตรกิจ ต.ปากน้ำ อ.เมืองกระบี่ จ.กระบี่</v>
      </c>
      <c r="G32" s="2" t="s">
        <v>18</v>
      </c>
      <c r="H32" s="1">
        <v>0</v>
      </c>
      <c r="I32" s="139">
        <v>0</v>
      </c>
      <c r="J32" s="102">
        <v>78</v>
      </c>
      <c r="K32" s="56">
        <f t="shared" si="4"/>
        <v>312</v>
      </c>
      <c r="L32" s="56">
        <f t="shared" si="5"/>
        <v>21.840000000000003</v>
      </c>
      <c r="M32" s="56">
        <f t="shared" si="6"/>
        <v>333.84</v>
      </c>
      <c r="N32" s="56">
        <v>21.84</v>
      </c>
      <c r="O32" s="96">
        <f t="shared" si="2"/>
        <v>333.84</v>
      </c>
      <c r="P32" s="56">
        <v>334</v>
      </c>
      <c r="Q32" s="118"/>
      <c r="R32" s="65"/>
      <c r="S32" s="45"/>
      <c r="T32" s="45"/>
      <c r="U32" s="45"/>
      <c r="V32" s="45"/>
    </row>
    <row r="33" spans="1:22">
      <c r="A33" s="94">
        <v>29</v>
      </c>
      <c r="B33" s="2" t="s">
        <v>3917</v>
      </c>
      <c r="C33" s="3" t="s">
        <v>349</v>
      </c>
      <c r="D33" s="2" t="s">
        <v>3773</v>
      </c>
      <c r="E33" s="4" t="str">
        <f>VLOOKUP(D33,type3!C:D,2,0)</f>
        <v>หจก.แพ็คอัพกรุ๊ป</v>
      </c>
      <c r="F33" s="4" t="str">
        <f>VLOOKUP(E33,type3!D:E,2,0)</f>
        <v>87 ถ.อุตริกจ ต.ปากน้ำ อ.เมืองกระบี่ จ.กระบี่</v>
      </c>
      <c r="G33" s="2" t="s">
        <v>18</v>
      </c>
      <c r="H33" s="1">
        <v>0</v>
      </c>
      <c r="I33" s="139">
        <v>0</v>
      </c>
      <c r="J33" s="102">
        <v>380</v>
      </c>
      <c r="K33" s="56">
        <f t="shared" si="4"/>
        <v>1520</v>
      </c>
      <c r="L33" s="56">
        <f t="shared" si="5"/>
        <v>106.4</v>
      </c>
      <c r="M33" s="56">
        <f t="shared" si="6"/>
        <v>1626.4</v>
      </c>
      <c r="N33" s="56">
        <v>106.4</v>
      </c>
      <c r="O33" s="96">
        <f t="shared" si="2"/>
        <v>1626.4</v>
      </c>
      <c r="P33" s="56">
        <v>1626.5</v>
      </c>
      <c r="Q33" s="117"/>
      <c r="R33" s="65"/>
      <c r="S33" s="45"/>
      <c r="T33" s="45"/>
    </row>
    <row r="34" spans="1:22">
      <c r="A34" s="94">
        <v>30</v>
      </c>
      <c r="B34" s="2" t="s">
        <v>3917</v>
      </c>
      <c r="C34" s="3" t="s">
        <v>350</v>
      </c>
      <c r="D34" s="2" t="s">
        <v>3791</v>
      </c>
      <c r="E34" s="4" t="str">
        <f>VLOOKUP(D34,type3!C:D,2,0)</f>
        <v>นายเซี๊ยะ แซ่หลี (A-Art)</v>
      </c>
      <c r="F34" s="4" t="str">
        <f>VLOOKUP(E34,type3!D:E,2,0)</f>
        <v>143 ถ.อุตรกิจ ต.ปากน้ำ อ.เมืองกระบี่ จ.กระบี่</v>
      </c>
      <c r="G34" s="2" t="s">
        <v>18</v>
      </c>
      <c r="H34" s="1">
        <v>0</v>
      </c>
      <c r="I34" s="139">
        <v>0</v>
      </c>
      <c r="J34" s="102">
        <v>13</v>
      </c>
      <c r="K34" s="56">
        <f t="shared" si="4"/>
        <v>52</v>
      </c>
      <c r="L34" s="56">
        <f t="shared" si="5"/>
        <v>3.6400000000000006</v>
      </c>
      <c r="M34" s="56">
        <f t="shared" si="6"/>
        <v>55.64</v>
      </c>
      <c r="N34" s="56">
        <v>3.64</v>
      </c>
      <c r="O34" s="96">
        <f t="shared" si="2"/>
        <v>55.64</v>
      </c>
      <c r="P34" s="56">
        <v>55.75</v>
      </c>
      <c r="Q34" s="118"/>
      <c r="R34" s="65"/>
    </row>
    <row r="35" spans="1:22">
      <c r="A35" s="94">
        <v>31</v>
      </c>
      <c r="B35" s="2" t="s">
        <v>3917</v>
      </c>
      <c r="C35" s="3" t="s">
        <v>351</v>
      </c>
      <c r="D35" s="2" t="s">
        <v>3708</v>
      </c>
      <c r="E35" s="4" t="str">
        <f>VLOOKUP(D35,type3!C:D,2,0)</f>
        <v>นางมยุรี สุนทรวรภาส (แจ็ค บูติก)</v>
      </c>
      <c r="F35" s="4" t="str">
        <f>VLOOKUP(E35,type3!D:E,2,0)</f>
        <v>35 ถ.สุคนธ์ ต.ปากน้ำ อ.เมืองกระบี่ จ.กระบี่</v>
      </c>
      <c r="G35" s="2" t="s">
        <v>18</v>
      </c>
      <c r="H35" s="1">
        <v>0</v>
      </c>
      <c r="I35" s="139">
        <v>0</v>
      </c>
      <c r="J35" s="102">
        <v>26</v>
      </c>
      <c r="K35" s="56">
        <f t="shared" si="4"/>
        <v>104</v>
      </c>
      <c r="L35" s="56">
        <f t="shared" si="5"/>
        <v>7.2800000000000011</v>
      </c>
      <c r="M35" s="56">
        <f t="shared" si="6"/>
        <v>111.28</v>
      </c>
      <c r="N35" s="56">
        <v>7.28</v>
      </c>
      <c r="O35" s="96">
        <f t="shared" si="2"/>
        <v>111.28</v>
      </c>
      <c r="P35" s="56">
        <v>111.5</v>
      </c>
      <c r="Q35" s="117"/>
      <c r="R35" s="65"/>
      <c r="T35" s="140"/>
      <c r="U35" s="66"/>
      <c r="V35" s="45"/>
    </row>
    <row r="36" spans="1:22">
      <c r="A36" s="94">
        <v>32</v>
      </c>
      <c r="B36" s="2" t="s">
        <v>3917</v>
      </c>
      <c r="C36" s="3" t="s">
        <v>352</v>
      </c>
      <c r="D36" s="2" t="s">
        <v>3705</v>
      </c>
      <c r="E36" s="4" t="str">
        <f>VLOOKUP(D36,type3!C:D,2,0)</f>
        <v>นางคนึงนิตย์ ชัยสวัสดิ์ (ห้างทองสุประดิษฐ์)</v>
      </c>
      <c r="F36" s="4" t="str">
        <f>VLOOKUP(E36,type3!D:E,2,0)</f>
        <v>33 ถ.สุคนธ์ ต.ปากน้ำ อ.เมืองกระบี่ จ.กระบี่</v>
      </c>
      <c r="G36" s="2" t="s">
        <v>18</v>
      </c>
      <c r="H36" s="1">
        <v>0</v>
      </c>
      <c r="I36" s="139">
        <v>0</v>
      </c>
      <c r="J36" s="102">
        <v>22</v>
      </c>
      <c r="K36" s="56">
        <f t="shared" si="4"/>
        <v>88</v>
      </c>
      <c r="L36" s="56">
        <f t="shared" si="5"/>
        <v>6.16</v>
      </c>
      <c r="M36" s="56">
        <f t="shared" si="6"/>
        <v>94.16</v>
      </c>
      <c r="N36" s="56">
        <v>6.16</v>
      </c>
      <c r="O36" s="96">
        <f t="shared" si="2"/>
        <v>94.16</v>
      </c>
      <c r="P36" s="56">
        <v>94.25</v>
      </c>
      <c r="Q36" s="118"/>
      <c r="R36" s="65"/>
      <c r="S36" s="47"/>
      <c r="T36" s="47"/>
    </row>
    <row r="37" spans="1:22">
      <c r="A37" s="94">
        <v>33</v>
      </c>
      <c r="B37" s="2" t="s">
        <v>3917</v>
      </c>
      <c r="C37" s="3" t="s">
        <v>353</v>
      </c>
      <c r="D37" s="2" t="s">
        <v>3699</v>
      </c>
      <c r="E37" s="4" t="str">
        <f>VLOOKUP(D37,type3!C:D,2,0)</f>
        <v>บ.ศรีผ่องพานิชย์ จำกัด (ห้างทองนำเจริญ)</v>
      </c>
      <c r="F37" s="4" t="str">
        <f>VLOOKUP(E37,type3!D:E,2,0)</f>
        <v>27-29 ถ.สุคนธ์ ต.ปากน้ำ อ.เมืองกระบี่ จ.กระบี่</v>
      </c>
      <c r="G37" s="2" t="s">
        <v>18</v>
      </c>
      <c r="H37" s="1">
        <v>0</v>
      </c>
      <c r="I37" s="139">
        <v>0</v>
      </c>
      <c r="J37" s="102">
        <v>5</v>
      </c>
      <c r="K37" s="56">
        <f t="shared" si="4"/>
        <v>20</v>
      </c>
      <c r="L37" s="56">
        <f t="shared" si="5"/>
        <v>1.4000000000000001</v>
      </c>
      <c r="M37" s="56">
        <f t="shared" si="6"/>
        <v>21.4</v>
      </c>
      <c r="N37" s="56">
        <v>1.4</v>
      </c>
      <c r="O37" s="96">
        <f t="shared" si="2"/>
        <v>21.4</v>
      </c>
      <c r="P37" s="56">
        <v>21.5</v>
      </c>
      <c r="Q37" s="117"/>
      <c r="R37" s="65"/>
      <c r="T37" s="140"/>
      <c r="U37" s="66"/>
      <c r="V37" s="45"/>
    </row>
    <row r="38" spans="1:22">
      <c r="A38" s="94">
        <v>34</v>
      </c>
      <c r="B38" s="2" t="s">
        <v>3917</v>
      </c>
      <c r="C38" s="3" t="s">
        <v>354</v>
      </c>
      <c r="D38" s="2" t="s">
        <v>3720</v>
      </c>
      <c r="E38" s="4" t="str">
        <f>VLOOKUP(D38,type3!C:D,2,0)</f>
        <v>นายบรรจบ กาลสัมฤทธิ์ (ไฮ้จั้วพาณิชย์)</v>
      </c>
      <c r="F38" s="4" t="str">
        <f>VLOOKUP(E38,type3!D:E,2,0)</f>
        <v>2/1 ถ.พัฒนา ต.ปากน้ำ อ.เมืองกระบี่ จ.กระบี่</v>
      </c>
      <c r="G38" s="2" t="s">
        <v>3914</v>
      </c>
      <c r="H38" s="1">
        <v>273.92</v>
      </c>
      <c r="I38" s="139">
        <v>17.920000000000002</v>
      </c>
      <c r="J38" s="102">
        <v>37</v>
      </c>
      <c r="K38" s="56">
        <f t="shared" si="4"/>
        <v>148</v>
      </c>
      <c r="L38" s="56">
        <f t="shared" si="5"/>
        <v>10.360000000000001</v>
      </c>
      <c r="M38" s="56">
        <f t="shared" si="6"/>
        <v>158.36000000000001</v>
      </c>
      <c r="N38" s="56">
        <v>28.28</v>
      </c>
      <c r="O38" s="96">
        <f t="shared" si="2"/>
        <v>432.28000000000003</v>
      </c>
      <c r="P38" s="56">
        <v>432.5</v>
      </c>
      <c r="Q38" s="118"/>
      <c r="R38" s="65"/>
      <c r="S38" s="47"/>
      <c r="T38" s="47"/>
    </row>
    <row r="39" spans="1:22">
      <c r="A39" s="94">
        <v>35</v>
      </c>
      <c r="B39" s="2" t="s">
        <v>3917</v>
      </c>
      <c r="C39" s="3" t="s">
        <v>355</v>
      </c>
      <c r="D39" s="2" t="s">
        <v>3725</v>
      </c>
      <c r="E39" s="4" t="str">
        <f>VLOOKUP(D39,type3!C:D,2,0)</f>
        <v>นายกิตติ จิววุฒิพงศ์ (แสงทองการแว่น)</v>
      </c>
      <c r="F39" s="4" t="str">
        <f>VLOOKUP(E39,type3!D:E,2,0)</f>
        <v>3 ถ.พัฒนา มหาราช ซ.6 ต.ปากน้ำ อ.เมืองกระบี่ จ.กระบี่</v>
      </c>
      <c r="G39" s="2" t="s">
        <v>18</v>
      </c>
      <c r="H39" s="1">
        <v>0</v>
      </c>
      <c r="I39" s="139">
        <v>0</v>
      </c>
      <c r="J39" s="102">
        <v>9</v>
      </c>
      <c r="K39" s="56">
        <f t="shared" si="4"/>
        <v>36</v>
      </c>
      <c r="L39" s="56">
        <f t="shared" si="5"/>
        <v>2.5200000000000005</v>
      </c>
      <c r="M39" s="56">
        <f t="shared" si="6"/>
        <v>38.520000000000003</v>
      </c>
      <c r="N39" s="56">
        <v>2.52</v>
      </c>
      <c r="O39" s="96">
        <f t="shared" si="2"/>
        <v>38.520000000000003</v>
      </c>
      <c r="P39" s="56">
        <v>38.75</v>
      </c>
      <c r="Q39" s="117"/>
      <c r="R39" s="65"/>
      <c r="S39" s="45"/>
      <c r="T39" s="45"/>
      <c r="U39" s="45"/>
      <c r="V39" s="45"/>
    </row>
    <row r="40" spans="1:22">
      <c r="A40" s="94">
        <v>36</v>
      </c>
      <c r="B40" s="2" t="s">
        <v>3917</v>
      </c>
      <c r="C40" s="3" t="s">
        <v>356</v>
      </c>
      <c r="D40" s="2" t="s">
        <v>3743</v>
      </c>
      <c r="E40" s="4" t="str">
        <f>VLOOKUP(D40,type3!C:D,2,0)</f>
        <v>บ.ศรีผ่องพานิชย์ (สุวรรณาเภสัช)</v>
      </c>
      <c r="F40" s="4" t="str">
        <f>VLOOKUP(E40,type3!D:E,2,0)</f>
        <v>31 ถ.พัฒนา ต.ปากน้ำ อ.เมืองกระบี่ จ.กระบี่</v>
      </c>
      <c r="G40" s="2" t="s">
        <v>18</v>
      </c>
      <c r="H40" s="1">
        <v>0</v>
      </c>
      <c r="I40" s="139">
        <v>0</v>
      </c>
      <c r="J40" s="102">
        <v>35</v>
      </c>
      <c r="K40" s="56">
        <f t="shared" si="4"/>
        <v>140</v>
      </c>
      <c r="L40" s="56">
        <f t="shared" si="5"/>
        <v>9.8000000000000007</v>
      </c>
      <c r="M40" s="56">
        <f t="shared" si="6"/>
        <v>149.80000000000001</v>
      </c>
      <c r="N40" s="56">
        <v>9.8000000000000007</v>
      </c>
      <c r="O40" s="96">
        <f t="shared" si="2"/>
        <v>149.80000000000001</v>
      </c>
      <c r="P40" s="56">
        <v>150</v>
      </c>
      <c r="Q40" s="117"/>
      <c r="R40" s="65"/>
      <c r="S40" s="45"/>
      <c r="T40" s="45"/>
    </row>
    <row r="41" spans="1:22">
      <c r="A41" s="94">
        <v>37</v>
      </c>
      <c r="B41" s="2" t="s">
        <v>3917</v>
      </c>
      <c r="C41" s="3" t="s">
        <v>357</v>
      </c>
      <c r="D41" s="2" t="s">
        <v>3749</v>
      </c>
      <c r="E41" s="4" t="str">
        <f>VLOOKUP(D41,type3!C:D,2,0)</f>
        <v>บ.ศรีผ่องพานิชย์ (โกจิว)</v>
      </c>
      <c r="F41" s="4" t="str">
        <f>VLOOKUP(E41,type3!D:E,2,0)</f>
        <v>40 ถ.พัฒนา ต.ปากน้ำ อ.เมืองกระบี่ จ.กระบี่</v>
      </c>
      <c r="G41" s="2" t="s">
        <v>18</v>
      </c>
      <c r="H41" s="1">
        <v>0</v>
      </c>
      <c r="I41" s="139">
        <v>0</v>
      </c>
      <c r="J41" s="102">
        <v>24</v>
      </c>
      <c r="K41" s="56">
        <f t="shared" si="4"/>
        <v>96</v>
      </c>
      <c r="L41" s="56">
        <f t="shared" si="5"/>
        <v>6.7200000000000006</v>
      </c>
      <c r="M41" s="56">
        <f t="shared" si="6"/>
        <v>102.72</v>
      </c>
      <c r="N41" s="56">
        <v>6.72</v>
      </c>
      <c r="O41" s="96">
        <f t="shared" si="2"/>
        <v>102.72</v>
      </c>
      <c r="P41" s="56">
        <v>102.75</v>
      </c>
      <c r="Q41" s="117"/>
      <c r="R41" s="65"/>
      <c r="S41" s="45"/>
      <c r="T41" s="45"/>
    </row>
    <row r="42" spans="1:22">
      <c r="A42" s="94">
        <v>38</v>
      </c>
      <c r="B42" s="2" t="s">
        <v>3917</v>
      </c>
      <c r="C42" s="3" t="s">
        <v>358</v>
      </c>
      <c r="D42" s="2" t="s">
        <v>3740</v>
      </c>
      <c r="E42" s="4" t="str">
        <f>VLOOKUP(D42,type3!C:D,2,0)</f>
        <v>บ.ศรีผ่องพานิชย์ (รุ้งเพชร)</v>
      </c>
      <c r="F42" s="4" t="str">
        <f>VLOOKUP(E42,type3!D:E,2,0)</f>
        <v>29 ถ.พัฒนา ต.ปากน้ำ อ.เมืองกระบี่ จ.กระบี่</v>
      </c>
      <c r="G42" s="2" t="s">
        <v>18</v>
      </c>
      <c r="H42" s="1">
        <v>0</v>
      </c>
      <c r="I42" s="139">
        <v>0</v>
      </c>
      <c r="J42" s="102">
        <v>14</v>
      </c>
      <c r="K42" s="56">
        <f t="shared" si="4"/>
        <v>56</v>
      </c>
      <c r="L42" s="56">
        <f t="shared" si="5"/>
        <v>3.9200000000000004</v>
      </c>
      <c r="M42" s="56">
        <f t="shared" si="6"/>
        <v>59.92</v>
      </c>
      <c r="N42" s="56">
        <v>3.92</v>
      </c>
      <c r="O42" s="96">
        <f t="shared" si="2"/>
        <v>59.92</v>
      </c>
      <c r="P42" s="56">
        <v>60</v>
      </c>
      <c r="Q42" s="117"/>
      <c r="R42" s="65"/>
      <c r="S42" s="33">
        <f>SUM(N30:N42)</f>
        <v>230.16</v>
      </c>
      <c r="T42" s="33">
        <f>SUM(O30:O42)</f>
        <v>3518.1600000000003</v>
      </c>
      <c r="U42" s="158">
        <f>SUM(P30:P42)</f>
        <v>3520</v>
      </c>
      <c r="V42" s="62">
        <v>3520</v>
      </c>
    </row>
    <row r="43" spans="1:22">
      <c r="A43" s="94">
        <v>39</v>
      </c>
      <c r="B43" s="2" t="s">
        <v>3919</v>
      </c>
      <c r="C43" s="3" t="s">
        <v>359</v>
      </c>
      <c r="D43" s="2" t="s">
        <v>3507</v>
      </c>
      <c r="E43" s="4" t="str">
        <f>VLOOKUP(D43,type3!C:D,2,0)</f>
        <v>นางเผี้ยน เอ่งฉ้าน</v>
      </c>
      <c r="F43" s="4" t="str">
        <f>VLOOKUP(E43,type3!D:E,2,0)</f>
        <v>52/1 ถ.เจ้าฟ้า ต.ปากน้ำ อ.เมืองกระบี่ จ.กระบี่</v>
      </c>
      <c r="G43" s="2" t="s">
        <v>3915</v>
      </c>
      <c r="H43" s="1">
        <v>1425.24</v>
      </c>
      <c r="I43" s="139">
        <v>93.24</v>
      </c>
      <c r="J43" s="102">
        <v>343</v>
      </c>
      <c r="K43" s="56">
        <f t="shared" si="4"/>
        <v>1372</v>
      </c>
      <c r="L43" s="56">
        <f t="shared" si="5"/>
        <v>96.04</v>
      </c>
      <c r="M43" s="56">
        <f t="shared" si="6"/>
        <v>1468.04</v>
      </c>
      <c r="N43" s="56">
        <v>189.28</v>
      </c>
      <c r="O43" s="96">
        <f t="shared" si="2"/>
        <v>2893.2799999999997</v>
      </c>
      <c r="P43" s="56">
        <v>2893.5</v>
      </c>
      <c r="Q43" s="117"/>
      <c r="R43" s="65"/>
      <c r="S43" s="45"/>
      <c r="T43" s="45"/>
      <c r="U43" s="45"/>
      <c r="V43" s="45"/>
    </row>
    <row r="44" spans="1:22">
      <c r="A44" s="94">
        <v>40</v>
      </c>
      <c r="B44" s="2" t="s">
        <v>3919</v>
      </c>
      <c r="C44" s="3" t="s">
        <v>360</v>
      </c>
      <c r="D44" s="2" t="s">
        <v>3466</v>
      </c>
      <c r="E44" s="4" t="str">
        <f>VLOOKUP(D44,type3!C:D,2,0)</f>
        <v>นางลำดวน ภูมิสุทราผล-ข้างบ้านเก่าน้าเพ็ญ</v>
      </c>
      <c r="F44" s="4" t="str">
        <f>VLOOKUP(E44,type3!D:E,2,0)</f>
        <v>7/2 ถ.เจ้าฟ้า ต.ปากน้ำ อ.เมืองกระบี่ จ.กระบี่</v>
      </c>
      <c r="G44" s="2" t="s">
        <v>3915</v>
      </c>
      <c r="H44" s="1">
        <v>77.040000000000006</v>
      </c>
      <c r="I44" s="139">
        <v>5.04</v>
      </c>
      <c r="J44" s="102">
        <v>21</v>
      </c>
      <c r="K44" s="56">
        <f t="shared" si="4"/>
        <v>84</v>
      </c>
      <c r="L44" s="56">
        <f t="shared" si="5"/>
        <v>5.8800000000000008</v>
      </c>
      <c r="M44" s="56">
        <f t="shared" si="6"/>
        <v>89.88</v>
      </c>
      <c r="N44" s="56">
        <v>10.92</v>
      </c>
      <c r="O44" s="96">
        <f t="shared" si="2"/>
        <v>166.92000000000002</v>
      </c>
      <c r="P44" s="56">
        <v>167</v>
      </c>
      <c r="Q44" s="117"/>
      <c r="R44" s="65"/>
      <c r="S44" s="45"/>
      <c r="T44" s="45"/>
      <c r="U44" s="45"/>
      <c r="V44" s="45"/>
    </row>
    <row r="45" spans="1:22">
      <c r="A45" s="94">
        <v>41</v>
      </c>
      <c r="B45" s="2" t="s">
        <v>3919</v>
      </c>
      <c r="C45" s="3" t="s">
        <v>361</v>
      </c>
      <c r="D45" s="2" t="s">
        <v>3469</v>
      </c>
      <c r="E45" s="4" t="str">
        <f>VLOOKUP(D45,type3!C:D,2,0)</f>
        <v>นางเพ็ญลักษณ์ บุญชนะวิวัฒน์</v>
      </c>
      <c r="F45" s="4" t="str">
        <f>VLOOKUP(E45,type3!D:E,2,0)</f>
        <v>7/5 ถ.เจ้าฟ้า ต.ปากน้ำ อ.เมืองกระบี่ จ.กระบี่</v>
      </c>
      <c r="G45" s="2" t="s">
        <v>3915</v>
      </c>
      <c r="H45" s="1">
        <v>175.48</v>
      </c>
      <c r="I45" s="139">
        <v>11.48</v>
      </c>
      <c r="J45" s="102">
        <v>45</v>
      </c>
      <c r="K45" s="56">
        <f t="shared" si="4"/>
        <v>180</v>
      </c>
      <c r="L45" s="56">
        <f t="shared" si="5"/>
        <v>12.600000000000001</v>
      </c>
      <c r="M45" s="56">
        <f t="shared" si="6"/>
        <v>192.6</v>
      </c>
      <c r="N45" s="56">
        <v>24.08</v>
      </c>
      <c r="O45" s="96">
        <f t="shared" si="2"/>
        <v>368.08</v>
      </c>
      <c r="P45" s="56">
        <v>368.25</v>
      </c>
      <c r="Q45" s="117"/>
      <c r="R45" s="65"/>
    </row>
    <row r="46" spans="1:22">
      <c r="A46" s="94">
        <v>42</v>
      </c>
      <c r="B46" s="2" t="s">
        <v>3919</v>
      </c>
      <c r="C46" s="3" t="s">
        <v>362</v>
      </c>
      <c r="D46" s="2" t="s">
        <v>3886</v>
      </c>
      <c r="E46" s="4" t="str">
        <f>VLOOKUP(D46,type3!C:D,2,0)</f>
        <v>นางกิ้มฮั้ว พันเชย</v>
      </c>
      <c r="F46" s="4" t="str">
        <f>VLOOKUP(E46,type3!D:E,2,0)</f>
        <v>78 ถ.คงคา ต.ปากน้ำ อ.เมืองกระบี่ จ.กระบี่</v>
      </c>
      <c r="G46" s="2" t="s">
        <v>18</v>
      </c>
      <c r="H46" s="1">
        <v>0</v>
      </c>
      <c r="I46" s="139">
        <v>0</v>
      </c>
      <c r="J46" s="102">
        <v>18</v>
      </c>
      <c r="K46" s="56">
        <f t="shared" si="4"/>
        <v>72</v>
      </c>
      <c r="L46" s="56">
        <f t="shared" si="5"/>
        <v>5.0400000000000009</v>
      </c>
      <c r="M46" s="56">
        <f t="shared" si="6"/>
        <v>77.040000000000006</v>
      </c>
      <c r="N46" s="56">
        <v>5.04</v>
      </c>
      <c r="O46" s="96">
        <f t="shared" si="2"/>
        <v>77.040000000000006</v>
      </c>
      <c r="P46" s="56">
        <v>77.25</v>
      </c>
      <c r="Q46" s="117"/>
      <c r="R46" s="65"/>
      <c r="S46" s="45"/>
      <c r="T46" s="45"/>
    </row>
    <row r="47" spans="1:22">
      <c r="A47" s="94">
        <v>43</v>
      </c>
      <c r="B47" s="2" t="s">
        <v>3919</v>
      </c>
      <c r="C47" s="3" t="s">
        <v>363</v>
      </c>
      <c r="D47" s="2" t="s">
        <v>3889</v>
      </c>
      <c r="E47" s="4" t="str">
        <f>VLOOKUP(D47,type3!C:D,2,0)</f>
        <v>นายม้าซ้าย แหลมสัก</v>
      </c>
      <c r="F47" s="4" t="str">
        <f>VLOOKUP(E47,type3!D:E,2,0)</f>
        <v>82 ถ.คงคา ต.ปากน้ำ อ.เมืองกระบี่ จ.กระบี่</v>
      </c>
      <c r="G47" s="2" t="s">
        <v>18</v>
      </c>
      <c r="H47" s="1">
        <v>0</v>
      </c>
      <c r="I47" s="139">
        <v>0</v>
      </c>
      <c r="J47" s="102">
        <v>43</v>
      </c>
      <c r="K47" s="56">
        <f t="shared" si="4"/>
        <v>172</v>
      </c>
      <c r="L47" s="56">
        <f t="shared" si="5"/>
        <v>12.040000000000001</v>
      </c>
      <c r="M47" s="56">
        <f t="shared" si="6"/>
        <v>184.04</v>
      </c>
      <c r="N47" s="56">
        <v>12.04</v>
      </c>
      <c r="O47" s="96">
        <f t="shared" si="2"/>
        <v>184.04</v>
      </c>
      <c r="P47" s="56">
        <v>184.25</v>
      </c>
      <c r="Q47" s="117"/>
      <c r="R47" s="65"/>
      <c r="S47" s="33">
        <f>SUM(N43:N47)</f>
        <v>241.35999999999996</v>
      </c>
      <c r="T47" s="33">
        <f>SUM(O43:O47)</f>
        <v>3689.3599999999997</v>
      </c>
      <c r="U47" s="158">
        <f>SUM(P43:P47)</f>
        <v>3690.25</v>
      </c>
      <c r="V47" s="62">
        <v>3690.25</v>
      </c>
    </row>
    <row r="48" spans="1:22">
      <c r="A48" s="94">
        <v>44</v>
      </c>
      <c r="B48" s="2" t="s">
        <v>3921</v>
      </c>
      <c r="C48" s="3" t="s">
        <v>364</v>
      </c>
      <c r="D48" s="2" t="s">
        <v>3447</v>
      </c>
      <c r="E48" s="4" t="str">
        <f>VLOOKUP(D48,type3!C:D,2,0)</f>
        <v>นายสุวิทย์ บุญชนะวิวัฒน์</v>
      </c>
      <c r="F48" s="4" t="str">
        <f>VLOOKUP(E48,type3!D:E,2,0)</f>
        <v>3/20 ถ.เจ้าคุณ ต.ปากน้ำ อ.เมืองกระบี่ จ.กระบี่</v>
      </c>
      <c r="G48" s="2" t="s">
        <v>3914</v>
      </c>
      <c r="H48" s="1">
        <v>64.2</v>
      </c>
      <c r="I48" s="139">
        <v>4.2</v>
      </c>
      <c r="J48" s="102">
        <v>10</v>
      </c>
      <c r="K48" s="56">
        <f t="shared" si="4"/>
        <v>40</v>
      </c>
      <c r="L48" s="56">
        <f t="shared" si="5"/>
        <v>2.8000000000000003</v>
      </c>
      <c r="M48" s="56">
        <f t="shared" si="6"/>
        <v>42.8</v>
      </c>
      <c r="N48" s="56">
        <v>7</v>
      </c>
      <c r="O48" s="96">
        <f t="shared" si="2"/>
        <v>107</v>
      </c>
      <c r="P48" s="56">
        <v>107</v>
      </c>
      <c r="Q48" s="117"/>
      <c r="R48" s="65"/>
      <c r="S48" s="45"/>
      <c r="T48" s="45"/>
    </row>
    <row r="49" spans="1:22">
      <c r="A49" s="94">
        <v>45</v>
      </c>
      <c r="B49" s="2" t="s">
        <v>3921</v>
      </c>
      <c r="C49" s="3" t="s">
        <v>365</v>
      </c>
      <c r="D49" s="2" t="s">
        <v>3457</v>
      </c>
      <c r="E49" s="4" t="str">
        <f>VLOOKUP(D49,type3!C:D,2,0)</f>
        <v>บริษัท บุญสยามเทรดดิ้ง จำกัด (สำนักงานใหญ่) 0815539000032</v>
      </c>
      <c r="F49" s="4" t="str">
        <f>VLOOKUP(E49,type3!D:E,2,0)</f>
        <v xml:space="preserve">27 ถ.เจ้าคุณ ต.ปากน้ำ อ.เมืองกระบี่ จ.กระบี่  </v>
      </c>
      <c r="G49" s="2" t="s">
        <v>18</v>
      </c>
      <c r="H49" s="1">
        <v>0</v>
      </c>
      <c r="I49" s="139">
        <v>0</v>
      </c>
      <c r="J49" s="102">
        <v>680</v>
      </c>
      <c r="K49" s="56">
        <f t="shared" si="4"/>
        <v>2720</v>
      </c>
      <c r="L49" s="56">
        <f t="shared" si="5"/>
        <v>190.4</v>
      </c>
      <c r="M49" s="56">
        <f t="shared" si="6"/>
        <v>2910.4</v>
      </c>
      <c r="N49" s="56">
        <v>190.4</v>
      </c>
      <c r="O49" s="96">
        <f t="shared" si="2"/>
        <v>2910.4</v>
      </c>
      <c r="P49" s="56">
        <v>2910.4</v>
      </c>
      <c r="Q49" s="117" t="s">
        <v>3924</v>
      </c>
      <c r="R49" s="65"/>
      <c r="S49" s="45"/>
      <c r="T49" s="45"/>
      <c r="U49" s="45"/>
      <c r="V49" s="45"/>
    </row>
    <row r="50" spans="1:22">
      <c r="A50" s="94">
        <v>46</v>
      </c>
      <c r="B50" s="2" t="s">
        <v>3921</v>
      </c>
      <c r="C50" s="3" t="s">
        <v>366</v>
      </c>
      <c r="D50" s="2" t="s">
        <v>3606</v>
      </c>
      <c r="E50" s="4" t="str">
        <f>VLOOKUP(D50,type3!C:D,2,0)</f>
        <v>สหกรณ์ออมทรัพย์ครูกระบี่</v>
      </c>
      <c r="F50" s="4" t="str">
        <f>VLOOKUP(E50,type3!D:E,2,0)</f>
        <v>ถ.กระบี่ ต.ปากน้ำ อ.เมืองกระบี่ จ.กระบี่</v>
      </c>
      <c r="G50" s="2" t="s">
        <v>18</v>
      </c>
      <c r="H50" s="1">
        <v>0</v>
      </c>
      <c r="I50" s="139">
        <v>0</v>
      </c>
      <c r="J50" s="102">
        <v>27</v>
      </c>
      <c r="K50" s="56">
        <f t="shared" si="4"/>
        <v>108</v>
      </c>
      <c r="L50" s="56">
        <f t="shared" si="5"/>
        <v>7.5600000000000005</v>
      </c>
      <c r="M50" s="56">
        <f t="shared" si="6"/>
        <v>115.56</v>
      </c>
      <c r="N50" s="56">
        <v>7.56</v>
      </c>
      <c r="O50" s="96">
        <f t="shared" si="2"/>
        <v>115.56</v>
      </c>
      <c r="P50" s="56">
        <v>115.75</v>
      </c>
      <c r="Q50" s="117"/>
      <c r="R50" s="65"/>
      <c r="S50" s="33">
        <f>SUM(N48:N50)</f>
        <v>204.96</v>
      </c>
      <c r="T50" s="33">
        <f>SUM(O48:O50)</f>
        <v>3132.96</v>
      </c>
      <c r="U50" s="158">
        <f>SUM(P48:P50)</f>
        <v>3133.15</v>
      </c>
      <c r="V50" s="62">
        <v>3133.15</v>
      </c>
    </row>
    <row r="51" spans="1:22">
      <c r="A51" s="94">
        <v>47</v>
      </c>
      <c r="B51" s="2" t="s">
        <v>3925</v>
      </c>
      <c r="C51" s="3" t="s">
        <v>367</v>
      </c>
      <c r="D51" s="2" t="s">
        <v>3333</v>
      </c>
      <c r="E51" s="4" t="str">
        <f>VLOOKUP(D51,type3!C:D,2,0)</f>
        <v>นายวิรุจ คงธนาไพบูลย์</v>
      </c>
      <c r="F51" s="4" t="str">
        <f>VLOOKUP(E51,type3!D:E,2,0)</f>
        <v>94/2 ถ.มหาราช ต.ปากน้ำ อ.เมืองกระบี่ จ.กระบี่</v>
      </c>
      <c r="G51" s="2" t="s">
        <v>3914</v>
      </c>
      <c r="H51" s="1">
        <v>29.96</v>
      </c>
      <c r="I51" s="139">
        <v>1.96</v>
      </c>
      <c r="J51" s="102">
        <v>2</v>
      </c>
      <c r="K51" s="56">
        <f t="shared" si="4"/>
        <v>8</v>
      </c>
      <c r="L51" s="56">
        <f t="shared" si="5"/>
        <v>0.56000000000000005</v>
      </c>
      <c r="M51" s="56">
        <f t="shared" si="6"/>
        <v>8.56</v>
      </c>
      <c r="N51" s="56">
        <v>2.52</v>
      </c>
      <c r="O51" s="96">
        <f t="shared" si="2"/>
        <v>38.520000000000003</v>
      </c>
      <c r="P51" s="56">
        <v>38.75</v>
      </c>
      <c r="Q51" s="117"/>
      <c r="R51" s="65"/>
      <c r="U51" s="66"/>
    </row>
    <row r="52" spans="1:22">
      <c r="A52" s="94">
        <v>48</v>
      </c>
      <c r="B52" s="2" t="s">
        <v>3925</v>
      </c>
      <c r="C52" s="3" t="s">
        <v>368</v>
      </c>
      <c r="D52" s="2" t="s">
        <v>3304</v>
      </c>
      <c r="E52" s="4" t="str">
        <f>VLOOKUP(D52,type3!C:D,2,0)</f>
        <v>หจก.กระบี่อำนวยทรัพย์</v>
      </c>
      <c r="F52" s="4" t="str">
        <f>VLOOKUP(E52,type3!D:E,2,0)</f>
        <v>88/25-26 ถ.มหาราช ต.ปากน้ำ อ.เมืองกระบี่ จ.กระบี่</v>
      </c>
      <c r="G52" s="2" t="s">
        <v>18</v>
      </c>
      <c r="H52" s="1">
        <v>0</v>
      </c>
      <c r="I52" s="139">
        <v>0</v>
      </c>
      <c r="J52" s="102">
        <v>17</v>
      </c>
      <c r="K52" s="56">
        <f t="shared" si="4"/>
        <v>68</v>
      </c>
      <c r="L52" s="56">
        <f t="shared" si="5"/>
        <v>4.7600000000000007</v>
      </c>
      <c r="M52" s="56">
        <f t="shared" si="6"/>
        <v>72.760000000000005</v>
      </c>
      <c r="N52" s="56">
        <v>4.76</v>
      </c>
      <c r="O52" s="96">
        <f t="shared" si="2"/>
        <v>72.760000000000005</v>
      </c>
      <c r="P52" s="56">
        <v>73</v>
      </c>
      <c r="Q52" s="117"/>
      <c r="R52" s="65"/>
      <c r="T52" s="140"/>
      <c r="U52" s="66"/>
      <c r="V52" s="45"/>
    </row>
    <row r="53" spans="1:22">
      <c r="A53" s="94">
        <v>49</v>
      </c>
      <c r="B53" s="2" t="s">
        <v>3925</v>
      </c>
      <c r="C53" s="3" t="s">
        <v>369</v>
      </c>
      <c r="D53" s="2" t="s">
        <v>3302</v>
      </c>
      <c r="E53" s="4" t="str">
        <f>VLOOKUP(D53,type3!C:D,2,0)</f>
        <v>บริษัทศรีผ่อง จำกัด</v>
      </c>
      <c r="F53" s="4" t="str">
        <f>VLOOKUP(E53,type3!D:E,2,0)</f>
        <v>88/21-22 ถ.มหาราช ต.ปากน้ำ อ.เมืองกระบี่ จ.กระบี่</v>
      </c>
      <c r="G53" s="2" t="s">
        <v>18</v>
      </c>
      <c r="H53" s="1">
        <v>0</v>
      </c>
      <c r="I53" s="139">
        <v>0</v>
      </c>
      <c r="J53" s="102">
        <v>10</v>
      </c>
      <c r="K53" s="56">
        <f t="shared" si="4"/>
        <v>40</v>
      </c>
      <c r="L53" s="56">
        <f t="shared" si="5"/>
        <v>2.8000000000000003</v>
      </c>
      <c r="M53" s="56">
        <f t="shared" si="6"/>
        <v>42.8</v>
      </c>
      <c r="N53" s="56">
        <v>2.8</v>
      </c>
      <c r="O53" s="96">
        <f t="shared" si="2"/>
        <v>42.8</v>
      </c>
      <c r="P53" s="56">
        <v>43</v>
      </c>
      <c r="Q53" s="117"/>
      <c r="R53" s="65"/>
      <c r="S53" s="45"/>
      <c r="T53" s="45"/>
    </row>
    <row r="54" spans="1:22">
      <c r="A54" s="94">
        <v>50</v>
      </c>
      <c r="B54" s="2" t="s">
        <v>3925</v>
      </c>
      <c r="C54" s="3" t="s">
        <v>370</v>
      </c>
      <c r="D54" s="2" t="s">
        <v>3284</v>
      </c>
      <c r="E54" s="4" t="str">
        <f>VLOOKUP(D54,type3!C:D,2,0)</f>
        <v>นางอรวรรณ อุดมวิศวกุล (บ.มูฟวี่ไทม์เอ็นเตอร์เทนเม้นท์ จำกัด)</v>
      </c>
      <c r="F54" s="4" t="str">
        <f>VLOOKUP(E54,type3!D:E,2,0)</f>
        <v>88/6-7 ถ.มหาราช ต.ปากน้ำ อ.เมืองกระบี่ จ.กระบี่</v>
      </c>
      <c r="G54" s="2" t="s">
        <v>18</v>
      </c>
      <c r="H54" s="1">
        <v>0</v>
      </c>
      <c r="I54" s="139">
        <v>0</v>
      </c>
      <c r="J54" s="102">
        <v>13</v>
      </c>
      <c r="K54" s="56">
        <f t="shared" si="4"/>
        <v>52</v>
      </c>
      <c r="L54" s="56">
        <f t="shared" si="5"/>
        <v>3.6400000000000006</v>
      </c>
      <c r="M54" s="56">
        <f t="shared" si="6"/>
        <v>55.64</v>
      </c>
      <c r="N54" s="56">
        <v>3.64</v>
      </c>
      <c r="O54" s="96">
        <f t="shared" si="2"/>
        <v>55.64</v>
      </c>
      <c r="P54" s="56">
        <v>55.75</v>
      </c>
      <c r="Q54" s="117"/>
      <c r="R54" s="65"/>
      <c r="T54" s="140"/>
      <c r="U54" s="66"/>
      <c r="V54" s="45"/>
    </row>
    <row r="55" spans="1:22">
      <c r="A55" s="94">
        <v>51</v>
      </c>
      <c r="B55" s="2" t="s">
        <v>3925</v>
      </c>
      <c r="C55" s="3" t="s">
        <v>371</v>
      </c>
      <c r="D55" s="2" t="s">
        <v>3299</v>
      </c>
      <c r="E55" s="4" t="str">
        <f>VLOOKUP(D55,type3!C:D,2,0)</f>
        <v>ห้างทองแก้วสุวรรณ</v>
      </c>
      <c r="F55" s="4" t="str">
        <f>VLOOKUP(E55,type3!D:E,2,0)</f>
        <v>88/16 ถ.มหาราช ต.ปากน้ำ อ.เมืองกระบี่ จ.กระบี่</v>
      </c>
      <c r="G55" s="2" t="s">
        <v>18</v>
      </c>
      <c r="H55" s="1">
        <v>0</v>
      </c>
      <c r="I55" s="139">
        <v>0</v>
      </c>
      <c r="J55" s="102">
        <v>35</v>
      </c>
      <c r="K55" s="56">
        <f t="shared" si="4"/>
        <v>140</v>
      </c>
      <c r="L55" s="56">
        <f t="shared" si="5"/>
        <v>9.8000000000000007</v>
      </c>
      <c r="M55" s="56">
        <f t="shared" si="6"/>
        <v>149.80000000000001</v>
      </c>
      <c r="N55" s="56">
        <v>9.8000000000000007</v>
      </c>
      <c r="O55" s="96">
        <f t="shared" si="2"/>
        <v>149.80000000000001</v>
      </c>
      <c r="P55" s="56">
        <v>150</v>
      </c>
      <c r="Q55" s="117"/>
      <c r="R55" s="65"/>
      <c r="S55" s="45"/>
      <c r="T55" s="45"/>
      <c r="U55" s="45"/>
      <c r="V55" s="45"/>
    </row>
    <row r="56" spans="1:22">
      <c r="A56" s="94">
        <v>52</v>
      </c>
      <c r="B56" s="2" t="s">
        <v>3925</v>
      </c>
      <c r="C56" s="3" t="s">
        <v>372</v>
      </c>
      <c r="D56" s="2" t="s">
        <v>3318</v>
      </c>
      <c r="E56" s="4" t="str">
        <f>VLOOKUP(D56,type3!C:D,2,0)</f>
        <v>นางรัชนี ภูมิสุทธาผล (ออคิดคาเฟ่)</v>
      </c>
      <c r="F56" s="4" t="str">
        <f>VLOOKUP(E56,type3!D:E,2,0)</f>
        <v>90/52 ถ.มหาราช ต.ปากน้ำ อ.เมืองกระบี่ จ.กระบี่</v>
      </c>
      <c r="G56" s="2" t="s">
        <v>18</v>
      </c>
      <c r="H56" s="1">
        <v>0</v>
      </c>
      <c r="I56" s="139">
        <v>0</v>
      </c>
      <c r="J56" s="102">
        <v>25</v>
      </c>
      <c r="K56" s="56">
        <f t="shared" si="4"/>
        <v>100</v>
      </c>
      <c r="L56" s="56">
        <f t="shared" si="5"/>
        <v>7.0000000000000009</v>
      </c>
      <c r="M56" s="56">
        <f t="shared" si="6"/>
        <v>107</v>
      </c>
      <c r="N56" s="56">
        <v>7</v>
      </c>
      <c r="O56" s="96">
        <f t="shared" si="2"/>
        <v>107</v>
      </c>
      <c r="P56" s="56">
        <v>107</v>
      </c>
      <c r="Q56" s="117"/>
      <c r="R56" s="65"/>
      <c r="S56" s="45"/>
      <c r="T56" s="45"/>
    </row>
    <row r="57" spans="1:22">
      <c r="A57" s="94">
        <v>53</v>
      </c>
      <c r="B57" s="2" t="s">
        <v>3925</v>
      </c>
      <c r="C57" s="3" t="s">
        <v>373</v>
      </c>
      <c r="D57" s="2" t="s">
        <v>3315</v>
      </c>
      <c r="E57" s="4" t="str">
        <f>VLOOKUP(D57,type3!C:D,2,0)</f>
        <v>นางรัชนี ภูมิสุทธาผล (ออคิดคาเฟ่)</v>
      </c>
      <c r="F57" s="4" t="str">
        <f>VLOOKUP(E57,type3!D:E,2,0)</f>
        <v>90/52 ถ.มหาราช ต.ปากน้ำ อ.เมืองกระบี่ จ.กระบี่</v>
      </c>
      <c r="G57" s="2" t="s">
        <v>18</v>
      </c>
      <c r="H57" s="1">
        <v>0</v>
      </c>
      <c r="I57" s="139">
        <v>0</v>
      </c>
      <c r="J57" s="102">
        <v>67</v>
      </c>
      <c r="K57" s="56">
        <f t="shared" si="4"/>
        <v>268</v>
      </c>
      <c r="L57" s="56">
        <f t="shared" si="5"/>
        <v>18.760000000000002</v>
      </c>
      <c r="M57" s="56">
        <f t="shared" si="6"/>
        <v>286.76</v>
      </c>
      <c r="N57" s="56">
        <v>18.760000000000002</v>
      </c>
      <c r="O57" s="96">
        <f t="shared" si="2"/>
        <v>286.76</v>
      </c>
      <c r="P57" s="56">
        <v>287</v>
      </c>
      <c r="Q57" s="117"/>
      <c r="R57" s="65"/>
      <c r="T57" s="140"/>
      <c r="U57" s="66"/>
      <c r="V57" s="45"/>
    </row>
    <row r="58" spans="1:22">
      <c r="A58" s="94">
        <v>54</v>
      </c>
      <c r="B58" s="2" t="s">
        <v>3925</v>
      </c>
      <c r="C58" s="3" t="s">
        <v>374</v>
      </c>
      <c r="D58" s="2" t="s">
        <v>3312</v>
      </c>
      <c r="E58" s="4" t="str">
        <f>VLOOKUP(D58,type3!C:D,2,0)</f>
        <v>นายอนิวรรตน์ วัชรัตน์ศิริยุทธ</v>
      </c>
      <c r="F58" s="4" t="str">
        <f>VLOOKUP(E58,type3!D:E,2,0)</f>
        <v>90/47 ถ.มหาราช ต.ปากน้ำ อ.เมืองกระบี่ จ.กระบี่</v>
      </c>
      <c r="G58" s="2" t="s">
        <v>18</v>
      </c>
      <c r="H58" s="1">
        <v>0</v>
      </c>
      <c r="I58" s="139">
        <v>0</v>
      </c>
      <c r="J58" s="102">
        <v>9</v>
      </c>
      <c r="K58" s="56">
        <f t="shared" si="4"/>
        <v>36</v>
      </c>
      <c r="L58" s="56">
        <f t="shared" si="5"/>
        <v>2.5200000000000005</v>
      </c>
      <c r="M58" s="56">
        <f t="shared" si="6"/>
        <v>38.520000000000003</v>
      </c>
      <c r="N58" s="56">
        <v>2.52</v>
      </c>
      <c r="O58" s="96">
        <f t="shared" si="2"/>
        <v>38.520000000000003</v>
      </c>
      <c r="P58" s="56">
        <v>38.75</v>
      </c>
      <c r="Q58" s="117"/>
      <c r="R58" s="65"/>
      <c r="S58" s="45"/>
      <c r="T58" s="45"/>
    </row>
    <row r="59" spans="1:22">
      <c r="A59" s="94">
        <v>55</v>
      </c>
      <c r="B59" s="2" t="s">
        <v>3925</v>
      </c>
      <c r="C59" s="3" t="s">
        <v>375</v>
      </c>
      <c r="D59" s="2" t="s">
        <v>3323</v>
      </c>
      <c r="E59" s="4" t="str">
        <f>VLOOKUP(D59,type3!C:D,2,0)</f>
        <v>บริษัท ลาดา กระบี่ เรสซิเดนท์ จำกัด</v>
      </c>
      <c r="F59" s="4" t="str">
        <f>VLOOKUP(E59,type3!D:E,2,0)</f>
        <v>90/71 ถ.มหาราช ต.ปากน้ำ อ.เมืองกระบี่ จ.กระบี่</v>
      </c>
      <c r="G59" s="2" t="s">
        <v>18</v>
      </c>
      <c r="H59" s="1">
        <v>0</v>
      </c>
      <c r="I59" s="139">
        <v>0</v>
      </c>
      <c r="J59" s="102">
        <v>25</v>
      </c>
      <c r="K59" s="56">
        <f t="shared" si="4"/>
        <v>100</v>
      </c>
      <c r="L59" s="56">
        <f t="shared" si="5"/>
        <v>7.0000000000000009</v>
      </c>
      <c r="M59" s="56">
        <f t="shared" si="6"/>
        <v>107</v>
      </c>
      <c r="N59" s="56">
        <v>7</v>
      </c>
      <c r="O59" s="96">
        <f t="shared" si="2"/>
        <v>107</v>
      </c>
      <c r="P59" s="56">
        <v>107</v>
      </c>
      <c r="Q59" s="117"/>
      <c r="R59" s="65"/>
      <c r="S59" s="45"/>
      <c r="T59" s="45"/>
    </row>
    <row r="60" spans="1:22">
      <c r="A60" s="94">
        <v>56</v>
      </c>
      <c r="B60" s="2" t="s">
        <v>3925</v>
      </c>
      <c r="C60" s="3" t="s">
        <v>376</v>
      </c>
      <c r="D60" s="2" t="s">
        <v>3320</v>
      </c>
      <c r="E60" s="4" t="str">
        <f>VLOOKUP(D60,type3!C:D,2,0)</f>
        <v>บริษัท ลาดา กระบี่ เรสซิเดนท์ จำกัด</v>
      </c>
      <c r="F60" s="4" t="str">
        <f>VLOOKUP(E60,type3!D:E,2,0)</f>
        <v>90/71 ถ.มหาราช ต.ปากน้ำ อ.เมืองกระบี่ จ.กระบี่</v>
      </c>
      <c r="G60" s="2" t="s">
        <v>18</v>
      </c>
      <c r="H60" s="1">
        <v>0</v>
      </c>
      <c r="I60" s="139">
        <v>0</v>
      </c>
      <c r="J60" s="102">
        <v>208</v>
      </c>
      <c r="K60" s="56">
        <f t="shared" si="4"/>
        <v>832</v>
      </c>
      <c r="L60" s="56">
        <f t="shared" si="5"/>
        <v>58.240000000000009</v>
      </c>
      <c r="M60" s="56">
        <f t="shared" si="6"/>
        <v>890.24</v>
      </c>
      <c r="N60" s="56">
        <v>58.24</v>
      </c>
      <c r="O60" s="96">
        <f t="shared" si="2"/>
        <v>890.24</v>
      </c>
      <c r="P60" s="56">
        <v>890.25</v>
      </c>
      <c r="Q60" s="117"/>
      <c r="R60" s="65"/>
      <c r="S60" s="45"/>
      <c r="T60" s="45"/>
    </row>
    <row r="61" spans="1:22">
      <c r="A61" s="94">
        <v>57</v>
      </c>
      <c r="B61" s="2" t="s">
        <v>3925</v>
      </c>
      <c r="C61" s="3" t="s">
        <v>377</v>
      </c>
      <c r="D61" s="2" t="s">
        <v>3296</v>
      </c>
      <c r="E61" s="4" t="str">
        <f>VLOOKUP(D61,type3!C:D,2,0)</f>
        <v>นางดวงตา พยัฆวรรณ (กระบี่ประดิษฐ์)</v>
      </c>
      <c r="F61" s="4" t="str">
        <f>VLOOKUP(E61,type3!D:E,2,0)</f>
        <v>88/15 ถ.มหาราช ต.ปากน้ำ อ.เมืองกระบี่ จ.กระบี่</v>
      </c>
      <c r="G61" s="2" t="s">
        <v>18</v>
      </c>
      <c r="H61" s="1">
        <v>0</v>
      </c>
      <c r="I61" s="139">
        <v>0</v>
      </c>
      <c r="J61" s="102">
        <v>30</v>
      </c>
      <c r="K61" s="56">
        <f t="shared" si="4"/>
        <v>120</v>
      </c>
      <c r="L61" s="56">
        <f t="shared" si="5"/>
        <v>8.4</v>
      </c>
      <c r="M61" s="56">
        <f t="shared" si="6"/>
        <v>128.4</v>
      </c>
      <c r="N61" s="56">
        <v>8.4</v>
      </c>
      <c r="O61" s="96">
        <f t="shared" si="2"/>
        <v>128.4</v>
      </c>
      <c r="P61" s="56">
        <v>128.5</v>
      </c>
      <c r="Q61" s="117"/>
      <c r="R61" s="120"/>
      <c r="S61" s="45"/>
      <c r="T61" s="45"/>
    </row>
    <row r="62" spans="1:22">
      <c r="A62" s="94">
        <v>58</v>
      </c>
      <c r="B62" s="2" t="s">
        <v>3925</v>
      </c>
      <c r="C62" s="3" t="s">
        <v>378</v>
      </c>
      <c r="D62" s="2" t="s">
        <v>3852</v>
      </c>
      <c r="E62" s="4" t="str">
        <f>VLOOKUP(D62,type3!C:D,2,0)</f>
        <v>บริษัทศรีผ่องพานิชย์ จำกัด</v>
      </c>
      <c r="F62" s="4" t="str">
        <f>VLOOKUP(E62,type3!D:E,2,0)</f>
        <v>92/6 ถ.หลวงพ่อ ต.ปากน้ำ อ.เมืองกระบี่ จ.กระบี่</v>
      </c>
      <c r="G62" s="2" t="s">
        <v>18</v>
      </c>
      <c r="H62" s="1">
        <v>0</v>
      </c>
      <c r="I62" s="139">
        <v>0</v>
      </c>
      <c r="J62" s="102">
        <v>3</v>
      </c>
      <c r="K62" s="56">
        <f t="shared" si="4"/>
        <v>12</v>
      </c>
      <c r="L62" s="56">
        <f t="shared" si="5"/>
        <v>0.84000000000000008</v>
      </c>
      <c r="M62" s="56">
        <f t="shared" si="6"/>
        <v>12.84</v>
      </c>
      <c r="N62" s="56">
        <v>0.84</v>
      </c>
      <c r="O62" s="96">
        <f t="shared" si="2"/>
        <v>12.84</v>
      </c>
      <c r="P62" s="56">
        <v>13</v>
      </c>
      <c r="Q62" s="117"/>
      <c r="R62" s="120"/>
      <c r="S62" s="33">
        <f>SUM(N51:N62)</f>
        <v>126.28000000000002</v>
      </c>
      <c r="T62" s="33">
        <f>SUM(O51:O62)</f>
        <v>1930.28</v>
      </c>
      <c r="U62" s="158">
        <f>SUM(P51:P62)</f>
        <v>1932</v>
      </c>
      <c r="V62" s="62">
        <v>1932</v>
      </c>
    </row>
    <row r="63" spans="1:22">
      <c r="A63" s="94">
        <v>59</v>
      </c>
      <c r="B63" s="2" t="s">
        <v>3916</v>
      </c>
      <c r="C63" s="3" t="s">
        <v>379</v>
      </c>
      <c r="D63" s="2" t="s">
        <v>3442</v>
      </c>
      <c r="E63" s="4" t="str">
        <f>VLOOKUP(D63,type3!C:D,2,0)</f>
        <v>บจก.เอราวัณ ฮ็อป อินน์</v>
      </c>
      <c r="F63" s="4" t="str">
        <f>VLOOKUP(E63,type3!D:E,2,0)</f>
        <v>อาคารเพลินจิตเซ็นเตอร์ ชั้น 1 เลขที่ 2 แขวง/เขตคลองเตย กรุงเทพฯ  10110</v>
      </c>
      <c r="G63" s="2" t="s">
        <v>3915</v>
      </c>
      <c r="H63" s="1">
        <v>1759.08</v>
      </c>
      <c r="I63" s="139">
        <v>115.08</v>
      </c>
      <c r="J63" s="102">
        <v>0</v>
      </c>
      <c r="K63" s="56">
        <f t="shared" si="4"/>
        <v>0</v>
      </c>
      <c r="L63" s="56">
        <f t="shared" si="5"/>
        <v>0</v>
      </c>
      <c r="M63" s="56">
        <f t="shared" si="6"/>
        <v>0</v>
      </c>
      <c r="N63" s="56">
        <v>115.08</v>
      </c>
      <c r="O63" s="96">
        <f t="shared" si="2"/>
        <v>1759.08</v>
      </c>
      <c r="P63" s="56">
        <v>1759.08</v>
      </c>
      <c r="Q63" s="117" t="s">
        <v>3936</v>
      </c>
      <c r="R63" s="120"/>
      <c r="S63" s="33">
        <f>SUM(N63)</f>
        <v>115.08</v>
      </c>
      <c r="T63" s="33">
        <f>SUM(O63)</f>
        <v>1759.08</v>
      </c>
      <c r="U63" s="158">
        <f>SUM(P63)</f>
        <v>1759.08</v>
      </c>
      <c r="V63" s="62">
        <v>1759.08</v>
      </c>
    </row>
    <row r="64" spans="1:22">
      <c r="A64" s="94">
        <v>60</v>
      </c>
      <c r="B64" s="2" t="s">
        <v>3934</v>
      </c>
      <c r="C64" s="3" t="s">
        <v>380</v>
      </c>
      <c r="D64" s="2" t="s">
        <v>3621</v>
      </c>
      <c r="E64" s="4" t="str">
        <f>VLOOKUP(D64,type3!C:D,2,0)</f>
        <v>นายสว่าง ไหวพริบ</v>
      </c>
      <c r="F64" s="4" t="str">
        <f>VLOOKUP(E64,type3!D:E,2,0)</f>
        <v>96 ถ.อิศรา ต.ปากน้ำ อ.เมืองกระบี่ จ.กระบี่</v>
      </c>
      <c r="G64" s="2" t="s">
        <v>18</v>
      </c>
      <c r="H64" s="1">
        <v>0</v>
      </c>
      <c r="I64" s="139">
        <v>0</v>
      </c>
      <c r="J64" s="102">
        <v>14</v>
      </c>
      <c r="K64" s="56">
        <f t="shared" si="4"/>
        <v>56</v>
      </c>
      <c r="L64" s="56">
        <f t="shared" si="5"/>
        <v>3.9200000000000004</v>
      </c>
      <c r="M64" s="56">
        <f t="shared" si="6"/>
        <v>59.92</v>
      </c>
      <c r="N64" s="56">
        <v>3.92</v>
      </c>
      <c r="O64" s="96">
        <f t="shared" si="2"/>
        <v>59.92</v>
      </c>
      <c r="P64" s="56">
        <v>60</v>
      </c>
      <c r="Q64" s="117"/>
      <c r="R64" s="120"/>
      <c r="S64" s="45"/>
      <c r="T64" s="45"/>
    </row>
    <row r="65" spans="1:22">
      <c r="A65" s="94">
        <v>61</v>
      </c>
      <c r="B65" s="2" t="s">
        <v>3934</v>
      </c>
      <c r="C65" s="3" t="s">
        <v>381</v>
      </c>
      <c r="D65" s="2" t="s">
        <v>3616</v>
      </c>
      <c r="E65" s="4" t="str">
        <f>VLOOKUP(D65,type3!C:D,2,0)</f>
        <v>นางทิพา สกถกิตติวัฒน์</v>
      </c>
      <c r="F65" s="4" t="str">
        <f>VLOOKUP(E65,type3!D:E,2,0)</f>
        <v>25 ถ.อิศรา ต.ปากน้ำ อ.เมืองกระบี่ จ.กระบี่</v>
      </c>
      <c r="G65" s="2" t="s">
        <v>3915</v>
      </c>
      <c r="H65" s="1">
        <v>89.88</v>
      </c>
      <c r="I65" s="139">
        <v>5.88</v>
      </c>
      <c r="J65" s="102">
        <v>19</v>
      </c>
      <c r="K65" s="56">
        <f t="shared" si="4"/>
        <v>76</v>
      </c>
      <c r="L65" s="56">
        <f t="shared" si="5"/>
        <v>5.32</v>
      </c>
      <c r="M65" s="56">
        <f t="shared" si="6"/>
        <v>81.319999999999993</v>
      </c>
      <c r="N65" s="56">
        <v>11.2</v>
      </c>
      <c r="O65" s="96">
        <f t="shared" si="2"/>
        <v>171.2</v>
      </c>
      <c r="P65" s="56">
        <v>171.25</v>
      </c>
      <c r="Q65" s="117"/>
      <c r="R65" s="120"/>
      <c r="S65" s="45"/>
      <c r="T65" s="45"/>
      <c r="U65" s="45"/>
      <c r="V65" s="45"/>
    </row>
    <row r="66" spans="1:22">
      <c r="A66" s="94">
        <v>62</v>
      </c>
      <c r="B66" s="2" t="s">
        <v>3934</v>
      </c>
      <c r="C66" s="3" t="s">
        <v>382</v>
      </c>
      <c r="D66" s="2" t="s">
        <v>3613</v>
      </c>
      <c r="E66" s="4" t="str">
        <f>VLOOKUP(D66,type3!C:D,2,0)</f>
        <v>น.ส.จิรภา เอื้อจิระพงษ์พันธ์ (แว่นตาวีระ)</v>
      </c>
      <c r="F66" s="4" t="str">
        <f>VLOOKUP(E66,type3!D:E,2,0)</f>
        <v>12 ถ.อิศรา ต.ปากน้ำ อ.เมืองกระบี่ จ.กระบี่</v>
      </c>
      <c r="G66" s="2" t="s">
        <v>18</v>
      </c>
      <c r="H66" s="1">
        <v>0</v>
      </c>
      <c r="I66" s="139">
        <v>0</v>
      </c>
      <c r="J66" s="102">
        <v>17</v>
      </c>
      <c r="K66" s="56">
        <f t="shared" si="4"/>
        <v>68</v>
      </c>
      <c r="L66" s="56">
        <f t="shared" si="5"/>
        <v>4.7600000000000007</v>
      </c>
      <c r="M66" s="56">
        <f t="shared" si="6"/>
        <v>72.760000000000005</v>
      </c>
      <c r="N66" s="56">
        <v>4.76</v>
      </c>
      <c r="O66" s="96">
        <f t="shared" si="2"/>
        <v>72.760000000000005</v>
      </c>
      <c r="P66" s="56">
        <v>73</v>
      </c>
      <c r="Q66" s="117"/>
      <c r="R66" s="120"/>
      <c r="S66" s="33">
        <f>SUM(N64:N66)</f>
        <v>19.88</v>
      </c>
      <c r="T66" s="33">
        <f>SUM(O64:O66)</f>
        <v>303.88</v>
      </c>
      <c r="U66" s="158">
        <f>SUM(P64:P66)</f>
        <v>304.25</v>
      </c>
      <c r="V66" s="62">
        <v>304.25</v>
      </c>
    </row>
    <row r="67" spans="1:22">
      <c r="A67" s="94">
        <v>63</v>
      </c>
      <c r="B67" s="2" t="s">
        <v>3910</v>
      </c>
      <c r="C67" s="3" t="s">
        <v>383</v>
      </c>
      <c r="D67" s="2" t="s">
        <v>3144</v>
      </c>
      <c r="E67" s="4" t="str">
        <f>VLOOKUP(D67,type3!C:D,2,0)</f>
        <v>บริษัทกรีนเฮ้าส์ โฮเต็ล จำกัด เลขที่ผู้เสียภาษีอากร  0815543000211</v>
      </c>
      <c r="F67" s="4" t="str">
        <f>VLOOKUP(E67,type3!D:E,2,0)</f>
        <v>27 ถ.มหาราช ซ.5 ต.ปากน้ำ อ.เมืองกระบี่ จ.กระบี่</v>
      </c>
      <c r="G67" s="2" t="s">
        <v>425</v>
      </c>
      <c r="H67" s="1">
        <v>81.319999999999993</v>
      </c>
      <c r="I67" s="139">
        <v>5.32</v>
      </c>
      <c r="J67" s="102">
        <v>0</v>
      </c>
      <c r="K67" s="56">
        <f t="shared" si="4"/>
        <v>0</v>
      </c>
      <c r="L67" s="56">
        <f t="shared" si="5"/>
        <v>0</v>
      </c>
      <c r="M67" s="56">
        <f t="shared" si="6"/>
        <v>0</v>
      </c>
      <c r="N67" s="56">
        <v>5.32</v>
      </c>
      <c r="O67" s="96">
        <f t="shared" si="2"/>
        <v>81.319999999999993</v>
      </c>
      <c r="P67" s="56">
        <v>81.319999999999993</v>
      </c>
      <c r="Q67" s="117" t="s">
        <v>3937</v>
      </c>
      <c r="R67" s="120"/>
      <c r="T67" s="140"/>
      <c r="U67" s="66"/>
      <c r="V67" s="45"/>
    </row>
    <row r="68" spans="1:22">
      <c r="A68" s="94">
        <v>64</v>
      </c>
      <c r="B68" s="2" t="s">
        <v>3910</v>
      </c>
      <c r="C68" s="3" t="s">
        <v>384</v>
      </c>
      <c r="D68" s="2" t="s">
        <v>3238</v>
      </c>
      <c r="E68" s="4" t="str">
        <f>VLOOKUP(D68,type3!C:D,2,0)</f>
        <v>บริษัท กรีนเฮ้าส์โฮเต็ล จำกัด</v>
      </c>
      <c r="F68" s="4" t="str">
        <f>VLOOKUP(E68,type3!D:E,2,0)</f>
        <v>35 ถ.มหาราช ต.ปากน้ำ อ.เมืองกระบี่ จ.กระบี่</v>
      </c>
      <c r="G68" s="2" t="s">
        <v>3915</v>
      </c>
      <c r="H68" s="56">
        <v>2195.64</v>
      </c>
      <c r="I68" s="139">
        <v>143.63999999999999</v>
      </c>
      <c r="J68" s="102">
        <v>0</v>
      </c>
      <c r="K68" s="56">
        <f t="shared" si="4"/>
        <v>0</v>
      </c>
      <c r="L68" s="56">
        <f t="shared" si="5"/>
        <v>0</v>
      </c>
      <c r="M68" s="56">
        <f t="shared" si="6"/>
        <v>0</v>
      </c>
      <c r="N68" s="56">
        <v>143.63999999999999</v>
      </c>
      <c r="O68" s="96">
        <f t="shared" si="2"/>
        <v>2195.64</v>
      </c>
      <c r="P68" s="56">
        <v>2195.64</v>
      </c>
      <c r="Q68" s="117" t="s">
        <v>3937</v>
      </c>
      <c r="R68" s="120"/>
      <c r="S68" s="33">
        <f>SUM(N67:N68)</f>
        <v>148.95999999999998</v>
      </c>
      <c r="T68" s="33">
        <f>SUM(O67:O68)</f>
        <v>2276.96</v>
      </c>
      <c r="U68" s="158">
        <f>SUM(P67:P68)</f>
        <v>2276.96</v>
      </c>
      <c r="V68" s="62">
        <v>2276.96</v>
      </c>
    </row>
    <row r="69" spans="1:22">
      <c r="A69" s="94">
        <v>65</v>
      </c>
      <c r="B69" s="2" t="s">
        <v>3938</v>
      </c>
      <c r="C69" s="3" t="s">
        <v>385</v>
      </c>
      <c r="D69" s="2" t="s">
        <v>3203</v>
      </c>
      <c r="E69" s="4" t="str">
        <f>VLOOKUP(D69,type3!C:D,2,0)</f>
        <v>บริษัท โฮลิสติก สปา แอนด์ บิวตี้ จำกัด เลขที่ผู้เสียภาษีอากร 0105546030703</v>
      </c>
      <c r="F69" s="4" t="str">
        <f>VLOOKUP(E69,type3!D:E,2,0)</f>
        <v>12 ถ.มหาราช ต.ปากน้ำ อ.เมืองกระบี่ จ.กระบี่ (สาขา 49)</v>
      </c>
      <c r="G69" s="2" t="s">
        <v>18</v>
      </c>
      <c r="H69" s="1">
        <v>0</v>
      </c>
      <c r="I69" s="139">
        <v>0</v>
      </c>
      <c r="J69" s="102">
        <v>22</v>
      </c>
      <c r="K69" s="56">
        <f t="shared" si="4"/>
        <v>88</v>
      </c>
      <c r="L69" s="56">
        <f t="shared" si="5"/>
        <v>6.16</v>
      </c>
      <c r="M69" s="56">
        <f t="shared" si="6"/>
        <v>94.16</v>
      </c>
      <c r="N69" s="56">
        <v>6.16</v>
      </c>
      <c r="O69" s="96">
        <f t="shared" si="2"/>
        <v>94.16</v>
      </c>
      <c r="P69" s="56">
        <v>94.25</v>
      </c>
      <c r="Q69" s="117"/>
      <c r="R69" s="120"/>
      <c r="U69" s="66"/>
    </row>
    <row r="70" spans="1:22">
      <c r="A70" s="94">
        <v>66</v>
      </c>
      <c r="B70" s="2" t="s">
        <v>3938</v>
      </c>
      <c r="C70" s="3" t="s">
        <v>386</v>
      </c>
      <c r="D70" s="2" t="s">
        <v>3223</v>
      </c>
      <c r="E70" s="4" t="str">
        <f>VLOOKUP(D70,type3!C:D,2,0)</f>
        <v>นายอดิสร เหล่าติวานนท์</v>
      </c>
      <c r="F70" s="4" t="str">
        <f>VLOOKUP(E70,type3!D:E,2,0)</f>
        <v>24 ถ.มหาราช ต.ปากน้ำ อ.เมืองกระบี่ จ.กระบี่</v>
      </c>
      <c r="G70" s="2" t="s">
        <v>3915</v>
      </c>
      <c r="H70" s="1">
        <v>21.4</v>
      </c>
      <c r="I70" s="139">
        <v>1.4</v>
      </c>
      <c r="J70" s="102">
        <v>11</v>
      </c>
      <c r="K70" s="56">
        <f t="shared" si="4"/>
        <v>44</v>
      </c>
      <c r="L70" s="56">
        <f t="shared" si="5"/>
        <v>3.08</v>
      </c>
      <c r="M70" s="56">
        <f t="shared" si="6"/>
        <v>47.08</v>
      </c>
      <c r="N70" s="56">
        <v>4.4800000000000004</v>
      </c>
      <c r="O70" s="96">
        <f t="shared" ref="O70:O94" si="7">SUM(H70+M70)</f>
        <v>68.47999999999999</v>
      </c>
      <c r="P70" s="56">
        <v>68.5</v>
      </c>
      <c r="Q70" s="117"/>
      <c r="R70" s="120"/>
      <c r="S70" s="45"/>
      <c r="T70" s="45"/>
    </row>
    <row r="71" spans="1:22">
      <c r="A71" s="94">
        <v>67</v>
      </c>
      <c r="B71" s="2" t="s">
        <v>3938</v>
      </c>
      <c r="C71" s="3" t="s">
        <v>387</v>
      </c>
      <c r="D71" s="2" t="s">
        <v>3261</v>
      </c>
      <c r="E71" s="4" t="str">
        <f>VLOOKUP(D71,type3!C:D,2,0)</f>
        <v>นายเอกลักษณ์ ศักรภพพ์กุล-ปากทางศรีสวัสดิ</v>
      </c>
      <c r="F71" s="4" t="str">
        <f>VLOOKUP(E71,type3!D:E,2,0)</f>
        <v>64 ถ.มหาราช ต.ปากน้ำ อ.เมืองกระบี่ จ.กระบี่</v>
      </c>
      <c r="G71" s="2" t="s">
        <v>18</v>
      </c>
      <c r="H71" s="1">
        <v>0</v>
      </c>
      <c r="I71" s="139">
        <v>0</v>
      </c>
      <c r="J71" s="102">
        <v>6</v>
      </c>
      <c r="K71" s="56">
        <f t="shared" si="4"/>
        <v>24</v>
      </c>
      <c r="L71" s="56">
        <f t="shared" si="5"/>
        <v>1.6800000000000002</v>
      </c>
      <c r="M71" s="56">
        <f t="shared" si="6"/>
        <v>25.68</v>
      </c>
      <c r="N71" s="56">
        <v>1.68</v>
      </c>
      <c r="O71" s="96">
        <f t="shared" si="7"/>
        <v>25.68</v>
      </c>
      <c r="P71" s="56">
        <v>25.75</v>
      </c>
      <c r="Q71" s="117"/>
      <c r="R71" s="120"/>
      <c r="S71" s="45"/>
      <c r="T71" s="45"/>
    </row>
    <row r="72" spans="1:22">
      <c r="A72" s="94">
        <v>68</v>
      </c>
      <c r="B72" s="2" t="s">
        <v>3938</v>
      </c>
      <c r="C72" s="3" t="s">
        <v>388</v>
      </c>
      <c r="D72" s="2" t="s">
        <v>3266</v>
      </c>
      <c r="E72" s="4" t="str">
        <f>VLOOKUP(D72,type3!C:D,2,0)</f>
        <v>บริษัทโชคภัทรไพศานต์ จำกัด (ขายของ)</v>
      </c>
      <c r="F72" s="4" t="str">
        <f>VLOOKUP(E72,type3!D:E,2,0)</f>
        <v>76 ถ.มหาราช ต.ปากน้ำ อ.เมืองกระบี่ จ.กระบี่</v>
      </c>
      <c r="G72" s="2" t="s">
        <v>18</v>
      </c>
      <c r="H72" s="1">
        <v>0</v>
      </c>
      <c r="I72" s="139">
        <v>0</v>
      </c>
      <c r="J72" s="102">
        <v>51</v>
      </c>
      <c r="K72" s="56">
        <f t="shared" si="4"/>
        <v>204</v>
      </c>
      <c r="L72" s="56">
        <f t="shared" si="5"/>
        <v>14.280000000000001</v>
      </c>
      <c r="M72" s="56">
        <f t="shared" si="6"/>
        <v>218.28</v>
      </c>
      <c r="N72" s="56">
        <v>14.28</v>
      </c>
      <c r="O72" s="96">
        <f t="shared" si="7"/>
        <v>218.28</v>
      </c>
      <c r="P72" s="56">
        <v>218.5</v>
      </c>
      <c r="Q72" s="117"/>
      <c r="R72" s="120"/>
      <c r="S72" s="45"/>
      <c r="T72" s="45"/>
    </row>
    <row r="73" spans="1:22">
      <c r="A73" s="94">
        <v>69</v>
      </c>
      <c r="B73" s="2" t="s">
        <v>3938</v>
      </c>
      <c r="C73" s="3" t="s">
        <v>389</v>
      </c>
      <c r="D73" s="2" t="s">
        <v>3272</v>
      </c>
      <c r="E73" s="4" t="str">
        <f>VLOOKUP(D73,type3!C:D,2,0)</f>
        <v>นายวิศาล เอกวานิช (เดอะบุคส์)</v>
      </c>
      <c r="F73" s="4" t="str">
        <f>VLOOKUP(E73,type3!D:E,2,0)</f>
        <v>78 ถ.มหาราช ต.ปากน้ำ อ.เมืองกระบี่ จ.กระบี่</v>
      </c>
      <c r="G73" s="2" t="s">
        <v>18</v>
      </c>
      <c r="H73" s="1">
        <v>0</v>
      </c>
      <c r="I73" s="139">
        <v>0</v>
      </c>
      <c r="J73" s="102">
        <v>4</v>
      </c>
      <c r="K73" s="56">
        <f t="shared" si="4"/>
        <v>16</v>
      </c>
      <c r="L73" s="56">
        <f t="shared" si="5"/>
        <v>1.1200000000000001</v>
      </c>
      <c r="M73" s="56">
        <f t="shared" si="6"/>
        <v>17.12</v>
      </c>
      <c r="N73" s="56">
        <v>1.1200000000000001</v>
      </c>
      <c r="O73" s="96">
        <f t="shared" si="7"/>
        <v>17.12</v>
      </c>
      <c r="P73" s="56">
        <v>17.25</v>
      </c>
      <c r="Q73" s="117"/>
      <c r="R73" s="120"/>
      <c r="S73" s="45"/>
      <c r="T73" s="45"/>
    </row>
    <row r="74" spans="1:22">
      <c r="A74" s="94">
        <v>70</v>
      </c>
      <c r="B74" s="2" t="s">
        <v>3938</v>
      </c>
      <c r="C74" s="3" t="s">
        <v>390</v>
      </c>
      <c r="D74" s="2" t="s">
        <v>3209</v>
      </c>
      <c r="E74" s="4" t="str">
        <f>VLOOKUP(D74,type3!C:D,2,0)</f>
        <v>นายวสันต์ จิตชาญวิชัย</v>
      </c>
      <c r="F74" s="4" t="str">
        <f>VLOOKUP(E74,type3!D:E,2,0)</f>
        <v>15 ถ.มหาราช ต.ปากน้ำ อ.เมืองกระบี่ จ.กระบี่</v>
      </c>
      <c r="G74" s="2" t="s">
        <v>3915</v>
      </c>
      <c r="H74" s="1">
        <v>68.48</v>
      </c>
      <c r="I74" s="139">
        <v>4.4800000000000004</v>
      </c>
      <c r="J74" s="102">
        <v>14</v>
      </c>
      <c r="K74" s="56">
        <f t="shared" si="4"/>
        <v>56</v>
      </c>
      <c r="L74" s="56">
        <f t="shared" si="5"/>
        <v>3.9200000000000004</v>
      </c>
      <c r="M74" s="56">
        <f t="shared" si="6"/>
        <v>59.92</v>
      </c>
      <c r="N74" s="56">
        <v>8.4</v>
      </c>
      <c r="O74" s="96">
        <f t="shared" si="7"/>
        <v>128.4</v>
      </c>
      <c r="P74" s="56">
        <v>128.5</v>
      </c>
      <c r="Q74" s="117"/>
      <c r="R74" s="120"/>
      <c r="S74" s="45"/>
      <c r="T74" s="45"/>
    </row>
    <row r="75" spans="1:22">
      <c r="A75" s="94">
        <v>71</v>
      </c>
      <c r="B75" s="2" t="s">
        <v>3938</v>
      </c>
      <c r="C75" s="3" t="s">
        <v>391</v>
      </c>
      <c r="D75" s="2" t="s">
        <v>3219</v>
      </c>
      <c r="E75" s="4" t="str">
        <f>VLOOKUP(D75,type3!C:D,2,0)</f>
        <v>หจก.ลีลาวัฒน์อิเลคทริค</v>
      </c>
      <c r="F75" s="4" t="str">
        <f>VLOOKUP(E75,type3!D:E,2,0)</f>
        <v>23 ถ.มหาราช ถนนสายหลัก ต.ปากน้ำ อ.เมืองกระบี่ จ.กระบี่</v>
      </c>
      <c r="G75" s="2" t="s">
        <v>18</v>
      </c>
      <c r="H75" s="1">
        <v>0</v>
      </c>
      <c r="I75" s="139">
        <v>0</v>
      </c>
      <c r="J75" s="102">
        <v>42</v>
      </c>
      <c r="K75" s="56">
        <f t="shared" si="4"/>
        <v>168</v>
      </c>
      <c r="L75" s="56">
        <f t="shared" si="5"/>
        <v>11.760000000000002</v>
      </c>
      <c r="M75" s="56">
        <f t="shared" si="6"/>
        <v>179.76</v>
      </c>
      <c r="N75" s="56">
        <v>11.76</v>
      </c>
      <c r="O75" s="96">
        <f t="shared" si="7"/>
        <v>179.76</v>
      </c>
      <c r="P75" s="56">
        <v>180</v>
      </c>
      <c r="Q75" s="117"/>
      <c r="R75" s="120"/>
      <c r="S75" s="45"/>
      <c r="T75" s="45"/>
    </row>
    <row r="76" spans="1:22">
      <c r="A76" s="94">
        <v>72</v>
      </c>
      <c r="B76" s="2" t="s">
        <v>3938</v>
      </c>
      <c r="C76" s="3" t="s">
        <v>392</v>
      </c>
      <c r="D76" s="2" t="s">
        <v>3242</v>
      </c>
      <c r="E76" s="4" t="str">
        <f>VLOOKUP(D76,type3!C:D,2,0)</f>
        <v>นายวิรุฬห์ กีรติภักดีกุล</v>
      </c>
      <c r="F76" s="4" t="str">
        <f>VLOOKUP(E76,type3!D:E,2,0)</f>
        <v>43,45 ถ.มหาราช ต.ปากน้ำ อ.เมืองกระบี่ จ.กระบี่</v>
      </c>
      <c r="G76" s="2" t="s">
        <v>18</v>
      </c>
      <c r="H76" s="1">
        <v>0</v>
      </c>
      <c r="I76" s="139">
        <v>0</v>
      </c>
      <c r="J76" s="102">
        <v>5</v>
      </c>
      <c r="K76" s="56">
        <f t="shared" si="4"/>
        <v>20</v>
      </c>
      <c r="L76" s="56">
        <f t="shared" si="5"/>
        <v>1.4000000000000001</v>
      </c>
      <c r="M76" s="56">
        <f t="shared" si="6"/>
        <v>21.4</v>
      </c>
      <c r="N76" s="56">
        <v>1.4</v>
      </c>
      <c r="O76" s="96">
        <f t="shared" si="7"/>
        <v>21.4</v>
      </c>
      <c r="P76" s="56">
        <v>21.5</v>
      </c>
      <c r="Q76" s="117"/>
      <c r="R76" s="120"/>
      <c r="S76" s="45"/>
      <c r="T76" s="45"/>
    </row>
    <row r="77" spans="1:22">
      <c r="A77" s="94">
        <v>73</v>
      </c>
      <c r="B77" s="2" t="s">
        <v>3938</v>
      </c>
      <c r="C77" s="3" t="s">
        <v>393</v>
      </c>
      <c r="D77" s="2" t="s">
        <v>3254</v>
      </c>
      <c r="E77" s="4" t="str">
        <f>VLOOKUP(D77,type3!C:D,2,0)</f>
        <v>บ.ศรีผ่อง(ร้านวินเนอร์)</v>
      </c>
      <c r="F77" s="4" t="str">
        <f>VLOOKUP(E77,type3!D:E,2,0)</f>
        <v>57 ถ.มหาราช ต.ปากน้ำ อ.เมืองกระบี่ จ.กระบี่</v>
      </c>
      <c r="G77" s="2" t="s">
        <v>18</v>
      </c>
      <c r="H77" s="1">
        <v>0</v>
      </c>
      <c r="I77" s="139">
        <v>0</v>
      </c>
      <c r="J77" s="102">
        <v>43</v>
      </c>
      <c r="K77" s="56">
        <f t="shared" si="4"/>
        <v>172</v>
      </c>
      <c r="L77" s="56">
        <f t="shared" si="5"/>
        <v>12.040000000000001</v>
      </c>
      <c r="M77" s="56">
        <f t="shared" si="6"/>
        <v>184.04</v>
      </c>
      <c r="N77" s="56">
        <v>12.04</v>
      </c>
      <c r="O77" s="96">
        <f t="shared" si="7"/>
        <v>184.04</v>
      </c>
      <c r="P77" s="56">
        <v>184.25</v>
      </c>
      <c r="Q77" s="117"/>
      <c r="R77" s="120"/>
      <c r="S77" s="45"/>
      <c r="T77" s="45"/>
    </row>
    <row r="78" spans="1:22">
      <c r="A78" s="94">
        <v>74</v>
      </c>
      <c r="B78" s="2" t="s">
        <v>3938</v>
      </c>
      <c r="C78" s="3" t="s">
        <v>394</v>
      </c>
      <c r="D78" s="2" t="s">
        <v>3259</v>
      </c>
      <c r="E78" s="4" t="str">
        <f>VLOOKUP(D78,type3!C:D,2,0)</f>
        <v>นายสรรเพชร ธีรสมิทธิโรจน์</v>
      </c>
      <c r="F78" s="4" t="str">
        <f>VLOOKUP(E78,type3!D:E,2,0)</f>
        <v>61 ถ.มหาราช ต.ปากน้ำ อ.เมืองกระบี่ จ.กระบี่</v>
      </c>
      <c r="G78" s="2" t="s">
        <v>18</v>
      </c>
      <c r="H78" s="1">
        <v>0</v>
      </c>
      <c r="I78" s="139">
        <v>0</v>
      </c>
      <c r="J78" s="102">
        <v>18</v>
      </c>
      <c r="K78" s="56">
        <f t="shared" si="4"/>
        <v>72</v>
      </c>
      <c r="L78" s="56">
        <f t="shared" si="5"/>
        <v>5.0400000000000009</v>
      </c>
      <c r="M78" s="56">
        <f t="shared" si="6"/>
        <v>77.040000000000006</v>
      </c>
      <c r="N78" s="56">
        <v>5.04</v>
      </c>
      <c r="O78" s="96">
        <f t="shared" si="7"/>
        <v>77.040000000000006</v>
      </c>
      <c r="P78" s="56">
        <v>77.25</v>
      </c>
      <c r="Q78" s="117"/>
      <c r="R78" s="120"/>
      <c r="S78" s="45"/>
      <c r="T78" s="45"/>
    </row>
    <row r="79" spans="1:22">
      <c r="A79" s="94">
        <v>75</v>
      </c>
      <c r="B79" s="2" t="s">
        <v>3938</v>
      </c>
      <c r="C79" s="3" t="s">
        <v>395</v>
      </c>
      <c r="D79" s="2" t="s">
        <v>3328</v>
      </c>
      <c r="E79" s="4" t="str">
        <f>VLOOKUP(D79,type3!C:D,2,0)</f>
        <v>นางดวงพร สุนทรหัทยา (แว่นท๊อปเจริญ)</v>
      </c>
      <c r="F79" s="4" t="str">
        <f>VLOOKUP(E79,type3!D:E,2,0)</f>
        <v>91 ถ.มหาราช ต.ปากน้ำ อ.เมืองกระบี่ จ.กระบี่</v>
      </c>
      <c r="G79" s="2" t="s">
        <v>18</v>
      </c>
      <c r="H79" s="1">
        <v>0</v>
      </c>
      <c r="I79" s="139">
        <v>0</v>
      </c>
      <c r="J79" s="102">
        <v>4</v>
      </c>
      <c r="K79" s="56">
        <f t="shared" ref="K79:K94" si="8">SUM(J79*4)</f>
        <v>16</v>
      </c>
      <c r="L79" s="56">
        <f t="shared" ref="L79:L94" si="9">K79*7%</f>
        <v>1.1200000000000001</v>
      </c>
      <c r="M79" s="56">
        <f t="shared" ref="M79:M93" si="10">ROUNDUP(K79+L79,2)</f>
        <v>17.12</v>
      </c>
      <c r="N79" s="56">
        <v>1.1200000000000001</v>
      </c>
      <c r="O79" s="96">
        <f t="shared" si="7"/>
        <v>17.12</v>
      </c>
      <c r="P79" s="56">
        <v>17.25</v>
      </c>
      <c r="Q79" s="117"/>
      <c r="R79" s="120"/>
      <c r="S79" s="45"/>
      <c r="T79" s="45"/>
    </row>
    <row r="80" spans="1:22">
      <c r="A80" s="94">
        <v>76</v>
      </c>
      <c r="B80" s="2" t="s">
        <v>3938</v>
      </c>
      <c r="C80" s="3" t="s">
        <v>396</v>
      </c>
      <c r="D80" s="2" t="s">
        <v>3339</v>
      </c>
      <c r="E80" s="4" t="str">
        <f>VLOOKUP(D80,type3!C:D,2,0)</f>
        <v>นายประชา เจียมวชิร (เจียมพานิช)</v>
      </c>
      <c r="F80" s="4" t="str">
        <f>VLOOKUP(E80,type3!D:E,2,0)</f>
        <v>95 ถ.มหาราช ต.ปากน้ำ อ.เมืองกระบี่ จ.กระบี่</v>
      </c>
      <c r="G80" s="2" t="s">
        <v>18</v>
      </c>
      <c r="H80" s="1">
        <v>0</v>
      </c>
      <c r="I80" s="139">
        <v>0</v>
      </c>
      <c r="J80" s="102">
        <v>9</v>
      </c>
      <c r="K80" s="56">
        <f t="shared" si="8"/>
        <v>36</v>
      </c>
      <c r="L80" s="56">
        <f t="shared" si="9"/>
        <v>2.5200000000000005</v>
      </c>
      <c r="M80" s="56">
        <f t="shared" si="10"/>
        <v>38.520000000000003</v>
      </c>
      <c r="N80" s="56">
        <v>2.52</v>
      </c>
      <c r="O80" s="96">
        <f t="shared" si="7"/>
        <v>38.520000000000003</v>
      </c>
      <c r="P80" s="56">
        <v>38.75</v>
      </c>
      <c r="Q80" s="117"/>
      <c r="R80" s="120"/>
      <c r="S80" s="33">
        <f>SUM(N69:N80)</f>
        <v>70</v>
      </c>
      <c r="T80" s="33">
        <f>SUM(O69:O80)</f>
        <v>1069.9999999999998</v>
      </c>
      <c r="U80" s="158">
        <f>SUM(P69:P80)</f>
        <v>1071.75</v>
      </c>
      <c r="V80" s="62">
        <v>1071.75</v>
      </c>
    </row>
    <row r="81" spans="1:23">
      <c r="A81" s="94">
        <v>77</v>
      </c>
      <c r="B81" s="2" t="s">
        <v>3939</v>
      </c>
      <c r="C81" s="3" t="s">
        <v>397</v>
      </c>
      <c r="D81" s="2" t="s">
        <v>3421</v>
      </c>
      <c r="E81" s="4" t="str">
        <f>VLOOKUP(D81,type3!C:D,2,0)</f>
        <v>Viva Restaurant&amp;Bar</v>
      </c>
      <c r="F81" s="4" t="str">
        <f>VLOOKUP(E81,type3!D:E,2,0)</f>
        <v>27 ถ.พฤกษาอุทิศ ต.ปากน้ำ อ.เมืองกระบี่ จ.กระบี่</v>
      </c>
      <c r="G81" s="2" t="s">
        <v>18</v>
      </c>
      <c r="H81" s="1">
        <v>0</v>
      </c>
      <c r="I81" s="139">
        <v>0</v>
      </c>
      <c r="J81" s="102">
        <v>70</v>
      </c>
      <c r="K81" s="56">
        <f t="shared" si="8"/>
        <v>280</v>
      </c>
      <c r="L81" s="56">
        <f t="shared" si="9"/>
        <v>19.600000000000001</v>
      </c>
      <c r="M81" s="56">
        <f t="shared" si="10"/>
        <v>299.60000000000002</v>
      </c>
      <c r="N81" s="56">
        <v>19.600000000000001</v>
      </c>
      <c r="O81" s="96">
        <f t="shared" si="7"/>
        <v>299.60000000000002</v>
      </c>
      <c r="P81" s="56">
        <v>299.75</v>
      </c>
      <c r="Q81" s="117"/>
      <c r="R81" s="120"/>
      <c r="S81" s="45"/>
      <c r="T81" s="45"/>
    </row>
    <row r="82" spans="1:23">
      <c r="A82" s="94">
        <v>78</v>
      </c>
      <c r="B82" s="2" t="s">
        <v>3939</v>
      </c>
      <c r="C82" s="3" t="s">
        <v>398</v>
      </c>
      <c r="D82" s="2" t="s">
        <v>3345</v>
      </c>
      <c r="E82" s="4" t="str">
        <f>VLOOKUP(D82,type3!C:D,2,0)</f>
        <v>นายพรประเสริฐ ตันตาปกุล (เภสัชกรพรประเสริฐ)</v>
      </c>
      <c r="F82" s="4" t="str">
        <f>VLOOKUP(E82,type3!D:E,2,0)</f>
        <v>111 ถ.มหาราช ต.ปากน้ำ อ.เมืองกระบี่ จ.กระบี่</v>
      </c>
      <c r="G82" s="2" t="s">
        <v>3915</v>
      </c>
      <c r="H82" s="1">
        <v>128.4</v>
      </c>
      <c r="I82" s="139">
        <v>8.4</v>
      </c>
      <c r="J82" s="102">
        <v>85</v>
      </c>
      <c r="K82" s="56">
        <f t="shared" si="8"/>
        <v>340</v>
      </c>
      <c r="L82" s="56">
        <f t="shared" si="9"/>
        <v>23.8</v>
      </c>
      <c r="M82" s="56">
        <f t="shared" si="10"/>
        <v>363.8</v>
      </c>
      <c r="N82" s="56">
        <v>32.200000000000003</v>
      </c>
      <c r="O82" s="96">
        <f t="shared" si="7"/>
        <v>492.20000000000005</v>
      </c>
      <c r="P82" s="56">
        <v>492.25</v>
      </c>
      <c r="Q82" s="117"/>
      <c r="R82" s="120"/>
      <c r="S82" s="45"/>
      <c r="T82" s="45"/>
    </row>
    <row r="83" spans="1:23">
      <c r="A83" s="94">
        <v>79</v>
      </c>
      <c r="B83" s="2" t="s">
        <v>3939</v>
      </c>
      <c r="C83" s="3" t="s">
        <v>399</v>
      </c>
      <c r="D83" s="2" t="s">
        <v>3391</v>
      </c>
      <c r="E83" s="4" t="str">
        <f>VLOOKUP(D83,type3!C:D,2,0)</f>
        <v>สหกรณ์ออมทรัพย์สาธารณสุข จำกัด</v>
      </c>
      <c r="F83" s="4" t="str">
        <f>VLOOKUP(E83,type3!D:E,2,0)</f>
        <v>223/17 ถ.มหาราช ต.ปากน้ำ อ.เมืองกระบี่ จ.กระบี่</v>
      </c>
      <c r="G83" s="2" t="s">
        <v>18</v>
      </c>
      <c r="H83" s="1">
        <v>0</v>
      </c>
      <c r="I83" s="139">
        <v>0</v>
      </c>
      <c r="J83" s="102">
        <v>18</v>
      </c>
      <c r="K83" s="56">
        <f t="shared" si="8"/>
        <v>72</v>
      </c>
      <c r="L83" s="56">
        <f t="shared" si="9"/>
        <v>5.0400000000000009</v>
      </c>
      <c r="M83" s="56">
        <f t="shared" si="10"/>
        <v>77.040000000000006</v>
      </c>
      <c r="N83" s="56">
        <v>5.04</v>
      </c>
      <c r="O83" s="96">
        <f t="shared" si="7"/>
        <v>77.040000000000006</v>
      </c>
      <c r="P83" s="56">
        <v>77.25</v>
      </c>
      <c r="Q83" s="117"/>
      <c r="R83" s="120"/>
      <c r="S83" s="45"/>
      <c r="T83" s="45"/>
    </row>
    <row r="84" spans="1:23">
      <c r="A84" s="94">
        <v>80</v>
      </c>
      <c r="B84" s="2" t="s">
        <v>3939</v>
      </c>
      <c r="C84" s="3" t="s">
        <v>400</v>
      </c>
      <c r="D84" s="2" t="s">
        <v>3146</v>
      </c>
      <c r="E84" s="4" t="str">
        <f>VLOOKUP(D84,type3!C:D,2,0)</f>
        <v>น.ส.ผ่องศรี ภูเก้าล้วน (บ.ปูนซีเมนต์)</v>
      </c>
      <c r="F84" s="4" t="str">
        <f>VLOOKUP(E84,type3!D:E,2,0)</f>
        <v>44 ถ.มหาราช ซ.5 ต.ปากน้ำ อ.เมืองกระบี่ จ.กระบี่</v>
      </c>
      <c r="G84" s="2" t="s">
        <v>18</v>
      </c>
      <c r="H84" s="1">
        <v>0</v>
      </c>
      <c r="I84" s="139">
        <v>0</v>
      </c>
      <c r="J84" s="102">
        <v>4</v>
      </c>
      <c r="K84" s="56">
        <f t="shared" si="8"/>
        <v>16</v>
      </c>
      <c r="L84" s="56">
        <f t="shared" si="9"/>
        <v>1.1200000000000001</v>
      </c>
      <c r="M84" s="56">
        <f t="shared" si="10"/>
        <v>17.12</v>
      </c>
      <c r="N84" s="56">
        <v>1.1200000000000001</v>
      </c>
      <c r="O84" s="96">
        <f t="shared" si="7"/>
        <v>17.12</v>
      </c>
      <c r="P84" s="56">
        <v>17.25</v>
      </c>
      <c r="Q84" s="117"/>
      <c r="R84" s="120"/>
      <c r="S84" s="45"/>
      <c r="T84" s="45"/>
    </row>
    <row r="85" spans="1:23">
      <c r="A85" s="94">
        <v>81</v>
      </c>
      <c r="B85" s="2" t="s">
        <v>3939</v>
      </c>
      <c r="C85" s="3" t="s">
        <v>401</v>
      </c>
      <c r="D85" s="2" t="s">
        <v>3160</v>
      </c>
      <c r="E85" s="4" t="str">
        <f>VLOOKUP(D85,type3!C:D,2,0)</f>
        <v>น.ส.ผ่องศรี ภูเก้าล้วน-สำนักผู้ควบคุมงาน</v>
      </c>
      <c r="F85" s="4" t="str">
        <f>VLOOKUP(E85,type3!D:E,2,0)</f>
        <v>63 ซ.7 ถ.มหาราช ต.ปากน้ำ อ.เมืองกระบี่ จ.กระบี่</v>
      </c>
      <c r="G85" s="2" t="s">
        <v>3914</v>
      </c>
      <c r="H85" s="1">
        <v>513.6</v>
      </c>
      <c r="I85" s="139">
        <v>33.6</v>
      </c>
      <c r="J85" s="102">
        <v>50</v>
      </c>
      <c r="K85" s="56">
        <f t="shared" si="8"/>
        <v>200</v>
      </c>
      <c r="L85" s="56">
        <f t="shared" si="9"/>
        <v>14.000000000000002</v>
      </c>
      <c r="M85" s="56">
        <f t="shared" si="10"/>
        <v>214</v>
      </c>
      <c r="N85" s="56">
        <v>47.6</v>
      </c>
      <c r="O85" s="96">
        <f t="shared" si="7"/>
        <v>727.6</v>
      </c>
      <c r="P85" s="56">
        <v>727.75</v>
      </c>
      <c r="Q85" s="117"/>
      <c r="R85" s="120"/>
      <c r="S85" s="33">
        <f>SUM(N81:N85)</f>
        <v>105.56</v>
      </c>
      <c r="T85" s="33">
        <f>SUM(O81:O85)</f>
        <v>1613.56</v>
      </c>
      <c r="U85" s="158">
        <f>SUM(P81:P85)</f>
        <v>1614.25</v>
      </c>
      <c r="V85" s="62">
        <v>1614.25</v>
      </c>
    </row>
    <row r="86" spans="1:23">
      <c r="A86" s="94">
        <v>82</v>
      </c>
      <c r="B86" s="2" t="s">
        <v>3941</v>
      </c>
      <c r="C86" s="3" t="s">
        <v>402</v>
      </c>
      <c r="D86" s="2" t="s">
        <v>3226</v>
      </c>
      <c r="E86" s="4" t="str">
        <f>VLOOKUP(D86,type3!C:D,2,0)</f>
        <v>บริษัท มาเธอร์มาร์เก็ตติ้ง จำกัด</v>
      </c>
      <c r="F86" s="4" t="str">
        <f>VLOOKUP(E86,type3!D:E,2,0)</f>
        <v>26-30 ถ.มหาราช ต.ปากน้ำ อ.เมืองกระบี่ จ.กระบี่</v>
      </c>
      <c r="G86" s="2" t="s">
        <v>18</v>
      </c>
      <c r="H86" s="1">
        <v>0</v>
      </c>
      <c r="I86" s="139">
        <v>0</v>
      </c>
      <c r="J86" s="102">
        <v>40</v>
      </c>
      <c r="K86" s="56">
        <f t="shared" si="8"/>
        <v>160</v>
      </c>
      <c r="L86" s="56">
        <f t="shared" si="9"/>
        <v>11.200000000000001</v>
      </c>
      <c r="M86" s="56">
        <f t="shared" si="10"/>
        <v>171.2</v>
      </c>
      <c r="N86" s="56">
        <v>11.2</v>
      </c>
      <c r="O86" s="96">
        <f t="shared" si="7"/>
        <v>171.2</v>
      </c>
      <c r="P86" s="56">
        <v>171.25</v>
      </c>
      <c r="Q86" s="117"/>
      <c r="R86" s="120"/>
      <c r="S86" s="33">
        <f>SUM(N86)</f>
        <v>11.2</v>
      </c>
      <c r="T86" s="33">
        <f>SUM(O86)</f>
        <v>171.2</v>
      </c>
      <c r="U86" s="158">
        <f>SUM(P86)</f>
        <v>171.25</v>
      </c>
      <c r="V86" s="62">
        <v>171.25</v>
      </c>
    </row>
    <row r="87" spans="1:23">
      <c r="A87" s="94">
        <v>83</v>
      </c>
      <c r="B87" s="2" t="s">
        <v>3942</v>
      </c>
      <c r="C87" s="3" t="s">
        <v>403</v>
      </c>
      <c r="D87" s="2" t="s">
        <v>3478</v>
      </c>
      <c r="E87" s="4" t="str">
        <f>VLOOKUP(D87,type3!C:D,2,0)</f>
        <v>นายธนาวัฒน์ อริยวงศ์</v>
      </c>
      <c r="F87" s="4" t="str">
        <f>VLOOKUP(E87,type3!D:E,2,0)</f>
        <v>12/6 ถ.เจ้าฟ้า ต.ปากน้ำ อ.เมืองกระบี่ จ.กระบี่</v>
      </c>
      <c r="G87" s="2" t="s">
        <v>18</v>
      </c>
      <c r="H87" s="1">
        <v>0</v>
      </c>
      <c r="I87" s="139">
        <v>0</v>
      </c>
      <c r="J87" s="102">
        <v>54</v>
      </c>
      <c r="K87" s="56">
        <f t="shared" si="8"/>
        <v>216</v>
      </c>
      <c r="L87" s="56">
        <f t="shared" si="9"/>
        <v>15.120000000000001</v>
      </c>
      <c r="M87" s="56">
        <f t="shared" si="10"/>
        <v>231.12</v>
      </c>
      <c r="N87" s="56">
        <v>15.12</v>
      </c>
      <c r="O87" s="96">
        <f t="shared" si="7"/>
        <v>231.12</v>
      </c>
      <c r="P87" s="56">
        <v>231.25</v>
      </c>
      <c r="Q87" s="117"/>
      <c r="R87" s="120"/>
      <c r="S87" s="45"/>
      <c r="T87" s="45"/>
    </row>
    <row r="88" spans="1:23">
      <c r="A88" s="94">
        <v>84</v>
      </c>
      <c r="B88" s="2" t="s">
        <v>3942</v>
      </c>
      <c r="C88" s="3" t="s">
        <v>404</v>
      </c>
      <c r="D88" s="2" t="s">
        <v>3360</v>
      </c>
      <c r="E88" s="4" t="str">
        <f>VLOOKUP(D88,type3!C:D,2,0)</f>
        <v>นายประทีป ซังเจริญสุข (ข้างข้าวมันไก่)</v>
      </c>
      <c r="F88" s="4" t="str">
        <f>VLOOKUP(E88,type3!D:E,2,0)</f>
        <v>132/4 ถ.มหาราช ต.ปากน้ำ อ.เมืองกระบี่ จ.กระบี่</v>
      </c>
      <c r="G88" s="2" t="s">
        <v>18</v>
      </c>
      <c r="H88" s="1">
        <v>0</v>
      </c>
      <c r="I88" s="139">
        <v>0</v>
      </c>
      <c r="J88" s="102">
        <v>11</v>
      </c>
      <c r="K88" s="56">
        <f t="shared" si="8"/>
        <v>44</v>
      </c>
      <c r="L88" s="56">
        <f t="shared" si="9"/>
        <v>3.08</v>
      </c>
      <c r="M88" s="56">
        <f t="shared" si="10"/>
        <v>47.08</v>
      </c>
      <c r="N88" s="56">
        <v>3.08</v>
      </c>
      <c r="O88" s="96">
        <f t="shared" si="7"/>
        <v>47.08</v>
      </c>
      <c r="P88" s="56">
        <v>47.25</v>
      </c>
      <c r="Q88" s="117"/>
      <c r="R88" s="120"/>
      <c r="S88" s="33">
        <f>SUM(N87:N88)</f>
        <v>18.2</v>
      </c>
      <c r="T88" s="33">
        <f>SUM(O87:O88)</f>
        <v>278.2</v>
      </c>
      <c r="U88" s="158">
        <f>SUM(P87:P88)</f>
        <v>278.5</v>
      </c>
      <c r="V88" s="62">
        <v>278.5</v>
      </c>
    </row>
    <row r="89" spans="1:23">
      <c r="A89" s="94">
        <v>85</v>
      </c>
      <c r="B89" s="2" t="s">
        <v>3953</v>
      </c>
      <c r="C89" s="3" t="s">
        <v>405</v>
      </c>
      <c r="D89" s="2" t="s">
        <v>3142</v>
      </c>
      <c r="E89" s="4" t="str">
        <f>VLOOKUP(D89,type3!C:D,2,0)</f>
        <v>บริษัทกรีนเฮ้าส์ โฮเต็ล จำกัด เลขที่ผู้เสียภาษีอากร  0815543000211</v>
      </c>
      <c r="F89" s="4" t="str">
        <f>VLOOKUP(E89,type3!D:E,2,0)</f>
        <v>27 ถ.มหาราช ซ.5 ต.ปากน้ำ อ.เมืองกระบี่ จ.กระบี่</v>
      </c>
      <c r="G89" s="2" t="s">
        <v>18</v>
      </c>
      <c r="H89" s="1">
        <v>0</v>
      </c>
      <c r="I89" s="139">
        <v>0</v>
      </c>
      <c r="J89" s="102">
        <v>4</v>
      </c>
      <c r="K89" s="56">
        <f t="shared" si="8"/>
        <v>16</v>
      </c>
      <c r="L89" s="56">
        <f t="shared" si="9"/>
        <v>1.1200000000000001</v>
      </c>
      <c r="M89" s="56">
        <f t="shared" si="10"/>
        <v>17.12</v>
      </c>
      <c r="N89" s="56">
        <v>1.1200000000000001</v>
      </c>
      <c r="O89" s="96">
        <f t="shared" si="7"/>
        <v>17.12</v>
      </c>
      <c r="P89" s="56">
        <v>17.12</v>
      </c>
      <c r="Q89" s="117" t="s">
        <v>3958</v>
      </c>
      <c r="R89" s="120"/>
      <c r="S89" s="45"/>
      <c r="T89" s="45"/>
    </row>
    <row r="90" spans="1:23">
      <c r="A90" s="94">
        <v>86</v>
      </c>
      <c r="B90" s="2" t="s">
        <v>3953</v>
      </c>
      <c r="C90" s="3" t="s">
        <v>406</v>
      </c>
      <c r="D90" s="2" t="s">
        <v>3144</v>
      </c>
      <c r="E90" s="4" t="str">
        <f>VLOOKUP(D90,type3!C:D,2,0)</f>
        <v>บริษัทกรีนเฮ้าส์ โฮเต็ล จำกัด เลขที่ผู้เสียภาษีอากร  0815543000211</v>
      </c>
      <c r="F90" s="4" t="str">
        <f>VLOOKUP(E90,type3!D:E,2,0)</f>
        <v>27 ถ.มหาราช ซ.5 ต.ปากน้ำ อ.เมืองกระบี่ จ.กระบี่</v>
      </c>
      <c r="G90" s="2" t="s">
        <v>18</v>
      </c>
      <c r="H90" s="1">
        <v>0</v>
      </c>
      <c r="I90" s="139">
        <v>0</v>
      </c>
      <c r="J90" s="102">
        <v>1</v>
      </c>
      <c r="K90" s="56">
        <f t="shared" si="8"/>
        <v>4</v>
      </c>
      <c r="L90" s="56">
        <f t="shared" si="9"/>
        <v>0.28000000000000003</v>
      </c>
      <c r="M90" s="56">
        <f t="shared" si="10"/>
        <v>4.28</v>
      </c>
      <c r="N90" s="56">
        <v>0.28000000000000003</v>
      </c>
      <c r="O90" s="96">
        <f t="shared" si="7"/>
        <v>4.28</v>
      </c>
      <c r="P90" s="56">
        <v>4.28</v>
      </c>
      <c r="Q90" s="117" t="s">
        <v>3958</v>
      </c>
      <c r="R90" s="120"/>
      <c r="S90" s="45"/>
      <c r="T90" s="45"/>
    </row>
    <row r="91" spans="1:23">
      <c r="A91" s="94">
        <v>87</v>
      </c>
      <c r="B91" s="2" t="s">
        <v>3953</v>
      </c>
      <c r="C91" s="3" t="s">
        <v>3926</v>
      </c>
      <c r="D91" s="2" t="s">
        <v>3238</v>
      </c>
      <c r="E91" s="4" t="str">
        <f>VLOOKUP(D91,type3!C:D,2,0)</f>
        <v>บริษัท กรีนเฮ้าส์โฮเต็ล จำกัด</v>
      </c>
      <c r="F91" s="4" t="str">
        <f>VLOOKUP(E91,type3!D:E,2,0)</f>
        <v>35 ถ.มหาราช ต.ปากน้ำ อ.เมืองกระบี่ จ.กระบี่</v>
      </c>
      <c r="G91" s="2" t="s">
        <v>18</v>
      </c>
      <c r="H91" s="1">
        <v>0</v>
      </c>
      <c r="I91" s="139">
        <v>0</v>
      </c>
      <c r="J91" s="102">
        <v>623</v>
      </c>
      <c r="K91" s="56">
        <f t="shared" si="8"/>
        <v>2492</v>
      </c>
      <c r="L91" s="56">
        <f t="shared" si="9"/>
        <v>174.44000000000003</v>
      </c>
      <c r="M91" s="56">
        <f>ROUNDUP(K91+L91,2)</f>
        <v>2666.44</v>
      </c>
      <c r="N91" s="56">
        <v>174.44</v>
      </c>
      <c r="O91" s="96">
        <f t="shared" si="7"/>
        <v>2666.44</v>
      </c>
      <c r="P91" s="56">
        <v>2666.44</v>
      </c>
      <c r="Q91" s="117" t="s">
        <v>3958</v>
      </c>
      <c r="R91" s="120"/>
      <c r="S91" s="33">
        <f>SUM(N89:N91)</f>
        <v>175.84</v>
      </c>
      <c r="T91" s="33">
        <f>SUM(O89:O91)</f>
        <v>2687.84</v>
      </c>
      <c r="U91" s="158">
        <f>SUM(P89:P91)</f>
        <v>2687.84</v>
      </c>
      <c r="V91" s="62">
        <v>2687.84</v>
      </c>
    </row>
    <row r="92" spans="1:23">
      <c r="A92" s="94">
        <v>88</v>
      </c>
      <c r="B92" s="2" t="s">
        <v>3959</v>
      </c>
      <c r="C92" s="3" t="s">
        <v>3927</v>
      </c>
      <c r="D92" s="2" t="s">
        <v>3624</v>
      </c>
      <c r="E92" s="4" t="str">
        <f>VLOOKUP(D92,type3!C:D,2,0)</f>
        <v>นางสมจิตต์ ธรรมทักษ์</v>
      </c>
      <c r="F92" s="4" t="str">
        <f>VLOOKUP(E92,type3!D:E,2,0)</f>
        <v>98/10 ถ.อิศรา ต.ปากน้ำ อ.เมืองกระบี่ จ.กระบี่</v>
      </c>
      <c r="G92" s="2" t="s">
        <v>18</v>
      </c>
      <c r="H92" s="1">
        <v>0</v>
      </c>
      <c r="I92" s="139">
        <v>0</v>
      </c>
      <c r="J92" s="102">
        <v>67</v>
      </c>
      <c r="K92" s="56">
        <f t="shared" si="8"/>
        <v>268</v>
      </c>
      <c r="L92" s="56">
        <f t="shared" si="9"/>
        <v>18.760000000000002</v>
      </c>
      <c r="M92" s="56">
        <f t="shared" si="10"/>
        <v>286.76</v>
      </c>
      <c r="N92" s="56">
        <v>18.760000000000002</v>
      </c>
      <c r="O92" s="96">
        <f t="shared" si="7"/>
        <v>286.76</v>
      </c>
      <c r="P92" s="56">
        <v>287</v>
      </c>
      <c r="Q92" s="117"/>
      <c r="R92" s="120"/>
      <c r="S92" s="33">
        <f>SUM(N92)</f>
        <v>18.760000000000002</v>
      </c>
      <c r="T92" s="33">
        <f>SUM(O92)</f>
        <v>286.76</v>
      </c>
      <c r="U92" s="158">
        <f>SUM(P92)</f>
        <v>287</v>
      </c>
      <c r="V92" s="62">
        <v>287</v>
      </c>
    </row>
    <row r="93" spans="1:23">
      <c r="A93" s="94">
        <v>89</v>
      </c>
      <c r="B93" s="2" t="s">
        <v>3970</v>
      </c>
      <c r="C93" s="3" t="s">
        <v>3928</v>
      </c>
      <c r="D93" s="2" t="s">
        <v>3757</v>
      </c>
      <c r="E93" s="4" t="str">
        <f>VLOOKUP(D93,type3!C:D,2,0)</f>
        <v>นายชัยวัฒน์ อุดมวิทย์-โรงพิมพ์ชัยวัฒน์</v>
      </c>
      <c r="F93" s="4" t="str">
        <f>VLOOKUP(E93,type3!D:E,2,0)</f>
        <v>27 ถ.อุตรกิจ ต.ปากน้ำ อ.เมืองกระบี่ จ.กระบี่</v>
      </c>
      <c r="G93" s="2" t="s">
        <v>3971</v>
      </c>
      <c r="H93" s="1">
        <v>1527.96</v>
      </c>
      <c r="I93" s="139">
        <v>99.96</v>
      </c>
      <c r="J93" s="102">
        <v>35</v>
      </c>
      <c r="K93" s="56">
        <f t="shared" si="8"/>
        <v>140</v>
      </c>
      <c r="L93" s="56">
        <f t="shared" si="9"/>
        <v>9.8000000000000007</v>
      </c>
      <c r="M93" s="56">
        <f t="shared" si="10"/>
        <v>149.80000000000001</v>
      </c>
      <c r="N93" s="56">
        <v>109.76</v>
      </c>
      <c r="O93" s="96">
        <f t="shared" si="7"/>
        <v>1677.76</v>
      </c>
      <c r="P93" s="56">
        <v>1678</v>
      </c>
      <c r="Q93" s="117"/>
      <c r="R93" s="120"/>
      <c r="S93" s="45"/>
      <c r="T93" s="45"/>
    </row>
    <row r="94" spans="1:23">
      <c r="A94" s="94">
        <v>90</v>
      </c>
      <c r="B94" s="2" t="s">
        <v>3970</v>
      </c>
      <c r="C94" s="3" t="s">
        <v>3929</v>
      </c>
      <c r="D94" s="2" t="s">
        <v>3240</v>
      </c>
      <c r="E94" s="4" t="str">
        <f>VLOOKUP(D94,type3!C:D,2,0)</f>
        <v>นางวาริน เจียวก๊ก</v>
      </c>
      <c r="F94" s="4" t="s">
        <v>3241</v>
      </c>
      <c r="G94" s="2" t="s">
        <v>3914</v>
      </c>
      <c r="H94" s="1">
        <v>8.56</v>
      </c>
      <c r="I94" s="139">
        <v>0.56000000000000005</v>
      </c>
      <c r="J94" s="102">
        <v>27</v>
      </c>
      <c r="K94" s="56">
        <f t="shared" si="8"/>
        <v>108</v>
      </c>
      <c r="L94" s="56">
        <f t="shared" si="9"/>
        <v>7.5600000000000005</v>
      </c>
      <c r="M94" s="56">
        <f>ROUNDUP(K94+L94,2)</f>
        <v>115.56</v>
      </c>
      <c r="N94" s="56">
        <v>8.1199999999999992</v>
      </c>
      <c r="O94" s="96">
        <f t="shared" si="7"/>
        <v>124.12</v>
      </c>
      <c r="P94" s="56">
        <v>124.25</v>
      </c>
      <c r="Q94" s="117"/>
      <c r="R94" s="120"/>
      <c r="S94" s="33">
        <f>SUM(N94:N94)</f>
        <v>8.1199999999999992</v>
      </c>
      <c r="T94" s="33">
        <f>SUM(O93:O94)</f>
        <v>1801.88</v>
      </c>
      <c r="U94" s="158">
        <f>SUM(P93:P94)</f>
        <v>1802.25</v>
      </c>
      <c r="V94" s="62">
        <v>1802.25</v>
      </c>
    </row>
    <row r="95" spans="1:23">
      <c r="A95" s="121"/>
      <c r="B95" s="30"/>
      <c r="C95" s="119"/>
      <c r="D95" s="30"/>
      <c r="E95" s="14"/>
      <c r="F95" s="14"/>
      <c r="G95" s="45"/>
      <c r="H95" s="45">
        <f>SUM(H5:H94)</f>
        <v>11765.72</v>
      </c>
      <c r="I95" s="45"/>
      <c r="J95" s="122"/>
      <c r="K95" s="45"/>
      <c r="L95" s="45"/>
      <c r="M95" s="45">
        <f>SUM(M5:M94)</f>
        <v>17329.720000000005</v>
      </c>
      <c r="N95" s="148">
        <f>SUM(N5:N94)</f>
        <v>1903.4399999999989</v>
      </c>
      <c r="O95" s="148">
        <f>SUM(O5:O94)</f>
        <v>29095.439999999991</v>
      </c>
      <c r="P95" s="148">
        <f>SUM(P5:P94)</f>
        <v>29107.279999999999</v>
      </c>
      <c r="Q95" s="124"/>
      <c r="R95" s="120"/>
      <c r="S95" s="147">
        <f>S6+S13+S9+S10+S29+S42+S47+S50+S62+S63+S66+S68+S80+S85+S86+S88+S91+S92+S94</f>
        <v>1793.6799999999998</v>
      </c>
      <c r="T95" s="199">
        <f>T6+T13+T9+T10+T29+T42+T47+T50+T62+T63+T66+T68+T80+T85+T86+T88+T91+T92+T94</f>
        <v>29095.439999999999</v>
      </c>
      <c r="U95" s="147">
        <f>U6+U13+U9+U10+U29+U42+U47+U50+U62+U63+U66+U68+U80+U85+U86+U88+U91+U92+U94</f>
        <v>29107.280000000002</v>
      </c>
      <c r="V95" s="147">
        <f>V6+V13+V9+V10+V29+V42+V47+V50+V62+V63+V66+V68+V80+V85+V86+V88+V91+V92+V94</f>
        <v>29107.280000000002</v>
      </c>
    </row>
    <row r="96" spans="1:23" ht="24.5" thickBot="1">
      <c r="A96" s="121"/>
      <c r="B96" s="30"/>
      <c r="C96" s="119"/>
      <c r="D96" s="30"/>
      <c r="E96" s="88" t="s">
        <v>24</v>
      </c>
      <c r="F96" s="88"/>
      <c r="G96" s="91" t="s">
        <v>18</v>
      </c>
      <c r="H96" s="91" t="s">
        <v>18</v>
      </c>
      <c r="I96" s="91"/>
      <c r="J96" s="125"/>
      <c r="K96" s="91"/>
      <c r="L96" s="91"/>
      <c r="M96" s="91"/>
      <c r="N96" s="91"/>
      <c r="O96" s="90"/>
      <c r="P96" s="90"/>
      <c r="Q96" s="105"/>
      <c r="R96" s="120"/>
      <c r="S96" s="47"/>
      <c r="T96" s="47"/>
      <c r="U96" s="47"/>
      <c r="V96" s="89"/>
      <c r="W96" s="47"/>
    </row>
    <row r="97" spans="1:21" ht="24.5" thickTop="1">
      <c r="A97" s="121"/>
      <c r="B97" s="30"/>
      <c r="C97" s="119"/>
      <c r="D97" s="30"/>
      <c r="E97" s="88"/>
      <c r="F97" s="88"/>
      <c r="G97" s="85"/>
      <c r="H97" s="85"/>
      <c r="I97" s="85"/>
      <c r="J97" s="126"/>
      <c r="K97" s="85"/>
      <c r="L97" s="85"/>
      <c r="M97" s="85">
        <f>11765.72+17329.72</f>
        <v>29095.440000000002</v>
      </c>
      <c r="N97" s="85"/>
      <c r="O97" s="87"/>
      <c r="P97" s="87"/>
      <c r="Q97" s="105"/>
      <c r="R97" s="120"/>
      <c r="S97" s="45"/>
      <c r="T97" s="45"/>
      <c r="U97" s="66"/>
    </row>
    <row r="98" spans="1:21">
      <c r="A98" s="121"/>
      <c r="B98" s="30"/>
      <c r="C98" s="127" t="s">
        <v>21</v>
      </c>
      <c r="D98" s="254" t="s">
        <v>46</v>
      </c>
      <c r="E98" s="254"/>
      <c r="F98" s="254"/>
      <c r="G98" s="254"/>
      <c r="H98" s="254"/>
      <c r="I98" s="45"/>
      <c r="J98" s="122"/>
      <c r="K98" s="45"/>
      <c r="L98" s="45"/>
      <c r="M98" s="45"/>
      <c r="N98" s="45"/>
      <c r="O98" s="123"/>
      <c r="P98" s="123"/>
      <c r="Q98" s="124"/>
      <c r="R98" s="120"/>
      <c r="S98" s="47"/>
      <c r="T98" s="47"/>
    </row>
    <row r="99" spans="1:21">
      <c r="A99" s="121"/>
      <c r="B99" s="30"/>
      <c r="C99" s="119"/>
      <c r="D99" s="30"/>
      <c r="E99" s="14"/>
      <c r="F99" s="14"/>
      <c r="G99" s="45"/>
      <c r="H99" s="45"/>
      <c r="I99" s="45"/>
      <c r="J99" s="122"/>
      <c r="K99" s="45"/>
      <c r="L99" s="45"/>
      <c r="M99" s="45"/>
      <c r="N99" s="45"/>
      <c r="O99" s="45"/>
      <c r="P99" s="45"/>
      <c r="Q99" s="128"/>
      <c r="R99" s="120"/>
      <c r="S99" s="45"/>
      <c r="T99" s="45"/>
    </row>
    <row r="100" spans="1:21">
      <c r="E100" s="83" t="s">
        <v>45</v>
      </c>
      <c r="J100" s="131"/>
      <c r="K100" s="131"/>
      <c r="L100" s="131"/>
      <c r="M100" s="131"/>
      <c r="N100" s="131"/>
      <c r="O100" s="131"/>
      <c r="P100" s="131"/>
      <c r="Q100" s="132"/>
      <c r="R100" s="120"/>
      <c r="S100" s="47"/>
      <c r="T100" s="47"/>
    </row>
    <row r="101" spans="1:21">
      <c r="R101" s="120"/>
      <c r="S101" s="45"/>
      <c r="T101" s="45"/>
    </row>
    <row r="102" spans="1:21">
      <c r="R102" s="120"/>
      <c r="S102" s="47"/>
      <c r="T102" s="47"/>
    </row>
    <row r="103" spans="1:21">
      <c r="R103" s="120"/>
      <c r="S103" s="45"/>
      <c r="T103" s="45"/>
    </row>
    <row r="104" spans="1:21">
      <c r="R104" s="120"/>
      <c r="S104" s="47"/>
      <c r="T104" s="47"/>
    </row>
    <row r="105" spans="1:21">
      <c r="R105" s="120"/>
      <c r="S105" s="45"/>
      <c r="T105" s="45"/>
    </row>
    <row r="106" spans="1:21">
      <c r="R106" s="120"/>
      <c r="S106" s="47"/>
      <c r="T106" s="47"/>
    </row>
    <row r="107" spans="1:21">
      <c r="R107" s="120"/>
      <c r="S107" s="45"/>
      <c r="T107" s="45"/>
    </row>
    <row r="108" spans="1:21">
      <c r="R108" s="120"/>
      <c r="S108" s="47"/>
      <c r="T108" s="47"/>
    </row>
    <row r="109" spans="1:21">
      <c r="R109" s="120"/>
      <c r="S109" s="45"/>
      <c r="T109" s="45"/>
    </row>
    <row r="110" spans="1:21">
      <c r="R110" s="120"/>
      <c r="S110" s="47"/>
      <c r="T110" s="47"/>
      <c r="U110" s="66"/>
    </row>
    <row r="111" spans="1:21">
      <c r="R111" s="120"/>
      <c r="S111" s="45"/>
      <c r="T111" s="45"/>
    </row>
    <row r="112" spans="1:21">
      <c r="R112" s="120"/>
      <c r="S112" s="47"/>
      <c r="T112" s="47"/>
    </row>
    <row r="113" spans="18:20">
      <c r="R113" s="120"/>
      <c r="S113" s="45"/>
      <c r="T113" s="45"/>
    </row>
    <row r="114" spans="18:20">
      <c r="R114" s="120"/>
      <c r="S114" s="47"/>
      <c r="T114" s="47"/>
    </row>
    <row r="115" spans="18:20">
      <c r="R115" s="120"/>
      <c r="S115" s="45"/>
      <c r="T115" s="45"/>
    </row>
    <row r="116" spans="18:20">
      <c r="R116" s="120"/>
      <c r="S116" s="47"/>
      <c r="T116" s="47"/>
    </row>
    <row r="117" spans="18:20">
      <c r="R117" s="120"/>
      <c r="S117" s="45"/>
      <c r="T117" s="45"/>
    </row>
    <row r="118" spans="18:20">
      <c r="R118" s="120"/>
      <c r="S118" s="47"/>
      <c r="T118" s="47"/>
    </row>
    <row r="119" spans="18:20">
      <c r="R119" s="120"/>
      <c r="S119" s="45"/>
      <c r="T119" s="45"/>
    </row>
    <row r="120" spans="18:20">
      <c r="R120" s="120"/>
      <c r="S120" s="47"/>
      <c r="T120" s="47"/>
    </row>
    <row r="121" spans="18:20">
      <c r="R121" s="120"/>
      <c r="S121" s="45"/>
      <c r="T121" s="45"/>
    </row>
    <row r="122" spans="18:20">
      <c r="R122" s="120"/>
      <c r="S122" s="47"/>
      <c r="T122" s="47"/>
    </row>
    <row r="123" spans="18:20">
      <c r="R123" s="120"/>
      <c r="S123" s="45"/>
      <c r="T123" s="45"/>
    </row>
    <row r="124" spans="18:20">
      <c r="R124" s="120"/>
      <c r="S124" s="47"/>
      <c r="T124" s="47"/>
    </row>
    <row r="125" spans="18:20">
      <c r="R125" s="120"/>
      <c r="S125" s="45"/>
      <c r="T125" s="45"/>
    </row>
    <row r="126" spans="18:20">
      <c r="R126" s="120"/>
      <c r="S126" s="47"/>
      <c r="T126" s="47"/>
    </row>
    <row r="127" spans="18:20">
      <c r="R127" s="120"/>
      <c r="S127" s="47"/>
      <c r="T127" s="47"/>
    </row>
    <row r="128" spans="18:20">
      <c r="R128" s="120"/>
      <c r="S128" s="45"/>
      <c r="T128" s="45"/>
    </row>
    <row r="129" spans="18:22">
      <c r="R129" s="120"/>
      <c r="S129" s="47"/>
      <c r="T129" s="47"/>
    </row>
    <row r="130" spans="18:22">
      <c r="R130" s="120"/>
      <c r="S130" s="45"/>
      <c r="T130" s="45"/>
    </row>
    <row r="131" spans="18:22">
      <c r="R131" s="120"/>
      <c r="S131" s="47"/>
      <c r="T131" s="47"/>
    </row>
    <row r="132" spans="18:22">
      <c r="R132" s="120"/>
      <c r="S132" s="45"/>
      <c r="T132" s="45"/>
    </row>
    <row r="133" spans="18:22">
      <c r="R133" s="120"/>
      <c r="S133" s="47"/>
      <c r="T133" s="47"/>
    </row>
    <row r="134" spans="18:22">
      <c r="R134" s="120"/>
      <c r="S134" s="45"/>
      <c r="T134" s="45"/>
    </row>
    <row r="135" spans="18:22">
      <c r="R135" s="120"/>
      <c r="S135" s="45"/>
      <c r="T135" s="45"/>
      <c r="U135" s="45"/>
      <c r="V135" s="45"/>
    </row>
    <row r="136" spans="18:22">
      <c r="S136" s="45"/>
      <c r="T136" s="45"/>
    </row>
    <row r="137" spans="18:22">
      <c r="S137" s="47"/>
      <c r="T137" s="47"/>
    </row>
    <row r="138" spans="18:22">
      <c r="S138" s="45"/>
      <c r="T138" s="45"/>
    </row>
    <row r="139" spans="18:22">
      <c r="S139" s="47"/>
      <c r="T139" s="47"/>
    </row>
    <row r="140" spans="18:22">
      <c r="S140" s="45"/>
      <c r="T140" s="45"/>
    </row>
    <row r="141" spans="18:22">
      <c r="S141" s="47"/>
      <c r="T141" s="47"/>
    </row>
    <row r="142" spans="18:22">
      <c r="S142" s="45"/>
      <c r="T142" s="45"/>
    </row>
    <row r="143" spans="18:22">
      <c r="S143" s="47"/>
      <c r="T143" s="47"/>
    </row>
    <row r="144" spans="18:22">
      <c r="S144" s="45"/>
      <c r="T144" s="45"/>
    </row>
    <row r="145" spans="19:22">
      <c r="S145" s="47"/>
      <c r="T145" s="47"/>
    </row>
    <row r="146" spans="19:22">
      <c r="S146" s="45"/>
      <c r="T146" s="45"/>
    </row>
    <row r="147" spans="19:22">
      <c r="S147" s="47"/>
      <c r="T147" s="47"/>
    </row>
    <row r="148" spans="19:22">
      <c r="S148" s="45"/>
      <c r="T148" s="45"/>
      <c r="U148" s="45"/>
      <c r="V148" s="45"/>
    </row>
    <row r="149" spans="19:22">
      <c r="S149" s="86"/>
      <c r="T149" s="86"/>
      <c r="U149" s="44"/>
      <c r="V149" s="44"/>
    </row>
    <row r="150" spans="19:22">
      <c r="S150" s="45"/>
      <c r="T150" s="45"/>
      <c r="U150" s="66"/>
      <c r="V150" s="44"/>
    </row>
    <row r="151" spans="19:22">
      <c r="S151" s="45"/>
      <c r="T151" s="45"/>
    </row>
  </sheetData>
  <mergeCells count="19">
    <mergeCell ref="D98:H98"/>
    <mergeCell ref="U3:U4"/>
    <mergeCell ref="J3:J4"/>
    <mergeCell ref="T3:T4"/>
    <mergeCell ref="N3:N4"/>
    <mergeCell ref="L3:L4"/>
    <mergeCell ref="P3:P4"/>
    <mergeCell ref="S3:S4"/>
    <mergeCell ref="M3:M4"/>
    <mergeCell ref="V3:V4"/>
    <mergeCell ref="E3:E4"/>
    <mergeCell ref="Q3:Q4"/>
    <mergeCell ref="K3:K4"/>
    <mergeCell ref="A1:P1"/>
    <mergeCell ref="A3:A4"/>
    <mergeCell ref="B3:B4"/>
    <mergeCell ref="C3:C4"/>
    <mergeCell ref="D3:D4"/>
    <mergeCell ref="I3:I4"/>
  </mergeCells>
  <pageMargins left="0" right="0" top="0" bottom="0" header="0.31496062992125984" footer="0.31496062992125984"/>
  <pageSetup paperSize="9" scale="60" orientation="landscape"/>
  <ignoredErrors>
    <ignoredError sqref="D5:D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  <vt:lpstr>type2!Print_Titles</vt:lpstr>
      <vt:lpstr>type3!Print_Titles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Supisara Hlaitaveekoon</cp:lastModifiedBy>
  <cp:lastPrinted>2017-05-08T07:57:33Z</cp:lastPrinted>
  <dcterms:created xsi:type="dcterms:W3CDTF">2016-05-23T02:36:53Z</dcterms:created>
  <dcterms:modified xsi:type="dcterms:W3CDTF">2021-04-27T09:02:51Z</dcterms:modified>
</cp:coreProperties>
</file>