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my.shell.com/personal/srikanth_chinta_shell_com/Documents/Documents/Apartmentfiles-main/2024/Mar'24/"/>
    </mc:Choice>
  </mc:AlternateContent>
  <xr:revisionPtr revIDLastSave="2901" documentId="13_ncr:1_{943E7899-E9EB-404F-81AC-F276801FEF48}" xr6:coauthVersionLast="47" xr6:coauthVersionMax="47" xr10:uidLastSave="{58D1540C-7C23-400A-BFE2-7E37FFC789D5}"/>
  <bookViews>
    <workbookView xWindow="-110" yWindow="-110" windowWidth="19420" windowHeight="11500" xr2:uid="{00000000-000D-0000-FFFF-FFFF00000000}"/>
  </bookViews>
  <sheets>
    <sheet name="Mar'24" sheetId="7" r:id="rId1"/>
    <sheet name="expenses" sheetId="8" r:id="rId2"/>
  </sheets>
  <definedNames>
    <definedName name="_xlnm._FilterDatabase" localSheetId="1" hidden="1">expenses!$P$2:$U$27</definedName>
    <definedName name="_xlnm.Print_Area" localSheetId="0">'Mar''24'!$B$1:$H$59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4" i="7" l="1"/>
  <c r="F37" i="7" l="1"/>
  <c r="H12" i="7"/>
  <c r="H14" i="7" l="1"/>
  <c r="G31" i="7" l="1"/>
  <c r="F12" i="7" l="1"/>
  <c r="G37" i="7"/>
  <c r="C15" i="8" l="1"/>
  <c r="C7" i="8"/>
  <c r="C16" i="8" l="1"/>
  <c r="C18" i="8" s="1"/>
  <c r="G47" i="7" l="1"/>
  <c r="G48" i="7"/>
  <c r="G57" i="7"/>
  <c r="G56" i="7"/>
  <c r="G55" i="7"/>
  <c r="G54" i="7"/>
  <c r="G53" i="7"/>
  <c r="G52" i="7"/>
  <c r="G51" i="7"/>
  <c r="G50" i="7"/>
  <c r="G49" i="7"/>
  <c r="G46" i="7"/>
  <c r="G45" i="7"/>
  <c r="G44" i="7"/>
  <c r="G43" i="7"/>
  <c r="G42" i="7"/>
  <c r="G41" i="7"/>
  <c r="G40" i="7"/>
  <c r="G39" i="7"/>
  <c r="G38" i="7"/>
  <c r="G58" i="7" l="1"/>
  <c r="G12" i="7" l="1"/>
  <c r="H16" i="7" l="1"/>
  <c r="G34" i="7" s="1"/>
  <c r="G16" i="7" l="1"/>
  <c r="G33" i="7" s="1"/>
  <c r="G9" i="7" l="1"/>
  <c r="G35" i="7" l="1"/>
</calcChain>
</file>

<file path=xl/sharedStrings.xml><?xml version="1.0" encoding="utf-8"?>
<sst xmlns="http://schemas.openxmlformats.org/spreadsheetml/2006/main" count="117" uniqueCount="83">
  <si>
    <t>S.No</t>
  </si>
  <si>
    <t>Date</t>
  </si>
  <si>
    <t>Description</t>
  </si>
  <si>
    <t>Total</t>
  </si>
  <si>
    <t>CARRYFORWARD</t>
  </si>
  <si>
    <t>Cash</t>
  </si>
  <si>
    <t>Remarks</t>
  </si>
  <si>
    <t>EXPENDITURE</t>
  </si>
  <si>
    <t>BALANCE</t>
  </si>
  <si>
    <t>MAINTENANCE DUES</t>
  </si>
  <si>
    <t>NDR ESTATES - BLOCK B ASSOCIATION</t>
  </si>
  <si>
    <t>Amount</t>
  </si>
  <si>
    <t>Signatures:</t>
  </si>
  <si>
    <t>Amount in Bank (Maintenance)</t>
  </si>
  <si>
    <t>Voc. /
Receipt No:</t>
  </si>
  <si>
    <t>Total Balance in Hand</t>
  </si>
  <si>
    <t>Maintenance</t>
  </si>
  <si>
    <t>Total Balance in Bank</t>
  </si>
  <si>
    <t>Mar'21</t>
  </si>
  <si>
    <t>Sep'21</t>
  </si>
  <si>
    <t>Nov'21</t>
  </si>
  <si>
    <t>Dec'21</t>
  </si>
  <si>
    <t>Oct'21</t>
  </si>
  <si>
    <t>404</t>
  </si>
  <si>
    <t>Oct'22</t>
  </si>
  <si>
    <t>Jan'23</t>
  </si>
  <si>
    <t>Feb'23</t>
  </si>
  <si>
    <t>Mar'23</t>
  </si>
  <si>
    <t>Note</t>
  </si>
  <si>
    <t>Apr'23</t>
  </si>
  <si>
    <t>Dues Collection</t>
  </si>
  <si>
    <t>May'23</t>
  </si>
  <si>
    <t>106</t>
  </si>
  <si>
    <t>Jun'23</t>
  </si>
  <si>
    <t>Jul'23</t>
  </si>
  <si>
    <t>Aug'23</t>
  </si>
  <si>
    <t>Sep'23</t>
  </si>
  <si>
    <t>Oct'23</t>
  </si>
  <si>
    <t>Nov'23</t>
  </si>
  <si>
    <t>Dec'23</t>
  </si>
  <si>
    <t>Jan'24</t>
  </si>
  <si>
    <t>Feb'24</t>
  </si>
  <si>
    <t xml:space="preserve">Bank </t>
  </si>
  <si>
    <t xml:space="preserve">Cash </t>
  </si>
  <si>
    <t>G5</t>
  </si>
  <si>
    <t>G5,304</t>
  </si>
  <si>
    <t>G5,101,304,403</t>
  </si>
  <si>
    <t>G5,101,304,305,312,402,403</t>
  </si>
  <si>
    <t>500 /- paid by 304</t>
  </si>
  <si>
    <t>Cash In hand</t>
  </si>
  <si>
    <t>Bank</t>
  </si>
  <si>
    <t>Dues</t>
  </si>
  <si>
    <t>Available &amp; Dues Amount</t>
  </si>
  <si>
    <t>Night watch man salary</t>
  </si>
  <si>
    <t>Garbage person salary</t>
  </si>
  <si>
    <t>Plumber</t>
  </si>
  <si>
    <t>Lift repair</t>
  </si>
  <si>
    <t>Remaining Amount</t>
  </si>
  <si>
    <t>Available Cash Present</t>
  </si>
  <si>
    <t>Day watch man salary</t>
  </si>
  <si>
    <t>Expected expenditure This month</t>
  </si>
  <si>
    <t>Expected electricity Bill</t>
  </si>
  <si>
    <t>Maintenance Collection for Month of Mar'24</t>
  </si>
  <si>
    <t>Night Security Feb'24  Salary</t>
  </si>
  <si>
    <t>Garbage man Feb'24  Salary</t>
  </si>
  <si>
    <t>Lift service Feb'24</t>
  </si>
  <si>
    <t>Plumber Feb'24 Salary</t>
  </si>
  <si>
    <t>Mar'24</t>
  </si>
  <si>
    <t xml:space="preserve">Watchman Feb'24  Salary </t>
  </si>
  <si>
    <t>Income &amp; Expenditure Statement for the Month of Mar'24</t>
  </si>
  <si>
    <t>G5,101,209,302,304,305,312,402,403</t>
  </si>
  <si>
    <t>G5,101,302,304,305,312,402,403,409</t>
  </si>
  <si>
    <t>Watch mam</t>
  </si>
  <si>
    <t>Withdraw from bank</t>
  </si>
  <si>
    <t>Common Electricity Bill Feb'24</t>
  </si>
  <si>
    <t>Lift repair second payment</t>
  </si>
  <si>
    <t>Drianage blockage removal</t>
  </si>
  <si>
    <t>festival corrider cleaning</t>
  </si>
  <si>
    <t>Electrician for checking the earthing</t>
  </si>
  <si>
    <t>Lift repair Advance Amount</t>
  </si>
  <si>
    <t xml:space="preserve">G4,G5,G12,101,110,302,304,305,312,402,403,409 </t>
  </si>
  <si>
    <t>G4,G5,G12,101,106,107,110,302,304,305,312,402,403,409</t>
  </si>
  <si>
    <t>G4,G5,G6,G12,101,102,107,110,209,210,302,304,305  ,310,312,402,403,409,501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</si>
</sst>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(* #,##0.00_);_(* \(#,##0.00\);_(* &quot;-&quot;??_);_(@_)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.5"/>
      <color rgb="FF00B050"/>
      <name val="Calibri"/>
      <family val="2"/>
      <scheme val="minor"/>
    </font>
    <font>
      <b/>
      <sz val="11.5"/>
      <color rgb="FF00B0F0"/>
      <name val="Calibri"/>
      <family val="2"/>
      <scheme val="minor"/>
    </font>
    <font>
      <sz val="11.5"/>
      <color theme="1"/>
      <name val="Calibri"/>
      <family val="2"/>
      <scheme val="minor"/>
    </font>
    <font>
      <b/>
      <sz val="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07">
    <xf numFmtId="0" fontId="0" fillId="0" borderId="0" xfId="0"/>
    <xf numFmtId="0" fontId="0" fillId="0" borderId="0" xfId="0" applyAlignment="1">
      <alignment vertical="top"/>
    </xf>
    <xf numFmtId="0" fontId="0" fillId="0" borderId="1" xfId="0" applyBorder="1" applyAlignment="1">
      <alignment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0" fillId="0" borderId="1" xfId="0" quotePrefix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0" fillId="0" borderId="0" xfId="0" applyBorder="1" applyAlignment="1">
      <alignment vertical="top"/>
    </xf>
    <xf numFmtId="0" fontId="2" fillId="0" borderId="0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 wrapText="1"/>
    </xf>
    <xf numFmtId="0" fontId="3" fillId="0" borderId="0" xfId="0" applyFont="1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4" fillId="0" borderId="0" xfId="0" applyFont="1" applyBorder="1" applyAlignment="1">
      <alignment horizontal="left" vertical="top" wrapText="1"/>
    </xf>
    <xf numFmtId="43" fontId="0" fillId="0" borderId="0" xfId="0" applyNumberFormat="1" applyAlignment="1">
      <alignment vertical="top"/>
    </xf>
    <xf numFmtId="43" fontId="3" fillId="0" borderId="0" xfId="0" applyNumberFormat="1" applyFont="1" applyBorder="1" applyAlignment="1">
      <alignment horizontal="left" vertical="top" wrapText="1"/>
    </xf>
    <xf numFmtId="43" fontId="0" fillId="0" borderId="0" xfId="0" applyNumberFormat="1" applyBorder="1" applyAlignment="1">
      <alignment vertical="top"/>
    </xf>
    <xf numFmtId="0" fontId="0" fillId="0" borderId="0" xfId="0" applyBorder="1" applyAlignment="1">
      <alignment horizontal="center" vertical="top"/>
    </xf>
    <xf numFmtId="0" fontId="0" fillId="0" borderId="0" xfId="0" applyFill="1" applyAlignment="1">
      <alignment vertical="top"/>
    </xf>
    <xf numFmtId="0" fontId="3" fillId="0" borderId="0" xfId="0" applyFont="1" applyFill="1" applyBorder="1" applyAlignment="1">
      <alignment horizontal="left" vertical="top" wrapText="1"/>
    </xf>
    <xf numFmtId="43" fontId="3" fillId="0" borderId="0" xfId="0" applyNumberFormat="1" applyFont="1" applyFill="1" applyBorder="1" applyAlignment="1">
      <alignment horizontal="left" vertical="top" wrapText="1"/>
    </xf>
    <xf numFmtId="0" fontId="0" fillId="0" borderId="0" xfId="0" applyFill="1" applyBorder="1" applyAlignment="1">
      <alignment vertical="top"/>
    </xf>
    <xf numFmtId="0" fontId="2" fillId="0" borderId="0" xfId="0" applyFont="1" applyFill="1" applyBorder="1" applyAlignment="1">
      <alignment horizontal="center" vertical="top"/>
    </xf>
    <xf numFmtId="0" fontId="1" fillId="0" borderId="0" xfId="0" applyFont="1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43" fontId="0" fillId="0" borderId="0" xfId="0" applyNumberFormat="1" applyFill="1" applyAlignment="1">
      <alignment vertical="top"/>
    </xf>
    <xf numFmtId="0" fontId="5" fillId="0" borderId="1" xfId="0" quotePrefix="1" applyFont="1" applyBorder="1" applyAlignment="1">
      <alignment horizontal="left" vertical="top" wrapText="1"/>
    </xf>
    <xf numFmtId="164" fontId="3" fillId="0" borderId="0" xfId="0" applyNumberFormat="1" applyFont="1" applyFill="1" applyBorder="1" applyAlignment="1">
      <alignment horizontal="left" vertical="top" wrapText="1"/>
    </xf>
    <xf numFmtId="43" fontId="3" fillId="0" borderId="0" xfId="0" quotePrefix="1" applyNumberFormat="1" applyFont="1" applyFill="1" applyBorder="1" applyAlignment="1">
      <alignment horizontal="left" vertical="top" wrapText="1"/>
    </xf>
    <xf numFmtId="0" fontId="0" fillId="0" borderId="6" xfId="0" quotePrefix="1" applyBorder="1" applyAlignment="1">
      <alignment horizontal="left" vertical="top" wrapText="1"/>
    </xf>
    <xf numFmtId="0" fontId="0" fillId="0" borderId="1" xfId="0" applyBorder="1"/>
    <xf numFmtId="0" fontId="0" fillId="0" borderId="0" xfId="0" applyBorder="1"/>
    <xf numFmtId="164" fontId="0" fillId="0" borderId="0" xfId="0" applyNumberFormat="1" applyBorder="1" applyAlignment="1">
      <alignment horizontal="left" vertical="top" wrapText="1"/>
    </xf>
    <xf numFmtId="0" fontId="1" fillId="0" borderId="0" xfId="0" applyFont="1"/>
    <xf numFmtId="164" fontId="0" fillId="0" borderId="0" xfId="0" applyNumberFormat="1" applyFill="1" applyAlignment="1">
      <alignment vertical="top"/>
    </xf>
    <xf numFmtId="0" fontId="0" fillId="0" borderId="0" xfId="0" quotePrefix="1"/>
    <xf numFmtId="0" fontId="3" fillId="0" borderId="0" xfId="0" quotePrefix="1" applyNumberFormat="1" applyFont="1" applyBorder="1" applyAlignment="1">
      <alignment horizontal="left" vertical="top" wrapText="1"/>
    </xf>
    <xf numFmtId="164" fontId="0" fillId="0" borderId="0" xfId="0" applyNumberFormat="1" applyAlignment="1">
      <alignment vertical="top"/>
    </xf>
    <xf numFmtId="164" fontId="3" fillId="0" borderId="0" xfId="0" applyNumberFormat="1" applyFont="1" applyBorder="1" applyAlignment="1">
      <alignment horizontal="left" vertical="top" wrapText="1"/>
    </xf>
    <xf numFmtId="15" fontId="10" fillId="0" borderId="1" xfId="0" applyNumberFormat="1" applyFont="1" applyBorder="1" applyAlignment="1">
      <alignment horizontal="center" vertical="top"/>
    </xf>
    <xf numFmtId="0" fontId="3" fillId="0" borderId="1" xfId="0" applyFont="1" applyBorder="1" applyAlignment="1">
      <alignment horizontal="left" vertical="top" wrapText="1"/>
    </xf>
    <xf numFmtId="0" fontId="0" fillId="0" borderId="1" xfId="0" applyBorder="1" applyAlignment="1">
      <alignment vertical="top" wrapText="1"/>
    </xf>
    <xf numFmtId="0" fontId="1" fillId="0" borderId="1" xfId="0" applyFont="1" applyBorder="1" applyAlignment="1">
      <alignment horizontal="center" vertical="center" wrapText="1"/>
    </xf>
    <xf numFmtId="43" fontId="8" fillId="0" borderId="1" xfId="1" applyFont="1" applyBorder="1" applyAlignment="1">
      <alignment vertical="top"/>
    </xf>
    <xf numFmtId="43" fontId="9" fillId="0" borderId="1" xfId="1" applyFont="1" applyBorder="1" applyAlignment="1">
      <alignment vertical="top"/>
    </xf>
    <xf numFmtId="3" fontId="0" fillId="0" borderId="1" xfId="0" quotePrefix="1" applyNumberFormat="1" applyBorder="1" applyAlignment="1">
      <alignment horizontal="left" vertical="top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vertical="top"/>
    </xf>
    <xf numFmtId="43" fontId="7" fillId="5" borderId="1" xfId="0" applyNumberFormat="1" applyFont="1" applyFill="1" applyBorder="1" applyAlignment="1">
      <alignment horizontal="right" vertical="top"/>
    </xf>
    <xf numFmtId="43" fontId="10" fillId="0" borderId="1" xfId="1" applyFont="1" applyFill="1" applyBorder="1" applyAlignment="1">
      <alignment vertical="top"/>
    </xf>
    <xf numFmtId="43" fontId="0" fillId="0" borderId="1" xfId="1" applyFont="1" applyFill="1" applyBorder="1" applyAlignment="1">
      <alignment vertical="top"/>
    </xf>
    <xf numFmtId="15" fontId="0" fillId="0" borderId="1" xfId="0" applyNumberFormat="1" applyBorder="1" applyAlignment="1">
      <alignment horizontal="center" vertical="top"/>
    </xf>
    <xf numFmtId="0" fontId="0" fillId="0" borderId="1" xfId="0" applyBorder="1" applyAlignment="1">
      <alignment horizontal="right" vertical="top"/>
    </xf>
    <xf numFmtId="43" fontId="7" fillId="5" borderId="1" xfId="1" applyFont="1" applyFill="1" applyBorder="1" applyAlignment="1">
      <alignment horizontal="right" vertical="top"/>
    </xf>
    <xf numFmtId="43" fontId="0" fillId="0" borderId="1" xfId="1" applyFont="1" applyBorder="1" applyAlignment="1">
      <alignment vertical="top"/>
    </xf>
    <xf numFmtId="164" fontId="0" fillId="0" borderId="1" xfId="0" applyNumberFormat="1" applyBorder="1" applyAlignment="1">
      <alignment vertical="top"/>
    </xf>
    <xf numFmtId="43" fontId="7" fillId="5" borderId="1" xfId="1" applyFont="1" applyFill="1" applyBorder="1" applyAlignment="1">
      <alignment vertical="top"/>
    </xf>
    <xf numFmtId="0" fontId="5" fillId="0" borderId="1" xfId="0" applyFont="1" applyBorder="1" applyAlignment="1">
      <alignment horizontal="center" vertical="top" wrapText="1"/>
    </xf>
    <xf numFmtId="0" fontId="5" fillId="0" borderId="1" xfId="0" quotePrefix="1" applyFont="1" applyBorder="1" applyAlignment="1">
      <alignment horizontal="center" vertical="top" wrapText="1"/>
    </xf>
    <xf numFmtId="0" fontId="3" fillId="0" borderId="1" xfId="0" applyFont="1" applyFill="1" applyBorder="1" applyAlignment="1">
      <alignment horizontal="left" vertical="top" wrapText="1"/>
    </xf>
    <xf numFmtId="43" fontId="7" fillId="5" borderId="1" xfId="0" applyNumberFormat="1" applyFont="1" applyFill="1" applyBorder="1" applyAlignment="1">
      <alignment horizontal="left" vertical="top" wrapText="1"/>
    </xf>
    <xf numFmtId="0" fontId="0" fillId="0" borderId="1" xfId="0" applyBorder="1" applyAlignment="1">
      <alignment horizontal="center" vertical="top" wrapText="1"/>
    </xf>
    <xf numFmtId="0" fontId="1" fillId="0" borderId="1" xfId="0" applyFont="1" applyBorder="1" applyAlignment="1">
      <alignment horizontal="center" vertical="top" wrapText="1"/>
    </xf>
    <xf numFmtId="43" fontId="7" fillId="5" borderId="1" xfId="1" applyFont="1" applyFill="1" applyBorder="1" applyAlignment="1">
      <alignment horizontal="right" vertical="top" wrapText="1"/>
    </xf>
    <xf numFmtId="43" fontId="7" fillId="2" borderId="1" xfId="1" applyFont="1" applyFill="1" applyBorder="1" applyAlignment="1">
      <alignment horizontal="center" vertical="top" wrapText="1"/>
    </xf>
    <xf numFmtId="43" fontId="7" fillId="4" borderId="1" xfId="0" applyNumberFormat="1" applyFont="1" applyFill="1" applyBorder="1" applyAlignment="1">
      <alignment horizontal="right" vertical="top"/>
    </xf>
    <xf numFmtId="164" fontId="0" fillId="0" borderId="0" xfId="0" applyNumberFormat="1" applyBorder="1" applyAlignment="1">
      <alignment vertical="top"/>
    </xf>
    <xf numFmtId="0" fontId="3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center" vertical="top"/>
    </xf>
    <xf numFmtId="0" fontId="11" fillId="0" borderId="1" xfId="0" applyFont="1" applyBorder="1" applyAlignment="1">
      <alignment horizontal="center" vertical="top" wrapText="1"/>
    </xf>
    <xf numFmtId="43" fontId="0" fillId="0" borderId="0" xfId="0" applyNumberFormat="1" applyFill="1" applyBorder="1" applyAlignment="1">
      <alignment vertical="top"/>
    </xf>
    <xf numFmtId="0" fontId="3" fillId="0" borderId="1" xfId="0" applyFont="1" applyBorder="1" applyAlignment="1">
      <alignment horizontal="left" vertical="top" wrapText="1"/>
    </xf>
    <xf numFmtId="0" fontId="1" fillId="0" borderId="9" xfId="0" applyFont="1" applyBorder="1"/>
    <xf numFmtId="164" fontId="3" fillId="0" borderId="10" xfId="0" applyNumberFormat="1" applyFont="1" applyFill="1" applyBorder="1" applyAlignment="1">
      <alignment horizontal="left" vertical="top" wrapText="1"/>
    </xf>
    <xf numFmtId="0" fontId="1" fillId="0" borderId="11" xfId="0" applyFont="1" applyBorder="1"/>
    <xf numFmtId="164" fontId="3" fillId="0" borderId="7" xfId="0" applyNumberFormat="1" applyFont="1" applyFill="1" applyBorder="1" applyAlignment="1">
      <alignment horizontal="left" vertical="top" wrapText="1"/>
    </xf>
    <xf numFmtId="0" fontId="0" fillId="0" borderId="12" xfId="0" applyBorder="1"/>
    <xf numFmtId="164" fontId="3" fillId="0" borderId="8" xfId="0" applyNumberFormat="1" applyFont="1" applyFill="1" applyBorder="1" applyAlignment="1">
      <alignment horizontal="left" vertical="top" wrapText="1"/>
    </xf>
    <xf numFmtId="43" fontId="1" fillId="0" borderId="1" xfId="0" applyNumberFormat="1" applyFont="1" applyBorder="1"/>
    <xf numFmtId="0" fontId="1" fillId="3" borderId="1" xfId="0" applyFont="1" applyFill="1" applyBorder="1"/>
    <xf numFmtId="43" fontId="1" fillId="6" borderId="1" xfId="0" applyNumberFormat="1" applyFont="1" applyFill="1" applyBorder="1"/>
    <xf numFmtId="0" fontId="3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left" vertical="top" wrapText="1"/>
    </xf>
    <xf numFmtId="43" fontId="1" fillId="0" borderId="1" xfId="1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top" wrapText="1"/>
    </xf>
    <xf numFmtId="0" fontId="0" fillId="0" borderId="2" xfId="0" applyBorder="1" applyAlignment="1">
      <alignment horizontal="center" vertical="top"/>
    </xf>
    <xf numFmtId="0" fontId="0" fillId="0" borderId="3" xfId="0" applyBorder="1" applyAlignment="1">
      <alignment horizontal="center" vertical="top"/>
    </xf>
    <xf numFmtId="0" fontId="0" fillId="0" borderId="4" xfId="0" applyBorder="1" applyAlignment="1">
      <alignment horizontal="center" vertical="top"/>
    </xf>
    <xf numFmtId="0" fontId="0" fillId="0" borderId="5" xfId="0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0" fillId="0" borderId="1" xfId="0" quotePrefix="1" applyBorder="1" applyAlignment="1">
      <alignment horizontal="left" wrapText="1"/>
    </xf>
    <xf numFmtId="0" fontId="3" fillId="3" borderId="13" xfId="0" applyFont="1" applyFill="1" applyBorder="1" applyAlignment="1">
      <alignment horizontal="center"/>
    </xf>
    <xf numFmtId="0" fontId="3" fillId="3" borderId="14" xfId="0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382494</xdr:colOff>
      <xdr:row>0</xdr:row>
      <xdr:rowOff>0</xdr:rowOff>
    </xdr:from>
    <xdr:to>
      <xdr:col>3</xdr:col>
      <xdr:colOff>19731</xdr:colOff>
      <xdr:row>2</xdr:row>
      <xdr:rowOff>224737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4CD09FF-5993-48A6-8A4F-1D9E10FDF09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5082" y="0"/>
          <a:ext cx="764428" cy="677022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AH122"/>
  <sheetViews>
    <sheetView showGridLines="0" tabSelected="1" topLeftCell="A25" zoomScale="85" zoomScaleNormal="85" zoomScaleSheetLayoutView="100" workbookViewId="0">
      <selection activeCell="G23" sqref="G23"/>
    </sheetView>
  </sheetViews>
  <sheetFormatPr defaultColWidth="8.81640625" defaultRowHeight="14.5" x14ac:dyDescent="0.35"/>
  <cols>
    <col min="1" max="1" width="8.81640625" style="1"/>
    <col min="2" max="2" width="5" style="1" customWidth="1"/>
    <col min="3" max="3" width="10.54296875" style="1" bestFit="1" customWidth="1"/>
    <col min="4" max="4" width="13.08984375" style="1" bestFit="1" customWidth="1"/>
    <col min="5" max="5" width="62.36328125" style="1" customWidth="1"/>
    <col min="6" max="6" width="6.6328125" style="1" bestFit="1" customWidth="1"/>
    <col min="7" max="7" width="12.54296875" style="1" bestFit="1" customWidth="1"/>
    <col min="8" max="8" width="11.26953125" style="1" customWidth="1"/>
    <col min="9" max="9" width="5" style="1" bestFit="1" customWidth="1"/>
    <col min="10" max="10" width="8.90625" style="1" bestFit="1" customWidth="1"/>
    <col min="11" max="11" width="19.54296875" style="18" bestFit="1" customWidth="1"/>
    <col min="12" max="12" width="16" style="18" bestFit="1" customWidth="1"/>
    <col min="13" max="13" width="13.1796875" style="1" bestFit="1" customWidth="1"/>
    <col min="14" max="14" width="17" style="1" bestFit="1" customWidth="1"/>
    <col min="15" max="15" width="15.453125" style="1" bestFit="1" customWidth="1"/>
    <col min="16" max="16" width="12.08984375" style="1" bestFit="1" customWidth="1"/>
    <col min="17" max="17" width="7.54296875" style="1" bestFit="1" customWidth="1"/>
    <col min="18" max="18" width="13.81640625" style="1" bestFit="1" customWidth="1"/>
    <col min="19" max="19" width="7.54296875" style="1" bestFit="1" customWidth="1"/>
    <col min="20" max="20" width="6.1796875" style="1" bestFit="1" customWidth="1"/>
    <col min="21" max="21" width="8.81640625" style="1" customWidth="1"/>
    <col min="22" max="22" width="6.453125" style="1" bestFit="1" customWidth="1"/>
    <col min="23" max="23" width="9.81640625" style="1" bestFit="1" customWidth="1"/>
    <col min="24" max="28" width="9" style="1" bestFit="1" customWidth="1"/>
    <col min="29" max="16384" width="8.81640625" style="1"/>
  </cols>
  <sheetData>
    <row r="1" spans="2:22" ht="21" x14ac:dyDescent="0.35">
      <c r="B1" s="93" t="s">
        <v>10</v>
      </c>
      <c r="C1" s="93"/>
      <c r="D1" s="93"/>
      <c r="E1" s="93"/>
      <c r="F1" s="93"/>
      <c r="G1" s="93"/>
      <c r="H1" s="93"/>
      <c r="I1" s="9"/>
      <c r="J1" s="9"/>
      <c r="K1" s="22"/>
      <c r="L1" s="22"/>
      <c r="M1" s="9"/>
      <c r="N1" s="9"/>
      <c r="O1" s="9"/>
      <c r="P1" s="9"/>
      <c r="Q1" s="9"/>
    </row>
    <row r="2" spans="2:22" x14ac:dyDescent="0.35">
      <c r="B2" s="2"/>
      <c r="C2" s="2"/>
      <c r="D2" s="2"/>
      <c r="E2" s="2"/>
      <c r="F2" s="2"/>
      <c r="G2" s="2"/>
      <c r="H2" s="2"/>
      <c r="I2" s="8"/>
      <c r="J2" s="8"/>
      <c r="K2" s="21"/>
      <c r="L2" s="21"/>
      <c r="M2" s="8"/>
      <c r="N2" s="8"/>
      <c r="O2" s="8"/>
      <c r="P2" s="8"/>
      <c r="Q2" s="8"/>
    </row>
    <row r="3" spans="2:22" ht="21" x14ac:dyDescent="0.35">
      <c r="B3" s="93" t="s">
        <v>69</v>
      </c>
      <c r="C3" s="93"/>
      <c r="D3" s="93"/>
      <c r="E3" s="93"/>
      <c r="F3" s="93"/>
      <c r="G3" s="93"/>
      <c r="H3" s="93"/>
      <c r="I3" s="9"/>
      <c r="J3" s="9"/>
      <c r="K3" s="22"/>
      <c r="L3" s="22"/>
      <c r="M3" s="9"/>
      <c r="N3" s="9"/>
      <c r="O3" s="9"/>
      <c r="P3" s="9"/>
      <c r="Q3" s="9"/>
    </row>
    <row r="4" spans="2:22" x14ac:dyDescent="0.35">
      <c r="B4" s="2"/>
      <c r="C4" s="2"/>
      <c r="D4" s="2"/>
      <c r="E4" s="2"/>
      <c r="F4" s="2"/>
      <c r="G4" s="2"/>
      <c r="H4" s="2"/>
      <c r="I4" s="8"/>
      <c r="J4" s="8"/>
      <c r="K4" s="21"/>
      <c r="L4" s="21"/>
      <c r="M4" s="8"/>
      <c r="N4" s="8"/>
      <c r="O4" s="8"/>
      <c r="P4" s="8"/>
      <c r="Q4" s="8"/>
    </row>
    <row r="5" spans="2:22" ht="33" customHeight="1" x14ac:dyDescent="0.35">
      <c r="B5" s="64" t="s">
        <v>0</v>
      </c>
      <c r="C5" s="64" t="s">
        <v>1</v>
      </c>
      <c r="D5" s="64" t="s">
        <v>14</v>
      </c>
      <c r="E5" s="64" t="s">
        <v>2</v>
      </c>
      <c r="F5" s="64"/>
      <c r="G5" s="64" t="s">
        <v>11</v>
      </c>
      <c r="H5" s="64" t="s">
        <v>6</v>
      </c>
      <c r="I5" s="10"/>
      <c r="J5" s="10"/>
      <c r="K5" s="23"/>
      <c r="L5" s="23"/>
      <c r="M5" s="10"/>
      <c r="N5" s="10"/>
      <c r="O5" s="10"/>
      <c r="P5" s="10"/>
      <c r="Q5" s="10"/>
    </row>
    <row r="6" spans="2:22" ht="15.5" x14ac:dyDescent="0.35">
      <c r="B6" s="94" t="s">
        <v>4</v>
      </c>
      <c r="C6" s="94"/>
      <c r="D6" s="94"/>
      <c r="E6" s="94"/>
      <c r="F6" s="94"/>
      <c r="G6" s="94"/>
      <c r="H6" s="94"/>
      <c r="I6" s="11"/>
      <c r="J6" s="11"/>
      <c r="K6" s="19"/>
      <c r="L6" s="19"/>
      <c r="M6" s="11"/>
      <c r="N6" s="11"/>
      <c r="O6" s="11"/>
      <c r="P6" s="11"/>
      <c r="Q6" s="11"/>
    </row>
    <row r="7" spans="2:22" ht="15.5" x14ac:dyDescent="0.35">
      <c r="B7" s="63">
        <v>1</v>
      </c>
      <c r="C7" s="39">
        <v>45351</v>
      </c>
      <c r="D7" s="64"/>
      <c r="E7" s="2" t="s">
        <v>5</v>
      </c>
      <c r="F7" s="2"/>
      <c r="G7" s="43">
        <v>69504</v>
      </c>
      <c r="H7" s="7"/>
      <c r="I7" s="8"/>
      <c r="J7" s="8"/>
      <c r="K7" s="21"/>
      <c r="L7" s="21"/>
      <c r="M7" s="8"/>
      <c r="N7" s="8"/>
      <c r="O7" s="8"/>
      <c r="P7" s="8"/>
      <c r="Q7" s="8"/>
      <c r="V7" s="4"/>
    </row>
    <row r="8" spans="2:22" ht="15.5" x14ac:dyDescent="0.35">
      <c r="B8" s="63">
        <v>2</v>
      </c>
      <c r="C8" s="39">
        <v>45351</v>
      </c>
      <c r="D8" s="64"/>
      <c r="E8" s="47" t="s">
        <v>13</v>
      </c>
      <c r="F8" s="47"/>
      <c r="G8" s="44">
        <v>332242</v>
      </c>
      <c r="H8" s="7"/>
      <c r="I8" s="8"/>
      <c r="J8" s="8"/>
      <c r="K8" s="21"/>
      <c r="L8" s="21"/>
      <c r="M8" s="8"/>
      <c r="N8" s="8"/>
      <c r="O8" s="8"/>
      <c r="P8" s="8"/>
      <c r="Q8" s="8"/>
      <c r="V8" s="4"/>
    </row>
    <row r="9" spans="2:22" ht="15.5" x14ac:dyDescent="0.35">
      <c r="B9" s="64"/>
      <c r="C9" s="64"/>
      <c r="D9" s="64" t="s">
        <v>3</v>
      </c>
      <c r="E9" s="64"/>
      <c r="F9" s="64"/>
      <c r="G9" s="65">
        <f>SUM(G7:G8)</f>
        <v>401746</v>
      </c>
      <c r="H9" s="52"/>
      <c r="I9" s="8"/>
      <c r="J9" s="8"/>
      <c r="K9" s="21"/>
      <c r="L9" s="21"/>
      <c r="M9" s="8"/>
      <c r="N9" s="8"/>
      <c r="O9" s="8"/>
      <c r="P9" s="8"/>
      <c r="Q9" s="8"/>
      <c r="V9" s="4"/>
    </row>
    <row r="10" spans="2:22" x14ac:dyDescent="0.35">
      <c r="B10" s="64"/>
      <c r="C10" s="96"/>
      <c r="D10" s="96"/>
      <c r="E10" s="96"/>
      <c r="F10" s="96"/>
      <c r="G10" s="96"/>
      <c r="H10" s="96"/>
      <c r="I10" s="8"/>
      <c r="J10" s="8"/>
      <c r="K10" s="21"/>
      <c r="L10" s="21"/>
      <c r="M10" s="8"/>
      <c r="N10" s="8"/>
      <c r="O10" s="8"/>
      <c r="P10" s="8"/>
      <c r="Q10" s="8"/>
      <c r="V10" s="4"/>
    </row>
    <row r="11" spans="2:22" ht="16.25" customHeight="1" x14ac:dyDescent="0.35">
      <c r="B11" s="95"/>
      <c r="C11" s="95"/>
      <c r="D11" s="95"/>
      <c r="E11" s="95"/>
      <c r="F11" s="95"/>
      <c r="G11" s="66" t="s">
        <v>43</v>
      </c>
      <c r="H11" s="67" t="s">
        <v>42</v>
      </c>
      <c r="I11" s="11"/>
      <c r="J11" s="11"/>
      <c r="K11" s="27"/>
      <c r="L11" s="19"/>
      <c r="M11" s="11"/>
      <c r="N11" s="11"/>
      <c r="O11" s="11"/>
      <c r="P11" s="11"/>
      <c r="Q11" s="11"/>
      <c r="V11" s="4"/>
    </row>
    <row r="12" spans="2:22" ht="15.5" x14ac:dyDescent="0.35">
      <c r="B12" s="5">
        <v>1</v>
      </c>
      <c r="C12" s="39">
        <v>45382</v>
      </c>
      <c r="D12" s="40"/>
      <c r="E12" s="41" t="s">
        <v>62</v>
      </c>
      <c r="F12" s="59">
        <f>61-F37</f>
        <v>27</v>
      </c>
      <c r="G12" s="43">
        <f>(F12*1500)-H12</f>
        <v>6000</v>
      </c>
      <c r="H12" s="44">
        <f>23*1500</f>
        <v>34500</v>
      </c>
      <c r="I12" s="12"/>
      <c r="J12" s="12"/>
      <c r="K12" s="24"/>
      <c r="L12" s="24"/>
      <c r="M12" s="12"/>
      <c r="N12" s="12"/>
      <c r="O12" s="12"/>
      <c r="P12" s="12"/>
      <c r="Q12" s="12"/>
      <c r="V12" s="4"/>
    </row>
    <row r="13" spans="2:22" ht="15.5" x14ac:dyDescent="0.35">
      <c r="B13" s="5">
        <v>2</v>
      </c>
      <c r="C13" s="39">
        <v>45382</v>
      </c>
      <c r="D13" s="40"/>
      <c r="E13" s="45"/>
      <c r="F13" s="46"/>
      <c r="G13" s="43"/>
      <c r="H13" s="44"/>
      <c r="I13" s="12"/>
      <c r="J13" s="12"/>
      <c r="K13" s="24"/>
      <c r="L13" s="24"/>
      <c r="M13" s="12"/>
      <c r="N13" s="32"/>
      <c r="O13" s="12"/>
      <c r="P13" s="12"/>
      <c r="Q13" s="12"/>
      <c r="V13" s="4"/>
    </row>
    <row r="14" spans="2:22" ht="15.5" x14ac:dyDescent="0.35">
      <c r="B14" s="5">
        <v>3</v>
      </c>
      <c r="C14" s="39">
        <v>45382</v>
      </c>
      <c r="D14" s="40"/>
      <c r="E14" s="45" t="s">
        <v>30</v>
      </c>
      <c r="F14" s="42"/>
      <c r="G14" s="43">
        <f>3000+4500</f>
        <v>7500</v>
      </c>
      <c r="H14" s="44">
        <f>6000+3000</f>
        <v>9000</v>
      </c>
      <c r="I14" s="12"/>
      <c r="J14" s="12"/>
      <c r="K14" s="24"/>
      <c r="L14" s="24"/>
      <c r="M14" s="32"/>
      <c r="N14" s="12"/>
      <c r="O14" s="12"/>
      <c r="P14" s="12"/>
      <c r="Q14" s="12"/>
      <c r="V14" s="4"/>
    </row>
    <row r="15" spans="2:22" ht="15" customHeight="1" x14ac:dyDescent="0.35">
      <c r="B15" s="5">
        <v>4</v>
      </c>
      <c r="C15" s="39">
        <v>45382</v>
      </c>
      <c r="D15" s="2"/>
      <c r="E15" s="47" t="s">
        <v>73</v>
      </c>
      <c r="F15" s="2"/>
      <c r="G15" s="43">
        <v>50000</v>
      </c>
      <c r="H15" s="44"/>
      <c r="I15" s="12"/>
      <c r="J15" s="12"/>
      <c r="K15" s="24"/>
      <c r="L15" s="24"/>
      <c r="M15" s="12"/>
      <c r="N15" s="12"/>
      <c r="O15" s="12"/>
      <c r="P15" s="12"/>
      <c r="Q15" s="12"/>
      <c r="V15" s="4"/>
    </row>
    <row r="16" spans="2:22" ht="15.5" x14ac:dyDescent="0.35">
      <c r="B16" s="5"/>
      <c r="C16" s="5"/>
      <c r="D16" s="48" t="s">
        <v>3</v>
      </c>
      <c r="E16" s="2"/>
      <c r="F16" s="49"/>
      <c r="G16" s="50">
        <f>SUM(G12:G15)</f>
        <v>63500</v>
      </c>
      <c r="H16" s="67">
        <f>SUM(H12:H15)</f>
        <v>43500</v>
      </c>
      <c r="I16" s="8"/>
      <c r="J16" s="14"/>
      <c r="K16" s="25"/>
      <c r="L16" s="25"/>
      <c r="M16" s="8"/>
      <c r="N16" s="8"/>
      <c r="O16" s="8"/>
      <c r="P16" s="8"/>
      <c r="Q16" s="8"/>
      <c r="U16" s="3"/>
      <c r="V16" s="4"/>
    </row>
    <row r="17" spans="2:17" ht="15.5" x14ac:dyDescent="0.35">
      <c r="B17" s="94" t="s">
        <v>7</v>
      </c>
      <c r="C17" s="94"/>
      <c r="D17" s="94"/>
      <c r="E17" s="94"/>
      <c r="F17" s="94"/>
      <c r="G17" s="94"/>
      <c r="H17" s="94"/>
      <c r="I17" s="11"/>
      <c r="J17" s="11"/>
      <c r="K17" s="19"/>
      <c r="L17" s="19"/>
      <c r="M17" s="11"/>
      <c r="N17" s="11"/>
      <c r="O17" s="11"/>
      <c r="Q17" s="11"/>
    </row>
    <row r="18" spans="2:17" ht="15.5" x14ac:dyDescent="0.35">
      <c r="B18" s="92"/>
      <c r="C18" s="39">
        <v>45352</v>
      </c>
      <c r="D18" s="92"/>
      <c r="E18" s="30" t="s">
        <v>79</v>
      </c>
      <c r="F18" s="30"/>
      <c r="G18" s="51">
        <v>20000</v>
      </c>
      <c r="H18" s="92"/>
      <c r="I18" s="11"/>
      <c r="J18" s="11"/>
      <c r="K18" s="19"/>
      <c r="L18" s="19"/>
      <c r="M18" s="11"/>
      <c r="N18" s="11"/>
      <c r="O18" s="11"/>
      <c r="Q18" s="11"/>
    </row>
    <row r="19" spans="2:17" ht="15.5" x14ac:dyDescent="0.35">
      <c r="B19" s="7">
        <v>1</v>
      </c>
      <c r="C19" s="39">
        <v>45352</v>
      </c>
      <c r="D19" s="40"/>
      <c r="E19" s="30" t="s">
        <v>63</v>
      </c>
      <c r="F19" s="30"/>
      <c r="G19" s="51">
        <v>6250</v>
      </c>
      <c r="H19" s="7"/>
      <c r="I19" s="11"/>
      <c r="J19" s="11"/>
      <c r="K19" s="19"/>
      <c r="L19" s="19"/>
      <c r="M19" s="11"/>
      <c r="N19" s="38"/>
      <c r="O19" s="11"/>
      <c r="Q19" s="11"/>
    </row>
    <row r="20" spans="2:17" ht="15.5" x14ac:dyDescent="0.35">
      <c r="B20" s="7">
        <v>2</v>
      </c>
      <c r="C20" s="39">
        <v>45357</v>
      </c>
      <c r="D20" s="40"/>
      <c r="E20" s="30" t="s">
        <v>68</v>
      </c>
      <c r="F20" s="30"/>
      <c r="G20" s="51">
        <v>10000</v>
      </c>
      <c r="H20" s="7"/>
      <c r="I20" s="11"/>
      <c r="J20" s="11"/>
      <c r="K20" s="19"/>
      <c r="L20" s="19"/>
      <c r="M20" s="15"/>
      <c r="N20" s="11"/>
      <c r="O20" s="11"/>
      <c r="Q20" s="11"/>
    </row>
    <row r="21" spans="2:17" ht="15.5" x14ac:dyDescent="0.35">
      <c r="B21" s="7">
        <v>3</v>
      </c>
      <c r="C21" s="39">
        <v>45359</v>
      </c>
      <c r="D21" s="40"/>
      <c r="E21" s="30" t="s">
        <v>64</v>
      </c>
      <c r="F21" s="30"/>
      <c r="G21" s="51">
        <v>6100</v>
      </c>
      <c r="H21" s="52"/>
      <c r="I21" s="11"/>
      <c r="J21" s="11"/>
      <c r="K21" s="19"/>
      <c r="L21" s="27"/>
      <c r="M21" s="11"/>
      <c r="N21" s="38"/>
      <c r="O21" s="11"/>
      <c r="Q21" s="11"/>
    </row>
    <row r="22" spans="2:17" ht="15.5" x14ac:dyDescent="0.35">
      <c r="B22" s="7">
        <v>4</v>
      </c>
      <c r="C22" s="39">
        <v>45359</v>
      </c>
      <c r="D22" s="69"/>
      <c r="E22" s="30" t="s">
        <v>65</v>
      </c>
      <c r="F22" s="30"/>
      <c r="G22" s="51"/>
      <c r="H22" s="52"/>
      <c r="I22" s="11"/>
      <c r="J22" s="11"/>
      <c r="K22" s="19"/>
      <c r="L22" s="27"/>
      <c r="M22" s="11"/>
      <c r="N22" s="38"/>
      <c r="O22" s="11"/>
      <c r="Q22" s="11"/>
    </row>
    <row r="23" spans="2:17" ht="15.5" x14ac:dyDescent="0.35">
      <c r="B23" s="7">
        <v>5</v>
      </c>
      <c r="C23" s="39">
        <v>45359</v>
      </c>
      <c r="D23" s="70"/>
      <c r="E23" s="30" t="s">
        <v>66</v>
      </c>
      <c r="F23" s="30"/>
      <c r="G23" s="1">
        <v>5200</v>
      </c>
      <c r="H23" s="52"/>
      <c r="I23" s="11"/>
      <c r="J23" s="11"/>
      <c r="K23" s="19"/>
      <c r="L23" s="27"/>
      <c r="M23" s="11"/>
      <c r="N23" s="38"/>
      <c r="O23" s="11"/>
      <c r="Q23" s="11"/>
    </row>
    <row r="24" spans="2:17" ht="15.5" x14ac:dyDescent="0.35">
      <c r="B24" s="7">
        <v>6</v>
      </c>
      <c r="C24" s="39">
        <v>45363</v>
      </c>
      <c r="D24" s="82"/>
      <c r="E24" s="30"/>
      <c r="F24" s="30"/>
      <c r="G24" s="51">
        <v>1000</v>
      </c>
      <c r="H24" s="52"/>
      <c r="I24" s="11"/>
      <c r="J24" s="11"/>
      <c r="K24" s="19"/>
      <c r="L24" s="27"/>
      <c r="M24" s="11"/>
      <c r="N24" s="38"/>
      <c r="O24" s="11"/>
      <c r="Q24" s="11"/>
    </row>
    <row r="25" spans="2:17" ht="15.5" x14ac:dyDescent="0.35">
      <c r="B25" s="7">
        <v>7</v>
      </c>
      <c r="C25" s="39">
        <v>45363</v>
      </c>
      <c r="D25" s="53"/>
      <c r="E25" s="2" t="s">
        <v>75</v>
      </c>
      <c r="F25" s="30"/>
      <c r="G25" s="52">
        <v>20000</v>
      </c>
      <c r="H25" s="52"/>
      <c r="I25" s="8"/>
      <c r="J25" s="8"/>
      <c r="K25" s="81"/>
      <c r="L25" s="21"/>
      <c r="M25" s="8"/>
      <c r="N25" s="11"/>
      <c r="O25" s="8"/>
      <c r="P25" s="8"/>
      <c r="Q25" s="8"/>
    </row>
    <row r="26" spans="2:17" ht="15.5" x14ac:dyDescent="0.35">
      <c r="B26" s="7">
        <v>8</v>
      </c>
      <c r="C26" s="39">
        <v>45363</v>
      </c>
      <c r="D26" s="53"/>
      <c r="E26" s="2" t="s">
        <v>77</v>
      </c>
      <c r="F26" s="30"/>
      <c r="G26" s="52">
        <v>1500</v>
      </c>
      <c r="H26" s="52"/>
      <c r="I26" s="8"/>
      <c r="J26" s="8"/>
      <c r="K26" s="21"/>
      <c r="L26" s="81"/>
      <c r="M26" s="8"/>
      <c r="N26" s="11"/>
      <c r="O26" s="8"/>
      <c r="P26" s="8"/>
      <c r="Q26" s="8"/>
    </row>
    <row r="27" spans="2:17" ht="15.5" x14ac:dyDescent="0.35">
      <c r="B27" s="7"/>
      <c r="C27" s="39">
        <v>45364</v>
      </c>
      <c r="D27" s="53"/>
      <c r="E27" s="2" t="s">
        <v>76</v>
      </c>
      <c r="F27" s="30"/>
      <c r="G27" s="52">
        <v>300</v>
      </c>
      <c r="H27" s="52"/>
      <c r="I27" s="8"/>
      <c r="J27" s="8"/>
      <c r="K27" s="21"/>
      <c r="L27" s="81"/>
      <c r="M27" s="8"/>
      <c r="N27" s="11"/>
      <c r="O27" s="8"/>
      <c r="P27" s="8"/>
      <c r="Q27" s="8"/>
    </row>
    <row r="28" spans="2:17" ht="15.5" x14ac:dyDescent="0.35">
      <c r="B28" s="7">
        <v>9</v>
      </c>
      <c r="C28" s="39">
        <v>45366</v>
      </c>
      <c r="D28" s="53"/>
      <c r="E28" s="2" t="s">
        <v>74</v>
      </c>
      <c r="F28" s="30"/>
      <c r="G28" s="52">
        <v>19524</v>
      </c>
      <c r="H28" s="52"/>
      <c r="I28" s="8"/>
      <c r="J28" s="8"/>
      <c r="K28" s="21"/>
      <c r="L28" s="21"/>
      <c r="M28" s="8"/>
      <c r="N28" s="11"/>
      <c r="O28" s="8"/>
      <c r="P28" s="8"/>
      <c r="Q28" s="8"/>
    </row>
    <row r="29" spans="2:17" ht="15.5" x14ac:dyDescent="0.35">
      <c r="B29" s="7">
        <v>10</v>
      </c>
      <c r="C29" s="39">
        <v>45366</v>
      </c>
      <c r="D29" s="53"/>
      <c r="E29" s="2" t="s">
        <v>78</v>
      </c>
      <c r="F29" s="30"/>
      <c r="G29" s="52">
        <v>1100</v>
      </c>
      <c r="H29" s="52"/>
      <c r="I29" s="8"/>
      <c r="J29" s="8"/>
      <c r="K29" s="21"/>
      <c r="L29" s="21"/>
      <c r="M29" s="8"/>
      <c r="N29" s="11"/>
      <c r="O29" s="8"/>
      <c r="P29" s="8"/>
      <c r="Q29" s="8"/>
    </row>
    <row r="30" spans="2:17" ht="15.5" x14ac:dyDescent="0.35">
      <c r="B30" s="7"/>
      <c r="C30" s="39"/>
      <c r="D30" s="53"/>
      <c r="E30" s="30"/>
      <c r="F30" s="30"/>
      <c r="G30" s="52"/>
      <c r="H30" s="52"/>
      <c r="I30" s="8"/>
      <c r="J30" s="27"/>
      <c r="K30" s="16"/>
      <c r="L30" s="8"/>
      <c r="M30" s="27"/>
      <c r="N30" s="8"/>
      <c r="O30" s="8"/>
      <c r="P30" s="8"/>
      <c r="Q30" s="8"/>
    </row>
    <row r="31" spans="2:17" ht="15.5" x14ac:dyDescent="0.35">
      <c r="B31" s="5"/>
      <c r="C31" s="5"/>
      <c r="D31" s="48" t="s">
        <v>3</v>
      </c>
      <c r="E31" s="30"/>
      <c r="F31" s="54"/>
      <c r="G31" s="55">
        <f>SUM(G18:G30)</f>
        <v>90974</v>
      </c>
      <c r="H31" s="2"/>
      <c r="I31" s="8"/>
      <c r="J31" s="27"/>
      <c r="K31" s="8"/>
      <c r="L31" s="8"/>
      <c r="M31" s="27"/>
      <c r="N31" s="8"/>
      <c r="O31" s="68"/>
      <c r="P31" s="8"/>
      <c r="Q31" s="8"/>
    </row>
    <row r="32" spans="2:17" ht="15.5" x14ac:dyDescent="0.35">
      <c r="B32" s="94" t="s">
        <v>8</v>
      </c>
      <c r="C32" s="94"/>
      <c r="D32" s="94"/>
      <c r="E32" s="94"/>
      <c r="F32" s="94"/>
      <c r="G32" s="94"/>
      <c r="H32" s="94"/>
      <c r="I32" s="11"/>
      <c r="J32" s="19"/>
      <c r="K32" s="21"/>
      <c r="L32" s="8"/>
      <c r="M32" s="21"/>
      <c r="N32" s="8"/>
      <c r="O32" s="11"/>
      <c r="P32" s="11"/>
      <c r="Q32" s="11"/>
    </row>
    <row r="33" spans="2:17" ht="15.5" x14ac:dyDescent="0.35">
      <c r="B33" s="5">
        <v>1</v>
      </c>
      <c r="C33" s="39">
        <v>45351</v>
      </c>
      <c r="D33" s="5"/>
      <c r="E33" s="2" t="s">
        <v>15</v>
      </c>
      <c r="F33" s="2"/>
      <c r="G33" s="43">
        <f>G7+G16-G31-H15</f>
        <v>42030</v>
      </c>
      <c r="H33" s="56"/>
      <c r="I33" s="13"/>
      <c r="J33" s="19"/>
      <c r="K33" s="21"/>
      <c r="L33" s="8"/>
      <c r="M33" s="21"/>
      <c r="N33" s="8"/>
      <c r="O33" s="13"/>
      <c r="P33" s="13"/>
      <c r="Q33" s="13"/>
    </row>
    <row r="34" spans="2:17" ht="15.5" x14ac:dyDescent="0.35">
      <c r="B34" s="5">
        <v>2</v>
      </c>
      <c r="C34" s="39">
        <v>45351</v>
      </c>
      <c r="D34" s="5"/>
      <c r="E34" s="2" t="s">
        <v>17</v>
      </c>
      <c r="F34" s="2"/>
      <c r="G34" s="44">
        <f>G8+H16-G13-H15+H15</f>
        <v>375742</v>
      </c>
      <c r="H34" s="57"/>
      <c r="I34" s="8"/>
      <c r="J34" s="19"/>
      <c r="K34" s="21"/>
      <c r="L34" s="8"/>
      <c r="M34" s="21"/>
      <c r="N34" s="8"/>
      <c r="O34" s="68"/>
      <c r="P34" s="8"/>
      <c r="Q34" s="8"/>
    </row>
    <row r="35" spans="2:17" ht="15.5" x14ac:dyDescent="0.35">
      <c r="B35" s="2"/>
      <c r="C35" s="2"/>
      <c r="D35" s="48" t="s">
        <v>3</v>
      </c>
      <c r="E35" s="41"/>
      <c r="F35" s="41"/>
      <c r="G35" s="58">
        <f>G33+G34</f>
        <v>417772</v>
      </c>
      <c r="H35" s="2"/>
      <c r="I35" s="8"/>
      <c r="J35" s="19"/>
      <c r="K35" s="81"/>
      <c r="L35" s="8"/>
      <c r="M35" s="21"/>
      <c r="N35" s="8"/>
      <c r="O35" s="68"/>
      <c r="P35" s="8"/>
      <c r="Q35" s="8"/>
    </row>
    <row r="36" spans="2:17" ht="15.5" x14ac:dyDescent="0.35">
      <c r="B36" s="94" t="s">
        <v>9</v>
      </c>
      <c r="C36" s="94"/>
      <c r="D36" s="94"/>
      <c r="E36" s="94"/>
      <c r="F36" s="94"/>
      <c r="G36" s="94"/>
      <c r="H36" s="94"/>
      <c r="I36" s="11"/>
      <c r="J36" s="19"/>
      <c r="K36" s="21"/>
      <c r="L36" s="16"/>
      <c r="M36" s="21"/>
      <c r="N36" s="8"/>
      <c r="O36" s="11"/>
      <c r="P36" s="11"/>
      <c r="Q36" s="11"/>
    </row>
    <row r="37" spans="2:17" ht="15.5" x14ac:dyDescent="0.35">
      <c r="B37" s="92"/>
      <c r="C37" s="7" t="s">
        <v>67</v>
      </c>
      <c r="D37" s="26" t="s">
        <v>16</v>
      </c>
      <c r="E37" s="26"/>
      <c r="F37" s="59">
        <f>61-27</f>
        <v>34</v>
      </c>
      <c r="G37" s="51">
        <f>F37*1500</f>
        <v>51000</v>
      </c>
      <c r="H37" s="92"/>
      <c r="I37" s="11"/>
      <c r="J37" s="19"/>
      <c r="K37" s="21"/>
      <c r="L37" s="16"/>
      <c r="M37" s="21"/>
      <c r="N37" s="8"/>
      <c r="O37" s="11"/>
      <c r="P37" s="11"/>
      <c r="Q37" s="11"/>
    </row>
    <row r="38" spans="2:17" ht="31.5" customHeight="1" x14ac:dyDescent="0.35">
      <c r="B38" s="59">
        <v>1</v>
      </c>
      <c r="C38" s="7" t="s">
        <v>41</v>
      </c>
      <c r="D38" s="26" t="s">
        <v>16</v>
      </c>
      <c r="E38" s="26" t="s">
        <v>82</v>
      </c>
      <c r="F38" s="59">
        <v>19</v>
      </c>
      <c r="G38" s="51">
        <f>F38*1500</f>
        <v>28500</v>
      </c>
      <c r="H38" s="78"/>
      <c r="I38" s="11"/>
      <c r="J38" s="19"/>
      <c r="K38" s="21"/>
      <c r="L38" s="8"/>
      <c r="M38" s="21"/>
      <c r="N38" s="8"/>
      <c r="O38" s="11"/>
      <c r="P38" s="11"/>
      <c r="Q38" s="11"/>
    </row>
    <row r="39" spans="2:17" ht="20" customHeight="1" x14ac:dyDescent="0.35">
      <c r="B39" s="59">
        <v>2</v>
      </c>
      <c r="C39" s="7" t="s">
        <v>40</v>
      </c>
      <c r="D39" s="26" t="s">
        <v>16</v>
      </c>
      <c r="E39" s="26" t="s">
        <v>81</v>
      </c>
      <c r="F39" s="59">
        <v>14</v>
      </c>
      <c r="G39" s="51">
        <f>F39*1500</f>
        <v>21000</v>
      </c>
      <c r="H39" s="77"/>
      <c r="I39" s="11"/>
      <c r="J39" s="19"/>
      <c r="K39" s="81"/>
      <c r="L39" s="16"/>
      <c r="M39" s="21"/>
      <c r="N39" s="8"/>
      <c r="O39" s="11"/>
      <c r="P39" s="11"/>
      <c r="Q39" s="11"/>
    </row>
    <row r="40" spans="2:17" ht="18" customHeight="1" x14ac:dyDescent="0.35">
      <c r="B40" s="59">
        <v>3</v>
      </c>
      <c r="C40" s="7" t="s">
        <v>39</v>
      </c>
      <c r="D40" s="26" t="s">
        <v>16</v>
      </c>
      <c r="E40" s="26" t="s">
        <v>80</v>
      </c>
      <c r="F40" s="59">
        <v>12</v>
      </c>
      <c r="G40" s="51">
        <f>F40*1500</f>
        <v>18000</v>
      </c>
      <c r="H40" s="76"/>
      <c r="I40" s="11"/>
      <c r="J40" s="11"/>
      <c r="K40" s="21"/>
      <c r="L40" s="16"/>
      <c r="M40" s="21"/>
      <c r="N40" s="8"/>
      <c r="O40" s="11"/>
      <c r="P40" s="11"/>
      <c r="Q40" s="11"/>
    </row>
    <row r="41" spans="2:17" ht="19.5" customHeight="1" x14ac:dyDescent="0.35">
      <c r="B41" s="59">
        <v>4</v>
      </c>
      <c r="C41" s="7" t="s">
        <v>38</v>
      </c>
      <c r="D41" s="26" t="s">
        <v>16</v>
      </c>
      <c r="E41" s="26" t="s">
        <v>71</v>
      </c>
      <c r="F41" s="59">
        <v>9</v>
      </c>
      <c r="G41" s="51">
        <f t="shared" ref="G41:G46" si="0">F41*1500</f>
        <v>13500</v>
      </c>
      <c r="H41" s="75"/>
      <c r="I41" s="11"/>
      <c r="J41" s="11"/>
      <c r="K41" s="81"/>
      <c r="L41" s="16"/>
      <c r="M41" s="21"/>
      <c r="N41" s="8"/>
      <c r="O41" s="11"/>
      <c r="P41" s="11"/>
      <c r="Q41" s="11"/>
    </row>
    <row r="42" spans="2:17" ht="18" customHeight="1" x14ac:dyDescent="0.35">
      <c r="B42" s="59">
        <v>5</v>
      </c>
      <c r="C42" s="7" t="s">
        <v>37</v>
      </c>
      <c r="D42" s="26" t="s">
        <v>16</v>
      </c>
      <c r="E42" s="26" t="s">
        <v>70</v>
      </c>
      <c r="F42" s="59">
        <v>9</v>
      </c>
      <c r="G42" s="51">
        <f t="shared" si="0"/>
        <v>13500</v>
      </c>
      <c r="H42" s="74"/>
      <c r="I42" s="11"/>
      <c r="J42" s="11"/>
      <c r="K42" s="21"/>
      <c r="L42" s="8"/>
      <c r="M42" s="21"/>
      <c r="N42" s="8"/>
      <c r="O42" s="38"/>
      <c r="P42" s="11"/>
      <c r="Q42" s="11"/>
    </row>
    <row r="43" spans="2:17" ht="18.5" customHeight="1" x14ac:dyDescent="0.35">
      <c r="B43" s="59">
        <v>6</v>
      </c>
      <c r="C43" s="7" t="s">
        <v>36</v>
      </c>
      <c r="D43" s="26" t="s">
        <v>16</v>
      </c>
      <c r="E43" s="26" t="s">
        <v>47</v>
      </c>
      <c r="F43" s="59">
        <v>7</v>
      </c>
      <c r="G43" s="51">
        <f t="shared" si="0"/>
        <v>10500</v>
      </c>
      <c r="H43" s="73"/>
      <c r="I43" s="11"/>
      <c r="J43" s="11"/>
      <c r="K43" s="81"/>
      <c r="L43" s="16"/>
      <c r="M43" s="21"/>
      <c r="N43" s="8"/>
      <c r="O43" s="11"/>
      <c r="P43" s="11"/>
      <c r="Q43" s="11"/>
    </row>
    <row r="44" spans="2:17" ht="18" customHeight="1" x14ac:dyDescent="0.35">
      <c r="B44" s="59">
        <v>7</v>
      </c>
      <c r="C44" s="26" t="s">
        <v>35</v>
      </c>
      <c r="D44" s="26" t="s">
        <v>16</v>
      </c>
      <c r="E44" s="26" t="s">
        <v>46</v>
      </c>
      <c r="F44" s="59">
        <v>4</v>
      </c>
      <c r="G44" s="51">
        <f t="shared" si="0"/>
        <v>6000</v>
      </c>
      <c r="H44" s="72"/>
      <c r="I44" s="11"/>
      <c r="J44" s="11"/>
      <c r="K44" s="20"/>
      <c r="L44" s="8"/>
      <c r="M44" s="8"/>
      <c r="N44" s="8"/>
      <c r="P44" s="11"/>
      <c r="Q44" s="11"/>
    </row>
    <row r="45" spans="2:17" ht="18.5" customHeight="1" x14ac:dyDescent="0.35">
      <c r="B45" s="59">
        <v>8</v>
      </c>
      <c r="C45" s="26" t="s">
        <v>34</v>
      </c>
      <c r="D45" s="26" t="s">
        <v>16</v>
      </c>
      <c r="E45" s="26" t="s">
        <v>46</v>
      </c>
      <c r="F45" s="59">
        <v>4</v>
      </c>
      <c r="G45" s="51">
        <f t="shared" si="0"/>
        <v>6000</v>
      </c>
      <c r="H45" s="71"/>
      <c r="I45" s="11"/>
      <c r="J45" s="11"/>
      <c r="K45" s="20"/>
      <c r="L45" s="19"/>
      <c r="M45" s="11"/>
      <c r="N45" s="16"/>
      <c r="O45" s="11"/>
      <c r="P45" s="11"/>
      <c r="Q45" s="11"/>
    </row>
    <row r="46" spans="2:17" ht="16" customHeight="1" x14ac:dyDescent="0.35">
      <c r="B46" s="59">
        <v>9</v>
      </c>
      <c r="C46" s="26" t="s">
        <v>33</v>
      </c>
      <c r="D46" s="26" t="s">
        <v>16</v>
      </c>
      <c r="E46" s="26" t="s">
        <v>46</v>
      </c>
      <c r="F46" s="59">
        <v>4</v>
      </c>
      <c r="G46" s="51">
        <f t="shared" si="0"/>
        <v>6000</v>
      </c>
      <c r="H46" s="69"/>
      <c r="I46" s="11"/>
      <c r="J46" s="11"/>
      <c r="K46" s="19"/>
      <c r="L46" s="19"/>
      <c r="M46" s="11"/>
      <c r="N46" s="16"/>
      <c r="O46" s="11"/>
      <c r="P46" s="38"/>
      <c r="Q46" s="11"/>
    </row>
    <row r="47" spans="2:17" ht="16" customHeight="1" x14ac:dyDescent="0.35">
      <c r="B47" s="59">
        <v>10</v>
      </c>
      <c r="C47" s="26" t="s">
        <v>31</v>
      </c>
      <c r="D47" s="26" t="s">
        <v>16</v>
      </c>
      <c r="E47" s="26" t="s">
        <v>45</v>
      </c>
      <c r="F47" s="59">
        <v>2</v>
      </c>
      <c r="G47" s="51">
        <f>(1*1500)+(1*1000)</f>
        <v>2500</v>
      </c>
      <c r="H47" s="80" t="s">
        <v>48</v>
      </c>
      <c r="I47" s="11"/>
      <c r="J47" s="11"/>
      <c r="K47" s="19"/>
      <c r="L47" s="19"/>
      <c r="M47" s="11"/>
      <c r="N47" s="8"/>
      <c r="O47" s="38"/>
      <c r="P47" s="11"/>
      <c r="Q47" s="11"/>
    </row>
    <row r="48" spans="2:17" ht="18" customHeight="1" x14ac:dyDescent="0.35">
      <c r="B48" s="59">
        <v>11</v>
      </c>
      <c r="C48" s="26" t="s">
        <v>29</v>
      </c>
      <c r="D48" s="26" t="s">
        <v>16</v>
      </c>
      <c r="E48" s="26" t="s">
        <v>44</v>
      </c>
      <c r="F48" s="59">
        <v>1</v>
      </c>
      <c r="G48" s="51">
        <f>F48*1500</f>
        <v>1500</v>
      </c>
      <c r="H48" s="40"/>
      <c r="I48" s="11"/>
      <c r="J48" s="11"/>
      <c r="K48" s="19"/>
      <c r="L48" s="19"/>
      <c r="M48" s="8"/>
      <c r="N48" s="8"/>
      <c r="O48" s="8"/>
      <c r="P48" s="11"/>
      <c r="Q48" s="11"/>
    </row>
    <row r="49" spans="2:34" ht="15.5" x14ac:dyDescent="0.35">
      <c r="B49" s="59">
        <v>12</v>
      </c>
      <c r="C49" s="26" t="s">
        <v>27</v>
      </c>
      <c r="D49" s="26" t="s">
        <v>16</v>
      </c>
      <c r="E49" s="26" t="s">
        <v>44</v>
      </c>
      <c r="F49" s="59">
        <v>1</v>
      </c>
      <c r="G49" s="51">
        <f>F49*1500</f>
        <v>1500</v>
      </c>
      <c r="H49" s="40"/>
      <c r="I49" s="11"/>
      <c r="J49" s="11"/>
      <c r="K49" s="19"/>
      <c r="L49" s="19"/>
      <c r="M49" s="8"/>
      <c r="N49" s="8"/>
      <c r="O49" s="8"/>
      <c r="P49" s="11"/>
      <c r="Q49" s="11"/>
    </row>
    <row r="50" spans="2:34" ht="18" customHeight="1" x14ac:dyDescent="0.35">
      <c r="B50" s="59">
        <v>13</v>
      </c>
      <c r="C50" s="7" t="s">
        <v>26</v>
      </c>
      <c r="D50" s="26" t="s">
        <v>16</v>
      </c>
      <c r="E50" s="26"/>
      <c r="F50" s="59">
        <v>0</v>
      </c>
      <c r="G50" s="51">
        <f>F50*1500</f>
        <v>0</v>
      </c>
      <c r="H50" s="40"/>
      <c r="I50" s="11"/>
      <c r="J50" s="11"/>
      <c r="K50" s="19"/>
      <c r="L50" s="19"/>
      <c r="M50" s="8"/>
      <c r="N50" s="8"/>
      <c r="O50" s="8"/>
      <c r="P50" s="11"/>
      <c r="Q50" s="11"/>
    </row>
    <row r="51" spans="2:34" ht="15.5" customHeight="1" x14ac:dyDescent="0.35">
      <c r="B51" s="59">
        <v>14</v>
      </c>
      <c r="C51" s="7" t="s">
        <v>25</v>
      </c>
      <c r="D51" s="26" t="s">
        <v>16</v>
      </c>
      <c r="E51" s="26" t="s">
        <v>32</v>
      </c>
      <c r="F51" s="59">
        <v>1</v>
      </c>
      <c r="G51" s="51">
        <f>F51*1500</f>
        <v>1500</v>
      </c>
      <c r="H51" s="40"/>
      <c r="I51" s="11"/>
      <c r="J51" s="11"/>
      <c r="K51" s="19"/>
      <c r="L51" s="19"/>
      <c r="M51" s="68"/>
      <c r="N51" s="68"/>
      <c r="O51" s="8"/>
      <c r="P51" s="11"/>
      <c r="Q51" s="11"/>
    </row>
    <row r="52" spans="2:34" ht="18" customHeight="1" x14ac:dyDescent="0.35">
      <c r="B52" s="59">
        <v>15</v>
      </c>
      <c r="C52" s="7" t="s">
        <v>24</v>
      </c>
      <c r="D52" s="7" t="s">
        <v>16</v>
      </c>
      <c r="E52" s="26" t="s">
        <v>32</v>
      </c>
      <c r="F52" s="59">
        <v>1</v>
      </c>
      <c r="G52" s="51">
        <f>F52*1500</f>
        <v>1500</v>
      </c>
      <c r="H52" s="40"/>
      <c r="I52" s="11"/>
      <c r="J52" s="11"/>
      <c r="K52" s="19"/>
      <c r="L52" s="19"/>
      <c r="M52" s="15"/>
      <c r="N52" s="15"/>
      <c r="O52" s="11"/>
      <c r="P52" s="11"/>
      <c r="Q52" s="11"/>
    </row>
    <row r="53" spans="2:34" ht="18" customHeight="1" x14ac:dyDescent="0.35">
      <c r="B53" s="59">
        <v>16</v>
      </c>
      <c r="C53" s="7" t="s">
        <v>21</v>
      </c>
      <c r="D53" s="7" t="s">
        <v>16</v>
      </c>
      <c r="E53" s="26" t="s">
        <v>23</v>
      </c>
      <c r="F53" s="60">
        <v>1</v>
      </c>
      <c r="G53" s="51">
        <f t="shared" ref="G53:G56" si="1">1*1000</f>
        <v>1000</v>
      </c>
      <c r="H53" s="40"/>
      <c r="I53" s="11"/>
      <c r="K53" s="19"/>
      <c r="L53" s="19"/>
      <c r="M53" s="36"/>
      <c r="N53" s="37"/>
      <c r="P53" s="11"/>
      <c r="Q53" s="11"/>
    </row>
    <row r="54" spans="2:34" ht="17" customHeight="1" x14ac:dyDescent="0.35">
      <c r="B54" s="59">
        <v>17</v>
      </c>
      <c r="C54" s="7" t="s">
        <v>20</v>
      </c>
      <c r="D54" s="7" t="s">
        <v>16</v>
      </c>
      <c r="E54" s="26" t="s">
        <v>23</v>
      </c>
      <c r="F54" s="60">
        <v>1</v>
      </c>
      <c r="G54" s="51">
        <f t="shared" si="1"/>
        <v>1000</v>
      </c>
      <c r="H54" s="40"/>
      <c r="I54" s="11"/>
      <c r="K54" s="19"/>
      <c r="L54" s="19"/>
      <c r="M54" s="36"/>
      <c r="N54" s="37"/>
      <c r="P54" s="11"/>
      <c r="Q54" s="11"/>
    </row>
    <row r="55" spans="2:34" s="18" customFormat="1" ht="18" customHeight="1" x14ac:dyDescent="0.35">
      <c r="B55" s="59">
        <v>18</v>
      </c>
      <c r="C55" s="7" t="s">
        <v>22</v>
      </c>
      <c r="D55" s="7" t="s">
        <v>16</v>
      </c>
      <c r="E55" s="26" t="s">
        <v>23</v>
      </c>
      <c r="F55" s="60">
        <v>1</v>
      </c>
      <c r="G55" s="51">
        <f t="shared" si="1"/>
        <v>1000</v>
      </c>
      <c r="H55" s="61"/>
      <c r="I55" s="19"/>
      <c r="K55" s="20"/>
      <c r="L55" s="19"/>
      <c r="M55" s="36"/>
      <c r="O55" s="34"/>
      <c r="P55" s="19"/>
      <c r="Q55" s="19"/>
    </row>
    <row r="56" spans="2:34" s="18" customFormat="1" ht="18" customHeight="1" x14ac:dyDescent="0.35">
      <c r="B56" s="59">
        <v>19</v>
      </c>
      <c r="C56" s="7" t="s">
        <v>19</v>
      </c>
      <c r="D56" s="7" t="s">
        <v>16</v>
      </c>
      <c r="E56" s="26" t="s">
        <v>23</v>
      </c>
      <c r="F56" s="60">
        <v>1</v>
      </c>
      <c r="G56" s="51">
        <f t="shared" si="1"/>
        <v>1000</v>
      </c>
      <c r="H56" s="61"/>
      <c r="I56" s="19"/>
      <c r="J56" s="19"/>
      <c r="K56" s="19"/>
      <c r="L56" s="19"/>
      <c r="M56" s="36"/>
      <c r="P56" s="19"/>
      <c r="Q56" s="19"/>
    </row>
    <row r="57" spans="2:34" s="18" customFormat="1" ht="20.5" customHeight="1" x14ac:dyDescent="0.35">
      <c r="B57" s="59">
        <v>20</v>
      </c>
      <c r="C57" s="7" t="s">
        <v>18</v>
      </c>
      <c r="D57" s="7" t="s">
        <v>16</v>
      </c>
      <c r="E57" s="7">
        <v>404</v>
      </c>
      <c r="F57" s="59">
        <v>1</v>
      </c>
      <c r="G57" s="51">
        <f>1*1500</f>
        <v>1500</v>
      </c>
      <c r="H57" s="61"/>
      <c r="I57" s="19"/>
      <c r="J57" s="19"/>
      <c r="K57" s="19"/>
      <c r="L57" s="19"/>
      <c r="M57" s="36"/>
      <c r="N57" s="27"/>
      <c r="O57" s="27"/>
      <c r="P57" s="19"/>
      <c r="Q57" s="19"/>
    </row>
    <row r="58" spans="2:34" ht="15.5" x14ac:dyDescent="0.35">
      <c r="B58" s="2"/>
      <c r="C58" s="2"/>
      <c r="D58" s="79" t="s">
        <v>3</v>
      </c>
      <c r="E58" s="2"/>
      <c r="F58" s="59"/>
      <c r="G58" s="62">
        <f>SUM(G38:G57)</f>
        <v>137000</v>
      </c>
      <c r="H58" s="2"/>
      <c r="I58" s="8"/>
      <c r="J58" s="20"/>
      <c r="K58" s="19"/>
      <c r="L58" s="19"/>
      <c r="M58" s="36"/>
      <c r="N58" s="20"/>
      <c r="O58" s="19"/>
      <c r="P58" s="19"/>
      <c r="Q58" s="19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20"/>
      <c r="AH58" s="20"/>
    </row>
    <row r="59" spans="2:34" ht="15.5" x14ac:dyDescent="0.35">
      <c r="B59" s="101" t="s">
        <v>12</v>
      </c>
      <c r="C59" s="101"/>
      <c r="D59" s="6"/>
      <c r="E59" s="102"/>
      <c r="F59" s="102"/>
      <c r="G59" s="102"/>
      <c r="H59" s="102"/>
      <c r="I59" s="17"/>
      <c r="J59" s="19"/>
      <c r="K59" s="19"/>
      <c r="L59" s="19"/>
      <c r="M59" s="36"/>
      <c r="N59" s="19"/>
      <c r="O59" s="19"/>
      <c r="P59" s="19"/>
      <c r="Q59" s="19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9"/>
      <c r="AH59" s="19"/>
    </row>
    <row r="60" spans="2:34" ht="15.5" x14ac:dyDescent="0.35">
      <c r="B60" s="2"/>
      <c r="C60" s="2"/>
      <c r="D60" s="6" t="s">
        <v>28</v>
      </c>
      <c r="E60" s="102"/>
      <c r="F60" s="102"/>
      <c r="G60" s="102"/>
      <c r="H60" s="102"/>
      <c r="I60" s="17"/>
      <c r="J60" s="11"/>
      <c r="K60" s="19"/>
      <c r="L60" s="19"/>
      <c r="M60" s="36"/>
      <c r="N60" s="11"/>
      <c r="O60" s="11"/>
      <c r="P60" s="11"/>
      <c r="Q60" s="11"/>
      <c r="AG60" s="11"/>
      <c r="AH60" s="19"/>
    </row>
    <row r="61" spans="2:34" ht="15.75" hidden="1" customHeight="1" x14ac:dyDescent="0.35">
      <c r="B61" s="97"/>
      <c r="C61" s="98"/>
      <c r="D61" s="29"/>
      <c r="E61" s="29"/>
      <c r="F61" s="29"/>
      <c r="G61" s="29"/>
      <c r="H61" s="29"/>
      <c r="J61" s="19"/>
      <c r="K61" s="19"/>
      <c r="L61" s="19"/>
      <c r="M61" s="36"/>
      <c r="N61" s="19"/>
      <c r="O61" s="19"/>
      <c r="P61" s="19"/>
      <c r="Q61" s="19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9"/>
      <c r="AH61" s="19"/>
    </row>
    <row r="62" spans="2:34" ht="3" customHeight="1" x14ac:dyDescent="0.35">
      <c r="B62" s="97"/>
      <c r="C62" s="98"/>
      <c r="D62" s="6"/>
      <c r="E62" s="6"/>
      <c r="F62" s="6"/>
      <c r="G62" s="6"/>
      <c r="H62" s="6"/>
      <c r="J62" s="19"/>
      <c r="K62" s="19"/>
      <c r="L62" s="19"/>
      <c r="M62" s="36"/>
      <c r="N62" s="20"/>
      <c r="O62" s="20"/>
      <c r="P62" s="19"/>
      <c r="Q62" s="19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9"/>
      <c r="AH62" s="19"/>
    </row>
    <row r="63" spans="2:34" ht="15.75" hidden="1" customHeight="1" x14ac:dyDescent="0.35">
      <c r="B63" s="99"/>
      <c r="C63" s="100"/>
      <c r="D63" s="6"/>
      <c r="E63" s="6"/>
      <c r="F63" s="6"/>
      <c r="G63" s="6"/>
      <c r="H63" s="6"/>
      <c r="J63" s="20"/>
      <c r="K63" s="19"/>
      <c r="M63" s="36"/>
      <c r="N63" s="20"/>
      <c r="O63" s="19"/>
      <c r="P63" s="19"/>
      <c r="Q63" s="19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20"/>
      <c r="AH63" s="20"/>
    </row>
    <row r="64" spans="2:34" ht="15.5" x14ac:dyDescent="0.35">
      <c r="J64" s="19"/>
      <c r="K64" s="19"/>
      <c r="M64" s="36"/>
      <c r="N64" s="19"/>
      <c r="O64" s="19"/>
      <c r="P64" s="19"/>
      <c r="Q64" s="19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9"/>
      <c r="AH64" s="19"/>
    </row>
    <row r="65" spans="10:34" ht="15.5" x14ac:dyDescent="0.35">
      <c r="J65" s="11"/>
      <c r="K65" s="19"/>
      <c r="M65" s="36"/>
      <c r="N65" s="11"/>
      <c r="O65" s="11"/>
      <c r="P65" s="11"/>
      <c r="Q65" s="11"/>
      <c r="AG65" s="11"/>
      <c r="AH65" s="19"/>
    </row>
    <row r="66" spans="10:34" ht="15.5" x14ac:dyDescent="0.35">
      <c r="J66" s="19"/>
      <c r="K66" s="19"/>
      <c r="N66" s="19"/>
      <c r="O66" s="19"/>
      <c r="P66" s="19"/>
      <c r="Q66" s="19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9"/>
      <c r="AH66" s="19"/>
    </row>
    <row r="67" spans="10:34" ht="15.5" x14ac:dyDescent="0.35">
      <c r="J67" s="19"/>
      <c r="K67" s="19"/>
      <c r="L67" s="19"/>
      <c r="M67" s="19"/>
      <c r="N67" s="20"/>
      <c r="O67" s="20"/>
      <c r="P67" s="19"/>
      <c r="Q67" s="19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9"/>
      <c r="AH67" s="19"/>
    </row>
    <row r="68" spans="10:34" ht="15.5" x14ac:dyDescent="0.35">
      <c r="J68" s="20"/>
      <c r="K68" s="19"/>
      <c r="L68" s="20"/>
      <c r="M68" s="19"/>
      <c r="N68" s="20"/>
      <c r="O68" s="19"/>
      <c r="P68" s="19"/>
      <c r="Q68" s="19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20"/>
      <c r="AH68" s="20"/>
    </row>
    <row r="69" spans="10:34" ht="15.5" x14ac:dyDescent="0.35">
      <c r="J69" s="19"/>
      <c r="K69" s="19"/>
      <c r="L69" s="19"/>
      <c r="M69" s="19"/>
      <c r="N69" s="19"/>
      <c r="O69" s="19"/>
      <c r="P69" s="19"/>
      <c r="Q69" s="19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9"/>
      <c r="AH69" s="19"/>
    </row>
    <row r="70" spans="10:34" ht="15.5" x14ac:dyDescent="0.35">
      <c r="J70" s="11"/>
      <c r="K70" s="19"/>
      <c r="L70" s="19"/>
      <c r="M70" s="11"/>
      <c r="N70" s="11"/>
      <c r="O70" s="11"/>
      <c r="P70" s="11"/>
      <c r="Q70" s="11"/>
      <c r="AG70" s="11"/>
      <c r="AH70" s="19"/>
    </row>
    <row r="71" spans="10:34" ht="15.5" x14ac:dyDescent="0.35">
      <c r="J71" s="19"/>
      <c r="K71" s="19"/>
      <c r="L71" s="19"/>
      <c r="M71" s="19"/>
      <c r="N71" s="19"/>
      <c r="O71" s="19"/>
      <c r="P71" s="19"/>
      <c r="Q71" s="19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9"/>
      <c r="AH71" s="19"/>
    </row>
    <row r="72" spans="10:34" ht="15.5" x14ac:dyDescent="0.35">
      <c r="J72" s="19"/>
      <c r="K72" s="19"/>
      <c r="L72" s="19"/>
      <c r="M72" s="19"/>
      <c r="N72" s="20"/>
      <c r="O72" s="20"/>
      <c r="P72" s="19"/>
      <c r="Q72" s="19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9"/>
      <c r="AH72" s="19"/>
    </row>
    <row r="73" spans="10:34" ht="15.5" x14ac:dyDescent="0.35">
      <c r="J73" s="20"/>
      <c r="K73" s="20"/>
      <c r="L73" s="20"/>
      <c r="M73" s="19"/>
      <c r="N73" s="20"/>
      <c r="O73" s="19"/>
      <c r="P73" s="19"/>
      <c r="Q73" s="19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20"/>
      <c r="AH73" s="20"/>
    </row>
    <row r="74" spans="10:34" ht="15.5" x14ac:dyDescent="0.35">
      <c r="J74" s="19"/>
      <c r="K74" s="19"/>
      <c r="L74" s="19"/>
      <c r="M74" s="19"/>
      <c r="N74" s="19"/>
      <c r="O74" s="19"/>
      <c r="P74" s="19"/>
      <c r="Q74" s="19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9"/>
      <c r="AH74" s="19"/>
    </row>
    <row r="75" spans="10:34" ht="15.5" x14ac:dyDescent="0.35">
      <c r="J75" s="11"/>
      <c r="K75" s="19"/>
      <c r="L75" s="19"/>
      <c r="M75" s="11"/>
      <c r="N75" s="11"/>
      <c r="O75" s="11"/>
      <c r="P75" s="11"/>
      <c r="Q75" s="11"/>
      <c r="AG75" s="11"/>
      <c r="AH75" s="19"/>
    </row>
    <row r="76" spans="10:34" ht="15.5" x14ac:dyDescent="0.35">
      <c r="J76" s="19"/>
      <c r="K76" s="19"/>
      <c r="L76" s="19"/>
      <c r="M76" s="19"/>
      <c r="N76" s="19"/>
      <c r="O76" s="19"/>
      <c r="P76" s="19"/>
      <c r="Q76" s="19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9"/>
      <c r="AH76" s="19"/>
    </row>
    <row r="77" spans="10:34" ht="15.5" x14ac:dyDescent="0.35">
      <c r="J77" s="19"/>
      <c r="K77" s="19"/>
      <c r="L77" s="19"/>
      <c r="M77" s="19"/>
      <c r="N77" s="20"/>
      <c r="O77" s="20"/>
      <c r="P77" s="19"/>
      <c r="Q77" s="19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9"/>
      <c r="AH77" s="19"/>
    </row>
    <row r="78" spans="10:34" ht="15.5" x14ac:dyDescent="0.35">
      <c r="J78" s="20"/>
      <c r="K78" s="28"/>
      <c r="L78" s="20"/>
      <c r="M78" s="19"/>
      <c r="N78" s="20"/>
      <c r="O78" s="19"/>
      <c r="P78" s="19"/>
      <c r="Q78" s="19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20"/>
      <c r="AH78" s="20"/>
    </row>
    <row r="79" spans="10:34" ht="15.5" x14ac:dyDescent="0.35">
      <c r="J79" s="19"/>
      <c r="K79" s="19"/>
      <c r="L79" s="19"/>
      <c r="M79" s="19"/>
      <c r="N79" s="19"/>
      <c r="O79" s="19"/>
      <c r="P79" s="19"/>
      <c r="Q79" s="19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9"/>
      <c r="AH79" s="19"/>
    </row>
    <row r="80" spans="10:34" ht="15.5" x14ac:dyDescent="0.35">
      <c r="J80" s="11"/>
      <c r="K80" s="19"/>
      <c r="L80" s="19"/>
      <c r="M80" s="11"/>
      <c r="N80" s="11"/>
      <c r="O80" s="11"/>
      <c r="P80" s="11"/>
      <c r="Q80" s="11"/>
      <c r="AG80" s="11"/>
      <c r="AH80" s="19"/>
    </row>
    <row r="81" spans="10:34" ht="15.5" x14ac:dyDescent="0.35">
      <c r="J81" s="19"/>
      <c r="K81" s="1"/>
      <c r="L81" s="1"/>
      <c r="M81" s="19"/>
      <c r="N81" s="19"/>
      <c r="O81" s="19"/>
      <c r="P81" s="19"/>
      <c r="Q81" s="19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9"/>
      <c r="AH81" s="19"/>
    </row>
    <row r="82" spans="10:34" ht="15.5" x14ac:dyDescent="0.35">
      <c r="J82" s="20"/>
      <c r="K82" s="1"/>
      <c r="L82" s="1"/>
      <c r="M82" s="19"/>
      <c r="N82" s="20"/>
      <c r="O82" s="20"/>
      <c r="P82" s="19"/>
      <c r="Q82" s="19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18"/>
      <c r="AF82" s="18"/>
      <c r="AG82" s="19"/>
      <c r="AH82" s="19"/>
    </row>
    <row r="83" spans="10:34" ht="15.5" x14ac:dyDescent="0.35">
      <c r="J83" s="19"/>
      <c r="K83" s="1"/>
      <c r="L83" s="1"/>
      <c r="M83" s="19"/>
      <c r="N83" s="20"/>
      <c r="O83" s="19"/>
      <c r="P83" s="19"/>
      <c r="Q83" s="19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  <c r="AF83" s="18"/>
      <c r="AG83" s="20"/>
      <c r="AH83" s="20"/>
    </row>
    <row r="84" spans="10:34" ht="15.5" x14ac:dyDescent="0.35">
      <c r="J84" s="11"/>
      <c r="K84" s="1"/>
      <c r="L84" s="1"/>
      <c r="M84" s="19"/>
      <c r="N84" s="19"/>
      <c r="O84" s="19"/>
      <c r="P84" s="19"/>
      <c r="Q84" s="19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  <c r="AF84" s="18"/>
      <c r="AG84" s="19"/>
      <c r="AH84" s="19"/>
    </row>
    <row r="85" spans="10:34" ht="15.5" x14ac:dyDescent="0.35">
      <c r="J85" s="19"/>
      <c r="K85" s="1"/>
      <c r="L85" s="1"/>
      <c r="M85" s="11"/>
      <c r="N85" s="11"/>
      <c r="O85" s="11"/>
      <c r="P85" s="11"/>
      <c r="Q85" s="11"/>
      <c r="AG85" s="11"/>
      <c r="AH85" s="19"/>
    </row>
    <row r="86" spans="10:34" ht="15.5" x14ac:dyDescent="0.35">
      <c r="J86" s="19"/>
      <c r="K86" s="1"/>
      <c r="L86" s="1"/>
      <c r="M86" s="19"/>
      <c r="N86" s="19"/>
      <c r="O86" s="19"/>
      <c r="P86" s="19"/>
      <c r="Q86" s="19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8"/>
      <c r="AF86" s="18"/>
      <c r="AG86" s="19"/>
      <c r="AH86" s="19"/>
    </row>
    <row r="87" spans="10:34" ht="15.5" x14ac:dyDescent="0.35">
      <c r="J87" s="19"/>
      <c r="K87" s="1"/>
      <c r="L87" s="1"/>
      <c r="M87" s="19"/>
      <c r="N87" s="20"/>
      <c r="O87" s="20"/>
      <c r="P87" s="19"/>
      <c r="Q87" s="19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  <c r="AD87" s="18"/>
      <c r="AE87" s="18"/>
      <c r="AF87" s="18"/>
      <c r="AG87" s="19"/>
      <c r="AH87" s="19"/>
    </row>
    <row r="88" spans="10:34" ht="15.5" x14ac:dyDescent="0.35">
      <c r="J88" s="20"/>
      <c r="K88" s="1"/>
      <c r="L88" s="1"/>
      <c r="M88" s="19"/>
      <c r="N88" s="20"/>
      <c r="O88" s="19"/>
      <c r="P88" s="19"/>
      <c r="Q88" s="19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  <c r="AE88" s="18"/>
      <c r="AF88" s="18"/>
      <c r="AG88" s="20"/>
      <c r="AH88" s="20"/>
    </row>
    <row r="89" spans="10:34" ht="15.5" x14ac:dyDescent="0.35">
      <c r="J89" s="19"/>
      <c r="K89" s="1"/>
      <c r="L89" s="1"/>
      <c r="M89" s="19"/>
      <c r="N89" s="19"/>
      <c r="O89" s="19"/>
      <c r="P89" s="19"/>
      <c r="Q89" s="19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  <c r="AD89" s="18"/>
      <c r="AE89" s="18"/>
      <c r="AF89" s="18"/>
      <c r="AG89" s="19"/>
      <c r="AH89" s="19"/>
    </row>
    <row r="90" spans="10:34" ht="15.5" x14ac:dyDescent="0.35">
      <c r="J90" s="11"/>
      <c r="K90" s="1"/>
      <c r="L90" s="1"/>
      <c r="M90" s="11"/>
      <c r="N90" s="11"/>
      <c r="O90" s="11"/>
      <c r="P90" s="11"/>
      <c r="Q90" s="11"/>
      <c r="AG90" s="11"/>
      <c r="AH90" s="19"/>
    </row>
    <row r="91" spans="10:34" ht="15.5" x14ac:dyDescent="0.35">
      <c r="J91" s="19"/>
      <c r="K91" s="19"/>
      <c r="L91" s="19"/>
      <c r="M91" s="19"/>
      <c r="N91" s="19"/>
      <c r="O91" s="19"/>
      <c r="P91" s="19"/>
      <c r="Q91" s="19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8"/>
      <c r="AF91" s="18"/>
      <c r="AG91" s="19"/>
      <c r="AH91" s="19"/>
    </row>
    <row r="92" spans="10:34" ht="15.5" x14ac:dyDescent="0.35">
      <c r="J92" s="19"/>
      <c r="K92" s="19"/>
      <c r="L92" s="19"/>
      <c r="M92" s="19"/>
      <c r="N92" s="20"/>
      <c r="O92" s="20"/>
      <c r="P92" s="19"/>
      <c r="Q92" s="19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  <c r="AF92" s="18"/>
      <c r="AG92" s="19"/>
      <c r="AH92" s="19"/>
    </row>
    <row r="93" spans="10:34" ht="15.5" x14ac:dyDescent="0.35">
      <c r="J93" s="20"/>
      <c r="K93" s="20"/>
      <c r="L93" s="20"/>
      <c r="M93" s="19"/>
      <c r="N93" s="20"/>
      <c r="O93" s="19"/>
      <c r="P93" s="19"/>
      <c r="Q93" s="19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  <c r="AE93" s="18"/>
      <c r="AF93" s="18"/>
      <c r="AG93" s="20"/>
      <c r="AH93" s="20"/>
    </row>
    <row r="94" spans="10:34" ht="15.5" x14ac:dyDescent="0.35">
      <c r="J94" s="19"/>
      <c r="K94" s="19"/>
      <c r="L94" s="19"/>
      <c r="M94" s="19"/>
      <c r="N94" s="19"/>
      <c r="O94" s="19"/>
      <c r="P94" s="19"/>
      <c r="Q94" s="19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  <c r="AE94" s="18"/>
      <c r="AF94" s="18"/>
      <c r="AG94" s="19"/>
      <c r="AH94" s="19"/>
    </row>
    <row r="95" spans="10:34" ht="15.5" x14ac:dyDescent="0.35">
      <c r="J95" s="11"/>
      <c r="K95" s="19"/>
      <c r="L95" s="19"/>
      <c r="M95" s="11"/>
      <c r="N95" s="11"/>
      <c r="O95" s="11"/>
      <c r="P95" s="11"/>
      <c r="Q95" s="11"/>
      <c r="AG95" s="11"/>
      <c r="AH95" s="19"/>
    </row>
    <row r="96" spans="10:34" ht="15.5" x14ac:dyDescent="0.35">
      <c r="J96" s="19"/>
      <c r="K96" s="19"/>
      <c r="L96" s="19"/>
      <c r="M96" s="19"/>
      <c r="N96" s="19"/>
      <c r="O96" s="19"/>
      <c r="P96" s="19"/>
      <c r="Q96" s="19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  <c r="AE96" s="18"/>
      <c r="AF96" s="18"/>
      <c r="AG96" s="19"/>
      <c r="AH96" s="19"/>
    </row>
    <row r="97" spans="10:34" ht="15.5" x14ac:dyDescent="0.35">
      <c r="J97" s="19"/>
      <c r="K97" s="19"/>
      <c r="L97" s="19"/>
      <c r="M97" s="19"/>
      <c r="N97" s="20"/>
      <c r="O97" s="20"/>
      <c r="P97" s="19"/>
      <c r="Q97" s="19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  <c r="AF97" s="18"/>
      <c r="AG97" s="19"/>
      <c r="AH97" s="19"/>
    </row>
    <row r="98" spans="10:34" ht="15.5" x14ac:dyDescent="0.35">
      <c r="J98" s="20"/>
      <c r="K98" s="20"/>
      <c r="L98" s="20"/>
      <c r="M98" s="19"/>
      <c r="N98" s="20"/>
      <c r="O98" s="19"/>
      <c r="P98" s="19"/>
      <c r="Q98" s="19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20"/>
      <c r="AH98" s="20"/>
    </row>
    <row r="99" spans="10:34" ht="15.5" x14ac:dyDescent="0.35">
      <c r="J99" s="19"/>
      <c r="K99" s="19"/>
      <c r="L99" s="19"/>
      <c r="M99" s="19"/>
      <c r="N99" s="19"/>
      <c r="O99" s="19"/>
      <c r="P99" s="19"/>
      <c r="Q99" s="19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19"/>
      <c r="AH99" s="19"/>
    </row>
    <row r="100" spans="10:34" ht="15.5" x14ac:dyDescent="0.35">
      <c r="J100" s="11"/>
      <c r="K100" s="19"/>
      <c r="L100" s="19"/>
      <c r="M100" s="11"/>
      <c r="N100" s="11"/>
      <c r="O100" s="11"/>
      <c r="P100" s="11"/>
      <c r="Q100" s="11"/>
      <c r="AG100" s="11"/>
      <c r="AH100" s="19"/>
    </row>
    <row r="101" spans="10:34" ht="15.5" x14ac:dyDescent="0.35">
      <c r="J101" s="19"/>
      <c r="K101" s="19"/>
      <c r="L101" s="19"/>
      <c r="M101" s="19"/>
      <c r="N101" s="19"/>
      <c r="O101" s="19"/>
      <c r="P101" s="19"/>
      <c r="Q101" s="19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  <c r="AE101" s="18"/>
      <c r="AF101" s="18"/>
      <c r="AG101" s="19"/>
      <c r="AH101" s="19"/>
    </row>
    <row r="102" spans="10:34" ht="15.5" x14ac:dyDescent="0.35">
      <c r="J102" s="19"/>
      <c r="K102" s="19"/>
      <c r="L102" s="19"/>
      <c r="M102" s="19"/>
      <c r="N102" s="20"/>
      <c r="O102" s="20"/>
      <c r="P102" s="19"/>
      <c r="Q102" s="19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8"/>
      <c r="AE102" s="18"/>
      <c r="AF102" s="18"/>
      <c r="AG102" s="19"/>
      <c r="AH102" s="19"/>
    </row>
    <row r="103" spans="10:34" ht="15.5" x14ac:dyDescent="0.35">
      <c r="J103" s="20"/>
      <c r="K103" s="20"/>
      <c r="L103" s="20"/>
      <c r="M103" s="19"/>
      <c r="N103" s="20"/>
      <c r="O103" s="19"/>
      <c r="P103" s="19"/>
      <c r="Q103" s="19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  <c r="AF103" s="18"/>
      <c r="AG103" s="20"/>
      <c r="AH103" s="20"/>
    </row>
    <row r="104" spans="10:34" ht="15.5" x14ac:dyDescent="0.35">
      <c r="J104" s="19"/>
      <c r="K104" s="19"/>
      <c r="L104" s="19"/>
      <c r="M104" s="19"/>
      <c r="N104" s="19"/>
      <c r="O104" s="19"/>
      <c r="P104" s="19"/>
      <c r="Q104" s="19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8"/>
      <c r="AE104" s="18"/>
      <c r="AF104" s="18"/>
      <c r="AG104" s="19"/>
      <c r="AH104" s="19"/>
    </row>
    <row r="105" spans="10:34" ht="15.5" x14ac:dyDescent="0.35">
      <c r="J105" s="11"/>
      <c r="K105" s="19"/>
      <c r="L105" s="19"/>
      <c r="M105" s="11"/>
      <c r="N105" s="11"/>
      <c r="O105" s="11"/>
      <c r="P105" s="11"/>
      <c r="Q105" s="11"/>
      <c r="AG105" s="11"/>
      <c r="AH105" s="19"/>
    </row>
    <row r="106" spans="10:34" ht="15.5" x14ac:dyDescent="0.35">
      <c r="J106" s="19"/>
      <c r="K106" s="19"/>
      <c r="L106" s="19"/>
      <c r="M106" s="19"/>
      <c r="N106" s="19"/>
      <c r="O106" s="19"/>
      <c r="P106" s="19"/>
      <c r="Q106" s="19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  <c r="AC106" s="18"/>
      <c r="AD106" s="18"/>
      <c r="AE106" s="18"/>
      <c r="AF106" s="18"/>
      <c r="AG106" s="19"/>
      <c r="AH106" s="19"/>
    </row>
    <row r="107" spans="10:34" ht="15.5" x14ac:dyDescent="0.35">
      <c r="J107" s="19"/>
      <c r="K107" s="19"/>
      <c r="L107" s="19"/>
      <c r="M107" s="19"/>
      <c r="N107" s="20"/>
      <c r="O107" s="20"/>
      <c r="P107" s="19"/>
      <c r="Q107" s="19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  <c r="AC107" s="18"/>
      <c r="AD107" s="18"/>
      <c r="AE107" s="18"/>
      <c r="AF107" s="18"/>
      <c r="AG107" s="19"/>
      <c r="AH107" s="19"/>
    </row>
    <row r="108" spans="10:34" ht="15.5" x14ac:dyDescent="0.35">
      <c r="J108" s="20"/>
      <c r="K108" s="20"/>
      <c r="L108" s="20"/>
      <c r="M108" s="19"/>
      <c r="N108" s="20"/>
      <c r="O108" s="19"/>
      <c r="P108" s="19"/>
      <c r="Q108" s="19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  <c r="AC108" s="18"/>
      <c r="AD108" s="18"/>
      <c r="AE108" s="18"/>
      <c r="AF108" s="18"/>
      <c r="AG108" s="20"/>
      <c r="AH108" s="20"/>
    </row>
    <row r="109" spans="10:34" ht="15.5" x14ac:dyDescent="0.35">
      <c r="J109" s="19"/>
      <c r="K109" s="19"/>
      <c r="L109" s="19"/>
      <c r="M109" s="19"/>
      <c r="N109" s="19"/>
      <c r="O109" s="19"/>
      <c r="P109" s="19"/>
      <c r="Q109" s="19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  <c r="AC109" s="18"/>
      <c r="AD109" s="18"/>
      <c r="AE109" s="18"/>
      <c r="AF109" s="18"/>
      <c r="AG109" s="19"/>
      <c r="AH109" s="19"/>
    </row>
    <row r="110" spans="10:34" ht="15.5" x14ac:dyDescent="0.35">
      <c r="J110" s="11"/>
      <c r="K110" s="19"/>
      <c r="L110" s="19"/>
      <c r="M110" s="11"/>
      <c r="N110" s="11"/>
      <c r="O110" s="11"/>
      <c r="P110" s="11"/>
      <c r="Q110" s="11"/>
      <c r="AG110" s="11"/>
      <c r="AH110" s="19"/>
    </row>
    <row r="111" spans="10:34" ht="15.5" x14ac:dyDescent="0.35">
      <c r="J111" s="19"/>
      <c r="K111" s="19"/>
      <c r="L111" s="19"/>
      <c r="M111" s="19"/>
      <c r="N111" s="19"/>
      <c r="O111" s="19"/>
      <c r="P111" s="19"/>
      <c r="Q111" s="19"/>
      <c r="R111" s="18"/>
      <c r="S111" s="18"/>
      <c r="T111" s="18"/>
      <c r="U111" s="18"/>
      <c r="V111" s="18"/>
      <c r="W111" s="18"/>
      <c r="X111" s="18"/>
      <c r="Y111" s="18"/>
      <c r="Z111" s="18"/>
      <c r="AA111" s="18"/>
      <c r="AB111" s="18"/>
      <c r="AC111" s="18"/>
      <c r="AD111" s="18"/>
      <c r="AE111" s="18"/>
      <c r="AF111" s="18"/>
      <c r="AG111" s="19"/>
      <c r="AH111" s="19"/>
    </row>
    <row r="112" spans="10:34" ht="15.5" x14ac:dyDescent="0.35">
      <c r="J112" s="19"/>
      <c r="K112" s="19"/>
      <c r="L112" s="19"/>
      <c r="M112" s="19"/>
      <c r="N112" s="20"/>
      <c r="O112" s="20"/>
      <c r="P112" s="19"/>
      <c r="Q112" s="19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  <c r="AE112" s="18"/>
      <c r="AF112" s="18"/>
      <c r="AG112" s="19"/>
      <c r="AH112" s="19"/>
    </row>
    <row r="113" spans="10:34" ht="15.5" x14ac:dyDescent="0.35">
      <c r="J113" s="20"/>
      <c r="K113" s="20"/>
      <c r="L113" s="20"/>
      <c r="M113" s="19"/>
      <c r="N113" s="20"/>
      <c r="O113" s="19"/>
      <c r="P113" s="19"/>
      <c r="Q113" s="19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  <c r="AC113" s="18"/>
      <c r="AD113" s="18"/>
      <c r="AE113" s="18"/>
      <c r="AF113" s="18"/>
      <c r="AG113" s="20"/>
      <c r="AH113" s="20"/>
    </row>
    <row r="114" spans="10:34" ht="15.5" x14ac:dyDescent="0.35">
      <c r="J114" s="19"/>
      <c r="K114" s="19"/>
      <c r="L114" s="19"/>
      <c r="M114" s="19"/>
      <c r="N114" s="19"/>
      <c r="O114" s="19"/>
      <c r="P114" s="19"/>
      <c r="Q114" s="19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  <c r="AC114" s="18"/>
      <c r="AD114" s="18"/>
      <c r="AE114" s="18"/>
      <c r="AF114" s="18"/>
      <c r="AG114" s="19"/>
      <c r="AH114" s="19"/>
    </row>
    <row r="115" spans="10:34" ht="15.5" x14ac:dyDescent="0.35">
      <c r="J115" s="11"/>
      <c r="K115" s="19"/>
      <c r="L115" s="19"/>
      <c r="M115" s="11"/>
      <c r="N115" s="11"/>
      <c r="O115" s="11"/>
      <c r="P115" s="11"/>
      <c r="Q115" s="11"/>
      <c r="AG115" s="11"/>
      <c r="AH115" s="19"/>
    </row>
    <row r="116" spans="10:34" ht="15.5" x14ac:dyDescent="0.35">
      <c r="J116" s="19"/>
      <c r="K116" s="19"/>
      <c r="L116" s="19"/>
      <c r="M116" s="19"/>
      <c r="N116" s="19"/>
      <c r="O116" s="19"/>
      <c r="P116" s="19"/>
      <c r="Q116" s="19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  <c r="AC116" s="18"/>
      <c r="AD116" s="18"/>
      <c r="AE116" s="18"/>
      <c r="AF116" s="18"/>
      <c r="AG116" s="19"/>
      <c r="AH116" s="19"/>
    </row>
    <row r="117" spans="10:34" ht="15.5" x14ac:dyDescent="0.35">
      <c r="J117" s="19"/>
      <c r="K117" s="19"/>
      <c r="L117" s="19"/>
      <c r="M117" s="19"/>
      <c r="N117" s="20"/>
      <c r="O117" s="20"/>
      <c r="P117" s="19"/>
      <c r="Q117" s="19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  <c r="AC117" s="18"/>
      <c r="AD117" s="18"/>
      <c r="AE117" s="18"/>
      <c r="AF117" s="18"/>
      <c r="AG117" s="19"/>
      <c r="AH117" s="19"/>
    </row>
    <row r="118" spans="10:34" ht="15.5" x14ac:dyDescent="0.35">
      <c r="J118" s="20"/>
      <c r="K118" s="20"/>
      <c r="L118" s="20"/>
      <c r="M118" s="19"/>
      <c r="N118" s="20"/>
      <c r="O118" s="19"/>
      <c r="P118" s="19"/>
      <c r="Q118" s="19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  <c r="AC118" s="18"/>
      <c r="AD118" s="18"/>
      <c r="AE118" s="18"/>
      <c r="AF118" s="18"/>
      <c r="AG118" s="20"/>
      <c r="AH118" s="20"/>
    </row>
    <row r="119" spans="10:34" ht="15.5" x14ac:dyDescent="0.35">
      <c r="J119" s="19"/>
      <c r="K119" s="19"/>
      <c r="L119" s="19"/>
      <c r="M119" s="19"/>
      <c r="N119" s="19"/>
      <c r="O119" s="19"/>
      <c r="P119" s="19"/>
      <c r="Q119" s="19"/>
      <c r="R119" s="18"/>
      <c r="S119" s="18"/>
      <c r="T119" s="18"/>
      <c r="U119" s="18"/>
      <c r="V119" s="18"/>
      <c r="W119" s="18"/>
      <c r="X119" s="18"/>
      <c r="Y119" s="18"/>
      <c r="Z119" s="18"/>
      <c r="AA119" s="18"/>
      <c r="AB119" s="18"/>
      <c r="AC119" s="18"/>
      <c r="AD119" s="18"/>
      <c r="AE119" s="18"/>
      <c r="AF119" s="18"/>
      <c r="AG119" s="19"/>
      <c r="AH119" s="19"/>
    </row>
    <row r="120" spans="10:34" ht="15.5" x14ac:dyDescent="0.35">
      <c r="J120" s="11"/>
      <c r="K120" s="19"/>
      <c r="L120" s="19"/>
      <c r="M120" s="11"/>
      <c r="N120" s="11"/>
      <c r="O120" s="11"/>
      <c r="P120" s="11"/>
      <c r="Q120" s="11"/>
      <c r="AG120" s="11"/>
      <c r="AH120" s="19"/>
    </row>
    <row r="121" spans="10:34" ht="15.5" x14ac:dyDescent="0.35">
      <c r="J121" s="19"/>
      <c r="K121" s="19"/>
      <c r="L121" s="19"/>
      <c r="M121" s="19"/>
      <c r="N121" s="19"/>
      <c r="O121" s="19"/>
      <c r="P121" s="19"/>
      <c r="Q121" s="19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  <c r="AC121" s="18"/>
      <c r="AD121" s="18"/>
      <c r="AE121" s="18"/>
      <c r="AF121" s="18"/>
      <c r="AG121" s="19"/>
      <c r="AH121" s="19"/>
    </row>
    <row r="122" spans="10:34" ht="15.5" x14ac:dyDescent="0.35">
      <c r="J122" s="19"/>
      <c r="K122" s="1"/>
      <c r="L122" s="1"/>
    </row>
  </sheetData>
  <mergeCells count="11">
    <mergeCell ref="B61:C63"/>
    <mergeCell ref="B59:C59"/>
    <mergeCell ref="B36:H36"/>
    <mergeCell ref="E59:H60"/>
    <mergeCell ref="B32:H32"/>
    <mergeCell ref="B1:H1"/>
    <mergeCell ref="B3:H3"/>
    <mergeCell ref="B6:H6"/>
    <mergeCell ref="B17:H17"/>
    <mergeCell ref="B11:F11"/>
    <mergeCell ref="C10:H10"/>
  </mergeCells>
  <printOptions horizontalCentered="1"/>
  <pageMargins left="0.25" right="0.25" top="0.75" bottom="0.75" header="0.3" footer="0.3"/>
  <pageSetup paperSize="9" scale="74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1DF6B-5CF6-475B-BB6C-58C0C81057B4}">
  <dimension ref="A1:AE148"/>
  <sheetViews>
    <sheetView zoomScaleNormal="100" workbookViewId="0">
      <selection activeCell="H6" sqref="H6"/>
    </sheetView>
  </sheetViews>
  <sheetFormatPr defaultRowHeight="14.5" x14ac:dyDescent="0.35"/>
  <cols>
    <col min="1" max="1" width="6.453125" customWidth="1"/>
    <col min="2" max="2" width="21.6328125" customWidth="1"/>
    <col min="3" max="3" width="12.08984375" bestFit="1" customWidth="1"/>
    <col min="4" max="4" width="11.36328125" bestFit="1" customWidth="1"/>
    <col min="5" max="5" width="6.08984375" style="33" customWidth="1"/>
    <col min="6" max="6" width="20.54296875" style="33" bestFit="1" customWidth="1"/>
    <col min="7" max="7" width="11.6328125" style="33" bestFit="1" customWidth="1"/>
    <col min="8" max="8" width="19.7265625" bestFit="1" customWidth="1"/>
    <col min="9" max="9" width="12.08984375" bestFit="1" customWidth="1"/>
    <col min="10" max="10" width="10" customWidth="1"/>
    <col min="11" max="11" width="20.54296875" bestFit="1" customWidth="1"/>
    <col min="12" max="12" width="9.90625" bestFit="1" customWidth="1"/>
    <col min="13" max="13" width="7.453125" bestFit="1" customWidth="1"/>
    <col min="14" max="14" width="5.90625" bestFit="1" customWidth="1"/>
    <col min="15" max="15" width="10.90625" customWidth="1"/>
    <col min="16" max="16" width="6.81640625" customWidth="1"/>
    <col min="17" max="17" width="9.1796875" bestFit="1" customWidth="1"/>
    <col min="18" max="18" width="72.1796875" bestFit="1" customWidth="1"/>
    <col min="19" max="19" width="6.08984375" customWidth="1"/>
    <col min="20" max="20" width="7.6328125" bestFit="1" customWidth="1"/>
    <col min="21" max="21" width="11.36328125" bestFit="1" customWidth="1"/>
    <col min="23" max="23" width="17.90625" customWidth="1"/>
    <col min="24" max="24" width="17.81640625" bestFit="1" customWidth="1"/>
    <col min="25" max="25" width="11.453125" bestFit="1" customWidth="1"/>
  </cols>
  <sheetData>
    <row r="1" spans="1:31" x14ac:dyDescent="0.35">
      <c r="E1"/>
      <c r="F1"/>
      <c r="G1"/>
      <c r="H1" s="31"/>
      <c r="I1" s="31"/>
      <c r="J1" s="31"/>
      <c r="K1" s="31"/>
      <c r="L1" s="31"/>
      <c r="M1" s="31"/>
      <c r="N1" s="31"/>
      <c r="O1" s="31"/>
      <c r="P1" s="31"/>
      <c r="Q1" s="31"/>
    </row>
    <row r="2" spans="1:31" ht="15" thickBot="1" x14ac:dyDescent="0.4">
      <c r="A2" s="8"/>
      <c r="B2" s="33"/>
      <c r="E2"/>
      <c r="F2"/>
      <c r="G2"/>
    </row>
    <row r="3" spans="1:31" ht="16" thickBot="1" x14ac:dyDescent="0.4">
      <c r="A3" s="8"/>
      <c r="B3" s="103" t="s">
        <v>52</v>
      </c>
      <c r="C3" s="104"/>
      <c r="E3"/>
    </row>
    <row r="4" spans="1:31" ht="15.5" x14ac:dyDescent="0.35">
      <c r="B4" s="83" t="s">
        <v>49</v>
      </c>
      <c r="C4" s="84">
        <v>68504</v>
      </c>
      <c r="E4"/>
    </row>
    <row r="5" spans="1:31" ht="14.5" customHeight="1" x14ac:dyDescent="0.35">
      <c r="B5" s="85" t="s">
        <v>50</v>
      </c>
      <c r="C5" s="86">
        <v>332242</v>
      </c>
      <c r="E5"/>
      <c r="Z5" s="31"/>
    </row>
    <row r="6" spans="1:31" ht="15.5" x14ac:dyDescent="0.35">
      <c r="B6" s="85" t="s">
        <v>51</v>
      </c>
      <c r="C6" s="86">
        <v>159500</v>
      </c>
      <c r="E6"/>
      <c r="F6" s="33" t="s">
        <v>72</v>
      </c>
      <c r="G6" s="33">
        <v>1500</v>
      </c>
      <c r="Z6" s="31"/>
      <c r="AC6" s="31"/>
      <c r="AE6" s="31"/>
    </row>
    <row r="7" spans="1:31" ht="16" thickBot="1" x14ac:dyDescent="0.4">
      <c r="B7" s="87" t="s">
        <v>3</v>
      </c>
      <c r="C7" s="88">
        <f>SUM(C4:C6)</f>
        <v>560246</v>
      </c>
      <c r="E7"/>
      <c r="AC7" s="31"/>
      <c r="AE7" s="31"/>
    </row>
    <row r="8" spans="1:31" x14ac:dyDescent="0.35">
      <c r="B8" s="105" t="s">
        <v>60</v>
      </c>
      <c r="C8" s="106"/>
      <c r="E8"/>
      <c r="AC8" s="31"/>
      <c r="AE8" s="31"/>
    </row>
    <row r="9" spans="1:31" x14ac:dyDescent="0.35">
      <c r="B9" s="85" t="s">
        <v>53</v>
      </c>
      <c r="C9" s="91">
        <v>6250</v>
      </c>
      <c r="E9"/>
      <c r="AC9" s="31"/>
      <c r="AE9" s="31"/>
    </row>
    <row r="10" spans="1:31" x14ac:dyDescent="0.35">
      <c r="B10" s="85" t="s">
        <v>54</v>
      </c>
      <c r="C10" s="91">
        <v>6100</v>
      </c>
      <c r="E10"/>
      <c r="AC10" s="31"/>
      <c r="AE10" s="31"/>
    </row>
    <row r="11" spans="1:31" x14ac:dyDescent="0.35">
      <c r="B11" s="85" t="s">
        <v>55</v>
      </c>
      <c r="C11" s="91">
        <v>5200</v>
      </c>
      <c r="E11"/>
      <c r="F11"/>
      <c r="G11"/>
    </row>
    <row r="12" spans="1:31" x14ac:dyDescent="0.35">
      <c r="B12" s="85" t="s">
        <v>59</v>
      </c>
      <c r="C12" s="91">
        <v>11000</v>
      </c>
      <c r="E12"/>
      <c r="F12"/>
      <c r="G12"/>
    </row>
    <row r="13" spans="1:31" x14ac:dyDescent="0.35">
      <c r="B13" s="85" t="s">
        <v>61</v>
      </c>
      <c r="C13" s="91">
        <v>21000</v>
      </c>
      <c r="E13"/>
      <c r="F13"/>
      <c r="G13"/>
      <c r="Z13" s="31"/>
    </row>
    <row r="14" spans="1:31" x14ac:dyDescent="0.35">
      <c r="B14" s="85" t="s">
        <v>56</v>
      </c>
      <c r="C14" s="91">
        <v>57000</v>
      </c>
      <c r="E14"/>
      <c r="F14"/>
      <c r="G14"/>
      <c r="Z14" s="31"/>
    </row>
    <row r="15" spans="1:31" ht="15" thickBot="1" x14ac:dyDescent="0.4">
      <c r="B15" s="87" t="s">
        <v>3</v>
      </c>
      <c r="C15" s="91">
        <f>SUM(C9:C14)</f>
        <v>106550</v>
      </c>
      <c r="E15"/>
      <c r="F15"/>
      <c r="G15"/>
      <c r="AA15" s="31"/>
    </row>
    <row r="16" spans="1:31" x14ac:dyDescent="0.35">
      <c r="B16" s="90" t="s">
        <v>57</v>
      </c>
      <c r="C16" s="91">
        <f>C7-C15</f>
        <v>453696</v>
      </c>
      <c r="E16"/>
      <c r="F16"/>
      <c r="G16"/>
      <c r="AA16" s="31"/>
    </row>
    <row r="17" spans="2:27" x14ac:dyDescent="0.35">
      <c r="B17" s="90" t="s">
        <v>51</v>
      </c>
      <c r="C17" s="91">
        <v>159500</v>
      </c>
      <c r="E17"/>
      <c r="F17"/>
      <c r="G17"/>
      <c r="AA17" s="31"/>
    </row>
    <row r="18" spans="2:27" ht="15.5" x14ac:dyDescent="0.35">
      <c r="B18" s="90" t="s">
        <v>58</v>
      </c>
      <c r="C18" s="89">
        <f>C16-C17</f>
        <v>294196</v>
      </c>
      <c r="D18" s="18"/>
      <c r="E18" s="19"/>
      <c r="F18"/>
      <c r="G18"/>
      <c r="AA18" s="31"/>
    </row>
    <row r="19" spans="2:27" ht="15.5" x14ac:dyDescent="0.35">
      <c r="D19" s="27"/>
      <c r="E19" s="19"/>
      <c r="F19"/>
      <c r="G19"/>
      <c r="AA19" s="31"/>
    </row>
    <row r="20" spans="2:27" ht="15.5" x14ac:dyDescent="0.35">
      <c r="D20" s="27"/>
      <c r="E20"/>
      <c r="F20"/>
      <c r="G20"/>
    </row>
    <row r="21" spans="2:27" x14ac:dyDescent="0.35">
      <c r="E21"/>
      <c r="F21"/>
      <c r="G21"/>
    </row>
    <row r="22" spans="2:27" x14ac:dyDescent="0.35">
      <c r="E22"/>
      <c r="F22"/>
      <c r="G22"/>
    </row>
    <row r="23" spans="2:27" x14ac:dyDescent="0.35">
      <c r="E23"/>
      <c r="F23"/>
      <c r="G23"/>
    </row>
    <row r="24" spans="2:27" x14ac:dyDescent="0.35">
      <c r="E24"/>
      <c r="F24"/>
      <c r="G24"/>
    </row>
    <row r="25" spans="2:27" x14ac:dyDescent="0.35">
      <c r="E25"/>
      <c r="F25"/>
      <c r="G25"/>
    </row>
    <row r="26" spans="2:27" x14ac:dyDescent="0.35">
      <c r="E26"/>
      <c r="F26"/>
      <c r="G26"/>
    </row>
    <row r="27" spans="2:27" x14ac:dyDescent="0.35">
      <c r="E27"/>
      <c r="F27"/>
      <c r="G27"/>
    </row>
    <row r="28" spans="2:27" x14ac:dyDescent="0.35">
      <c r="E28"/>
      <c r="F28"/>
    </row>
    <row r="29" spans="2:27" x14ac:dyDescent="0.35">
      <c r="E29"/>
      <c r="F29"/>
    </row>
    <row r="30" spans="2:27" x14ac:dyDescent="0.35">
      <c r="E30"/>
      <c r="F30"/>
    </row>
    <row r="31" spans="2:27" x14ac:dyDescent="0.35">
      <c r="E31"/>
      <c r="F31"/>
    </row>
    <row r="32" spans="2:27" x14ac:dyDescent="0.35">
      <c r="E32"/>
      <c r="F32"/>
    </row>
    <row r="33" spans="5:27" x14ac:dyDescent="0.35">
      <c r="E33"/>
      <c r="F33"/>
    </row>
    <row r="34" spans="5:27" x14ac:dyDescent="0.35">
      <c r="E34"/>
      <c r="F34"/>
    </row>
    <row r="35" spans="5:27" x14ac:dyDescent="0.35">
      <c r="E35"/>
      <c r="F35"/>
    </row>
    <row r="36" spans="5:27" x14ac:dyDescent="0.35">
      <c r="E36"/>
      <c r="F36"/>
    </row>
    <row r="37" spans="5:27" x14ac:dyDescent="0.35">
      <c r="E37"/>
      <c r="F37"/>
    </row>
    <row r="38" spans="5:27" x14ac:dyDescent="0.35">
      <c r="E38"/>
      <c r="F38"/>
    </row>
    <row r="39" spans="5:27" x14ac:dyDescent="0.35">
      <c r="E39"/>
      <c r="F39"/>
      <c r="AA39" s="35"/>
    </row>
    <row r="40" spans="5:27" x14ac:dyDescent="0.35">
      <c r="E40"/>
      <c r="F40"/>
      <c r="AA40" s="35"/>
    </row>
    <row r="41" spans="5:27" x14ac:dyDescent="0.35">
      <c r="E41"/>
      <c r="F41"/>
      <c r="AA41" s="35"/>
    </row>
    <row r="42" spans="5:27" x14ac:dyDescent="0.35">
      <c r="E42"/>
      <c r="F42"/>
      <c r="AA42" s="35"/>
    </row>
    <row r="43" spans="5:27" x14ac:dyDescent="0.35">
      <c r="E43"/>
      <c r="F43"/>
      <c r="AA43" s="35"/>
    </row>
    <row r="44" spans="5:27" x14ac:dyDescent="0.35">
      <c r="E44"/>
      <c r="F44"/>
      <c r="G44"/>
      <c r="AA44" s="35"/>
    </row>
    <row r="45" spans="5:27" x14ac:dyDescent="0.35">
      <c r="E45"/>
      <c r="F45"/>
      <c r="G45"/>
      <c r="AA45" s="35"/>
    </row>
    <row r="46" spans="5:27" x14ac:dyDescent="0.35">
      <c r="E46"/>
      <c r="F46"/>
      <c r="G46"/>
      <c r="AA46" s="35"/>
    </row>
    <row r="47" spans="5:27" x14ac:dyDescent="0.35">
      <c r="E47"/>
      <c r="F47"/>
      <c r="G47"/>
      <c r="AA47" s="35"/>
    </row>
    <row r="48" spans="5:27" x14ac:dyDescent="0.35">
      <c r="E48"/>
      <c r="F48"/>
      <c r="G48"/>
      <c r="AA48" s="35"/>
    </row>
    <row r="49" spans="5:27" x14ac:dyDescent="0.35">
      <c r="E49"/>
      <c r="F49"/>
      <c r="G49"/>
      <c r="AA49" s="35"/>
    </row>
    <row r="50" spans="5:27" x14ac:dyDescent="0.35">
      <c r="E50"/>
      <c r="F50"/>
      <c r="G50"/>
      <c r="AA50" s="35"/>
    </row>
    <row r="51" spans="5:27" x14ac:dyDescent="0.35">
      <c r="E51"/>
      <c r="F51"/>
      <c r="G51"/>
      <c r="AA51" s="35"/>
    </row>
    <row r="52" spans="5:27" x14ac:dyDescent="0.35">
      <c r="E52"/>
      <c r="F52"/>
      <c r="G52"/>
      <c r="AA52" s="35"/>
    </row>
    <row r="53" spans="5:27" x14ac:dyDescent="0.35">
      <c r="E53"/>
      <c r="F53"/>
      <c r="G53"/>
      <c r="AA53" s="35"/>
    </row>
    <row r="54" spans="5:27" x14ac:dyDescent="0.35">
      <c r="E54"/>
      <c r="F54"/>
      <c r="G54"/>
      <c r="AA54" s="35"/>
    </row>
    <row r="55" spans="5:27" x14ac:dyDescent="0.35">
      <c r="E55"/>
      <c r="F55"/>
      <c r="G55"/>
      <c r="AA55" s="35"/>
    </row>
    <row r="56" spans="5:27" x14ac:dyDescent="0.35">
      <c r="E56"/>
      <c r="F56"/>
      <c r="G56"/>
      <c r="AA56" s="35"/>
    </row>
    <row r="57" spans="5:27" x14ac:dyDescent="0.35">
      <c r="E57"/>
      <c r="F57"/>
      <c r="G57"/>
      <c r="AA57" s="35"/>
    </row>
    <row r="58" spans="5:27" x14ac:dyDescent="0.35">
      <c r="E58"/>
      <c r="F58"/>
      <c r="G58"/>
      <c r="AA58" s="35"/>
    </row>
    <row r="59" spans="5:27" x14ac:dyDescent="0.35">
      <c r="E59"/>
      <c r="F59"/>
      <c r="G59"/>
      <c r="AA59" s="35"/>
    </row>
    <row r="60" spans="5:27" x14ac:dyDescent="0.35">
      <c r="E60"/>
      <c r="F60"/>
      <c r="G60"/>
      <c r="AA60" s="35"/>
    </row>
    <row r="61" spans="5:27" x14ac:dyDescent="0.35">
      <c r="E61"/>
      <c r="F61"/>
      <c r="G61"/>
      <c r="AA61" s="35"/>
    </row>
    <row r="62" spans="5:27" x14ac:dyDescent="0.35">
      <c r="E62"/>
      <c r="F62"/>
      <c r="G62"/>
      <c r="AA62" s="35"/>
    </row>
    <row r="63" spans="5:27" x14ac:dyDescent="0.35">
      <c r="E63"/>
      <c r="F63"/>
      <c r="G63"/>
      <c r="AA63" s="35"/>
    </row>
    <row r="64" spans="5:27" x14ac:dyDescent="0.35">
      <c r="E64"/>
      <c r="F64"/>
      <c r="G64"/>
      <c r="AA64" s="35"/>
    </row>
    <row r="65" spans="5:27" x14ac:dyDescent="0.35">
      <c r="E65"/>
      <c r="F65"/>
      <c r="G65"/>
      <c r="AA65" s="35"/>
    </row>
    <row r="66" spans="5:27" x14ac:dyDescent="0.35">
      <c r="E66"/>
      <c r="F66"/>
      <c r="G66"/>
      <c r="AA66" s="35"/>
    </row>
    <row r="67" spans="5:27" x14ac:dyDescent="0.35">
      <c r="E67"/>
      <c r="F67"/>
      <c r="G67"/>
      <c r="AA67" s="35"/>
    </row>
    <row r="68" spans="5:27" x14ac:dyDescent="0.35">
      <c r="E68"/>
      <c r="F68"/>
      <c r="G68"/>
      <c r="AA68" s="35"/>
    </row>
    <row r="69" spans="5:27" x14ac:dyDescent="0.35">
      <c r="E69"/>
      <c r="F69"/>
      <c r="G69"/>
      <c r="AA69" s="35"/>
    </row>
    <row r="70" spans="5:27" x14ac:dyDescent="0.35">
      <c r="E70"/>
      <c r="F70"/>
      <c r="G70"/>
      <c r="AA70" s="35"/>
    </row>
    <row r="71" spans="5:27" x14ac:dyDescent="0.35">
      <c r="E71"/>
      <c r="F71"/>
      <c r="G71"/>
      <c r="AA71" s="35"/>
    </row>
    <row r="72" spans="5:27" x14ac:dyDescent="0.35">
      <c r="E72"/>
      <c r="F72"/>
      <c r="G72"/>
      <c r="AA72" s="35"/>
    </row>
    <row r="73" spans="5:27" x14ac:dyDescent="0.35">
      <c r="E73"/>
      <c r="F73"/>
      <c r="G73"/>
      <c r="AA73" s="35"/>
    </row>
    <row r="74" spans="5:27" x14ac:dyDescent="0.35">
      <c r="E74"/>
      <c r="F74"/>
      <c r="G74"/>
      <c r="AA74" s="35"/>
    </row>
    <row r="75" spans="5:27" x14ac:dyDescent="0.35">
      <c r="E75"/>
      <c r="F75"/>
      <c r="G75"/>
      <c r="AA75" s="35"/>
    </row>
    <row r="76" spans="5:27" x14ac:dyDescent="0.35">
      <c r="E76"/>
      <c r="F76"/>
      <c r="G76"/>
      <c r="AA76" s="35"/>
    </row>
    <row r="77" spans="5:27" x14ac:dyDescent="0.35">
      <c r="E77"/>
      <c r="F77"/>
      <c r="G77"/>
      <c r="AA77" s="35"/>
    </row>
    <row r="78" spans="5:27" x14ac:dyDescent="0.35">
      <c r="E78"/>
      <c r="F78"/>
      <c r="G78"/>
      <c r="AA78" s="35"/>
    </row>
    <row r="79" spans="5:27" x14ac:dyDescent="0.35">
      <c r="E79"/>
      <c r="F79"/>
      <c r="G79"/>
      <c r="AA79" s="35"/>
    </row>
    <row r="80" spans="5:27" x14ac:dyDescent="0.35">
      <c r="E80"/>
      <c r="F80"/>
      <c r="G80"/>
    </row>
    <row r="81" customFormat="1" x14ac:dyDescent="0.35"/>
    <row r="82" customFormat="1" x14ac:dyDescent="0.35"/>
    <row r="83" customFormat="1" x14ac:dyDescent="0.35"/>
    <row r="84" customFormat="1" x14ac:dyDescent="0.35"/>
    <row r="85" customFormat="1" x14ac:dyDescent="0.35"/>
    <row r="86" customFormat="1" x14ac:dyDescent="0.35"/>
    <row r="87" customFormat="1" x14ac:dyDescent="0.35"/>
    <row r="88" customFormat="1" x14ac:dyDescent="0.35"/>
    <row r="89" customFormat="1" x14ac:dyDescent="0.35"/>
    <row r="90" customFormat="1" x14ac:dyDescent="0.35"/>
    <row r="91" customFormat="1" x14ac:dyDescent="0.35"/>
    <row r="92" customFormat="1" x14ac:dyDescent="0.35"/>
    <row r="93" customFormat="1" x14ac:dyDescent="0.35"/>
    <row r="94" customFormat="1" x14ac:dyDescent="0.35"/>
    <row r="95" customFormat="1" x14ac:dyDescent="0.35"/>
    <row r="96" customFormat="1" x14ac:dyDescent="0.35"/>
    <row r="97" customFormat="1" x14ac:dyDescent="0.35"/>
    <row r="98" customFormat="1" x14ac:dyDescent="0.35"/>
    <row r="99" customFormat="1" x14ac:dyDescent="0.35"/>
    <row r="100" customFormat="1" x14ac:dyDescent="0.35"/>
    <row r="101" customFormat="1" x14ac:dyDescent="0.35"/>
    <row r="102" customFormat="1" x14ac:dyDescent="0.35"/>
    <row r="103" customFormat="1" x14ac:dyDescent="0.35"/>
    <row r="104" customFormat="1" x14ac:dyDescent="0.35"/>
    <row r="105" customFormat="1" x14ac:dyDescent="0.35"/>
    <row r="106" customFormat="1" x14ac:dyDescent="0.35"/>
    <row r="107" customFormat="1" x14ac:dyDescent="0.35"/>
    <row r="108" customFormat="1" x14ac:dyDescent="0.35"/>
    <row r="109" customFormat="1" x14ac:dyDescent="0.35"/>
    <row r="110" customFormat="1" x14ac:dyDescent="0.35"/>
    <row r="111" customFormat="1" x14ac:dyDescent="0.35"/>
    <row r="112" customFormat="1" x14ac:dyDescent="0.35"/>
    <row r="113" customFormat="1" x14ac:dyDescent="0.35"/>
    <row r="114" customFormat="1" x14ac:dyDescent="0.35"/>
    <row r="115" customFormat="1" x14ac:dyDescent="0.35"/>
    <row r="116" customFormat="1" x14ac:dyDescent="0.35"/>
    <row r="117" customFormat="1" x14ac:dyDescent="0.35"/>
    <row r="118" customFormat="1" x14ac:dyDescent="0.35"/>
    <row r="119" customFormat="1" x14ac:dyDescent="0.35"/>
    <row r="120" customFormat="1" x14ac:dyDescent="0.35"/>
    <row r="121" customFormat="1" x14ac:dyDescent="0.35"/>
    <row r="122" customFormat="1" x14ac:dyDescent="0.35"/>
    <row r="123" customFormat="1" x14ac:dyDescent="0.35"/>
    <row r="124" customFormat="1" x14ac:dyDescent="0.35"/>
    <row r="125" customFormat="1" x14ac:dyDescent="0.35"/>
    <row r="126" customFormat="1" x14ac:dyDescent="0.35"/>
    <row r="127" customFormat="1" x14ac:dyDescent="0.35"/>
    <row r="128" customFormat="1" x14ac:dyDescent="0.35"/>
    <row r="129" customFormat="1" x14ac:dyDescent="0.35"/>
    <row r="130" customFormat="1" x14ac:dyDescent="0.35"/>
    <row r="131" customFormat="1" x14ac:dyDescent="0.35"/>
    <row r="132" customFormat="1" x14ac:dyDescent="0.35"/>
    <row r="133" customFormat="1" x14ac:dyDescent="0.35"/>
    <row r="134" customFormat="1" x14ac:dyDescent="0.35"/>
    <row r="135" customFormat="1" x14ac:dyDescent="0.35"/>
    <row r="136" customFormat="1" x14ac:dyDescent="0.35"/>
    <row r="137" customFormat="1" x14ac:dyDescent="0.35"/>
    <row r="138" customFormat="1" x14ac:dyDescent="0.35"/>
    <row r="139" customFormat="1" x14ac:dyDescent="0.35"/>
    <row r="140" customFormat="1" x14ac:dyDescent="0.35"/>
    <row r="141" customFormat="1" x14ac:dyDescent="0.35"/>
    <row r="142" customFormat="1" x14ac:dyDescent="0.35"/>
    <row r="143" customFormat="1" x14ac:dyDescent="0.35"/>
    <row r="144" customFormat="1" x14ac:dyDescent="0.35"/>
    <row r="145" customFormat="1" x14ac:dyDescent="0.35"/>
    <row r="146" customFormat="1" x14ac:dyDescent="0.35"/>
    <row r="147" customFormat="1" x14ac:dyDescent="0.35"/>
    <row r="148" customFormat="1" x14ac:dyDescent="0.35"/>
  </sheetData>
  <sortState xmlns:xlrd2="http://schemas.microsoft.com/office/spreadsheetml/2017/richdata2" ref="S48:S91">
    <sortCondition ref="S47:S91"/>
  </sortState>
  <mergeCells count="2">
    <mergeCell ref="B3:C3"/>
    <mergeCell ref="B8:C8"/>
  </mergeCells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Mar'24</vt:lpstr>
      <vt:lpstr>expenses</vt:lpstr>
      <vt:lpstr>'Mar''24'!Print_Area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Prasad</dc:creator>
  <cp:lastModifiedBy>Chinta, Srikanth SOMWIPRO-SOMWIPRO</cp:lastModifiedBy>
  <cp:lastPrinted>2024-03-11T10:30:25Z</cp:lastPrinted>
  <dcterms:created xsi:type="dcterms:W3CDTF">2009-04-07T04:30:19Z</dcterms:created>
  <dcterms:modified xsi:type="dcterms:W3CDTF">2024-03-22T10:23:36Z</dcterms:modified>
</cp:coreProperties>
</file>