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e33b39666776f46f/Desktop/"/>
    </mc:Choice>
  </mc:AlternateContent>
  <xr:revisionPtr revIDLastSave="0" documentId="14_{439DD1A6-7B56-4235-B2A1-00E59BBC9DE8}" xr6:coauthVersionLast="47" xr6:coauthVersionMax="47" xr10:uidLastSave="{00000000-0000-0000-0000-000000000000}"/>
  <bookViews>
    <workbookView xWindow="-108" yWindow="-108" windowWidth="20376" windowHeight="12816" activeTab="1" xr2:uid="{55671855-4FBD-4ED1-8259-29DDDA09FFDB}"/>
  </bookViews>
  <sheets>
    <sheet name="Sheet1" sheetId="1" r:id="rId1"/>
    <sheet name="Dashboard" sheetId="2" r:id="rId2"/>
  </sheets>
  <externalReferences>
    <externalReference r:id="rId3"/>
  </externalReferences>
  <definedNames>
    <definedName name="_xlchart.v1.0" hidden="1">Sheet1!$A$115</definedName>
    <definedName name="_xlchart.v1.1" hidden="1">Sheet1!$A$117</definedName>
    <definedName name="_xlchart.v1.10" hidden="1">Sheet1!$D$118</definedName>
    <definedName name="_xlchart.v1.11" hidden="1">Sheet1!$D$119</definedName>
    <definedName name="_xlchart.v1.12" hidden="1">Sheet1!$D$120</definedName>
    <definedName name="_xlchart.v1.13" hidden="1">Sheet1!$D$121</definedName>
    <definedName name="_xlchart.v1.14" hidden="1">Sheet1!$D$122</definedName>
    <definedName name="_xlchart.v1.15" hidden="1">Sheet1!$D$123</definedName>
    <definedName name="_xlchart.v1.16" hidden="1">Sheet1!$D$124</definedName>
    <definedName name="_xlchart.v1.17" hidden="1">Sheet1!$D$125</definedName>
    <definedName name="_xlchart.v1.18" hidden="1">Sheet1!$D$126</definedName>
    <definedName name="_xlchart.v1.19" hidden="1">Sheet1!$A$7:$A$11</definedName>
    <definedName name="_xlchart.v1.2" hidden="1">Sheet1!$A$119</definedName>
    <definedName name="_xlchart.v1.20" hidden="1">Sheet1!$D$6</definedName>
    <definedName name="_xlchart.v1.21" hidden="1">Sheet1!$E$6</definedName>
    <definedName name="_xlchart.v1.22" hidden="1">Sheet1!$G$7:$G$11</definedName>
    <definedName name="_xlchart.v1.23" hidden="1">Sheet1!$H$7:$H$11</definedName>
    <definedName name="_xlchart.v1.3" hidden="1">Sheet1!$A$121</definedName>
    <definedName name="_xlchart.v1.4" hidden="1">Sheet1!$A$123</definedName>
    <definedName name="_xlchart.v1.5" hidden="1">Sheet1!$A$125</definedName>
    <definedName name="_xlchart.v1.6" hidden="1">Sheet1!$D$114</definedName>
    <definedName name="_xlchart.v1.7" hidden="1">Sheet1!$D$115</definedName>
    <definedName name="_xlchart.v1.8" hidden="1">Sheet1!$D$116</definedName>
    <definedName name="_xlchart.v1.9" hidden="1">Sheet1!$D$117</definedName>
    <definedName name="Slicer_Year">#N/A</definedName>
  </definedNames>
  <calcPr calcId="191029"/>
  <pivotCaches>
    <pivotCache cacheId="586"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D11" i="1"/>
  <c r="F7" i="1"/>
  <c r="F9" i="1"/>
  <c r="F8" i="1"/>
  <c r="C8" i="1" s="1"/>
  <c r="F10" i="1"/>
  <c r="F6" i="1"/>
  <c r="C10" i="1" s="1"/>
  <c r="I59" i="1"/>
  <c r="K59" i="1"/>
  <c r="N59" i="1"/>
  <c r="M59" i="1"/>
  <c r="F109" i="1"/>
  <c r="F103" i="1"/>
  <c r="F101" i="1"/>
  <c r="F93" i="1"/>
  <c r="F84" i="1"/>
  <c r="F83" i="1"/>
  <c r="F82" i="1"/>
  <c r="F81" i="1"/>
  <c r="F74" i="1"/>
  <c r="F73" i="1"/>
  <c r="F72" i="1"/>
  <c r="F71" i="1"/>
  <c r="F62" i="1"/>
  <c r="F120" i="1"/>
  <c r="F122" i="1"/>
  <c r="F121" i="1"/>
  <c r="F119" i="1"/>
  <c r="F118" i="1"/>
  <c r="F117" i="1"/>
  <c r="F116" i="1"/>
  <c r="F115" i="1"/>
  <c r="F107" i="1"/>
  <c r="F105" i="1"/>
  <c r="F104" i="1"/>
  <c r="F102" i="1"/>
  <c r="F100" i="1"/>
  <c r="F99" i="1"/>
  <c r="F98" i="1"/>
  <c r="F97" i="1"/>
  <c r="F96" i="1"/>
  <c r="F95" i="1"/>
  <c r="F94" i="1"/>
  <c r="F92" i="1"/>
  <c r="F91" i="1"/>
  <c r="F90" i="1"/>
  <c r="F89" i="1"/>
  <c r="F88" i="1"/>
  <c r="F87" i="1"/>
  <c r="F86" i="1"/>
  <c r="F85" i="1"/>
  <c r="F80" i="1"/>
  <c r="F79" i="1"/>
  <c r="F78" i="1"/>
  <c r="F77" i="1"/>
  <c r="F76" i="1"/>
  <c r="F75" i="1"/>
  <c r="F70" i="1"/>
  <c r="F69" i="1"/>
  <c r="F68" i="1"/>
  <c r="F67" i="1"/>
  <c r="F66" i="1"/>
  <c r="F65" i="1"/>
  <c r="F64" i="1"/>
  <c r="F63" i="1"/>
  <c r="F106" i="1"/>
  <c r="F108" i="1"/>
  <c r="G42" i="1"/>
  <c r="G41" i="1"/>
  <c r="G43" i="1"/>
  <c r="G44" i="1"/>
  <c r="G45" i="1"/>
  <c r="G46" i="1"/>
  <c r="G47" i="1"/>
  <c r="G40" i="1"/>
  <c r="I61" i="1" a="1"/>
  <c r="I61" i="1" s="1"/>
  <c r="H62" i="1" a="1"/>
  <c r="H62" i="1" s="1"/>
  <c r="C9" i="1" l="1"/>
  <c r="F11" i="1"/>
  <c r="E12" i="1"/>
  <c r="D12" i="1"/>
  <c r="I62" i="1" a="1"/>
  <c r="I62" i="1" s="1"/>
  <c r="C7" i="1"/>
  <c r="B6" i="1"/>
  <c r="B8" i="1"/>
  <c r="C6" i="1"/>
  <c r="B7" i="1"/>
  <c r="B10" i="1"/>
  <c r="B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<sst xmlns="http://schemas.openxmlformats.org/spreadsheetml/2006/main" count="153" uniqueCount="55">
  <si>
    <t>Battery cells</t>
  </si>
  <si>
    <t>Microprocessors</t>
  </si>
  <si>
    <t>LCD Displays</t>
  </si>
  <si>
    <t>Sensors</t>
  </si>
  <si>
    <t>HPC chips</t>
  </si>
  <si>
    <t>Employee Engagement Scores based on internal surveys</t>
  </si>
  <si>
    <t>Engagement Score in 2023(%)</t>
  </si>
  <si>
    <t>Engagement Score in 2024(%)</t>
  </si>
  <si>
    <t>Production</t>
  </si>
  <si>
    <t>Finance</t>
  </si>
  <si>
    <t>Customer Service</t>
  </si>
  <si>
    <t>Operations</t>
  </si>
  <si>
    <t>IT</t>
  </si>
  <si>
    <t>Procurement</t>
  </si>
  <si>
    <t>Sales</t>
  </si>
  <si>
    <t>HR</t>
  </si>
  <si>
    <t>Dapartment</t>
  </si>
  <si>
    <t>y-position</t>
  </si>
  <si>
    <t>Difference</t>
  </si>
  <si>
    <t>Labels</t>
  </si>
  <si>
    <t>Estimated Frequency of complaints directed at IT Helpdesk</t>
  </si>
  <si>
    <t>Marketing</t>
  </si>
  <si>
    <t>Legal</t>
  </si>
  <si>
    <t>Rare</t>
  </si>
  <si>
    <t>Common</t>
  </si>
  <si>
    <t>Almost never</t>
  </si>
  <si>
    <t>Extremely rare</t>
  </si>
  <si>
    <t>Department</t>
  </si>
  <si>
    <t>Year</t>
  </si>
  <si>
    <t>Complaints directed at IT Helpdesk</t>
  </si>
  <si>
    <t>Catergory</t>
  </si>
  <si>
    <t>Retail</t>
  </si>
  <si>
    <t>Row Labels</t>
  </si>
  <si>
    <t>Grand Total</t>
  </si>
  <si>
    <t>Count of Complaints directed at IT Helpdesk</t>
  </si>
  <si>
    <t>England</t>
  </si>
  <si>
    <t>Mexico</t>
  </si>
  <si>
    <t>Parts sourced from England and Mexico</t>
  </si>
  <si>
    <t>Aluminium</t>
  </si>
  <si>
    <t>Copper</t>
  </si>
  <si>
    <t>Graphite</t>
  </si>
  <si>
    <t>Nickel</t>
  </si>
  <si>
    <t>Silicon</t>
  </si>
  <si>
    <t>Lithium</t>
  </si>
  <si>
    <t>Cobalt</t>
  </si>
  <si>
    <t>Neodymium</t>
  </si>
  <si>
    <t>Profit</t>
  </si>
  <si>
    <t>Profit margin</t>
  </si>
  <si>
    <t>Product</t>
  </si>
  <si>
    <t>Total</t>
  </si>
  <si>
    <t>Column1</t>
  </si>
  <si>
    <t>Column2</t>
  </si>
  <si>
    <t>England Value</t>
  </si>
  <si>
    <t>Mexico Value</t>
  </si>
  <si>
    <r>
      <t xml:space="preserve">Spotlight on Support: Uncovering </t>
    </r>
    <r>
      <rPr>
        <b/>
        <sz val="14"/>
        <color theme="3" tint="0.499984740745262"/>
        <rFont val="Aptos Narrow"/>
        <family val="2"/>
        <scheme val="minor"/>
      </rPr>
      <t>Common</t>
    </r>
    <r>
      <rPr>
        <b/>
        <sz val="14"/>
        <rFont val="Aptos Narrow"/>
        <family val="2"/>
        <scheme val="minor"/>
      </rPr>
      <t xml:space="preserve"> Complaint Frequencies at IT Helpdesk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</si>
</sst>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0_-;\-* #,##0_-;_-* &quot;-&quot;??_-;_-@_-"/>
  </numFmts>
  <fonts count="6" x14ac:knownFonts="1">
    <font>
      <sz val="11"/>
      <color theme="1"/>
      <name val="Aptos Narrow"/>
      <family val="2"/>
      <scheme val="minor"/>
    </font>
    <font>
      <b/>
      <sz val="11"/>
      <color theme="1"/>
      <name val="Aptos Narrow"/>
      <family val="2"/>
      <scheme val="minor"/>
    </font>
    <font>
      <b/>
      <sz val="11"/>
      <name val="Aptos Narrow"/>
      <family val="2"/>
      <scheme val="minor"/>
    </font>
    <font>
      <b/>
      <sz val="14"/>
      <name val="Aptos Narrow"/>
      <family val="2"/>
      <scheme val="minor"/>
    </font>
    <font>
      <sz val="11"/>
      <color theme="1"/>
      <name val="Aptos Narrow"/>
      <family val="2"/>
      <scheme val="minor"/>
    </font>
    <font>
      <b/>
      <sz val="14"/>
      <color theme="3" tint="0.499984740745262"/>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16">
    <xf numFmtId="0" fontId="0" fillId="0" borderId="0" xfId="0"/>
    <xf numFmtId="9" fontId="0" fillId="0" borderId="0" xfId="0" applyNumberFormat="1"/>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0" fillId="0" borderId="0" xfId="0" pivotButton="1"/>
    <xf numFmtId="0" fontId="0" fillId="0" borderId="0" xfId="0" applyAlignment="1">
      <alignment horizontal="left"/>
    </xf>
    <xf numFmtId="11" fontId="0" fillId="0" borderId="0" xfId="0" applyNumberFormat="1"/>
    <xf numFmtId="165" fontId="0" fillId="0" borderId="0" xfId="1" applyNumberFormat="1" applyFont="1"/>
    <xf numFmtId="9" fontId="0" fillId="0" borderId="0" xfId="2" applyFont="1"/>
    <xf numFmtId="0" fontId="0" fillId="0" borderId="0" xfId="0" applyNumberFormat="1"/>
    <xf numFmtId="0" fontId="2" fillId="0" borderId="0" xfId="0" applyFont="1" applyAlignment="1">
      <alignment horizontal="left"/>
    </xf>
    <xf numFmtId="0" fontId="2" fillId="0" borderId="0" xfId="0" applyFont="1" applyAlignment="1">
      <alignment horizontal="center"/>
    </xf>
    <xf numFmtId="0" fontId="2" fillId="0" borderId="0" xfId="0" applyFont="1" applyAlignment="1"/>
    <xf numFmtId="165" fontId="1" fillId="0" borderId="0" xfId="1" applyNumberFormat="1" applyFont="1"/>
  </cellXfs>
  <cellStyles count="3">
    <cellStyle name="Comma" xfId="1" builtinId="3"/>
    <cellStyle name="Normal" xfId="0" builtinId="0"/>
    <cellStyle name="Percent" xfId="2" builtinId="5"/>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microsoft.com/office/2007/relationships/slicerCache" Target="slicerCaches/slicerCache1.xml"/><Relationship Id="rId10" Type="http://schemas.microsoft.com/office/2022/10/relationships/richValueRel" Target="richData/richValueRel.xml"/><Relationship Id="rId4" Type="http://schemas.openxmlformats.org/officeDocument/2006/relationships/pivotCacheDefinition" Target="pivotCache/pivotCacheDefinition1.xml"/><Relationship Id="rId9" Type="http://schemas.openxmlformats.org/officeDocument/2006/relationships/sheetMetadata" Target="metadata.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Employement Engagement Scores </a:t>
            </a:r>
            <a:r>
              <a:rPr lang="en-GB" sz="1600" b="1">
                <a:solidFill>
                  <a:schemeClr val="accent2">
                    <a:lumMod val="40000"/>
                    <a:lumOff val="60000"/>
                  </a:schemeClr>
                </a:solidFill>
              </a:rPr>
              <a:t>2023</a:t>
            </a:r>
            <a:r>
              <a:rPr lang="en-GB" sz="1600" b="1"/>
              <a:t> vs </a:t>
            </a:r>
            <a:r>
              <a:rPr lang="en-GB" sz="1600" b="1">
                <a:solidFill>
                  <a:schemeClr val="accent1">
                    <a:lumMod val="40000"/>
                    <a:lumOff val="60000"/>
                  </a:schemeClr>
                </a:solidFill>
              </a:rPr>
              <a:t>2024</a:t>
            </a:r>
          </a:p>
        </c:rich>
      </c:tx>
      <c:layout>
        <c:manualLayout>
          <c:xMode val="edge"/>
          <c:yMode val="edge"/>
          <c:x val="0.2434183115003001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68874828933536"/>
          <c:y val="9.8772746110085519E-2"/>
          <c:w val="0.76346549250613194"/>
          <c:h val="0.79419809365934524"/>
        </c:manualLayout>
      </c:layout>
      <c:scatterChart>
        <c:scatterStyle val="lineMarker"/>
        <c:varyColors val="0"/>
        <c:ser>
          <c:idx val="0"/>
          <c:order val="0"/>
          <c:tx>
            <c:strRef>
              <c:f>Sheet1!$D$39</c:f>
              <c:strCache>
                <c:ptCount val="1"/>
                <c:pt idx="0">
                  <c:v>Engagement Score in 2023(%)</c:v>
                </c:pt>
              </c:strCache>
            </c:strRef>
          </c:tx>
          <c:spPr>
            <a:ln w="25400" cap="rnd">
              <a:noFill/>
              <a:round/>
            </a:ln>
            <a:effectLst/>
          </c:spPr>
          <c:marker>
            <c:symbol val="circle"/>
            <c:size val="6"/>
            <c:spPr>
              <a:solidFill>
                <a:schemeClr val="accent2">
                  <a:lumMod val="40000"/>
                  <a:lumOff val="60000"/>
                </a:schemeClr>
              </a:solidFill>
              <a:ln w="9525">
                <a:solidFill>
                  <a:schemeClr val="accent1"/>
                </a:solidFill>
              </a:ln>
              <a:effectLst/>
            </c:spPr>
          </c:marker>
          <c:xVal>
            <c:numRef>
              <c:f>Sheet1!$D$40:$D$47</c:f>
              <c:numCache>
                <c:formatCode>0%</c:formatCode>
                <c:ptCount val="8"/>
                <c:pt idx="0">
                  <c:v>0.2</c:v>
                </c:pt>
                <c:pt idx="1">
                  <c:v>0.5</c:v>
                </c:pt>
                <c:pt idx="2">
                  <c:v>0.7</c:v>
                </c:pt>
                <c:pt idx="3">
                  <c:v>0.85</c:v>
                </c:pt>
                <c:pt idx="4">
                  <c:v>0.55000000000000004</c:v>
                </c:pt>
                <c:pt idx="5">
                  <c:v>0.34</c:v>
                </c:pt>
                <c:pt idx="6">
                  <c:v>0.5</c:v>
                </c:pt>
                <c:pt idx="7">
                  <c:v>0.75</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0-F88A-4FB8-8373-26ADCBEB7D34}"/>
            </c:ext>
          </c:extLst>
        </c:ser>
        <c:ser>
          <c:idx val="1"/>
          <c:order val="1"/>
          <c:tx>
            <c:strRef>
              <c:f>Sheet1!$E$39</c:f>
              <c:strCache>
                <c:ptCount val="1"/>
                <c:pt idx="0">
                  <c:v>Engagement Score in 2024(%)</c:v>
                </c:pt>
              </c:strCache>
            </c:strRef>
          </c:tx>
          <c:spPr>
            <a:ln w="25400" cap="rnd">
              <a:noFill/>
              <a:round/>
            </a:ln>
            <a:effectLst/>
          </c:spPr>
          <c:marker>
            <c:symbol val="circle"/>
            <c:size val="6"/>
            <c:spPr>
              <a:solidFill>
                <a:schemeClr val="tx2">
                  <a:lumMod val="25000"/>
                  <a:lumOff val="75000"/>
                </a:schemeClr>
              </a:solidFill>
              <a:ln w="9525">
                <a:solidFill>
                  <a:schemeClr val="accent2"/>
                </a:solidFill>
              </a:ln>
              <a:effectLst/>
            </c:spPr>
          </c:marker>
          <c:errBars>
            <c:errDir val="x"/>
            <c:errBarType val="minus"/>
            <c:errValType val="cust"/>
            <c:noEndCap val="1"/>
            <c:plus>
              <c:numLit>
                <c:formatCode>General</c:formatCode>
                <c:ptCount val="1"/>
                <c:pt idx="0">
                  <c:v>1</c:v>
                </c:pt>
              </c:numLit>
            </c:plus>
            <c:minus>
              <c:numRef>
                <c:f>Sheet1!$G$40:$G$47</c:f>
                <c:numCache>
                  <c:formatCode>General</c:formatCode>
                  <c:ptCount val="8"/>
                  <c:pt idx="0">
                    <c:v>0.14999999999999997</c:v>
                  </c:pt>
                  <c:pt idx="1">
                    <c:v>0.30000000000000004</c:v>
                  </c:pt>
                  <c:pt idx="2">
                    <c:v>5.0000000000000044E-2</c:v>
                  </c:pt>
                  <c:pt idx="3">
                    <c:v>-4.9999999999999933E-2</c:v>
                  </c:pt>
                  <c:pt idx="4">
                    <c:v>9.9999999999999978E-2</c:v>
                  </c:pt>
                  <c:pt idx="5">
                    <c:v>0.21000000000000002</c:v>
                  </c:pt>
                  <c:pt idx="6">
                    <c:v>0.25</c:v>
                  </c:pt>
                  <c:pt idx="7">
                    <c:v>9.9999999999999978E-2</c:v>
                  </c:pt>
                </c:numCache>
              </c:numRef>
            </c:minus>
            <c:spPr>
              <a:noFill/>
              <a:ln w="15875" cap="flat" cmpd="sng" algn="ctr">
                <a:solidFill>
                  <a:schemeClr val="accent1"/>
                </a:solidFill>
                <a:round/>
              </a:ln>
              <a:effectLst/>
            </c:spPr>
          </c:errBars>
          <c:xVal>
            <c:numRef>
              <c:f>Sheet1!$E$40:$E$47</c:f>
              <c:numCache>
                <c:formatCode>0%</c:formatCode>
                <c:ptCount val="8"/>
                <c:pt idx="0">
                  <c:v>0.35</c:v>
                </c:pt>
                <c:pt idx="1">
                  <c:v>0.8</c:v>
                </c:pt>
                <c:pt idx="2">
                  <c:v>0.75</c:v>
                </c:pt>
                <c:pt idx="3">
                  <c:v>0.8</c:v>
                </c:pt>
                <c:pt idx="4">
                  <c:v>0.65</c:v>
                </c:pt>
                <c:pt idx="5">
                  <c:v>0.55000000000000004</c:v>
                </c:pt>
                <c:pt idx="6">
                  <c:v>0.75</c:v>
                </c:pt>
                <c:pt idx="7">
                  <c:v>0.85</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1-F88A-4FB8-8373-26ADCBEB7D34}"/>
            </c:ext>
          </c:extLst>
        </c:ser>
        <c:ser>
          <c:idx val="2"/>
          <c:order val="2"/>
          <c:tx>
            <c:strRef>
              <c:f>Sheet1!$H$39</c:f>
              <c:strCache>
                <c:ptCount val="1"/>
                <c:pt idx="0">
                  <c:v>Labels</c:v>
                </c:pt>
              </c:strCache>
            </c:strRef>
          </c:tx>
          <c:spPr>
            <a:ln w="25400" cap="rnd">
              <a:noFill/>
              <a:round/>
            </a:ln>
            <a:effectLst/>
          </c:spPr>
          <c:marker>
            <c:symbol val="circle"/>
            <c:size val="5"/>
            <c:spPr>
              <a:noFill/>
              <a:ln w="9525">
                <a:noFill/>
              </a:ln>
              <a:effectLst/>
            </c:spPr>
          </c:marker>
          <c:dLbls>
            <c:dLbl>
              <c:idx val="0"/>
              <c:tx>
                <c:rich>
                  <a:bodyPr/>
                  <a:lstStyle/>
                  <a:p>
                    <a:fld id="{EE259717-9FB1-4724-8E6F-A433D0382F4B}"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88A-4FB8-8373-26ADCBEB7D34}"/>
                </c:ext>
              </c:extLst>
            </c:dLbl>
            <c:dLbl>
              <c:idx val="1"/>
              <c:tx>
                <c:rich>
                  <a:bodyPr/>
                  <a:lstStyle/>
                  <a:p>
                    <a:fld id="{A18F3AF0-3369-4988-88C8-35AE8834DD5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88A-4FB8-8373-26ADCBEB7D34}"/>
                </c:ext>
              </c:extLst>
            </c:dLbl>
            <c:dLbl>
              <c:idx val="2"/>
              <c:tx>
                <c:rich>
                  <a:bodyPr/>
                  <a:lstStyle/>
                  <a:p>
                    <a:fld id="{90E059DF-4891-4CDF-9314-ED906AF7907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88A-4FB8-8373-26ADCBEB7D34}"/>
                </c:ext>
              </c:extLst>
            </c:dLbl>
            <c:dLbl>
              <c:idx val="3"/>
              <c:tx>
                <c:rich>
                  <a:bodyPr/>
                  <a:lstStyle/>
                  <a:p>
                    <a:fld id="{A8DBFF0D-B5D1-4625-A01D-C384B1FCEC8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88A-4FB8-8373-26ADCBEB7D34}"/>
                </c:ext>
              </c:extLst>
            </c:dLbl>
            <c:dLbl>
              <c:idx val="4"/>
              <c:tx>
                <c:rich>
                  <a:bodyPr/>
                  <a:lstStyle/>
                  <a:p>
                    <a:fld id="{E6949033-B01A-49C1-AA35-5288E847C5F5}"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88A-4FB8-8373-26ADCBEB7D34}"/>
                </c:ext>
              </c:extLst>
            </c:dLbl>
            <c:dLbl>
              <c:idx val="5"/>
              <c:tx>
                <c:rich>
                  <a:bodyPr/>
                  <a:lstStyle/>
                  <a:p>
                    <a:fld id="{020D9E85-7EEE-47AA-96D9-BCD79DB5647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88A-4FB8-8373-26ADCBEB7D34}"/>
                </c:ext>
              </c:extLst>
            </c:dLbl>
            <c:dLbl>
              <c:idx val="6"/>
              <c:tx>
                <c:rich>
                  <a:bodyPr/>
                  <a:lstStyle/>
                  <a:p>
                    <a:fld id="{2E0D4B16-4370-4794-9C45-38C9D6E9EBE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88A-4FB8-8373-26ADCBEB7D34}"/>
                </c:ext>
              </c:extLst>
            </c:dLbl>
            <c:dLbl>
              <c:idx val="7"/>
              <c:tx>
                <c:rich>
                  <a:bodyPr/>
                  <a:lstStyle/>
                  <a:p>
                    <a:fld id="{D3168425-2A3B-4A8D-B037-E86B867F112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88A-4FB8-8373-26ADCBEB7D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Sheet1!$H$40:$H$47</c:f>
              <c:numCache>
                <c:formatCode>0%</c:formatCode>
                <c:ptCount val="8"/>
                <c:pt idx="0">
                  <c:v>0</c:v>
                </c:pt>
                <c:pt idx="1">
                  <c:v>0</c:v>
                </c:pt>
                <c:pt idx="2">
                  <c:v>0</c:v>
                </c:pt>
                <c:pt idx="3">
                  <c:v>0</c:v>
                </c:pt>
                <c:pt idx="4">
                  <c:v>0</c:v>
                </c:pt>
                <c:pt idx="5">
                  <c:v>0</c:v>
                </c:pt>
                <c:pt idx="6">
                  <c:v>0</c:v>
                </c:pt>
                <c:pt idx="7">
                  <c:v>0</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5="http://schemas.microsoft.com/office/drawing/2012/chart" uri="{02D57815-91ED-43cb-92C2-25804820EDAC}">
              <c15:datalabelsRange>
                <c15:f>Sheet1!$A$40:$A$47</c15:f>
                <c15:dlblRangeCache>
                  <c:ptCount val="8"/>
                  <c:pt idx="0">
                    <c:v>Production</c:v>
                  </c:pt>
                  <c:pt idx="1">
                    <c:v>Finance</c:v>
                  </c:pt>
                  <c:pt idx="2">
                    <c:v>Customer Service</c:v>
                  </c:pt>
                  <c:pt idx="3">
                    <c:v>Operations</c:v>
                  </c:pt>
                  <c:pt idx="4">
                    <c:v>IT</c:v>
                  </c:pt>
                  <c:pt idx="5">
                    <c:v>Procurement</c:v>
                  </c:pt>
                  <c:pt idx="6">
                    <c:v>Sales</c:v>
                  </c:pt>
                  <c:pt idx="7">
                    <c:v>HR</c:v>
                  </c:pt>
                </c15:dlblRangeCache>
              </c15:datalabelsRange>
            </c:ext>
            <c:ext xmlns:c16="http://schemas.microsoft.com/office/drawing/2014/chart" uri="{C3380CC4-5D6E-409C-BE32-E72D297353CC}">
              <c16:uniqueId val="{00000002-F88A-4FB8-8373-26ADCBEB7D34}"/>
            </c:ext>
          </c:extLst>
        </c:ser>
        <c:dLbls>
          <c:showLegendKey val="0"/>
          <c:showVal val="0"/>
          <c:showCatName val="0"/>
          <c:showSerName val="0"/>
          <c:showPercent val="0"/>
          <c:showBubbleSize val="0"/>
        </c:dLbls>
        <c:axId val="525967327"/>
        <c:axId val="525965407"/>
      </c:scatterChart>
      <c:valAx>
        <c:axId val="525967327"/>
        <c:scaling>
          <c:orientation val="minMax"/>
        </c:scaling>
        <c:delete val="1"/>
        <c:axPos val="b"/>
        <c:numFmt formatCode="0%" sourceLinked="1"/>
        <c:majorTickMark val="out"/>
        <c:minorTickMark val="none"/>
        <c:tickLblPos val="nextTo"/>
        <c:crossAx val="525965407"/>
        <c:crosses val="autoZero"/>
        <c:crossBetween val="midCat"/>
      </c:valAx>
      <c:valAx>
        <c:axId val="525965407"/>
        <c:scaling>
          <c:orientation val="minMax"/>
        </c:scaling>
        <c:delete val="1"/>
        <c:axPos val="l"/>
        <c:numFmt formatCode="General" sourceLinked="1"/>
        <c:majorTickMark val="out"/>
        <c:minorTickMark val="none"/>
        <c:tickLblPos val="nextTo"/>
        <c:crossAx val="52596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Practice.xlsx]Sheet1!PivotTable16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Sheet1!$I$88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21-434C-9D6B-9915E80BB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21-434C-9D6B-9915E80BB8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21-434C-9D6B-9915E80BB83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21-434C-9D6B-9915E80BB8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Sheet1!$H$89:$H$93</c:f>
              <c:strCache>
                <c:ptCount val="4"/>
                <c:pt idx="0">
                  <c:v>Almost never</c:v>
                </c:pt>
                <c:pt idx="1">
                  <c:v>Common</c:v>
                </c:pt>
                <c:pt idx="2">
                  <c:v>Extremely rare</c:v>
                </c:pt>
                <c:pt idx="3">
                  <c:v>Rare</c:v>
                </c:pt>
              </c:strCache>
            </c:strRef>
          </c:cat>
          <c:val>
            <c:numRef>
              <c:f>Sheet1!$I$89:$I$93</c:f>
              <c:numCache>
                <c:formatCode>General</c:formatCode>
                <c:ptCount val="4"/>
                <c:pt idx="0">
                  <c:v>11</c:v>
                </c:pt>
                <c:pt idx="1">
                  <c:v>20</c:v>
                </c:pt>
                <c:pt idx="2">
                  <c:v>5</c:v>
                </c:pt>
                <c:pt idx="3">
                  <c:v>12</c:v>
                </c:pt>
              </c:numCache>
            </c:numRef>
          </c:val>
          <c:extLst>
            <c:ext xmlns:c16="http://schemas.microsoft.com/office/drawing/2014/chart" uri="{C3380CC4-5D6E-409C-BE32-E72D297353CC}">
              <c16:uniqueId val="{00000000-FABD-459F-B5CC-2B8B82A326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Profit</a:t>
            </a:r>
            <a:r>
              <a:rPr lang="en-GB" baseline="0"/>
              <a:t> per sales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Sheet1!$A$115</c:f>
              <c:strCache>
                <c:ptCount val="1"/>
                <c:pt idx="0">
                  <c:v>Aluminium</c:v>
                </c:pt>
              </c:strCache>
            </c:strRef>
          </c:tx>
          <c:spPr>
            <a:solidFill>
              <a:schemeClr val="tx2">
                <a:lumMod val="50000"/>
                <a:lumOff val="50000"/>
                <a:alpha val="75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Sheet1!$E$115</c:f>
              <c:numCache>
                <c:formatCode>General</c:formatCode>
                <c:ptCount val="1"/>
                <c:pt idx="0">
                  <c:v>1605</c:v>
                </c:pt>
              </c:numCache>
            </c:numRef>
          </c:xVal>
          <c:yVal>
            <c:numRef>
              <c:f>Sheet1!$F$115</c:f>
              <c:numCache>
                <c:formatCode>0%</c:formatCode>
                <c:ptCount val="1"/>
                <c:pt idx="0">
                  <c:v>0.23430656934306571</c:v>
                </c:pt>
              </c:numCache>
            </c:numRef>
          </c:yVal>
          <c:bubbleSize>
            <c:numRef>
              <c:f>Sheet1!$D$115</c:f>
              <c:numCache>
                <c:formatCode>_-* #,##0_-;\-* #,##0_-;_-* "-"??_-;_-@_-</c:formatCode>
                <c:ptCount val="1"/>
                <c:pt idx="0">
                  <c:v>6850</c:v>
                </c:pt>
              </c:numCache>
            </c:numRef>
          </c:bubbleSize>
          <c:bubble3D val="0"/>
          <c:extLst>
            <c:ext xmlns:c16="http://schemas.microsoft.com/office/drawing/2014/chart" uri="{C3380CC4-5D6E-409C-BE32-E72D297353CC}">
              <c16:uniqueId val="{00000000-94A1-4586-A567-FA2BCC31599C}"/>
            </c:ext>
          </c:extLst>
        </c:ser>
        <c:ser>
          <c:idx val="1"/>
          <c:order val="1"/>
          <c:tx>
            <c:strRef>
              <c:f>Sheet1!$A$117</c:f>
              <c:strCache>
                <c:ptCount val="1"/>
                <c:pt idx="0">
                  <c:v>Graphite</c:v>
                </c:pt>
              </c:strCache>
            </c:strRef>
          </c:tx>
          <c:spPr>
            <a:solidFill>
              <a:schemeClr val="tx2">
                <a:lumMod val="50000"/>
                <a:lumOff val="50000"/>
                <a:alpha val="75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Sheet1!$E$117</c:f>
              <c:numCache>
                <c:formatCode>General</c:formatCode>
                <c:ptCount val="1"/>
                <c:pt idx="0">
                  <c:v>1123</c:v>
                </c:pt>
              </c:numCache>
            </c:numRef>
          </c:xVal>
          <c:yVal>
            <c:numRef>
              <c:f>Sheet1!$F$117</c:f>
              <c:numCache>
                <c:formatCode>0%</c:formatCode>
                <c:ptCount val="1"/>
                <c:pt idx="0">
                  <c:v>0.140375</c:v>
                </c:pt>
              </c:numCache>
            </c:numRef>
          </c:yVal>
          <c:bubbleSize>
            <c:numRef>
              <c:f>Sheet1!$D$117</c:f>
              <c:numCache>
                <c:formatCode>_-* #,##0_-;\-* #,##0_-;_-* "-"??_-;_-@_-</c:formatCode>
                <c:ptCount val="1"/>
                <c:pt idx="0">
                  <c:v>8000</c:v>
                </c:pt>
              </c:numCache>
            </c:numRef>
          </c:bubbleSize>
          <c:bubble3D val="0"/>
          <c:extLst>
            <c:ext xmlns:c16="http://schemas.microsoft.com/office/drawing/2014/chart" uri="{C3380CC4-5D6E-409C-BE32-E72D297353CC}">
              <c16:uniqueId val="{00000001-94A1-4586-A567-FA2BCC31599C}"/>
            </c:ext>
          </c:extLst>
        </c:ser>
        <c:ser>
          <c:idx val="2"/>
          <c:order val="2"/>
          <c:tx>
            <c:strRef>
              <c:f>Sheet1!$A$119</c:f>
              <c:strCache>
                <c:ptCount val="1"/>
                <c:pt idx="0">
                  <c:v>Silicon</c:v>
                </c:pt>
              </c:strCache>
            </c:strRef>
          </c:tx>
          <c:spPr>
            <a:solidFill>
              <a:schemeClr val="tx2">
                <a:lumMod val="50000"/>
                <a:lumOff val="50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Sheet1!$E$119</c:f>
              <c:numCache>
                <c:formatCode>General</c:formatCode>
                <c:ptCount val="1"/>
                <c:pt idx="0">
                  <c:v>4765</c:v>
                </c:pt>
              </c:numCache>
            </c:numRef>
          </c:xVal>
          <c:yVal>
            <c:numRef>
              <c:f>Sheet1!$F$119</c:f>
              <c:numCache>
                <c:formatCode>0%</c:formatCode>
                <c:ptCount val="1"/>
                <c:pt idx="0">
                  <c:v>0.5294444444444445</c:v>
                </c:pt>
              </c:numCache>
            </c:numRef>
          </c:yVal>
          <c:bubbleSize>
            <c:numRef>
              <c:f>Sheet1!$D$119</c:f>
              <c:numCache>
                <c:formatCode>_-* #,##0_-;\-* #,##0_-;_-* "-"??_-;_-@_-</c:formatCode>
                <c:ptCount val="1"/>
                <c:pt idx="0">
                  <c:v>9000</c:v>
                </c:pt>
              </c:numCache>
            </c:numRef>
          </c:bubbleSize>
          <c:bubble3D val="0"/>
          <c:extLst>
            <c:ext xmlns:c16="http://schemas.microsoft.com/office/drawing/2014/chart" uri="{C3380CC4-5D6E-409C-BE32-E72D297353CC}">
              <c16:uniqueId val="{00000002-94A1-4586-A567-FA2BCC31599C}"/>
            </c:ext>
          </c:extLst>
        </c:ser>
        <c:ser>
          <c:idx val="3"/>
          <c:order val="3"/>
          <c:tx>
            <c:strRef>
              <c:f>Sheet1!$A$121</c:f>
              <c:strCache>
                <c:ptCount val="1"/>
                <c:pt idx="0">
                  <c:v>Cobalt</c:v>
                </c:pt>
              </c:strCache>
            </c:strRef>
          </c:tx>
          <c:spPr>
            <a:solidFill>
              <a:schemeClr val="tx2">
                <a:lumMod val="50000"/>
                <a:lumOff val="50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Sheet1!$E$121</c:f>
              <c:numCache>
                <c:formatCode>General</c:formatCode>
                <c:ptCount val="1"/>
                <c:pt idx="0">
                  <c:v>6342</c:v>
                </c:pt>
              </c:numCache>
            </c:numRef>
          </c:xVal>
          <c:yVal>
            <c:numRef>
              <c:f>Sheet1!$F$121</c:f>
              <c:numCache>
                <c:formatCode>0%</c:formatCode>
                <c:ptCount val="1"/>
                <c:pt idx="0">
                  <c:v>0.34281081081081083</c:v>
                </c:pt>
              </c:numCache>
            </c:numRef>
          </c:yVal>
          <c:bubbleSize>
            <c:numRef>
              <c:f>Sheet1!$D$121</c:f>
              <c:numCache>
                <c:formatCode>_-* #,##0_-;\-* #,##0_-;_-* "-"??_-;_-@_-</c:formatCode>
                <c:ptCount val="1"/>
                <c:pt idx="0">
                  <c:v>18500</c:v>
                </c:pt>
              </c:numCache>
            </c:numRef>
          </c:bubbleSize>
          <c:bubble3D val="0"/>
          <c:extLst>
            <c:ext xmlns:c16="http://schemas.microsoft.com/office/drawing/2014/chart" uri="{C3380CC4-5D6E-409C-BE32-E72D297353CC}">
              <c16:uniqueId val="{00000003-94A1-4586-A567-FA2BCC31599C}"/>
            </c:ext>
          </c:extLst>
        </c:ser>
        <c:ser>
          <c:idx val="4"/>
          <c:order val="4"/>
          <c:tx>
            <c:strRef>
              <c:f>Sheet1!$A$116</c:f>
              <c:strCache>
                <c:ptCount val="1"/>
                <c:pt idx="0">
                  <c:v>Copper</c:v>
                </c:pt>
              </c:strCache>
            </c:strRef>
          </c:tx>
          <c:spPr>
            <a:solidFill>
              <a:schemeClr val="tx2">
                <a:lumMod val="50000"/>
                <a:lumOff val="50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Sheet1!$E$116</c:f>
              <c:numCache>
                <c:formatCode>General</c:formatCode>
                <c:ptCount val="1"/>
                <c:pt idx="0">
                  <c:v>8456</c:v>
                </c:pt>
              </c:numCache>
            </c:numRef>
          </c:xVal>
          <c:yVal>
            <c:numRef>
              <c:f>Sheet1!$F$116</c:f>
              <c:numCache>
                <c:formatCode>0%</c:formatCode>
                <c:ptCount val="1"/>
                <c:pt idx="0">
                  <c:v>0.41248780487804876</c:v>
                </c:pt>
              </c:numCache>
            </c:numRef>
          </c:yVal>
          <c:bubbleSize>
            <c:numRef>
              <c:f>Sheet1!$D$116</c:f>
              <c:numCache>
                <c:formatCode>_-* #,##0_-;\-* #,##0_-;_-* "-"??_-;_-@_-</c:formatCode>
                <c:ptCount val="1"/>
                <c:pt idx="0">
                  <c:v>20500</c:v>
                </c:pt>
              </c:numCache>
            </c:numRef>
          </c:bubbleSize>
          <c:bubble3D val="0"/>
          <c:extLst>
            <c:ext xmlns:c16="http://schemas.microsoft.com/office/drawing/2014/chart" uri="{C3380CC4-5D6E-409C-BE32-E72D297353CC}">
              <c16:uniqueId val="{00000006-94A1-4586-A567-FA2BCC31599C}"/>
            </c:ext>
          </c:extLst>
        </c:ser>
        <c:ser>
          <c:idx val="5"/>
          <c:order val="5"/>
          <c:tx>
            <c:strRef>
              <c:f>Sheet1!$A$118</c:f>
              <c:strCache>
                <c:ptCount val="1"/>
                <c:pt idx="0">
                  <c:v>Nickel</c:v>
                </c:pt>
              </c:strCache>
            </c:strRef>
          </c:tx>
          <c:spPr>
            <a:solidFill>
              <a:schemeClr val="tx2">
                <a:lumMod val="50000"/>
                <a:lumOff val="50000"/>
                <a:alpha val="75000"/>
              </a:schemeClr>
            </a:solidFill>
            <a:ln w="25400">
              <a:noFill/>
            </a:ln>
            <a:effectLst/>
          </c:spPr>
          <c:invertIfNegative val="0"/>
          <c:dLbls>
            <c:dLbl>
              <c:idx val="0"/>
              <c:layout>
                <c:manualLayout>
                  <c:x val="-8.8928738359759826E-2"/>
                  <c:y val="-4.1666666666666755E-2"/>
                </c:manualLayout>
              </c:layout>
              <c:dLblPos val="r"/>
              <c:showLegendKey val="0"/>
              <c:showVal val="0"/>
              <c:showCatName val="0"/>
              <c:showSerName val="1"/>
              <c:showPercent val="0"/>
              <c:showBubbleSize val="1"/>
              <c:separator>
</c:separator>
              <c:extLst>
                <c:ext xmlns:c15="http://schemas.microsoft.com/office/drawing/2012/chart" uri="{CE6537A1-D6FC-4f65-9D91-7224C49458BB}"/>
                <c:ext xmlns:c16="http://schemas.microsoft.com/office/drawing/2014/chart" uri="{C3380CC4-5D6E-409C-BE32-E72D297353CC}">
                  <c16:uniqueId val="{0000000B-94A1-4586-A567-FA2BCC3159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Sheet1!$E$118</c:f>
              <c:numCache>
                <c:formatCode>General</c:formatCode>
                <c:ptCount val="1"/>
                <c:pt idx="0">
                  <c:v>1201</c:v>
                </c:pt>
              </c:numCache>
            </c:numRef>
          </c:xVal>
          <c:yVal>
            <c:numRef>
              <c:f>Sheet1!$F$118</c:f>
              <c:numCache>
                <c:formatCode>0%</c:formatCode>
                <c:ptCount val="1"/>
                <c:pt idx="0">
                  <c:v>0.34314285714285714</c:v>
                </c:pt>
              </c:numCache>
            </c:numRef>
          </c:yVal>
          <c:bubbleSize>
            <c:numRef>
              <c:f>Sheet1!$D$118</c:f>
              <c:numCache>
                <c:formatCode>_-* #,##0_-;\-* #,##0_-;_-* "-"??_-;_-@_-</c:formatCode>
                <c:ptCount val="1"/>
                <c:pt idx="0">
                  <c:v>3500</c:v>
                </c:pt>
              </c:numCache>
            </c:numRef>
          </c:bubbleSize>
          <c:bubble3D val="0"/>
          <c:extLst>
            <c:ext xmlns:c16="http://schemas.microsoft.com/office/drawing/2014/chart" uri="{C3380CC4-5D6E-409C-BE32-E72D297353CC}">
              <c16:uniqueId val="{00000007-94A1-4586-A567-FA2BCC31599C}"/>
            </c:ext>
          </c:extLst>
        </c:ser>
        <c:ser>
          <c:idx val="6"/>
          <c:order val="6"/>
          <c:tx>
            <c:strRef>
              <c:f>Sheet1!$A$120</c:f>
              <c:strCache>
                <c:ptCount val="1"/>
                <c:pt idx="0">
                  <c:v>Lithium</c:v>
                </c:pt>
              </c:strCache>
            </c:strRef>
          </c:tx>
          <c:spPr>
            <a:solidFill>
              <a:schemeClr val="tx2">
                <a:lumMod val="50000"/>
                <a:lumOff val="50000"/>
                <a:alpha val="75000"/>
              </a:schemeClr>
            </a:solidFill>
            <a:ln w="25400">
              <a:noFill/>
            </a:ln>
            <a:effectLst/>
          </c:spPr>
          <c:invertIfNegative val="0"/>
          <c:dLbls>
            <c:dLbl>
              <c:idx val="0"/>
              <c:layout>
                <c:manualLayout>
                  <c:x val="-4.9044960989465335E-2"/>
                  <c:y val="3.240740740740740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94A1-4586-A567-FA2BCC3159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2">
                          <a:lumMod val="50000"/>
                          <a:lumOff val="50000"/>
                        </a:schemeClr>
                      </a:solidFill>
                      <a:round/>
                    </a:ln>
                    <a:effectLst/>
                  </c:spPr>
                </c15:leaderLines>
              </c:ext>
            </c:extLst>
          </c:dLbls>
          <c:xVal>
            <c:numRef>
              <c:f>Sheet1!$E$120</c:f>
              <c:numCache>
                <c:formatCode>General</c:formatCode>
                <c:ptCount val="1"/>
                <c:pt idx="0">
                  <c:v>356</c:v>
                </c:pt>
              </c:numCache>
            </c:numRef>
          </c:xVal>
          <c:yVal>
            <c:numRef>
              <c:f>Sheet1!$F$120</c:f>
              <c:numCache>
                <c:formatCode>0%</c:formatCode>
                <c:ptCount val="1"/>
                <c:pt idx="0">
                  <c:v>0.23733333333333334</c:v>
                </c:pt>
              </c:numCache>
            </c:numRef>
          </c:yVal>
          <c:bubbleSize>
            <c:numRef>
              <c:f>Sheet1!$D$120</c:f>
              <c:numCache>
                <c:formatCode>_-* #,##0_-;\-* #,##0_-;_-* "-"??_-;_-@_-</c:formatCode>
                <c:ptCount val="1"/>
                <c:pt idx="0">
                  <c:v>1500</c:v>
                </c:pt>
              </c:numCache>
            </c:numRef>
          </c:bubbleSize>
          <c:bubble3D val="0"/>
          <c:extLst>
            <c:ext xmlns:c16="http://schemas.microsoft.com/office/drawing/2014/chart" uri="{C3380CC4-5D6E-409C-BE32-E72D297353CC}">
              <c16:uniqueId val="{00000008-94A1-4586-A567-FA2BCC31599C}"/>
            </c:ext>
          </c:extLst>
        </c:ser>
        <c:ser>
          <c:idx val="7"/>
          <c:order val="7"/>
          <c:tx>
            <c:strRef>
              <c:f>Sheet1!$A$122</c:f>
              <c:strCache>
                <c:ptCount val="1"/>
                <c:pt idx="0">
                  <c:v>Neodymium</c:v>
                </c:pt>
              </c:strCache>
            </c:strRef>
          </c:tx>
          <c:spPr>
            <a:solidFill>
              <a:schemeClr val="tx2">
                <a:lumMod val="50000"/>
                <a:lumOff val="50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1"/>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Sheet1!$E$122</c:f>
              <c:numCache>
                <c:formatCode>General</c:formatCode>
                <c:ptCount val="1"/>
                <c:pt idx="0">
                  <c:v>3543</c:v>
                </c:pt>
              </c:numCache>
            </c:numRef>
          </c:xVal>
          <c:yVal>
            <c:numRef>
              <c:f>Sheet1!$F$122</c:f>
              <c:numCache>
                <c:formatCode>0%</c:formatCode>
                <c:ptCount val="1"/>
                <c:pt idx="0">
                  <c:v>0.70860000000000001</c:v>
                </c:pt>
              </c:numCache>
            </c:numRef>
          </c:yVal>
          <c:bubbleSize>
            <c:numRef>
              <c:f>Sheet1!$D$122</c:f>
              <c:numCache>
                <c:formatCode>_-* #,##0_-;\-* #,##0_-;_-* "-"??_-;_-@_-</c:formatCode>
                <c:ptCount val="1"/>
                <c:pt idx="0">
                  <c:v>5000</c:v>
                </c:pt>
              </c:numCache>
            </c:numRef>
          </c:bubbleSize>
          <c:bubble3D val="0"/>
          <c:extLst>
            <c:ext xmlns:c16="http://schemas.microsoft.com/office/drawing/2014/chart" uri="{C3380CC4-5D6E-409C-BE32-E72D297353CC}">
              <c16:uniqueId val="{00000009-94A1-4586-A567-FA2BCC31599C}"/>
            </c:ext>
          </c:extLst>
        </c:ser>
        <c:dLbls>
          <c:dLblPos val="ctr"/>
          <c:showLegendKey val="0"/>
          <c:showVal val="1"/>
          <c:showCatName val="0"/>
          <c:showSerName val="0"/>
          <c:showPercent val="0"/>
          <c:showBubbleSize val="0"/>
        </c:dLbls>
        <c:bubbleScale val="100"/>
        <c:showNegBubbles val="0"/>
        <c:axId val="1204263599"/>
        <c:axId val="1204272239"/>
      </c:bubbleChart>
      <c:valAx>
        <c:axId val="1204263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272239"/>
        <c:crosses val="autoZero"/>
        <c:crossBetween val="midCat"/>
      </c:valAx>
      <c:valAx>
        <c:axId val="1204272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profit Margine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263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GB" sz="1400" b="1" i="0" u="none" strike="noStrike" baseline="0">
                <a:solidFill>
                  <a:sysClr val="windowText" lastClr="000000"/>
                </a:solidFill>
                <a:effectLst/>
              </a:rPr>
              <a:t>Driving Force: </a:t>
            </a:r>
            <a:r>
              <a:rPr lang="en-GB" sz="1400" b="1" i="0" u="none" strike="noStrike" baseline="0">
                <a:solidFill>
                  <a:schemeClr val="tx2">
                    <a:lumMod val="50000"/>
                    <a:lumOff val="50000"/>
                  </a:schemeClr>
                </a:solidFill>
                <a:effectLst/>
              </a:rPr>
              <a:t>Mexico</a:t>
            </a:r>
            <a:r>
              <a:rPr lang="en-GB" sz="1400" b="1" i="0" u="none" strike="noStrike" baseline="0">
                <a:solidFill>
                  <a:sysClr val="windowText" lastClr="000000"/>
                </a:solidFill>
                <a:effectLst/>
              </a:rPr>
              <a:t>'s 65% Surge in Parts Supply</a:t>
            </a:r>
            <a:endParaRPr lang="en-GB" b="1">
              <a:solidFill>
                <a:sysClr val="windowText" lastClr="000000"/>
              </a:solidFill>
            </a:endParaRPr>
          </a:p>
        </c:rich>
      </c:tx>
      <c:layout>
        <c:manualLayout>
          <c:xMode val="edge"/>
          <c:yMode val="edge"/>
          <c:x val="3.5586150151644166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7889355568099546E-2"/>
          <c:y val="0.17171296296296296"/>
          <c:w val="0.68401077269187505"/>
          <c:h val="0.6714577865266842"/>
        </c:manualLayout>
      </c:layout>
      <c:barChart>
        <c:barDir val="bar"/>
        <c:grouping val="percentStacked"/>
        <c:varyColors val="0"/>
        <c:ser>
          <c:idx val="1"/>
          <c:order val="0"/>
          <c:tx>
            <c:strRef>
              <c:f>Sheet1!$C$4:$C$5</c:f>
              <c:strCache>
                <c:ptCount val="2"/>
                <c:pt idx="0">
                  <c:v>Mexico</c:v>
                </c:pt>
              </c:strCache>
            </c:strRef>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Sheet1!$C$6:$C$10</c:f>
              <c:numCache>
                <c:formatCode>0%</c:formatCode>
                <c:ptCount val="5"/>
                <c:pt idx="0">
                  <c:v>0.36197916666666669</c:v>
                </c:pt>
                <c:pt idx="1">
                  <c:v>0.66920415224913499</c:v>
                </c:pt>
                <c:pt idx="2">
                  <c:v>0.70588235294117652</c:v>
                </c:pt>
                <c:pt idx="3">
                  <c:v>0.77740863787375414</c:v>
                </c:pt>
                <c:pt idx="4">
                  <c:v>0.85696202531645571</c:v>
                </c:pt>
              </c:numCache>
            </c:numRef>
          </c:val>
          <c:extLst>
            <c:ext xmlns:c16="http://schemas.microsoft.com/office/drawing/2014/chart" uri="{C3380CC4-5D6E-409C-BE32-E72D297353CC}">
              <c16:uniqueId val="{00000001-D440-411A-9936-974146644DA6}"/>
            </c:ext>
          </c:extLst>
        </c:ser>
        <c:ser>
          <c:idx val="0"/>
          <c:order val="1"/>
          <c:tx>
            <c:strRef>
              <c:f>Sheet1!$B$4:$B$5</c:f>
              <c:strCache>
                <c:ptCount val="2"/>
                <c:pt idx="0">
                  <c:v>England</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Sheet1!$B$6:$B$10</c:f>
              <c:numCache>
                <c:formatCode>0%</c:formatCode>
                <c:ptCount val="5"/>
                <c:pt idx="0">
                  <c:v>0.63802083333333337</c:v>
                </c:pt>
                <c:pt idx="1">
                  <c:v>0.33079584775086507</c:v>
                </c:pt>
                <c:pt idx="2">
                  <c:v>0.29411764705882354</c:v>
                </c:pt>
                <c:pt idx="3">
                  <c:v>0.22259136212624583</c:v>
                </c:pt>
                <c:pt idx="4">
                  <c:v>0.14303797468354432</c:v>
                </c:pt>
              </c:numCache>
            </c:numRef>
          </c:val>
          <c:extLst>
            <c:ext xmlns:c16="http://schemas.microsoft.com/office/drawing/2014/chart" uri="{C3380CC4-5D6E-409C-BE32-E72D297353CC}">
              <c16:uniqueId val="{00000000-D440-411A-9936-974146644DA6}"/>
            </c:ext>
          </c:extLst>
        </c:ser>
        <c:dLbls>
          <c:dLblPos val="ctr"/>
          <c:showLegendKey val="0"/>
          <c:showVal val="1"/>
          <c:showCatName val="0"/>
          <c:showSerName val="0"/>
          <c:showPercent val="0"/>
          <c:showBubbleSize val="0"/>
        </c:dLbls>
        <c:gapWidth val="150"/>
        <c:overlap val="100"/>
        <c:axId val="1041851088"/>
        <c:axId val="1041823728"/>
      </c:barChart>
      <c:lineChart>
        <c:grouping val="standard"/>
        <c:varyColors val="0"/>
        <c:ser>
          <c:idx val="2"/>
          <c:order val="2"/>
          <c:tx>
            <c:strRef>
              <c:f>Sheet1!$F$4</c:f>
              <c:strCache>
                <c:ptCount val="1"/>
                <c:pt idx="0">
                  <c:v>Total</c:v>
                </c:pt>
              </c:strCache>
            </c:strRef>
          </c:tx>
          <c:spPr>
            <a:ln w="28575" cap="rnd">
              <a:noFill/>
              <a:round/>
            </a:ln>
            <a:effectLst/>
          </c:spPr>
          <c:marker>
            <c:symbol val="none"/>
          </c:marker>
          <c:dLbls>
            <c:dLbl>
              <c:idx val="0"/>
              <c:layout>
                <c:manualLayout>
                  <c:x val="0.6137041764010267"/>
                  <c:y val="0.25000000000000011"/>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40-411A-9936-974146644DA6}"/>
                </c:ext>
              </c:extLst>
            </c:dLbl>
            <c:dLbl>
              <c:idx val="1"/>
              <c:layout>
                <c:manualLayout>
                  <c:x val="0.47565202186265176"/>
                  <c:y val="0.40277777777777779"/>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40-411A-9936-974146644DA6}"/>
                </c:ext>
              </c:extLst>
            </c:dLbl>
            <c:dLbl>
              <c:idx val="2"/>
              <c:layout>
                <c:manualLayout>
                  <c:x val="0.33696605232038301"/>
                  <c:y val="-0.32407407407407407"/>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440-411A-9936-974146644DA6}"/>
                </c:ext>
              </c:extLst>
            </c:dLbl>
            <c:dLbl>
              <c:idx val="3"/>
              <c:layout>
                <c:manualLayout>
                  <c:x val="0.19996881399440455"/>
                  <c:y val="-0.3425925925925926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440-411A-9936-974146644DA6}"/>
                </c:ext>
              </c:extLst>
            </c:dLbl>
            <c:dLbl>
              <c:idx val="4"/>
              <c:layout>
                <c:manualLayout>
                  <c:x val="6.1384514435695536E-2"/>
                  <c:y val="-0.27777777777777785"/>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440-411A-9936-974146644DA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Sheet1!$F$6:$F$10</c:f>
              <c:numCache>
                <c:formatCode>_-* #,##0_-;\-* #,##0_-;_-* "-"??_-;_-@_-</c:formatCode>
                <c:ptCount val="5"/>
                <c:pt idx="0" formatCode="General">
                  <c:v>768</c:v>
                </c:pt>
                <c:pt idx="1">
                  <c:v>1445</c:v>
                </c:pt>
                <c:pt idx="2" formatCode="General">
                  <c:v>17</c:v>
                </c:pt>
                <c:pt idx="3" formatCode="General">
                  <c:v>301</c:v>
                </c:pt>
                <c:pt idx="4" formatCode="General">
                  <c:v>790</c:v>
                </c:pt>
              </c:numCache>
            </c:numRef>
          </c:val>
          <c:smooth val="0"/>
          <c:extLst>
            <c:ext xmlns:c16="http://schemas.microsoft.com/office/drawing/2014/chart" uri="{C3380CC4-5D6E-409C-BE32-E72D297353CC}">
              <c16:uniqueId val="{00000002-D440-411A-9936-974146644DA6}"/>
            </c:ext>
          </c:extLst>
        </c:ser>
        <c:dLbls>
          <c:showLegendKey val="0"/>
          <c:showVal val="0"/>
          <c:showCatName val="0"/>
          <c:showSerName val="0"/>
          <c:showPercent val="0"/>
          <c:showBubbleSize val="0"/>
        </c:dLbls>
        <c:marker val="1"/>
        <c:smooth val="0"/>
        <c:axId val="1398804576"/>
        <c:axId val="1398812736"/>
      </c:lineChart>
      <c:catAx>
        <c:axId val="1041851088"/>
        <c:scaling>
          <c:orientation val="minMax"/>
        </c:scaling>
        <c:delete val="1"/>
        <c:axPos val="l"/>
        <c:numFmt formatCode="General" sourceLinked="1"/>
        <c:majorTickMark val="none"/>
        <c:minorTickMark val="none"/>
        <c:tickLblPos val="nextTo"/>
        <c:crossAx val="1041823728"/>
        <c:crosses val="autoZero"/>
        <c:auto val="1"/>
        <c:lblAlgn val="ctr"/>
        <c:lblOffset val="100"/>
        <c:noMultiLvlLbl val="0"/>
      </c:catAx>
      <c:valAx>
        <c:axId val="1041823728"/>
        <c:scaling>
          <c:orientation val="minMax"/>
        </c:scaling>
        <c:delete val="1"/>
        <c:axPos val="b"/>
        <c:numFmt formatCode="0%" sourceLinked="1"/>
        <c:majorTickMark val="none"/>
        <c:minorTickMark val="none"/>
        <c:tickLblPos val="nextTo"/>
        <c:crossAx val="1041851088"/>
        <c:crosses val="autoZero"/>
        <c:crossBetween val="between"/>
      </c:valAx>
      <c:valAx>
        <c:axId val="1398812736"/>
        <c:scaling>
          <c:orientation val="minMax"/>
        </c:scaling>
        <c:delete val="1"/>
        <c:axPos val="r"/>
        <c:numFmt formatCode="General" sourceLinked="1"/>
        <c:majorTickMark val="out"/>
        <c:minorTickMark val="none"/>
        <c:tickLblPos val="nextTo"/>
        <c:crossAx val="1398804576"/>
        <c:crosses val="max"/>
        <c:crossBetween val="between"/>
      </c:valAx>
      <c:catAx>
        <c:axId val="1398804576"/>
        <c:scaling>
          <c:orientation val="minMax"/>
        </c:scaling>
        <c:delete val="1"/>
        <c:axPos val="b"/>
        <c:numFmt formatCode="General" sourceLinked="1"/>
        <c:majorTickMark val="out"/>
        <c:minorTickMark val="none"/>
        <c:tickLblPos val="nextTo"/>
        <c:crossAx val="1398812736"/>
        <c:auto val="1"/>
        <c:lblAlgn val="ctr"/>
        <c:lblOffset val="100"/>
        <c:noMultiLvlLbl val="0"/>
      </c:catAx>
      <c:spPr>
        <a:noFill/>
        <a:ln>
          <a:noFill/>
        </a:ln>
        <a:effectLst/>
      </c:spPr>
    </c:plotArea>
    <c:legend>
      <c:legendPos val="b"/>
      <c:legendEntry>
        <c:idx val="2"/>
        <c:delete val="1"/>
      </c:legendEntry>
      <c:layout>
        <c:manualLayout>
          <c:xMode val="edge"/>
          <c:yMode val="edge"/>
          <c:x val="0.7744673319237283"/>
          <c:y val="7.4652230971128566E-2"/>
          <c:w val="0.20952813590608865"/>
          <c:h val="7.9674778613013322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solidFill>
                  <a:sysClr val="windowText" lastClr="000000"/>
                </a:solidFill>
                <a:effectLst/>
              </a:rPr>
              <a:t>Comparing Employee Engagement Scores </a:t>
            </a:r>
            <a:r>
              <a:rPr lang="en-GB" sz="1400" b="1" i="0" u="none" strike="noStrike" baseline="0">
                <a:solidFill>
                  <a:schemeClr val="accent2">
                    <a:lumMod val="50000"/>
                  </a:schemeClr>
                </a:solidFill>
                <a:effectLst/>
              </a:rPr>
              <a:t>2023</a:t>
            </a:r>
            <a:r>
              <a:rPr lang="en-GB" sz="1400" b="1" i="0" u="none" strike="noStrike" baseline="0">
                <a:solidFill>
                  <a:sysClr val="windowText" lastClr="000000"/>
                </a:solidFill>
                <a:effectLst/>
              </a:rPr>
              <a:t> vs. </a:t>
            </a:r>
            <a:r>
              <a:rPr lang="en-GB" sz="1400" b="1" i="0" u="none" strike="noStrike" baseline="0">
                <a:solidFill>
                  <a:schemeClr val="tx2">
                    <a:lumMod val="50000"/>
                    <a:lumOff val="50000"/>
                  </a:schemeClr>
                </a:solidFill>
                <a:effectLst/>
              </a:rPr>
              <a:t>2024</a:t>
            </a:r>
            <a:r>
              <a:rPr lang="en-GB" sz="1400" b="1" i="0" u="none" strike="noStrike" baseline="0">
                <a:solidFill>
                  <a:sysClr val="windowText" lastClr="000000"/>
                </a:solidFill>
                <a:effectLst/>
              </a:rPr>
              <a:t> </a:t>
            </a:r>
            <a:r>
              <a:rPr lang="en-GB" sz="1200" b="0" i="0" u="none" strike="noStrike" baseline="0">
                <a:solidFill>
                  <a:schemeClr val="tx1"/>
                </a:solidFill>
                <a:effectLst/>
              </a:rPr>
              <a:t>Spotlight on Operations</a:t>
            </a:r>
            <a:endParaRPr lang="en-GB" sz="1200" b="0">
              <a:solidFill>
                <a:schemeClr val="tx1"/>
              </a:solidFill>
            </a:endParaRPr>
          </a:p>
        </c:rich>
      </c:tx>
      <c:layout>
        <c:manualLayout>
          <c:xMode val="edge"/>
          <c:yMode val="edge"/>
          <c:x val="2.4455648401092715E-2"/>
          <c:y val="8.6132644272179162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68874828933536"/>
          <c:y val="9.8772746110085519E-2"/>
          <c:w val="0.76346549250613194"/>
          <c:h val="0.79419809365934524"/>
        </c:manualLayout>
      </c:layout>
      <c:scatterChart>
        <c:scatterStyle val="lineMarker"/>
        <c:varyColors val="0"/>
        <c:ser>
          <c:idx val="0"/>
          <c:order val="0"/>
          <c:tx>
            <c:strRef>
              <c:f>Sheet1!$D$39</c:f>
              <c:strCache>
                <c:ptCount val="1"/>
                <c:pt idx="0">
                  <c:v>Engagement Score in 2023(%)</c:v>
                </c:pt>
              </c:strCache>
            </c:strRef>
          </c:tx>
          <c:spPr>
            <a:ln w="25400" cap="rnd">
              <a:noFill/>
              <a:round/>
            </a:ln>
            <a:effectLst/>
          </c:spPr>
          <c:marker>
            <c:symbol val="circle"/>
            <c:size val="6"/>
            <c:spPr>
              <a:solidFill>
                <a:schemeClr val="accent2">
                  <a:lumMod val="50000"/>
                </a:schemeClr>
              </a:solidFill>
              <a:ln w="44450">
                <a:solidFill>
                  <a:schemeClr val="accent2">
                    <a:lumMod val="50000"/>
                  </a:schemeClr>
                </a:solidFill>
              </a:ln>
              <a:effectLst/>
            </c:spPr>
          </c:marker>
          <c:xVal>
            <c:numRef>
              <c:f>Sheet1!$D$40:$D$47</c:f>
              <c:numCache>
                <c:formatCode>0%</c:formatCode>
                <c:ptCount val="8"/>
                <c:pt idx="0">
                  <c:v>0.2</c:v>
                </c:pt>
                <c:pt idx="1">
                  <c:v>0.5</c:v>
                </c:pt>
                <c:pt idx="2">
                  <c:v>0.7</c:v>
                </c:pt>
                <c:pt idx="3">
                  <c:v>0.85</c:v>
                </c:pt>
                <c:pt idx="4">
                  <c:v>0.55000000000000004</c:v>
                </c:pt>
                <c:pt idx="5">
                  <c:v>0.34</c:v>
                </c:pt>
                <c:pt idx="6">
                  <c:v>0.5</c:v>
                </c:pt>
                <c:pt idx="7">
                  <c:v>0.75</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0-7DB3-4A00-ACB1-734F2910D33D}"/>
            </c:ext>
          </c:extLst>
        </c:ser>
        <c:ser>
          <c:idx val="1"/>
          <c:order val="1"/>
          <c:tx>
            <c:strRef>
              <c:f>Sheet1!$E$39</c:f>
              <c:strCache>
                <c:ptCount val="1"/>
                <c:pt idx="0">
                  <c:v>Engagement Score in 2024(%)</c:v>
                </c:pt>
              </c:strCache>
            </c:strRef>
          </c:tx>
          <c:spPr>
            <a:ln w="25400" cap="rnd">
              <a:noFill/>
              <a:round/>
            </a:ln>
            <a:effectLst/>
          </c:spPr>
          <c:marker>
            <c:symbol val="circle"/>
            <c:size val="6"/>
            <c:spPr>
              <a:solidFill>
                <a:srgbClr val="0070C0"/>
              </a:solidFill>
              <a:ln w="44450">
                <a:solidFill>
                  <a:srgbClr val="0070C0"/>
                </a:solidFill>
              </a:ln>
              <a:effectLst/>
            </c:spPr>
          </c:marker>
          <c:errBars>
            <c:errDir val="x"/>
            <c:errBarType val="minus"/>
            <c:errValType val="cust"/>
            <c:noEndCap val="1"/>
            <c:plus>
              <c:numLit>
                <c:formatCode>General</c:formatCode>
                <c:ptCount val="1"/>
                <c:pt idx="0">
                  <c:v>1</c:v>
                </c:pt>
              </c:numLit>
            </c:plus>
            <c:minus>
              <c:numRef>
                <c:f>Sheet1!$G$40:$G$47</c:f>
                <c:numCache>
                  <c:formatCode>General</c:formatCode>
                  <c:ptCount val="8"/>
                  <c:pt idx="0">
                    <c:v>0.14999999999999997</c:v>
                  </c:pt>
                  <c:pt idx="1">
                    <c:v>0.30000000000000004</c:v>
                  </c:pt>
                  <c:pt idx="2">
                    <c:v>5.0000000000000044E-2</c:v>
                  </c:pt>
                  <c:pt idx="3">
                    <c:v>-4.9999999999999933E-2</c:v>
                  </c:pt>
                  <c:pt idx="4">
                    <c:v>9.9999999999999978E-2</c:v>
                  </c:pt>
                  <c:pt idx="5">
                    <c:v>0.21000000000000002</c:v>
                  </c:pt>
                  <c:pt idx="6">
                    <c:v>0.25</c:v>
                  </c:pt>
                  <c:pt idx="7">
                    <c:v>9.9999999999999978E-2</c:v>
                  </c:pt>
                </c:numCache>
              </c:numRef>
            </c:minus>
            <c:spPr>
              <a:noFill/>
              <a:ln w="15875" cap="flat" cmpd="sng" algn="ctr">
                <a:solidFill>
                  <a:schemeClr val="accent1"/>
                </a:solidFill>
                <a:round/>
              </a:ln>
              <a:effectLst/>
            </c:spPr>
          </c:errBars>
          <c:xVal>
            <c:numRef>
              <c:f>Sheet1!$E$40:$E$47</c:f>
              <c:numCache>
                <c:formatCode>0%</c:formatCode>
                <c:ptCount val="8"/>
                <c:pt idx="0">
                  <c:v>0.35</c:v>
                </c:pt>
                <c:pt idx="1">
                  <c:v>0.8</c:v>
                </c:pt>
                <c:pt idx="2">
                  <c:v>0.75</c:v>
                </c:pt>
                <c:pt idx="3">
                  <c:v>0.8</c:v>
                </c:pt>
                <c:pt idx="4">
                  <c:v>0.65</c:v>
                </c:pt>
                <c:pt idx="5">
                  <c:v>0.55000000000000004</c:v>
                </c:pt>
                <c:pt idx="6">
                  <c:v>0.75</c:v>
                </c:pt>
                <c:pt idx="7">
                  <c:v>0.85</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1-7DB3-4A00-ACB1-734F2910D33D}"/>
            </c:ext>
          </c:extLst>
        </c:ser>
        <c:ser>
          <c:idx val="2"/>
          <c:order val="2"/>
          <c:tx>
            <c:strRef>
              <c:f>Sheet1!$H$39</c:f>
              <c:strCache>
                <c:ptCount val="1"/>
                <c:pt idx="0">
                  <c:v>Labels</c:v>
                </c:pt>
              </c:strCache>
            </c:strRef>
          </c:tx>
          <c:spPr>
            <a:ln w="25400" cap="rnd">
              <a:noFill/>
              <a:round/>
            </a:ln>
            <a:effectLst/>
          </c:spPr>
          <c:marker>
            <c:symbol val="circle"/>
            <c:size val="5"/>
            <c:spPr>
              <a:noFill/>
              <a:ln w="9525">
                <a:noFill/>
              </a:ln>
              <a:effectLst/>
            </c:spPr>
          </c:marker>
          <c:dLbls>
            <c:dLbl>
              <c:idx val="0"/>
              <c:tx>
                <c:rich>
                  <a:bodyPr/>
                  <a:lstStyle/>
                  <a:p>
                    <a:fld id="{631EA5DA-50B0-4CFE-9323-7FAF62B6FED5}"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DB3-4A00-ACB1-734F2910D33D}"/>
                </c:ext>
              </c:extLst>
            </c:dLbl>
            <c:dLbl>
              <c:idx val="1"/>
              <c:tx>
                <c:rich>
                  <a:bodyPr/>
                  <a:lstStyle/>
                  <a:p>
                    <a:fld id="{DC105FA8-28C7-475E-98E7-0D7766D9EB5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DB3-4A00-ACB1-734F2910D33D}"/>
                </c:ext>
              </c:extLst>
            </c:dLbl>
            <c:dLbl>
              <c:idx val="2"/>
              <c:tx>
                <c:rich>
                  <a:bodyPr/>
                  <a:lstStyle/>
                  <a:p>
                    <a:fld id="{4CB4C7C0-33FE-41DC-89A2-1164BBB70F1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DB3-4A00-ACB1-734F2910D33D}"/>
                </c:ext>
              </c:extLst>
            </c:dLbl>
            <c:dLbl>
              <c:idx val="3"/>
              <c:tx>
                <c:rich>
                  <a:bodyPr/>
                  <a:lstStyle/>
                  <a:p>
                    <a:fld id="{84A8B550-A9AB-449B-A559-854DE45ADF0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DB3-4A00-ACB1-734F2910D33D}"/>
                </c:ext>
              </c:extLst>
            </c:dLbl>
            <c:dLbl>
              <c:idx val="4"/>
              <c:tx>
                <c:rich>
                  <a:bodyPr/>
                  <a:lstStyle/>
                  <a:p>
                    <a:fld id="{AE0343D3-E34E-4E6A-B910-32F6499B72A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DB3-4A00-ACB1-734F2910D33D}"/>
                </c:ext>
              </c:extLst>
            </c:dLbl>
            <c:dLbl>
              <c:idx val="5"/>
              <c:tx>
                <c:rich>
                  <a:bodyPr/>
                  <a:lstStyle/>
                  <a:p>
                    <a:fld id="{C35E71D4-9E3A-46D1-8BE2-F2EF3587A836}"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DB3-4A00-ACB1-734F2910D33D}"/>
                </c:ext>
              </c:extLst>
            </c:dLbl>
            <c:dLbl>
              <c:idx val="6"/>
              <c:tx>
                <c:rich>
                  <a:bodyPr/>
                  <a:lstStyle/>
                  <a:p>
                    <a:fld id="{4A8B8089-601F-476B-86A5-E99CDCE863E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DB3-4A00-ACB1-734F2910D33D}"/>
                </c:ext>
              </c:extLst>
            </c:dLbl>
            <c:dLbl>
              <c:idx val="7"/>
              <c:tx>
                <c:rich>
                  <a:bodyPr/>
                  <a:lstStyle/>
                  <a:p>
                    <a:fld id="{7296B89B-20B0-44C8-96F8-18272AFDFD6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DB3-4A00-ACB1-734F2910D33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Sheet1!$H$40:$H$47</c:f>
              <c:numCache>
                <c:formatCode>0%</c:formatCode>
                <c:ptCount val="8"/>
                <c:pt idx="0">
                  <c:v>0</c:v>
                </c:pt>
                <c:pt idx="1">
                  <c:v>0</c:v>
                </c:pt>
                <c:pt idx="2">
                  <c:v>0</c:v>
                </c:pt>
                <c:pt idx="3">
                  <c:v>0</c:v>
                </c:pt>
                <c:pt idx="4">
                  <c:v>0</c:v>
                </c:pt>
                <c:pt idx="5">
                  <c:v>0</c:v>
                </c:pt>
                <c:pt idx="6">
                  <c:v>0</c:v>
                </c:pt>
                <c:pt idx="7">
                  <c:v>0</c:v>
                </c:pt>
              </c:numCache>
            </c:numRef>
          </c:xVal>
          <c:yVal>
            <c:numRef>
              <c:f>Sheet1!$F$40:$F$47</c:f>
              <c:numCache>
                <c:formatCode>General</c:formatCode>
                <c:ptCount val="8"/>
                <c:pt idx="0">
                  <c:v>1</c:v>
                </c:pt>
                <c:pt idx="1">
                  <c:v>2</c:v>
                </c:pt>
                <c:pt idx="2">
                  <c:v>3</c:v>
                </c:pt>
                <c:pt idx="3">
                  <c:v>4</c:v>
                </c:pt>
                <c:pt idx="4">
                  <c:v>5</c:v>
                </c:pt>
                <c:pt idx="5">
                  <c:v>6</c:v>
                </c:pt>
                <c:pt idx="6">
                  <c:v>7</c:v>
                </c:pt>
                <c:pt idx="7">
                  <c:v>8</c:v>
                </c:pt>
              </c:numCache>
            </c:numRef>
          </c:yVal>
          <c:smooth val="0"/>
          <c:extLst>
            <c:ext xmlns:c15="http://schemas.microsoft.com/office/drawing/2012/chart" uri="{02D57815-91ED-43cb-92C2-25804820EDAC}">
              <c15:datalabelsRange>
                <c15:f>Sheet1!$A$40:$A$47</c15:f>
                <c15:dlblRangeCache>
                  <c:ptCount val="8"/>
                  <c:pt idx="0">
                    <c:v>Production</c:v>
                  </c:pt>
                  <c:pt idx="1">
                    <c:v>Finance</c:v>
                  </c:pt>
                  <c:pt idx="2">
                    <c:v>Customer Service</c:v>
                  </c:pt>
                  <c:pt idx="3">
                    <c:v>Operations</c:v>
                  </c:pt>
                  <c:pt idx="4">
                    <c:v>IT</c:v>
                  </c:pt>
                  <c:pt idx="5">
                    <c:v>Procurement</c:v>
                  </c:pt>
                  <c:pt idx="6">
                    <c:v>Sales</c:v>
                  </c:pt>
                  <c:pt idx="7">
                    <c:v>HR</c:v>
                  </c:pt>
                </c15:dlblRangeCache>
              </c15:datalabelsRange>
            </c:ext>
            <c:ext xmlns:c16="http://schemas.microsoft.com/office/drawing/2014/chart" uri="{C3380CC4-5D6E-409C-BE32-E72D297353CC}">
              <c16:uniqueId val="{0000000A-7DB3-4A00-ACB1-734F2910D33D}"/>
            </c:ext>
          </c:extLst>
        </c:ser>
        <c:dLbls>
          <c:showLegendKey val="0"/>
          <c:showVal val="0"/>
          <c:showCatName val="0"/>
          <c:showSerName val="0"/>
          <c:showPercent val="0"/>
          <c:showBubbleSize val="0"/>
        </c:dLbls>
        <c:axId val="525967327"/>
        <c:axId val="525965407"/>
      </c:scatterChart>
      <c:valAx>
        <c:axId val="525967327"/>
        <c:scaling>
          <c:orientation val="minMax"/>
        </c:scaling>
        <c:delete val="0"/>
        <c:axPos val="b"/>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25965407"/>
        <c:crosses val="autoZero"/>
        <c:crossBetween val="midCat"/>
      </c:valAx>
      <c:valAx>
        <c:axId val="525965407"/>
        <c:scaling>
          <c:orientation val="minMax"/>
        </c:scaling>
        <c:delete val="1"/>
        <c:axPos val="l"/>
        <c:numFmt formatCode="General" sourceLinked="1"/>
        <c:majorTickMark val="out"/>
        <c:minorTickMark val="none"/>
        <c:tickLblPos val="nextTo"/>
        <c:crossAx val="52596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no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solidFill>
                  <a:sysClr val="windowText" lastClr="000000"/>
                </a:solidFill>
                <a:effectLst/>
              </a:rPr>
              <a:t>Global Economic Giants</a:t>
            </a:r>
            <a:endParaRPr lang="en-US" sz="1050" b="1">
              <a:solidFill>
                <a:sysClr val="windowText" lastClr="000000"/>
              </a:solidFill>
            </a:endParaRPr>
          </a:p>
          <a:p>
            <a:pPr algn="l">
              <a:defRPr/>
            </a:pPr>
            <a:r>
              <a:rPr lang="en-US" sz="1050">
                <a:solidFill>
                  <a:sysClr val="windowText" lastClr="000000"/>
                </a:solidFill>
              </a:rPr>
              <a:t>GDP's</a:t>
            </a:r>
            <a:r>
              <a:rPr lang="en-US" sz="1050" baseline="0">
                <a:solidFill>
                  <a:sysClr val="windowText" lastClr="000000"/>
                </a:solidFill>
              </a:rPr>
              <a:t> by country, in trillions of USD, 1960-2020</a:t>
            </a:r>
            <a:endParaRPr lang="en-US" sz="1050">
              <a:solidFill>
                <a:sysClr val="windowText" lastClr="000000"/>
              </a:solidFill>
            </a:endParaRPr>
          </a:p>
        </c:rich>
      </c:tx>
      <c:layout>
        <c:manualLayout>
          <c:xMode val="edge"/>
          <c:yMode val="edge"/>
          <c:x val="2.4058761049517638E-2"/>
          <c:y val="0"/>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58212804973275"/>
          <c:y val="0.22913699220433262"/>
          <c:w val="0.82164857597928465"/>
          <c:h val="0.65267905407605686"/>
        </c:manualLayout>
      </c:layout>
      <c:lineChart>
        <c:grouping val="standard"/>
        <c:varyColors val="0"/>
        <c:ser>
          <c:idx val="0"/>
          <c:order val="0"/>
          <c:tx>
            <c:strRef>
              <c:f>[1]Sheet1!$B$1</c:f>
              <c:strCache>
                <c:ptCount val="1"/>
                <c:pt idx="0">
                  <c:v>Australia</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[1]Sheet1!$B$2:$B$62</c:f>
              <c:numCache>
                <c:formatCode>0</c:formatCode>
                <c:ptCount val="61"/>
                <c:pt idx="0">
                  <c:v>18606786874</c:v>
                </c:pt>
                <c:pt idx="1">
                  <c:v>19683055213</c:v>
                </c:pt>
                <c:pt idx="2">
                  <c:v>19922723709</c:v>
                </c:pt>
                <c:pt idx="3">
                  <c:v>21539926084</c:v>
                </c:pt>
                <c:pt idx="4">
                  <c:v>23801097547</c:v>
                </c:pt>
                <c:pt idx="5">
                  <c:v>25977153097</c:v>
                </c:pt>
                <c:pt idx="6">
                  <c:v>27309889125</c:v>
                </c:pt>
                <c:pt idx="7">
                  <c:v>30444618658</c:v>
                </c:pt>
                <c:pt idx="8">
                  <c:v>32716989584</c:v>
                </c:pt>
                <c:pt idx="9">
                  <c:v>36686079068</c:v>
                </c:pt>
                <c:pt idx="10">
                  <c:v>41337215814</c:v>
                </c:pt>
                <c:pt idx="11">
                  <c:v>45222309329</c:v>
                </c:pt>
                <c:pt idx="12">
                  <c:v>52051401869</c:v>
                </c:pt>
                <c:pt idx="13">
                  <c:v>63844971172</c:v>
                </c:pt>
                <c:pt idx="14">
                  <c:v>88981577008</c:v>
                </c:pt>
                <c:pt idx="15">
                  <c:v>97333060221</c:v>
                </c:pt>
                <c:pt idx="16">
                  <c:v>105000000000</c:v>
                </c:pt>
                <c:pt idx="17">
                  <c:v>110000000000</c:v>
                </c:pt>
                <c:pt idx="18">
                  <c:v>119000000000</c:v>
                </c:pt>
                <c:pt idx="19">
                  <c:v>135000000000</c:v>
                </c:pt>
                <c:pt idx="20">
                  <c:v>150000000000</c:v>
                </c:pt>
                <c:pt idx="21">
                  <c:v>177000000000</c:v>
                </c:pt>
                <c:pt idx="22">
                  <c:v>194000000000</c:v>
                </c:pt>
                <c:pt idx="23">
                  <c:v>177000000000</c:v>
                </c:pt>
                <c:pt idx="24">
                  <c:v>194000000000</c:v>
                </c:pt>
                <c:pt idx="25">
                  <c:v>181000000000</c:v>
                </c:pt>
                <c:pt idx="26">
                  <c:v>182000000000</c:v>
                </c:pt>
                <c:pt idx="27">
                  <c:v>189000000000</c:v>
                </c:pt>
                <c:pt idx="28">
                  <c:v>236000000000</c:v>
                </c:pt>
                <c:pt idx="29">
                  <c:v>300000000000</c:v>
                </c:pt>
                <c:pt idx="30">
                  <c:v>311000000000</c:v>
                </c:pt>
                <c:pt idx="31">
                  <c:v>326000000000</c:v>
                </c:pt>
                <c:pt idx="32">
                  <c:v>325000000000</c:v>
                </c:pt>
                <c:pt idx="33">
                  <c:v>312000000000</c:v>
                </c:pt>
                <c:pt idx="34">
                  <c:v>323000000000</c:v>
                </c:pt>
                <c:pt idx="35">
                  <c:v>368000000000</c:v>
                </c:pt>
                <c:pt idx="36">
                  <c:v>401000000000</c:v>
                </c:pt>
                <c:pt idx="37">
                  <c:v>435000000000</c:v>
                </c:pt>
                <c:pt idx="38">
                  <c:v>399000000000</c:v>
                </c:pt>
                <c:pt idx="39">
                  <c:v>389000000000</c:v>
                </c:pt>
                <c:pt idx="40">
                  <c:v>416000000000</c:v>
                </c:pt>
                <c:pt idx="41">
                  <c:v>379000000000</c:v>
                </c:pt>
                <c:pt idx="42">
                  <c:v>395000000000</c:v>
                </c:pt>
                <c:pt idx="43">
                  <c:v>467000000000</c:v>
                </c:pt>
                <c:pt idx="44">
                  <c:v>614000000000</c:v>
                </c:pt>
                <c:pt idx="45">
                  <c:v>695000000000</c:v>
                </c:pt>
                <c:pt idx="46">
                  <c:v>748000000000</c:v>
                </c:pt>
                <c:pt idx="47">
                  <c:v>854000000000</c:v>
                </c:pt>
                <c:pt idx="48">
                  <c:v>1060000000000</c:v>
                </c:pt>
                <c:pt idx="49">
                  <c:v>928000000000</c:v>
                </c:pt>
                <c:pt idx="50">
                  <c:v>1150000000000</c:v>
                </c:pt>
                <c:pt idx="51">
                  <c:v>1400000000000</c:v>
                </c:pt>
                <c:pt idx="52">
                  <c:v>1550000000000</c:v>
                </c:pt>
                <c:pt idx="53">
                  <c:v>1580000000000</c:v>
                </c:pt>
                <c:pt idx="54">
                  <c:v>1470000000000</c:v>
                </c:pt>
                <c:pt idx="55">
                  <c:v>1350000000000</c:v>
                </c:pt>
                <c:pt idx="56">
                  <c:v>1210000000000</c:v>
                </c:pt>
                <c:pt idx="57">
                  <c:v>1330000000000</c:v>
                </c:pt>
                <c:pt idx="58">
                  <c:v>1430000000000</c:v>
                </c:pt>
                <c:pt idx="59">
                  <c:v>1390000000000</c:v>
                </c:pt>
                <c:pt idx="60">
                  <c:v>1330000000000</c:v>
                </c:pt>
              </c:numCache>
            </c:numRef>
          </c:val>
          <c:smooth val="0"/>
          <c:extLst>
            <c:ext xmlns:c16="http://schemas.microsoft.com/office/drawing/2014/chart" uri="{C3380CC4-5D6E-409C-BE32-E72D297353CC}">
              <c16:uniqueId val="{00000000-CACB-476B-BF99-8F764084DA2B}"/>
            </c:ext>
          </c:extLst>
        </c:ser>
        <c:ser>
          <c:idx val="1"/>
          <c:order val="1"/>
          <c:tx>
            <c:strRef>
              <c:f>[1]Sheet1!$C$1</c:f>
              <c:strCache>
                <c:ptCount val="1"/>
                <c:pt idx="0">
                  <c:v>Canada</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[1]Sheet1!$C$2:$C$62</c:f>
              <c:numCache>
                <c:formatCode>0</c:formatCode>
                <c:ptCount val="61"/>
                <c:pt idx="0">
                  <c:v>40461721693</c:v>
                </c:pt>
                <c:pt idx="1">
                  <c:v>40934952064</c:v>
                </c:pt>
                <c:pt idx="2">
                  <c:v>42227447632</c:v>
                </c:pt>
                <c:pt idx="3">
                  <c:v>45029988561</c:v>
                </c:pt>
                <c:pt idx="4">
                  <c:v>49377522897</c:v>
                </c:pt>
                <c:pt idx="5">
                  <c:v>54515179581</c:v>
                </c:pt>
                <c:pt idx="6">
                  <c:v>61088384037</c:v>
                </c:pt>
                <c:pt idx="7">
                  <c:v>65668655501</c:v>
                </c:pt>
                <c:pt idx="8">
                  <c:v>71829810520</c:v>
                </c:pt>
                <c:pt idx="9">
                  <c:v>79148411662</c:v>
                </c:pt>
                <c:pt idx="10">
                  <c:v>87896095320</c:v>
                </c:pt>
                <c:pt idx="11">
                  <c:v>99271961775</c:v>
                </c:pt>
                <c:pt idx="12">
                  <c:v>113000000000</c:v>
                </c:pt>
                <c:pt idx="13">
                  <c:v>131000000000</c:v>
                </c:pt>
                <c:pt idx="14">
                  <c:v>160000000000</c:v>
                </c:pt>
                <c:pt idx="15">
                  <c:v>174000000000</c:v>
                </c:pt>
                <c:pt idx="16">
                  <c:v>207000000000</c:v>
                </c:pt>
                <c:pt idx="17">
                  <c:v>212000000000</c:v>
                </c:pt>
                <c:pt idx="18">
                  <c:v>219000000000</c:v>
                </c:pt>
                <c:pt idx="19">
                  <c:v>243000000000</c:v>
                </c:pt>
                <c:pt idx="20">
                  <c:v>274000000000</c:v>
                </c:pt>
                <c:pt idx="21">
                  <c:v>306000000000</c:v>
                </c:pt>
                <c:pt idx="22">
                  <c:v>314000000000</c:v>
                </c:pt>
                <c:pt idx="23">
                  <c:v>341000000000</c:v>
                </c:pt>
                <c:pt idx="24">
                  <c:v>355000000000</c:v>
                </c:pt>
                <c:pt idx="25">
                  <c:v>365000000000</c:v>
                </c:pt>
                <c:pt idx="26">
                  <c:v>377000000000</c:v>
                </c:pt>
                <c:pt idx="27">
                  <c:v>431000000000</c:v>
                </c:pt>
                <c:pt idx="28">
                  <c:v>507000000000</c:v>
                </c:pt>
                <c:pt idx="29">
                  <c:v>565000000000</c:v>
                </c:pt>
                <c:pt idx="30">
                  <c:v>594000000000</c:v>
                </c:pt>
                <c:pt idx="31">
                  <c:v>610000000000</c:v>
                </c:pt>
                <c:pt idx="32">
                  <c:v>592000000000</c:v>
                </c:pt>
                <c:pt idx="33">
                  <c:v>577000000000</c:v>
                </c:pt>
                <c:pt idx="34">
                  <c:v>578000000000</c:v>
                </c:pt>
                <c:pt idx="35">
                  <c:v>604000000000</c:v>
                </c:pt>
                <c:pt idx="36">
                  <c:v>629000000000</c:v>
                </c:pt>
                <c:pt idx="37">
                  <c:v>655000000000</c:v>
                </c:pt>
                <c:pt idx="38">
                  <c:v>634000000000</c:v>
                </c:pt>
                <c:pt idx="39">
                  <c:v>678000000000</c:v>
                </c:pt>
                <c:pt idx="40">
                  <c:v>745000000000</c:v>
                </c:pt>
                <c:pt idx="41">
                  <c:v>739000000000</c:v>
                </c:pt>
                <c:pt idx="42">
                  <c:v>761000000000</c:v>
                </c:pt>
                <c:pt idx="43">
                  <c:v>896000000000</c:v>
                </c:pt>
                <c:pt idx="44">
                  <c:v>1030000000000</c:v>
                </c:pt>
                <c:pt idx="45">
                  <c:v>1170000000000</c:v>
                </c:pt>
                <c:pt idx="46">
                  <c:v>1320000000000</c:v>
                </c:pt>
                <c:pt idx="47">
                  <c:v>1470000000000</c:v>
                </c:pt>
                <c:pt idx="48">
                  <c:v>1550000000000</c:v>
                </c:pt>
                <c:pt idx="49">
                  <c:v>1370000000000</c:v>
                </c:pt>
                <c:pt idx="50">
                  <c:v>1620000000000</c:v>
                </c:pt>
                <c:pt idx="51">
                  <c:v>1790000000000</c:v>
                </c:pt>
                <c:pt idx="52">
                  <c:v>1830000000000</c:v>
                </c:pt>
                <c:pt idx="53">
                  <c:v>1850000000000</c:v>
                </c:pt>
                <c:pt idx="54">
                  <c:v>1810000000000</c:v>
                </c:pt>
                <c:pt idx="55">
                  <c:v>1560000000000</c:v>
                </c:pt>
                <c:pt idx="56">
                  <c:v>1530000000000</c:v>
                </c:pt>
                <c:pt idx="57">
                  <c:v>1650000000000</c:v>
                </c:pt>
                <c:pt idx="58">
                  <c:v>1730000000000</c:v>
                </c:pt>
                <c:pt idx="59">
                  <c:v>1740000000000</c:v>
                </c:pt>
                <c:pt idx="60">
                  <c:v>1650000000000</c:v>
                </c:pt>
              </c:numCache>
            </c:numRef>
          </c:val>
          <c:smooth val="0"/>
          <c:extLst>
            <c:ext xmlns:c16="http://schemas.microsoft.com/office/drawing/2014/chart" uri="{C3380CC4-5D6E-409C-BE32-E72D297353CC}">
              <c16:uniqueId val="{00000001-CACB-476B-BF99-8F764084DA2B}"/>
            </c:ext>
          </c:extLst>
        </c:ser>
        <c:ser>
          <c:idx val="2"/>
          <c:order val="2"/>
          <c:tx>
            <c:strRef>
              <c:f>[1]Sheet1!$D$1</c:f>
              <c:strCache>
                <c:ptCount val="1"/>
                <c:pt idx="0">
                  <c:v>China</c:v>
                </c:pt>
              </c:strCache>
            </c:strRef>
          </c:tx>
          <c:spPr>
            <a:ln w="28575" cap="rnd">
              <a:solidFill>
                <a:schemeClr val="accent1">
                  <a:lumMod val="60000"/>
                  <a:lumOff val="40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[1]Sheet1!$D$2:$D$62</c:f>
              <c:numCache>
                <c:formatCode>0</c:formatCode>
                <c:ptCount val="61"/>
                <c:pt idx="0">
                  <c:v>59716467625</c:v>
                </c:pt>
                <c:pt idx="1">
                  <c:v>50056868958</c:v>
                </c:pt>
                <c:pt idx="2">
                  <c:v>47209359006</c:v>
                </c:pt>
                <c:pt idx="3">
                  <c:v>50706799903</c:v>
                </c:pt>
                <c:pt idx="4">
                  <c:v>59708343489</c:v>
                </c:pt>
                <c:pt idx="5">
                  <c:v>70436266147</c:v>
                </c:pt>
                <c:pt idx="6">
                  <c:v>76720285970</c:v>
                </c:pt>
                <c:pt idx="7">
                  <c:v>72881631327</c:v>
                </c:pt>
                <c:pt idx="8">
                  <c:v>70846535056</c:v>
                </c:pt>
                <c:pt idx="9">
                  <c:v>79705906247</c:v>
                </c:pt>
                <c:pt idx="10">
                  <c:v>92602973434</c:v>
                </c:pt>
                <c:pt idx="11">
                  <c:v>99800958648</c:v>
                </c:pt>
                <c:pt idx="12">
                  <c:v>114000000000</c:v>
                </c:pt>
                <c:pt idx="13">
                  <c:v>139000000000</c:v>
                </c:pt>
                <c:pt idx="14">
                  <c:v>144000000000</c:v>
                </c:pt>
                <c:pt idx="15">
                  <c:v>163000000000</c:v>
                </c:pt>
                <c:pt idx="16">
                  <c:v>154000000000</c:v>
                </c:pt>
                <c:pt idx="17">
                  <c:v>175000000000</c:v>
                </c:pt>
                <c:pt idx="18">
                  <c:v>150000000000</c:v>
                </c:pt>
                <c:pt idx="19">
                  <c:v>178000000000</c:v>
                </c:pt>
                <c:pt idx="20">
                  <c:v>191000000000</c:v>
                </c:pt>
                <c:pt idx="21">
                  <c:v>196000000000</c:v>
                </c:pt>
                <c:pt idx="22">
                  <c:v>205000000000</c:v>
                </c:pt>
                <c:pt idx="23">
                  <c:v>231000000000</c:v>
                </c:pt>
                <c:pt idx="24">
                  <c:v>260000000000</c:v>
                </c:pt>
                <c:pt idx="25">
                  <c:v>309000000000</c:v>
                </c:pt>
                <c:pt idx="26">
                  <c:v>301000000000</c:v>
                </c:pt>
                <c:pt idx="27">
                  <c:v>273000000000</c:v>
                </c:pt>
                <c:pt idx="28">
                  <c:v>312000000000</c:v>
                </c:pt>
                <c:pt idx="29">
                  <c:v>348000000000</c:v>
                </c:pt>
                <c:pt idx="30">
                  <c:v>361000000000</c:v>
                </c:pt>
                <c:pt idx="31">
                  <c:v>383000000000</c:v>
                </c:pt>
                <c:pt idx="32">
                  <c:v>427000000000</c:v>
                </c:pt>
                <c:pt idx="33">
                  <c:v>445000000000</c:v>
                </c:pt>
                <c:pt idx="34">
                  <c:v>564000000000</c:v>
                </c:pt>
                <c:pt idx="35">
                  <c:v>735000000000</c:v>
                </c:pt>
                <c:pt idx="36">
                  <c:v>864000000000</c:v>
                </c:pt>
                <c:pt idx="37">
                  <c:v>962000000000</c:v>
                </c:pt>
                <c:pt idx="38">
                  <c:v>1030000000000</c:v>
                </c:pt>
                <c:pt idx="39">
                  <c:v>1090000000000</c:v>
                </c:pt>
                <c:pt idx="40">
                  <c:v>1210000000000</c:v>
                </c:pt>
                <c:pt idx="41">
                  <c:v>1340000000000</c:v>
                </c:pt>
                <c:pt idx="42">
                  <c:v>1470000000000</c:v>
                </c:pt>
                <c:pt idx="43">
                  <c:v>1660000000000</c:v>
                </c:pt>
                <c:pt idx="44">
                  <c:v>1960000000000</c:v>
                </c:pt>
                <c:pt idx="45">
                  <c:v>2290000000000</c:v>
                </c:pt>
                <c:pt idx="46">
                  <c:v>2750000000000</c:v>
                </c:pt>
                <c:pt idx="47">
                  <c:v>3550000000000</c:v>
                </c:pt>
                <c:pt idx="48">
                  <c:v>4590000000000</c:v>
                </c:pt>
                <c:pt idx="49">
                  <c:v>5100000000000</c:v>
                </c:pt>
                <c:pt idx="50">
                  <c:v>6090000000000</c:v>
                </c:pt>
                <c:pt idx="51">
                  <c:v>7550000000000</c:v>
                </c:pt>
                <c:pt idx="52">
                  <c:v>8530000000000</c:v>
                </c:pt>
                <c:pt idx="53">
                  <c:v>9570000000000</c:v>
                </c:pt>
                <c:pt idx="54">
                  <c:v>10500000000000</c:v>
                </c:pt>
                <c:pt idx="55">
                  <c:v>11100000000000</c:v>
                </c:pt>
                <c:pt idx="56">
                  <c:v>11200000000000</c:v>
                </c:pt>
                <c:pt idx="57">
                  <c:v>12300000000000</c:v>
                </c:pt>
                <c:pt idx="58">
                  <c:v>13900000000000</c:v>
                </c:pt>
                <c:pt idx="59">
                  <c:v>14300000000000</c:v>
                </c:pt>
                <c:pt idx="60">
                  <c:v>14700000000000</c:v>
                </c:pt>
              </c:numCache>
            </c:numRef>
          </c:val>
          <c:smooth val="0"/>
          <c:extLst>
            <c:ext xmlns:c16="http://schemas.microsoft.com/office/drawing/2014/chart" uri="{C3380CC4-5D6E-409C-BE32-E72D297353CC}">
              <c16:uniqueId val="{00000002-CACB-476B-BF99-8F764084DA2B}"/>
            </c:ext>
          </c:extLst>
        </c:ser>
        <c:ser>
          <c:idx val="3"/>
          <c:order val="3"/>
          <c:tx>
            <c:strRef>
              <c:f>[1]Sheet1!$E$1</c:f>
              <c:strCache>
                <c:ptCount val="1"/>
                <c:pt idx="0">
                  <c:v>France</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[1]Sheet1!$E$2:$E$62</c:f>
              <c:numCache>
                <c:formatCode>0</c:formatCode>
                <c:ptCount val="61"/>
                <c:pt idx="0">
                  <c:v>62225478001</c:v>
                </c:pt>
                <c:pt idx="1">
                  <c:v>67461644222</c:v>
                </c:pt>
                <c:pt idx="2">
                  <c:v>75607529810</c:v>
                </c:pt>
                <c:pt idx="3">
                  <c:v>84759195106</c:v>
                </c:pt>
                <c:pt idx="4">
                  <c:v>94007851047</c:v>
                </c:pt>
                <c:pt idx="5">
                  <c:v>102000000000</c:v>
                </c:pt>
                <c:pt idx="6">
                  <c:v>110000000000</c:v>
                </c:pt>
                <c:pt idx="7">
                  <c:v>119000000000</c:v>
                </c:pt>
                <c:pt idx="8">
                  <c:v>130000000000</c:v>
                </c:pt>
                <c:pt idx="9">
                  <c:v>142000000000</c:v>
                </c:pt>
                <c:pt idx="10">
                  <c:v>148000000000</c:v>
                </c:pt>
                <c:pt idx="11">
                  <c:v>166000000000</c:v>
                </c:pt>
                <c:pt idx="12">
                  <c:v>203000000000</c:v>
                </c:pt>
                <c:pt idx="13">
                  <c:v>264000000000</c:v>
                </c:pt>
                <c:pt idx="14">
                  <c:v>286000000000</c:v>
                </c:pt>
                <c:pt idx="15">
                  <c:v>361000000000</c:v>
                </c:pt>
                <c:pt idx="16">
                  <c:v>372000000000</c:v>
                </c:pt>
                <c:pt idx="17">
                  <c:v>410000000000</c:v>
                </c:pt>
                <c:pt idx="18">
                  <c:v>507000000000</c:v>
                </c:pt>
                <c:pt idx="19">
                  <c:v>614000000000</c:v>
                </c:pt>
                <c:pt idx="20">
                  <c:v>701000000000</c:v>
                </c:pt>
                <c:pt idx="21">
                  <c:v>616000000000</c:v>
                </c:pt>
                <c:pt idx="22">
                  <c:v>585000000000</c:v>
                </c:pt>
                <c:pt idx="23">
                  <c:v>560000000000</c:v>
                </c:pt>
                <c:pt idx="24">
                  <c:v>531000000000</c:v>
                </c:pt>
                <c:pt idx="25">
                  <c:v>553000000000</c:v>
                </c:pt>
                <c:pt idx="26">
                  <c:v>771000000000</c:v>
                </c:pt>
                <c:pt idx="27">
                  <c:v>934000000000</c:v>
                </c:pt>
                <c:pt idx="28">
                  <c:v>1020000000000</c:v>
                </c:pt>
                <c:pt idx="29">
                  <c:v>1030000000000</c:v>
                </c:pt>
                <c:pt idx="30">
                  <c:v>1270000000000</c:v>
                </c:pt>
                <c:pt idx="31">
                  <c:v>1270000000000</c:v>
                </c:pt>
                <c:pt idx="32">
                  <c:v>1400000000000</c:v>
                </c:pt>
                <c:pt idx="33">
                  <c:v>1320000000000</c:v>
                </c:pt>
                <c:pt idx="34">
                  <c:v>1390000000000</c:v>
                </c:pt>
                <c:pt idx="35">
                  <c:v>1600000000000</c:v>
                </c:pt>
                <c:pt idx="36">
                  <c:v>1610000000000</c:v>
                </c:pt>
                <c:pt idx="37">
                  <c:v>1450000000000</c:v>
                </c:pt>
                <c:pt idx="38">
                  <c:v>1500000000000</c:v>
                </c:pt>
                <c:pt idx="39">
                  <c:v>1490000000000</c:v>
                </c:pt>
                <c:pt idx="40">
                  <c:v>1360000000000</c:v>
                </c:pt>
                <c:pt idx="41">
                  <c:v>1380000000000</c:v>
                </c:pt>
                <c:pt idx="42">
                  <c:v>1490000000000</c:v>
                </c:pt>
                <c:pt idx="43">
                  <c:v>1840000000000</c:v>
                </c:pt>
                <c:pt idx="44">
                  <c:v>2120000000000</c:v>
                </c:pt>
                <c:pt idx="45">
                  <c:v>2200000000000</c:v>
                </c:pt>
                <c:pt idx="46">
                  <c:v>2320000000000</c:v>
                </c:pt>
                <c:pt idx="47">
                  <c:v>2660000000000</c:v>
                </c:pt>
                <c:pt idx="48">
                  <c:v>2920000000000</c:v>
                </c:pt>
                <c:pt idx="49">
                  <c:v>2690000000000</c:v>
                </c:pt>
                <c:pt idx="50">
                  <c:v>2640000000000</c:v>
                </c:pt>
                <c:pt idx="51">
                  <c:v>2860000000000</c:v>
                </c:pt>
                <c:pt idx="52">
                  <c:v>2680000000000</c:v>
                </c:pt>
                <c:pt idx="53">
                  <c:v>2810000000000</c:v>
                </c:pt>
                <c:pt idx="54">
                  <c:v>2850000000000</c:v>
                </c:pt>
                <c:pt idx="55">
                  <c:v>2440000000000</c:v>
                </c:pt>
                <c:pt idx="56">
                  <c:v>2470000000000</c:v>
                </c:pt>
                <c:pt idx="57">
                  <c:v>2590000000000</c:v>
                </c:pt>
                <c:pt idx="58">
                  <c:v>2790000000000</c:v>
                </c:pt>
                <c:pt idx="59">
                  <c:v>2730000000000</c:v>
                </c:pt>
                <c:pt idx="60">
                  <c:v>2630000000000</c:v>
                </c:pt>
              </c:numCache>
            </c:numRef>
          </c:val>
          <c:smooth val="0"/>
          <c:extLst>
            <c:ext xmlns:c16="http://schemas.microsoft.com/office/drawing/2014/chart" uri="{C3380CC4-5D6E-409C-BE32-E72D297353CC}">
              <c16:uniqueId val="{00000003-CACB-476B-BF99-8F764084DA2B}"/>
            </c:ext>
          </c:extLst>
        </c:ser>
        <c:ser>
          <c:idx val="4"/>
          <c:order val="4"/>
          <c:tx>
            <c:strRef>
              <c:f>[1]Sheet1!$F$1</c:f>
              <c:strCache>
                <c:ptCount val="1"/>
                <c:pt idx="0">
                  <c:v>United Kingdom</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[1]Sheet1!$F$2:$F$62</c:f>
              <c:numCache>
                <c:formatCode>0</c:formatCode>
                <c:ptCount val="61"/>
                <c:pt idx="0">
                  <c:v>73233967692</c:v>
                </c:pt>
                <c:pt idx="1">
                  <c:v>77741965703</c:v>
                </c:pt>
                <c:pt idx="2">
                  <c:v>81247564157</c:v>
                </c:pt>
                <c:pt idx="3">
                  <c:v>86561961812</c:v>
                </c:pt>
                <c:pt idx="4">
                  <c:v>94407558351</c:v>
                </c:pt>
                <c:pt idx="5">
                  <c:v>102000000000</c:v>
                </c:pt>
                <c:pt idx="6">
                  <c:v>109000000000</c:v>
                </c:pt>
                <c:pt idx="7">
                  <c:v>113000000000</c:v>
                </c:pt>
                <c:pt idx="8">
                  <c:v>108000000000</c:v>
                </c:pt>
                <c:pt idx="9">
                  <c:v>116000000000</c:v>
                </c:pt>
                <c:pt idx="10">
                  <c:v>131000000000</c:v>
                </c:pt>
                <c:pt idx="11">
                  <c:v>148000000000</c:v>
                </c:pt>
                <c:pt idx="12">
                  <c:v>170000000000</c:v>
                </c:pt>
                <c:pt idx="13">
                  <c:v>193000000000</c:v>
                </c:pt>
                <c:pt idx="14">
                  <c:v>206000000000</c:v>
                </c:pt>
                <c:pt idx="15">
                  <c:v>242000000000</c:v>
                </c:pt>
                <c:pt idx="16">
                  <c:v>233000000000</c:v>
                </c:pt>
                <c:pt idx="17">
                  <c:v>263000000000</c:v>
                </c:pt>
                <c:pt idx="18">
                  <c:v>336000000000</c:v>
                </c:pt>
                <c:pt idx="19">
                  <c:v>439000000000</c:v>
                </c:pt>
                <c:pt idx="20">
                  <c:v>565000000000</c:v>
                </c:pt>
                <c:pt idx="21">
                  <c:v>541000000000</c:v>
                </c:pt>
                <c:pt idx="22">
                  <c:v>515000000000</c:v>
                </c:pt>
                <c:pt idx="23">
                  <c:v>490000000000</c:v>
                </c:pt>
                <c:pt idx="24">
                  <c:v>461000000000</c:v>
                </c:pt>
                <c:pt idx="25">
                  <c:v>489000000000</c:v>
                </c:pt>
                <c:pt idx="26">
                  <c:v>601000000000</c:v>
                </c:pt>
                <c:pt idx="27">
                  <c:v>745000000000</c:v>
                </c:pt>
                <c:pt idx="28">
                  <c:v>910000000000</c:v>
                </c:pt>
                <c:pt idx="29">
                  <c:v>927000000000</c:v>
                </c:pt>
                <c:pt idx="30">
                  <c:v>1090000000000</c:v>
                </c:pt>
                <c:pt idx="31">
                  <c:v>1140000000000</c:v>
                </c:pt>
                <c:pt idx="32">
                  <c:v>1180000000000</c:v>
                </c:pt>
                <c:pt idx="33">
                  <c:v>1060000000000</c:v>
                </c:pt>
                <c:pt idx="34">
                  <c:v>1140000000000</c:v>
                </c:pt>
                <c:pt idx="35">
                  <c:v>1350000000000</c:v>
                </c:pt>
                <c:pt idx="36">
                  <c:v>1420000000000</c:v>
                </c:pt>
                <c:pt idx="37">
                  <c:v>1560000000000</c:v>
                </c:pt>
                <c:pt idx="38">
                  <c:v>1650000000000</c:v>
                </c:pt>
                <c:pt idx="39">
                  <c:v>1690000000000</c:v>
                </c:pt>
                <c:pt idx="40">
                  <c:v>1660000000000</c:v>
                </c:pt>
                <c:pt idx="41">
                  <c:v>1640000000000</c:v>
                </c:pt>
                <c:pt idx="42">
                  <c:v>1780000000000</c:v>
                </c:pt>
                <c:pt idx="43">
                  <c:v>2060000000000</c:v>
                </c:pt>
                <c:pt idx="44">
                  <c:v>2420000000000</c:v>
                </c:pt>
                <c:pt idx="45">
                  <c:v>2540000000000</c:v>
                </c:pt>
                <c:pt idx="46">
                  <c:v>2720000000000</c:v>
                </c:pt>
                <c:pt idx="47">
                  <c:v>3110000000000</c:v>
                </c:pt>
                <c:pt idx="48">
                  <c:v>2940000000000</c:v>
                </c:pt>
                <c:pt idx="49">
                  <c:v>2430000000000</c:v>
                </c:pt>
                <c:pt idx="50">
                  <c:v>2490000000000</c:v>
                </c:pt>
                <c:pt idx="51">
                  <c:v>2670000000000</c:v>
                </c:pt>
                <c:pt idx="52">
                  <c:v>2720000000000</c:v>
                </c:pt>
                <c:pt idx="53">
                  <c:v>2800000000000</c:v>
                </c:pt>
                <c:pt idx="54">
                  <c:v>3090000000000</c:v>
                </c:pt>
                <c:pt idx="55">
                  <c:v>2960000000000</c:v>
                </c:pt>
                <c:pt idx="56">
                  <c:v>2720000000000</c:v>
                </c:pt>
                <c:pt idx="57">
                  <c:v>2700000000000</c:v>
                </c:pt>
                <c:pt idx="58">
                  <c:v>2900000000000</c:v>
                </c:pt>
                <c:pt idx="59">
                  <c:v>2880000000000</c:v>
                </c:pt>
                <c:pt idx="60">
                  <c:v>2760000000000</c:v>
                </c:pt>
              </c:numCache>
            </c:numRef>
          </c:val>
          <c:smooth val="0"/>
          <c:extLst>
            <c:ext xmlns:c16="http://schemas.microsoft.com/office/drawing/2014/chart" uri="{C3380CC4-5D6E-409C-BE32-E72D297353CC}">
              <c16:uniqueId val="{00000004-CACB-476B-BF99-8F764084DA2B}"/>
            </c:ext>
          </c:extLst>
        </c:ser>
        <c:ser>
          <c:idx val="5"/>
          <c:order val="5"/>
          <c:tx>
            <c:strRef>
              <c:f>[1]Sheet1!$G$1</c:f>
              <c:strCache>
                <c:ptCount val="1"/>
                <c:pt idx="0">
                  <c:v>Japan</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[1]Sheet1!$G$2:$G$62</c:f>
              <c:numCache>
                <c:formatCode>0</c:formatCode>
                <c:ptCount val="61"/>
                <c:pt idx="0">
                  <c:v>44307342950</c:v>
                </c:pt>
                <c:pt idx="1">
                  <c:v>53508617739</c:v>
                </c:pt>
                <c:pt idx="2">
                  <c:v>60723018684</c:v>
                </c:pt>
                <c:pt idx="3">
                  <c:v>69498131797</c:v>
                </c:pt>
                <c:pt idx="4">
                  <c:v>81749006382</c:v>
                </c:pt>
                <c:pt idx="5">
                  <c:v>90950278258</c:v>
                </c:pt>
                <c:pt idx="6">
                  <c:v>106000000000</c:v>
                </c:pt>
                <c:pt idx="7">
                  <c:v>124000000000</c:v>
                </c:pt>
                <c:pt idx="8">
                  <c:v>147000000000</c:v>
                </c:pt>
                <c:pt idx="9">
                  <c:v>172000000000</c:v>
                </c:pt>
                <c:pt idx="10">
                  <c:v>213000000000</c:v>
                </c:pt>
                <c:pt idx="11">
                  <c:v>240000000000</c:v>
                </c:pt>
                <c:pt idx="12">
                  <c:v>318000000000</c:v>
                </c:pt>
                <c:pt idx="13">
                  <c:v>432000000000</c:v>
                </c:pt>
                <c:pt idx="14">
                  <c:v>480000000000</c:v>
                </c:pt>
                <c:pt idx="15">
                  <c:v>522000000000</c:v>
                </c:pt>
                <c:pt idx="16">
                  <c:v>586000000000</c:v>
                </c:pt>
                <c:pt idx="17">
                  <c:v>721000000000</c:v>
                </c:pt>
                <c:pt idx="18">
                  <c:v>1010000000000</c:v>
                </c:pt>
                <c:pt idx="19">
                  <c:v>1060000000000</c:v>
                </c:pt>
                <c:pt idx="20">
                  <c:v>1110000000000</c:v>
                </c:pt>
                <c:pt idx="21">
                  <c:v>1220000000000</c:v>
                </c:pt>
                <c:pt idx="22">
                  <c:v>1130000000000</c:v>
                </c:pt>
                <c:pt idx="23">
                  <c:v>1240000000000</c:v>
                </c:pt>
                <c:pt idx="24">
                  <c:v>1320000000000</c:v>
                </c:pt>
                <c:pt idx="25">
                  <c:v>1400000000000</c:v>
                </c:pt>
                <c:pt idx="26">
                  <c:v>2080000000000</c:v>
                </c:pt>
                <c:pt idx="27">
                  <c:v>2530000000000</c:v>
                </c:pt>
                <c:pt idx="28">
                  <c:v>3070000000000</c:v>
                </c:pt>
                <c:pt idx="29">
                  <c:v>3050000000000</c:v>
                </c:pt>
                <c:pt idx="30">
                  <c:v>3130000000000</c:v>
                </c:pt>
                <c:pt idx="31">
                  <c:v>3580000000000</c:v>
                </c:pt>
                <c:pt idx="32">
                  <c:v>3910000000000</c:v>
                </c:pt>
                <c:pt idx="33">
                  <c:v>4450000000000</c:v>
                </c:pt>
                <c:pt idx="34">
                  <c:v>5000000000000</c:v>
                </c:pt>
                <c:pt idx="35">
                  <c:v>5550000000000</c:v>
                </c:pt>
                <c:pt idx="36">
                  <c:v>4920000000000</c:v>
                </c:pt>
                <c:pt idx="37">
                  <c:v>4490000000000</c:v>
                </c:pt>
                <c:pt idx="38">
                  <c:v>4100000000000</c:v>
                </c:pt>
                <c:pt idx="39">
                  <c:v>4640000000000</c:v>
                </c:pt>
                <c:pt idx="40">
                  <c:v>4970000000000</c:v>
                </c:pt>
                <c:pt idx="41">
                  <c:v>4370000000000</c:v>
                </c:pt>
                <c:pt idx="42">
                  <c:v>4180000000000</c:v>
                </c:pt>
                <c:pt idx="43">
                  <c:v>4520000000000</c:v>
                </c:pt>
                <c:pt idx="44">
                  <c:v>4890000000000</c:v>
                </c:pt>
                <c:pt idx="45">
                  <c:v>4830000000000</c:v>
                </c:pt>
                <c:pt idx="46">
                  <c:v>4600000000000</c:v>
                </c:pt>
                <c:pt idx="47">
                  <c:v>4580000000000</c:v>
                </c:pt>
                <c:pt idx="48">
                  <c:v>5110000000000</c:v>
                </c:pt>
                <c:pt idx="49">
                  <c:v>5290000000000</c:v>
                </c:pt>
                <c:pt idx="50">
                  <c:v>5760000000000</c:v>
                </c:pt>
                <c:pt idx="51">
                  <c:v>6230000000000</c:v>
                </c:pt>
                <c:pt idx="52">
                  <c:v>6270000000000</c:v>
                </c:pt>
                <c:pt idx="53">
                  <c:v>5210000000000</c:v>
                </c:pt>
                <c:pt idx="54">
                  <c:v>4900000000000</c:v>
                </c:pt>
                <c:pt idx="55">
                  <c:v>4440000000000</c:v>
                </c:pt>
                <c:pt idx="56">
                  <c:v>5000000000000</c:v>
                </c:pt>
                <c:pt idx="57">
                  <c:v>4930000000000</c:v>
                </c:pt>
                <c:pt idx="58">
                  <c:v>5040000000000</c:v>
                </c:pt>
                <c:pt idx="59">
                  <c:v>5150000000000</c:v>
                </c:pt>
                <c:pt idx="60">
                  <c:v>5060000000000</c:v>
                </c:pt>
              </c:numCache>
            </c:numRef>
          </c:val>
          <c:smooth val="0"/>
          <c:extLst>
            <c:ext xmlns:c16="http://schemas.microsoft.com/office/drawing/2014/chart" uri="{C3380CC4-5D6E-409C-BE32-E72D297353CC}">
              <c16:uniqueId val="{00000005-CACB-476B-BF99-8F764084DA2B}"/>
            </c:ext>
          </c:extLst>
        </c:ser>
        <c:ser>
          <c:idx val="6"/>
          <c:order val="6"/>
          <c:tx>
            <c:strRef>
              <c:f>[1]Sheet1!$H$1</c:f>
              <c:strCache>
                <c:ptCount val="1"/>
                <c:pt idx="0">
                  <c:v>Mexico</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[1]Sheet1!$H$2:$H$62</c:f>
              <c:numCache>
                <c:formatCode>0</c:formatCode>
                <c:ptCount val="61"/>
                <c:pt idx="0">
                  <c:v>13040000000</c:v>
                </c:pt>
                <c:pt idx="1">
                  <c:v>14160000000</c:v>
                </c:pt>
                <c:pt idx="2">
                  <c:v>15200000000</c:v>
                </c:pt>
                <c:pt idx="3">
                  <c:v>16960000000</c:v>
                </c:pt>
                <c:pt idx="4">
                  <c:v>20080000000</c:v>
                </c:pt>
                <c:pt idx="5">
                  <c:v>21840000000</c:v>
                </c:pt>
                <c:pt idx="6">
                  <c:v>24320000000</c:v>
                </c:pt>
                <c:pt idx="7">
                  <c:v>26560000000</c:v>
                </c:pt>
                <c:pt idx="8">
                  <c:v>29360000000</c:v>
                </c:pt>
                <c:pt idx="9">
                  <c:v>32480000000</c:v>
                </c:pt>
                <c:pt idx="10">
                  <c:v>35520000000</c:v>
                </c:pt>
                <c:pt idx="11">
                  <c:v>39200000000</c:v>
                </c:pt>
                <c:pt idx="12">
                  <c:v>45200000000</c:v>
                </c:pt>
                <c:pt idx="13">
                  <c:v>55280000000</c:v>
                </c:pt>
                <c:pt idx="14">
                  <c:v>72000000000</c:v>
                </c:pt>
                <c:pt idx="15">
                  <c:v>88000000000</c:v>
                </c:pt>
                <c:pt idx="16">
                  <c:v>89025974026</c:v>
                </c:pt>
                <c:pt idx="17">
                  <c:v>81814159292</c:v>
                </c:pt>
                <c:pt idx="18">
                  <c:v>103000000000</c:v>
                </c:pt>
                <c:pt idx="19">
                  <c:v>135000000000</c:v>
                </c:pt>
                <c:pt idx="20">
                  <c:v>205000000000</c:v>
                </c:pt>
                <c:pt idx="21">
                  <c:v>264000000000</c:v>
                </c:pt>
                <c:pt idx="22">
                  <c:v>185000000000</c:v>
                </c:pt>
                <c:pt idx="23">
                  <c:v>156000000000</c:v>
                </c:pt>
                <c:pt idx="24">
                  <c:v>184000000000</c:v>
                </c:pt>
                <c:pt idx="25">
                  <c:v>195000000000</c:v>
                </c:pt>
                <c:pt idx="26">
                  <c:v>135000000000</c:v>
                </c:pt>
                <c:pt idx="27">
                  <c:v>148000000000</c:v>
                </c:pt>
                <c:pt idx="28">
                  <c:v>182000000000</c:v>
                </c:pt>
                <c:pt idx="29">
                  <c:v>221000000000</c:v>
                </c:pt>
                <c:pt idx="30">
                  <c:v>261000000000</c:v>
                </c:pt>
                <c:pt idx="31">
                  <c:v>313000000000</c:v>
                </c:pt>
                <c:pt idx="32">
                  <c:v>363000000000</c:v>
                </c:pt>
                <c:pt idx="33">
                  <c:v>501000000000</c:v>
                </c:pt>
                <c:pt idx="34">
                  <c:v>528000000000</c:v>
                </c:pt>
                <c:pt idx="35">
                  <c:v>360000000000</c:v>
                </c:pt>
                <c:pt idx="36">
                  <c:v>411000000000</c:v>
                </c:pt>
                <c:pt idx="37">
                  <c:v>500000000000</c:v>
                </c:pt>
                <c:pt idx="38">
                  <c:v>527000000000</c:v>
                </c:pt>
                <c:pt idx="39">
                  <c:v>600000000000</c:v>
                </c:pt>
                <c:pt idx="40">
                  <c:v>708000000000</c:v>
                </c:pt>
                <c:pt idx="41">
                  <c:v>757000000000</c:v>
                </c:pt>
                <c:pt idx="42">
                  <c:v>772000000000</c:v>
                </c:pt>
                <c:pt idx="43">
                  <c:v>729000000000</c:v>
                </c:pt>
                <c:pt idx="44">
                  <c:v>782000000000</c:v>
                </c:pt>
                <c:pt idx="45">
                  <c:v>877000000000</c:v>
                </c:pt>
                <c:pt idx="46">
                  <c:v>975000000000</c:v>
                </c:pt>
                <c:pt idx="47">
                  <c:v>1050000000000</c:v>
                </c:pt>
                <c:pt idx="48">
                  <c:v>1110000000000</c:v>
                </c:pt>
                <c:pt idx="49">
                  <c:v>900000000000</c:v>
                </c:pt>
                <c:pt idx="50">
                  <c:v>1060000000000</c:v>
                </c:pt>
                <c:pt idx="51">
                  <c:v>1180000000000</c:v>
                </c:pt>
                <c:pt idx="52">
                  <c:v>1200000000000</c:v>
                </c:pt>
                <c:pt idx="53">
                  <c:v>1270000000000</c:v>
                </c:pt>
                <c:pt idx="54">
                  <c:v>1320000000000</c:v>
                </c:pt>
                <c:pt idx="55">
                  <c:v>1170000000000</c:v>
                </c:pt>
                <c:pt idx="56">
                  <c:v>1080000000000</c:v>
                </c:pt>
                <c:pt idx="57">
                  <c:v>1160000000000</c:v>
                </c:pt>
                <c:pt idx="58">
                  <c:v>1220000000000</c:v>
                </c:pt>
                <c:pt idx="59">
                  <c:v>1270000000000</c:v>
                </c:pt>
                <c:pt idx="60">
                  <c:v>1070000000000</c:v>
                </c:pt>
              </c:numCache>
            </c:numRef>
          </c:val>
          <c:smooth val="0"/>
          <c:extLst>
            <c:ext xmlns:c16="http://schemas.microsoft.com/office/drawing/2014/chart" uri="{C3380CC4-5D6E-409C-BE32-E72D297353CC}">
              <c16:uniqueId val="{00000006-CACB-476B-BF99-8F764084DA2B}"/>
            </c:ext>
          </c:extLst>
        </c:ser>
        <c:ser>
          <c:idx val="7"/>
          <c:order val="7"/>
          <c:tx>
            <c:strRef>
              <c:f>[1]Sheet1!$I$1</c:f>
              <c:strCache>
                <c:ptCount val="1"/>
                <c:pt idx="0">
                  <c:v>Nigeria</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[1]Sheet1!$I$2:$I$62</c:f>
              <c:numCache>
                <c:formatCode>0</c:formatCode>
                <c:ptCount val="61"/>
                <c:pt idx="0">
                  <c:v>4196092258</c:v>
                </c:pt>
                <c:pt idx="1">
                  <c:v>4467200336</c:v>
                </c:pt>
                <c:pt idx="2">
                  <c:v>4909302954</c:v>
                </c:pt>
                <c:pt idx="3">
                  <c:v>5165489010</c:v>
                </c:pt>
                <c:pt idx="4">
                  <c:v>5552822484</c:v>
                </c:pt>
                <c:pt idx="5">
                  <c:v>5874422512</c:v>
                </c:pt>
                <c:pt idx="6">
                  <c:v>6366792664</c:v>
                </c:pt>
                <c:pt idx="7">
                  <c:v>5203135937</c:v>
                </c:pt>
                <c:pt idx="8">
                  <c:v>5200895982</c:v>
                </c:pt>
                <c:pt idx="9">
                  <c:v>6634187316</c:v>
                </c:pt>
                <c:pt idx="10">
                  <c:v>12545849083</c:v>
                </c:pt>
                <c:pt idx="11">
                  <c:v>9181769912</c:v>
                </c:pt>
                <c:pt idx="12">
                  <c:v>12274416018</c:v>
                </c:pt>
                <c:pt idx="13">
                  <c:v>15162871287</c:v>
                </c:pt>
                <c:pt idx="14">
                  <c:v>24846641318</c:v>
                </c:pt>
                <c:pt idx="15">
                  <c:v>27778934625</c:v>
                </c:pt>
                <c:pt idx="16">
                  <c:v>36308883249</c:v>
                </c:pt>
                <c:pt idx="17">
                  <c:v>36035407725</c:v>
                </c:pt>
                <c:pt idx="18">
                  <c:v>36527862209</c:v>
                </c:pt>
                <c:pt idx="19">
                  <c:v>47259911894</c:v>
                </c:pt>
                <c:pt idx="20">
                  <c:v>64201788123</c:v>
                </c:pt>
                <c:pt idx="21">
                  <c:v>164000000000</c:v>
                </c:pt>
                <c:pt idx="22">
                  <c:v>143000000000</c:v>
                </c:pt>
                <c:pt idx="23">
                  <c:v>97094911791</c:v>
                </c:pt>
                <c:pt idx="24">
                  <c:v>73484359521</c:v>
                </c:pt>
                <c:pt idx="25">
                  <c:v>73745821156</c:v>
                </c:pt>
                <c:pt idx="26">
                  <c:v>54805852581</c:v>
                </c:pt>
                <c:pt idx="27">
                  <c:v>52676041931</c:v>
                </c:pt>
                <c:pt idx="28">
                  <c:v>49648470440</c:v>
                </c:pt>
                <c:pt idx="29">
                  <c:v>44003061108</c:v>
                </c:pt>
                <c:pt idx="30">
                  <c:v>54035795388</c:v>
                </c:pt>
                <c:pt idx="31">
                  <c:v>49118433048</c:v>
                </c:pt>
                <c:pt idx="32">
                  <c:v>47794925815</c:v>
                </c:pt>
                <c:pt idx="33">
                  <c:v>27752204320</c:v>
                </c:pt>
                <c:pt idx="34">
                  <c:v>33833042988</c:v>
                </c:pt>
                <c:pt idx="35">
                  <c:v>44062465800</c:v>
                </c:pt>
                <c:pt idx="36">
                  <c:v>51075815093</c:v>
                </c:pt>
                <c:pt idx="37">
                  <c:v>54457835193</c:v>
                </c:pt>
                <c:pt idx="38">
                  <c:v>54604050168</c:v>
                </c:pt>
                <c:pt idx="39">
                  <c:v>59372613486</c:v>
                </c:pt>
                <c:pt idx="40">
                  <c:v>69448756933</c:v>
                </c:pt>
                <c:pt idx="41">
                  <c:v>74030364472</c:v>
                </c:pt>
                <c:pt idx="42">
                  <c:v>95385819321</c:v>
                </c:pt>
                <c:pt idx="43">
                  <c:v>105000000000</c:v>
                </c:pt>
                <c:pt idx="44">
                  <c:v>136000000000</c:v>
                </c:pt>
                <c:pt idx="45">
                  <c:v>176000000000</c:v>
                </c:pt>
                <c:pt idx="46">
                  <c:v>236000000000</c:v>
                </c:pt>
                <c:pt idx="47">
                  <c:v>276000000000</c:v>
                </c:pt>
                <c:pt idx="48">
                  <c:v>339000000000</c:v>
                </c:pt>
                <c:pt idx="49">
                  <c:v>295000000000</c:v>
                </c:pt>
                <c:pt idx="50">
                  <c:v>361000000000</c:v>
                </c:pt>
                <c:pt idx="51">
                  <c:v>405000000000</c:v>
                </c:pt>
                <c:pt idx="52">
                  <c:v>456000000000</c:v>
                </c:pt>
                <c:pt idx="53">
                  <c:v>509000000000</c:v>
                </c:pt>
                <c:pt idx="54">
                  <c:v>547000000000</c:v>
                </c:pt>
                <c:pt idx="55">
                  <c:v>487000000000</c:v>
                </c:pt>
                <c:pt idx="56">
                  <c:v>405000000000</c:v>
                </c:pt>
                <c:pt idx="57">
                  <c:v>376000000000</c:v>
                </c:pt>
                <c:pt idx="58">
                  <c:v>397000000000</c:v>
                </c:pt>
                <c:pt idx="59">
                  <c:v>448000000000</c:v>
                </c:pt>
                <c:pt idx="60">
                  <c:v>432000000000</c:v>
                </c:pt>
              </c:numCache>
            </c:numRef>
          </c:val>
          <c:smooth val="0"/>
          <c:extLst>
            <c:ext xmlns:c16="http://schemas.microsoft.com/office/drawing/2014/chart" uri="{C3380CC4-5D6E-409C-BE32-E72D297353CC}">
              <c16:uniqueId val="{00000007-CACB-476B-BF99-8F764084DA2B}"/>
            </c:ext>
          </c:extLst>
        </c:ser>
        <c:ser>
          <c:idx val="8"/>
          <c:order val="8"/>
          <c:tx>
            <c:strRef>
              <c:f>[1]Sheet1!$J$1</c:f>
              <c:strCache>
                <c:ptCount val="1"/>
                <c:pt idx="0">
                  <c:v>United States</c:v>
                </c:pt>
              </c:strCache>
            </c:strRef>
          </c:tx>
          <c:spPr>
            <a:ln w="28575" cap="rnd">
              <a:solidFill>
                <a:srgbClr val="0070C0"/>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[1]Sheet1!$J$2:$J$62</c:f>
              <c:numCache>
                <c:formatCode>0</c:formatCode>
                <c:ptCount val="61"/>
                <c:pt idx="0">
                  <c:v>543000000000</c:v>
                </c:pt>
                <c:pt idx="1">
                  <c:v>563000000000</c:v>
                </c:pt>
                <c:pt idx="2">
                  <c:v>605000000000</c:v>
                </c:pt>
                <c:pt idx="3">
                  <c:v>639000000000</c:v>
                </c:pt>
                <c:pt idx="4">
                  <c:v>686000000000</c:v>
                </c:pt>
                <c:pt idx="5">
                  <c:v>744000000000</c:v>
                </c:pt>
                <c:pt idx="6">
                  <c:v>815000000000</c:v>
                </c:pt>
                <c:pt idx="7">
                  <c:v>862000000000</c:v>
                </c:pt>
                <c:pt idx="8">
                  <c:v>943000000000</c:v>
                </c:pt>
                <c:pt idx="9">
                  <c:v>1020000000000</c:v>
                </c:pt>
                <c:pt idx="10">
                  <c:v>1070000000000</c:v>
                </c:pt>
                <c:pt idx="11">
                  <c:v>1160000000000</c:v>
                </c:pt>
                <c:pt idx="12">
                  <c:v>1280000000000</c:v>
                </c:pt>
                <c:pt idx="13">
                  <c:v>1430000000000</c:v>
                </c:pt>
                <c:pt idx="14">
                  <c:v>1550000000000</c:v>
                </c:pt>
                <c:pt idx="15">
                  <c:v>1680000000000</c:v>
                </c:pt>
                <c:pt idx="16">
                  <c:v>1870000000000</c:v>
                </c:pt>
                <c:pt idx="17">
                  <c:v>2080000000000</c:v>
                </c:pt>
                <c:pt idx="18">
                  <c:v>2350000000000</c:v>
                </c:pt>
                <c:pt idx="19">
                  <c:v>2630000000000</c:v>
                </c:pt>
                <c:pt idx="20">
                  <c:v>2860000000000</c:v>
                </c:pt>
                <c:pt idx="21">
                  <c:v>3210000000000</c:v>
                </c:pt>
                <c:pt idx="22">
                  <c:v>3340000000000</c:v>
                </c:pt>
                <c:pt idx="23">
                  <c:v>3630000000000</c:v>
                </c:pt>
                <c:pt idx="24">
                  <c:v>4040000000000</c:v>
                </c:pt>
                <c:pt idx="25">
                  <c:v>4340000000000</c:v>
                </c:pt>
                <c:pt idx="26">
                  <c:v>4580000000000</c:v>
                </c:pt>
                <c:pt idx="27">
                  <c:v>4860000000000</c:v>
                </c:pt>
                <c:pt idx="28">
                  <c:v>5240000000000</c:v>
                </c:pt>
                <c:pt idx="29">
                  <c:v>5640000000000</c:v>
                </c:pt>
                <c:pt idx="30">
                  <c:v>5960000000000</c:v>
                </c:pt>
                <c:pt idx="31">
                  <c:v>6160000000000</c:v>
                </c:pt>
                <c:pt idx="32">
                  <c:v>6520000000000</c:v>
                </c:pt>
                <c:pt idx="33">
                  <c:v>6860000000000</c:v>
                </c:pt>
                <c:pt idx="34">
                  <c:v>7290000000000</c:v>
                </c:pt>
                <c:pt idx="35">
                  <c:v>7640000000000</c:v>
                </c:pt>
                <c:pt idx="36">
                  <c:v>8070000000000</c:v>
                </c:pt>
                <c:pt idx="37">
                  <c:v>8580000000000</c:v>
                </c:pt>
                <c:pt idx="38">
                  <c:v>9060000000000</c:v>
                </c:pt>
                <c:pt idx="39">
                  <c:v>9630000000000</c:v>
                </c:pt>
                <c:pt idx="40">
                  <c:v>10300000000000</c:v>
                </c:pt>
                <c:pt idx="41">
                  <c:v>10600000000000</c:v>
                </c:pt>
                <c:pt idx="42">
                  <c:v>10900000000000</c:v>
                </c:pt>
                <c:pt idx="43">
                  <c:v>11500000000000</c:v>
                </c:pt>
                <c:pt idx="44">
                  <c:v>12200000000000</c:v>
                </c:pt>
                <c:pt idx="45">
                  <c:v>13000000000000</c:v>
                </c:pt>
                <c:pt idx="46">
                  <c:v>13800000000000</c:v>
                </c:pt>
                <c:pt idx="47">
                  <c:v>14500000000000</c:v>
                </c:pt>
                <c:pt idx="48">
                  <c:v>14700000000000</c:v>
                </c:pt>
                <c:pt idx="49">
                  <c:v>14400000000000</c:v>
                </c:pt>
                <c:pt idx="50">
                  <c:v>15000000000000</c:v>
                </c:pt>
                <c:pt idx="51">
                  <c:v>15500000000000</c:v>
                </c:pt>
                <c:pt idx="52">
                  <c:v>16200000000000</c:v>
                </c:pt>
                <c:pt idx="53">
                  <c:v>16800000000000</c:v>
                </c:pt>
                <c:pt idx="54">
                  <c:v>17500000000000</c:v>
                </c:pt>
                <c:pt idx="55">
                  <c:v>18200000000000</c:v>
                </c:pt>
                <c:pt idx="56">
                  <c:v>18700000000000</c:v>
                </c:pt>
                <c:pt idx="57">
                  <c:v>19500000000000</c:v>
                </c:pt>
                <c:pt idx="58">
                  <c:v>20600000000000</c:v>
                </c:pt>
                <c:pt idx="59">
                  <c:v>21400000000000</c:v>
                </c:pt>
                <c:pt idx="60">
                  <c:v>21000000000000</c:v>
                </c:pt>
              </c:numCache>
            </c:numRef>
          </c:val>
          <c:smooth val="0"/>
          <c:extLst>
            <c:ext xmlns:c16="http://schemas.microsoft.com/office/drawing/2014/chart" uri="{C3380CC4-5D6E-409C-BE32-E72D297353CC}">
              <c16:uniqueId val="{00000008-CACB-476B-BF99-8F764084DA2B}"/>
            </c:ext>
          </c:extLst>
        </c:ser>
        <c:ser>
          <c:idx val="9"/>
          <c:order val="9"/>
          <c:tx>
            <c:strRef>
              <c:f>[1]Sheet1!$K$1</c:f>
              <c:strCache>
                <c:ptCount val="1"/>
                <c:pt idx="0">
                  <c:v>South Africa</c:v>
                </c:pt>
              </c:strCache>
            </c:strRef>
          </c:tx>
          <c:spPr>
            <a:ln w="28575" cap="rnd">
              <a:solidFill>
                <a:schemeClr val="bg1">
                  <a:lumMod val="75000"/>
                </a:schemeClr>
              </a:solidFill>
              <a:round/>
            </a:ln>
            <a:effectLst/>
          </c:spPr>
          <c:marker>
            <c:symbol val="none"/>
          </c:marker>
          <c:cat>
            <c:numRef>
              <c:f>[1]Sheet1!$A$2:$A$62</c:f>
              <c:numCache>
                <c:formatCode>General</c:formatCod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numCache>
            </c:numRef>
          </c:cat>
          <c:val>
            <c:numRef>
              <c:f>[1]Sheet1!$K$2:$K$62</c:f>
              <c:numCache>
                <c:formatCode>0</c:formatCode>
                <c:ptCount val="61"/>
                <c:pt idx="0">
                  <c:v>7575396973</c:v>
                </c:pt>
                <c:pt idx="1">
                  <c:v>7972996814</c:v>
                </c:pt>
                <c:pt idx="2">
                  <c:v>8497996604</c:v>
                </c:pt>
                <c:pt idx="3">
                  <c:v>9423396235</c:v>
                </c:pt>
                <c:pt idx="4">
                  <c:v>10373995855</c:v>
                </c:pt>
                <c:pt idx="5">
                  <c:v>11334395471</c:v>
                </c:pt>
                <c:pt idx="6">
                  <c:v>12354995063</c:v>
                </c:pt>
                <c:pt idx="7">
                  <c:v>13777394495</c:v>
                </c:pt>
                <c:pt idx="8">
                  <c:v>14894594048</c:v>
                </c:pt>
                <c:pt idx="9">
                  <c:v>16780393295</c:v>
                </c:pt>
                <c:pt idx="10">
                  <c:v>18418392640</c:v>
                </c:pt>
                <c:pt idx="11">
                  <c:v>20333691316</c:v>
                </c:pt>
                <c:pt idx="12">
                  <c:v>21357435928</c:v>
                </c:pt>
                <c:pt idx="13">
                  <c:v>29295674714</c:v>
                </c:pt>
                <c:pt idx="14">
                  <c:v>36807721038</c:v>
                </c:pt>
                <c:pt idx="15">
                  <c:v>38114542813</c:v>
                </c:pt>
                <c:pt idx="16">
                  <c:v>36603349970</c:v>
                </c:pt>
                <c:pt idx="17">
                  <c:v>40651349967</c:v>
                </c:pt>
                <c:pt idx="18">
                  <c:v>46739449962</c:v>
                </c:pt>
                <c:pt idx="19">
                  <c:v>57645721018</c:v>
                </c:pt>
                <c:pt idx="20">
                  <c:v>82980483388</c:v>
                </c:pt>
                <c:pt idx="21">
                  <c:v>85454420500</c:v>
                </c:pt>
                <c:pt idx="22">
                  <c:v>78423059790</c:v>
                </c:pt>
                <c:pt idx="23">
                  <c:v>87415851376</c:v>
                </c:pt>
                <c:pt idx="24">
                  <c:v>77344092907</c:v>
                </c:pt>
                <c:pt idx="25">
                  <c:v>59082638804</c:v>
                </c:pt>
                <c:pt idx="26">
                  <c:v>67521602553</c:v>
                </c:pt>
                <c:pt idx="27">
                  <c:v>88573697223</c:v>
                </c:pt>
                <c:pt idx="28">
                  <c:v>95176640968</c:v>
                </c:pt>
                <c:pt idx="29">
                  <c:v>99030856825</c:v>
                </c:pt>
                <c:pt idx="30">
                  <c:v>116000000000</c:v>
                </c:pt>
                <c:pt idx="31">
                  <c:v>124000000000</c:v>
                </c:pt>
                <c:pt idx="32">
                  <c:v>135000000000</c:v>
                </c:pt>
                <c:pt idx="33">
                  <c:v>147000000000</c:v>
                </c:pt>
                <c:pt idx="34">
                  <c:v>154000000000</c:v>
                </c:pt>
                <c:pt idx="35">
                  <c:v>172000000000</c:v>
                </c:pt>
                <c:pt idx="36">
                  <c:v>163000000000</c:v>
                </c:pt>
                <c:pt idx="37">
                  <c:v>169000000000</c:v>
                </c:pt>
                <c:pt idx="38">
                  <c:v>153000000000</c:v>
                </c:pt>
                <c:pt idx="39">
                  <c:v>152000000000</c:v>
                </c:pt>
                <c:pt idx="40">
                  <c:v>152000000000</c:v>
                </c:pt>
                <c:pt idx="41">
                  <c:v>135000000000</c:v>
                </c:pt>
                <c:pt idx="42">
                  <c:v>129000000000</c:v>
                </c:pt>
                <c:pt idx="43">
                  <c:v>197000000000</c:v>
                </c:pt>
                <c:pt idx="44">
                  <c:v>256000000000</c:v>
                </c:pt>
                <c:pt idx="45">
                  <c:v>289000000000</c:v>
                </c:pt>
                <c:pt idx="46">
                  <c:v>304000000000</c:v>
                </c:pt>
                <c:pt idx="47">
                  <c:v>333000000000</c:v>
                </c:pt>
                <c:pt idx="48">
                  <c:v>316000000000</c:v>
                </c:pt>
                <c:pt idx="49">
                  <c:v>330000000000</c:v>
                </c:pt>
                <c:pt idx="50">
                  <c:v>417000000000</c:v>
                </c:pt>
                <c:pt idx="51">
                  <c:v>458000000000</c:v>
                </c:pt>
                <c:pt idx="52">
                  <c:v>434000000000</c:v>
                </c:pt>
                <c:pt idx="53">
                  <c:v>401000000000</c:v>
                </c:pt>
                <c:pt idx="54">
                  <c:v>381000000000</c:v>
                </c:pt>
                <c:pt idx="55">
                  <c:v>347000000000</c:v>
                </c:pt>
                <c:pt idx="56">
                  <c:v>324000000000</c:v>
                </c:pt>
                <c:pt idx="57">
                  <c:v>381000000000</c:v>
                </c:pt>
                <c:pt idx="58">
                  <c:v>405000000000</c:v>
                </c:pt>
                <c:pt idx="59">
                  <c:v>388000000000</c:v>
                </c:pt>
                <c:pt idx="60">
                  <c:v>335000000000</c:v>
                </c:pt>
              </c:numCache>
            </c:numRef>
          </c:val>
          <c:smooth val="0"/>
          <c:extLst>
            <c:ext xmlns:c16="http://schemas.microsoft.com/office/drawing/2014/chart" uri="{C3380CC4-5D6E-409C-BE32-E72D297353CC}">
              <c16:uniqueId val="{00000009-CACB-476B-BF99-8F764084DA2B}"/>
            </c:ext>
          </c:extLst>
        </c:ser>
        <c:dLbls>
          <c:showLegendKey val="0"/>
          <c:showVal val="0"/>
          <c:showCatName val="0"/>
          <c:showSerName val="0"/>
          <c:showPercent val="0"/>
          <c:showBubbleSize val="0"/>
        </c:dLbls>
        <c:smooth val="0"/>
        <c:axId val="1969364639"/>
        <c:axId val="1969365119"/>
      </c:lineChart>
      <c:catAx>
        <c:axId val="1969364639"/>
        <c:scaling>
          <c:orientation val="minMax"/>
        </c:scaling>
        <c:delete val="0"/>
        <c:axPos val="b"/>
        <c:numFmt formatCode="General" sourceLinked="1"/>
        <c:majorTickMark val="cross"/>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69365119"/>
        <c:crosses val="autoZero"/>
        <c:auto val="0"/>
        <c:lblAlgn val="ctr"/>
        <c:lblOffset val="10"/>
        <c:tickLblSkip val="10"/>
        <c:tickMarkSkip val="10"/>
        <c:noMultiLvlLbl val="0"/>
      </c:catAx>
      <c:valAx>
        <c:axId val="19693651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969364639"/>
        <c:crosses val="autoZero"/>
        <c:crossBetween val="midCat"/>
        <c:dispUnits>
          <c:builtInUnit val="tr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no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GB" sz="1400" b="1" i="0" u="none" strike="noStrike" baseline="0">
                <a:solidFill>
                  <a:sysClr val="windowText" lastClr="000000"/>
                </a:solidFill>
                <a:effectLst/>
              </a:rPr>
              <a:t>Driving Force: </a:t>
            </a:r>
            <a:r>
              <a:rPr lang="en-GB" sz="1400" b="1" i="0" u="none" strike="noStrike" baseline="0">
                <a:solidFill>
                  <a:schemeClr val="tx2">
                    <a:lumMod val="50000"/>
                    <a:lumOff val="50000"/>
                  </a:schemeClr>
                </a:solidFill>
                <a:effectLst/>
              </a:rPr>
              <a:t>Mexico's</a:t>
            </a:r>
            <a:r>
              <a:rPr lang="en-GB" sz="1400" b="1" i="0" u="none" strike="noStrike" baseline="0">
                <a:solidFill>
                  <a:sysClr val="windowText" lastClr="000000"/>
                </a:solidFill>
                <a:effectLst/>
              </a:rPr>
              <a:t> 65% Surge in Parts Supply</a:t>
            </a:r>
            <a:endParaRPr lang="en-GB" b="1">
              <a:solidFill>
                <a:sysClr val="windowText" lastClr="000000"/>
              </a:solidFill>
            </a:endParaRPr>
          </a:p>
        </c:rich>
      </c:tx>
      <c:layout>
        <c:manualLayout>
          <c:xMode val="edge"/>
          <c:yMode val="edge"/>
          <c:x val="9.4423001046437839E-3"/>
          <c:y val="1.4618731869042681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7889355568099546E-2"/>
          <c:y val="0.17171296296296296"/>
          <c:w val="0.68401077269187505"/>
          <c:h val="0.6714577865266842"/>
        </c:manualLayout>
      </c:layout>
      <c:barChart>
        <c:barDir val="bar"/>
        <c:grouping val="percentStacked"/>
        <c:varyColors val="0"/>
        <c:ser>
          <c:idx val="1"/>
          <c:order val="0"/>
          <c:tx>
            <c:strRef>
              <c:f>Sheet1!$C$4:$C$5</c:f>
              <c:strCache>
                <c:ptCount val="2"/>
                <c:pt idx="0">
                  <c:v>Mexico</c:v>
                </c:pt>
              </c:strCache>
            </c:strRef>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Sheet1!$C$6:$C$10</c:f>
              <c:numCache>
                <c:formatCode>0%</c:formatCode>
                <c:ptCount val="5"/>
                <c:pt idx="0">
                  <c:v>0.36197916666666669</c:v>
                </c:pt>
                <c:pt idx="1">
                  <c:v>0.66920415224913499</c:v>
                </c:pt>
                <c:pt idx="2">
                  <c:v>0.70588235294117652</c:v>
                </c:pt>
                <c:pt idx="3">
                  <c:v>0.77740863787375414</c:v>
                </c:pt>
                <c:pt idx="4">
                  <c:v>0.85696202531645571</c:v>
                </c:pt>
              </c:numCache>
            </c:numRef>
          </c:val>
          <c:extLst>
            <c:ext xmlns:c16="http://schemas.microsoft.com/office/drawing/2014/chart" uri="{C3380CC4-5D6E-409C-BE32-E72D297353CC}">
              <c16:uniqueId val="{00000000-3124-48DD-A8CE-AF0E8FF98F7B}"/>
            </c:ext>
          </c:extLst>
        </c:ser>
        <c:ser>
          <c:idx val="0"/>
          <c:order val="1"/>
          <c:tx>
            <c:strRef>
              <c:f>Sheet1!$B$4:$B$5</c:f>
              <c:strCache>
                <c:ptCount val="2"/>
                <c:pt idx="0">
                  <c:v>England</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Sheet1!$B$6:$B$10</c:f>
              <c:numCache>
                <c:formatCode>0%</c:formatCode>
                <c:ptCount val="5"/>
                <c:pt idx="0">
                  <c:v>0.63802083333333337</c:v>
                </c:pt>
                <c:pt idx="1">
                  <c:v>0.33079584775086507</c:v>
                </c:pt>
                <c:pt idx="2">
                  <c:v>0.29411764705882354</c:v>
                </c:pt>
                <c:pt idx="3">
                  <c:v>0.22259136212624583</c:v>
                </c:pt>
                <c:pt idx="4">
                  <c:v>0.14303797468354432</c:v>
                </c:pt>
              </c:numCache>
            </c:numRef>
          </c:val>
          <c:extLst>
            <c:ext xmlns:c16="http://schemas.microsoft.com/office/drawing/2014/chart" uri="{C3380CC4-5D6E-409C-BE32-E72D297353CC}">
              <c16:uniqueId val="{00000001-3124-48DD-A8CE-AF0E8FF98F7B}"/>
            </c:ext>
          </c:extLst>
        </c:ser>
        <c:dLbls>
          <c:dLblPos val="ctr"/>
          <c:showLegendKey val="0"/>
          <c:showVal val="1"/>
          <c:showCatName val="0"/>
          <c:showSerName val="0"/>
          <c:showPercent val="0"/>
          <c:showBubbleSize val="0"/>
        </c:dLbls>
        <c:gapWidth val="150"/>
        <c:overlap val="100"/>
        <c:axId val="1041851088"/>
        <c:axId val="1041823728"/>
      </c:barChart>
      <c:lineChart>
        <c:grouping val="standard"/>
        <c:varyColors val="0"/>
        <c:ser>
          <c:idx val="2"/>
          <c:order val="2"/>
          <c:tx>
            <c:strRef>
              <c:f>Sheet1!$F$4</c:f>
              <c:strCache>
                <c:ptCount val="1"/>
                <c:pt idx="0">
                  <c:v>Total</c:v>
                </c:pt>
              </c:strCache>
            </c:strRef>
          </c:tx>
          <c:spPr>
            <a:ln w="28575" cap="rnd">
              <a:noFill/>
              <a:round/>
            </a:ln>
            <a:effectLst/>
          </c:spPr>
          <c:marker>
            <c:symbol val="none"/>
          </c:marker>
          <c:dLbls>
            <c:dLbl>
              <c:idx val="0"/>
              <c:layout>
                <c:manualLayout>
                  <c:x val="0.6137041764010267"/>
                  <c:y val="0.25000000000000011"/>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24-48DD-A8CE-AF0E8FF98F7B}"/>
                </c:ext>
              </c:extLst>
            </c:dLbl>
            <c:dLbl>
              <c:idx val="1"/>
              <c:layout>
                <c:manualLayout>
                  <c:x val="0.47565202186265176"/>
                  <c:y val="0.40277777777777779"/>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24-48DD-A8CE-AF0E8FF98F7B}"/>
                </c:ext>
              </c:extLst>
            </c:dLbl>
            <c:dLbl>
              <c:idx val="2"/>
              <c:layout>
                <c:manualLayout>
                  <c:x val="0.33696605232038301"/>
                  <c:y val="-0.32407407407407407"/>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124-48DD-A8CE-AF0E8FF98F7B}"/>
                </c:ext>
              </c:extLst>
            </c:dLbl>
            <c:dLbl>
              <c:idx val="3"/>
              <c:layout>
                <c:manualLayout>
                  <c:x val="0.19016485684387499"/>
                  <c:y val="-0.33382062439563481"/>
                </c:manualLayout>
              </c:layout>
              <c:dLblPos val="r"/>
              <c:showLegendKey val="0"/>
              <c:showVal val="1"/>
              <c:showCatName val="1"/>
              <c:showSerName val="0"/>
              <c:showPercent val="0"/>
              <c:showBubbleSize val="0"/>
              <c:extLst>
                <c:ext xmlns:c15="http://schemas.microsoft.com/office/drawing/2012/chart" uri="{CE6537A1-D6FC-4f65-9D91-7224C49458BB}">
                  <c15:layout>
                    <c:manualLayout>
                      <c:w val="0.23264697304993739"/>
                      <c:h val="0.12561403508771929"/>
                    </c:manualLayout>
                  </c15:layout>
                </c:ext>
                <c:ext xmlns:c16="http://schemas.microsoft.com/office/drawing/2014/chart" uri="{C3380CC4-5D6E-409C-BE32-E72D297353CC}">
                  <c16:uniqueId val="{00000005-3124-48DD-A8CE-AF0E8FF98F7B}"/>
                </c:ext>
              </c:extLst>
            </c:dLbl>
            <c:dLbl>
              <c:idx val="4"/>
              <c:layout>
                <c:manualLayout>
                  <c:x val="6.1384514435695536E-2"/>
                  <c:y val="-0.27777777777777785"/>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124-48DD-A8CE-AF0E8FF98F7B}"/>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Sheet1!$A$6:$A$10</c:f>
              <c:strCache>
                <c:ptCount val="5"/>
                <c:pt idx="0">
                  <c:v>Battery cells</c:v>
                </c:pt>
                <c:pt idx="1">
                  <c:v>Sensors</c:v>
                </c:pt>
                <c:pt idx="2">
                  <c:v>LCD Displays</c:v>
                </c:pt>
                <c:pt idx="3">
                  <c:v>Microprocessors</c:v>
                </c:pt>
                <c:pt idx="4">
                  <c:v>HPC chips</c:v>
                </c:pt>
              </c:strCache>
            </c:strRef>
          </c:cat>
          <c:val>
            <c:numRef>
              <c:f>Sheet1!$F$6:$F$10</c:f>
              <c:numCache>
                <c:formatCode>_-* #,##0_-;\-* #,##0_-;_-* "-"??_-;_-@_-</c:formatCode>
                <c:ptCount val="5"/>
                <c:pt idx="0" formatCode="General">
                  <c:v>768</c:v>
                </c:pt>
                <c:pt idx="1">
                  <c:v>1445</c:v>
                </c:pt>
                <c:pt idx="2" formatCode="General">
                  <c:v>17</c:v>
                </c:pt>
                <c:pt idx="3" formatCode="General">
                  <c:v>301</c:v>
                </c:pt>
                <c:pt idx="4" formatCode="General">
                  <c:v>790</c:v>
                </c:pt>
              </c:numCache>
            </c:numRef>
          </c:val>
          <c:smooth val="0"/>
          <c:extLst>
            <c:ext xmlns:c16="http://schemas.microsoft.com/office/drawing/2014/chart" uri="{C3380CC4-5D6E-409C-BE32-E72D297353CC}">
              <c16:uniqueId val="{00000007-3124-48DD-A8CE-AF0E8FF98F7B}"/>
            </c:ext>
          </c:extLst>
        </c:ser>
        <c:dLbls>
          <c:showLegendKey val="0"/>
          <c:showVal val="0"/>
          <c:showCatName val="0"/>
          <c:showSerName val="0"/>
          <c:showPercent val="0"/>
          <c:showBubbleSize val="0"/>
        </c:dLbls>
        <c:marker val="1"/>
        <c:smooth val="0"/>
        <c:axId val="1398804576"/>
        <c:axId val="1398812736"/>
      </c:lineChart>
      <c:catAx>
        <c:axId val="1041851088"/>
        <c:scaling>
          <c:orientation val="minMax"/>
        </c:scaling>
        <c:delete val="1"/>
        <c:axPos val="l"/>
        <c:numFmt formatCode="General" sourceLinked="1"/>
        <c:majorTickMark val="none"/>
        <c:minorTickMark val="none"/>
        <c:tickLblPos val="nextTo"/>
        <c:crossAx val="1041823728"/>
        <c:crosses val="autoZero"/>
        <c:auto val="1"/>
        <c:lblAlgn val="ctr"/>
        <c:lblOffset val="100"/>
        <c:noMultiLvlLbl val="0"/>
      </c:catAx>
      <c:valAx>
        <c:axId val="1041823728"/>
        <c:scaling>
          <c:orientation val="minMax"/>
        </c:scaling>
        <c:delete val="1"/>
        <c:axPos val="b"/>
        <c:numFmt formatCode="0%" sourceLinked="1"/>
        <c:majorTickMark val="none"/>
        <c:minorTickMark val="none"/>
        <c:tickLblPos val="nextTo"/>
        <c:crossAx val="1041851088"/>
        <c:crosses val="autoZero"/>
        <c:crossBetween val="between"/>
      </c:valAx>
      <c:valAx>
        <c:axId val="1398812736"/>
        <c:scaling>
          <c:orientation val="minMax"/>
        </c:scaling>
        <c:delete val="1"/>
        <c:axPos val="r"/>
        <c:numFmt formatCode="General" sourceLinked="1"/>
        <c:majorTickMark val="out"/>
        <c:minorTickMark val="none"/>
        <c:tickLblPos val="nextTo"/>
        <c:crossAx val="1398804576"/>
        <c:crosses val="max"/>
        <c:crossBetween val="between"/>
      </c:valAx>
      <c:catAx>
        <c:axId val="1398804576"/>
        <c:scaling>
          <c:orientation val="minMax"/>
        </c:scaling>
        <c:delete val="1"/>
        <c:axPos val="b"/>
        <c:numFmt formatCode="General" sourceLinked="1"/>
        <c:majorTickMark val="out"/>
        <c:minorTickMark val="none"/>
        <c:tickLblPos val="nextTo"/>
        <c:crossAx val="1398812736"/>
        <c:crosses val="autoZero"/>
        <c:auto val="1"/>
        <c:lblAlgn val="ctr"/>
        <c:lblOffset val="100"/>
        <c:noMultiLvlLbl val="0"/>
      </c:catAx>
      <c:spPr>
        <a:noFill/>
        <a:ln>
          <a:noFill/>
        </a:ln>
        <a:effectLst/>
      </c:spPr>
    </c:plotArea>
    <c:legend>
      <c:legendPos val="b"/>
      <c:legendEntry>
        <c:idx val="2"/>
        <c:delete val="1"/>
      </c:legendEntry>
      <c:layout>
        <c:manualLayout>
          <c:xMode val="edge"/>
          <c:yMode val="edge"/>
          <c:x val="0.77010996174497792"/>
          <c:y val="6.1494336234286504E-2"/>
          <c:w val="0.20952813590608865"/>
          <c:h val="7.9674778613013322E-2"/>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6.png"/><Relationship Id="rId7" Type="http://schemas.openxmlformats.org/officeDocument/2006/relationships/image" Target="../media/image8.png"/><Relationship Id="rId2"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chart" Target="../charts/chart3.xml"/><Relationship Id="rId5" Type="http://schemas.openxmlformats.org/officeDocument/2006/relationships/image" Target="../media/image7.png"/><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8</xdr:col>
      <xdr:colOff>167640</xdr:colOff>
      <xdr:row>25</xdr:row>
      <xdr:rowOff>91440</xdr:rowOff>
    </xdr:from>
    <xdr:to>
      <xdr:col>18</xdr:col>
      <xdr:colOff>411480</xdr:colOff>
      <xdr:row>42</xdr:row>
      <xdr:rowOff>167640</xdr:rowOff>
    </xdr:to>
    <xdr:graphicFrame macro="">
      <xdr:nvGraphicFramePr>
        <xdr:cNvPr id="4" name="Chart 3">
          <a:extLst>
            <a:ext uri="{FF2B5EF4-FFF2-40B4-BE49-F238E27FC236}">
              <a16:creationId xmlns:a16="http://schemas.microsoft.com/office/drawing/2014/main" id="{19BC88AF-E1FA-3A4A-ED98-A73184C5B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845820</xdr:colOff>
      <xdr:row>58</xdr:row>
      <xdr:rowOff>45720</xdr:rowOff>
    </xdr:from>
    <xdr:to>
      <xdr:col>7</xdr:col>
      <xdr:colOff>989820</xdr:colOff>
      <xdr:row>58</xdr:row>
      <xdr:rowOff>153720</xdr:rowOff>
    </xdr:to>
    <xdr:pic>
      <xdr:nvPicPr>
        <xdr:cNvPr id="14" name="Picture 13">
          <a:extLst>
            <a:ext uri="{FF2B5EF4-FFF2-40B4-BE49-F238E27FC236}">
              <a16:creationId xmlns:a16="http://schemas.microsoft.com/office/drawing/2014/main" id="{E2C48457-25C6-768C-F175-DF90DA4474F0}"/>
            </a:ext>
          </a:extLst>
        </xdr:cNvPr>
        <xdr:cNvPicPr>
          <a:picLocks/>
        </xdr:cNvPicPr>
      </xdr:nvPicPr>
      <xdr:blipFill>
        <a:blip xmlns:r="http://schemas.openxmlformats.org/officeDocument/2006/relationships" r:embed="rId2"/>
        <a:stretch>
          <a:fillRect/>
        </a:stretch>
      </xdr:blipFill>
      <xdr:spPr>
        <a:xfrm>
          <a:off x="8420100" y="10698480"/>
          <a:ext cx="144000" cy="108000"/>
        </a:xfrm>
        <a:prstGeom prst="rect">
          <a:avLst/>
        </a:prstGeom>
      </xdr:spPr>
    </xdr:pic>
    <xdr:clientData/>
  </xdr:twoCellAnchor>
  <xdr:twoCellAnchor editAs="oneCell">
    <xdr:from>
      <xdr:col>9</xdr:col>
      <xdr:colOff>553860</xdr:colOff>
      <xdr:row>58</xdr:row>
      <xdr:rowOff>50940</xdr:rowOff>
    </xdr:from>
    <xdr:to>
      <xdr:col>9</xdr:col>
      <xdr:colOff>697860</xdr:colOff>
      <xdr:row>58</xdr:row>
      <xdr:rowOff>158940</xdr:rowOff>
    </xdr:to>
    <xdr:pic>
      <xdr:nvPicPr>
        <xdr:cNvPr id="15" name="Picture 14">
          <a:extLst>
            <a:ext uri="{FF2B5EF4-FFF2-40B4-BE49-F238E27FC236}">
              <a16:creationId xmlns:a16="http://schemas.microsoft.com/office/drawing/2014/main" id="{CB6CE0AD-21BD-4962-B016-912740A27AC1}"/>
            </a:ext>
          </a:extLst>
        </xdr:cNvPr>
        <xdr:cNvPicPr>
          <a:picLocks/>
        </xdr:cNvPicPr>
      </xdr:nvPicPr>
      <xdr:blipFill>
        <a:blip xmlns:r="http://schemas.openxmlformats.org/officeDocument/2006/relationships" r:embed="rId3"/>
        <a:stretch>
          <a:fillRect/>
        </a:stretch>
      </xdr:blipFill>
      <xdr:spPr>
        <a:xfrm>
          <a:off x="9743580" y="10703700"/>
          <a:ext cx="144000" cy="108000"/>
        </a:xfrm>
        <a:prstGeom prst="rect">
          <a:avLst/>
        </a:prstGeom>
      </xdr:spPr>
    </xdr:pic>
    <xdr:clientData/>
  </xdr:twoCellAnchor>
  <xdr:twoCellAnchor editAs="absolute">
    <xdr:from>
      <xdr:col>4</xdr:col>
      <xdr:colOff>1249680</xdr:colOff>
      <xdr:row>70</xdr:row>
      <xdr:rowOff>38100</xdr:rowOff>
    </xdr:from>
    <xdr:to>
      <xdr:col>6</xdr:col>
      <xdr:colOff>7620</xdr:colOff>
      <xdr:row>84</xdr:row>
      <xdr:rowOff>59055</xdr:rowOff>
    </xdr:to>
    <mc:AlternateContent xmlns:mc="http://schemas.openxmlformats.org/markup-compatibility/2006" xmlns:sle15="http://schemas.microsoft.com/office/drawing/2012/slicer">
      <mc:Choice Requires="sle15">
        <xdr:graphicFrame macro="">
          <xdr:nvGraphicFramePr>
            <xdr:cNvPr id="18" name="Year">
              <a:extLst>
                <a:ext uri="{FF2B5EF4-FFF2-40B4-BE49-F238E27FC236}">
                  <a16:creationId xmlns:a16="http://schemas.microsoft.com/office/drawing/2014/main" id="{B8234B5E-51A5-3FAB-F977-32487E2C160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553200" y="12885420"/>
              <a:ext cx="1828800" cy="25812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6</xdr:col>
      <xdr:colOff>502920</xdr:colOff>
      <xdr:row>78</xdr:row>
      <xdr:rowOff>175260</xdr:rowOff>
    </xdr:from>
    <xdr:to>
      <xdr:col>10</xdr:col>
      <xdr:colOff>121920</xdr:colOff>
      <xdr:row>93</xdr:row>
      <xdr:rowOff>175260</xdr:rowOff>
    </xdr:to>
    <xdr:graphicFrame macro="">
      <xdr:nvGraphicFramePr>
        <xdr:cNvPr id="19" name="Chart 18">
          <a:extLst>
            <a:ext uri="{FF2B5EF4-FFF2-40B4-BE49-F238E27FC236}">
              <a16:creationId xmlns:a16="http://schemas.microsoft.com/office/drawing/2014/main" id="{424C400D-8560-EA6B-38C3-01F8E48A6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516758</xdr:colOff>
      <xdr:row>58</xdr:row>
      <xdr:rowOff>60963</xdr:rowOff>
    </xdr:from>
    <xdr:to>
      <xdr:col>12</xdr:col>
      <xdr:colOff>660758</xdr:colOff>
      <xdr:row>58</xdr:row>
      <xdr:rowOff>168963</xdr:rowOff>
    </xdr:to>
    <xdr:pic>
      <xdr:nvPicPr>
        <xdr:cNvPr id="6" name="Picture 5">
          <a:extLst>
            <a:ext uri="{FF2B5EF4-FFF2-40B4-BE49-F238E27FC236}">
              <a16:creationId xmlns:a16="http://schemas.microsoft.com/office/drawing/2014/main" id="{00C24E4D-15A2-4180-9145-D92984A24208}"/>
            </a:ext>
          </a:extLst>
        </xdr:cNvPr>
        <xdr:cNvPicPr>
          <a:picLocks/>
        </xdr:cNvPicPr>
      </xdr:nvPicPr>
      <xdr:blipFill>
        <a:blip xmlns:r="http://schemas.openxmlformats.org/officeDocument/2006/relationships" r:embed="rId5"/>
        <a:stretch>
          <a:fillRect/>
        </a:stretch>
      </xdr:blipFill>
      <xdr:spPr>
        <a:xfrm>
          <a:off x="12000098" y="10713723"/>
          <a:ext cx="144000" cy="108000"/>
        </a:xfrm>
        <a:prstGeom prst="rect">
          <a:avLst/>
        </a:prstGeom>
      </xdr:spPr>
    </xdr:pic>
    <xdr:clientData/>
  </xdr:twoCellAnchor>
  <xdr:twoCellAnchor>
    <xdr:from>
      <xdr:col>3</xdr:col>
      <xdr:colOff>60960</xdr:colOff>
      <xdr:row>122</xdr:row>
      <xdr:rowOff>83820</xdr:rowOff>
    </xdr:from>
    <xdr:to>
      <xdr:col>4</xdr:col>
      <xdr:colOff>1645920</xdr:colOff>
      <xdr:row>137</xdr:row>
      <xdr:rowOff>83820</xdr:rowOff>
    </xdr:to>
    <xdr:graphicFrame macro="">
      <xdr:nvGraphicFramePr>
        <xdr:cNvPr id="8" name="Chart 7">
          <a:extLst>
            <a:ext uri="{FF2B5EF4-FFF2-40B4-BE49-F238E27FC236}">
              <a16:creationId xmlns:a16="http://schemas.microsoft.com/office/drawing/2014/main" id="{9CEF3CC9-E1D3-0818-928C-3E34CF292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506417</xdr:colOff>
      <xdr:row>58</xdr:row>
      <xdr:rowOff>53342</xdr:rowOff>
    </xdr:from>
    <xdr:to>
      <xdr:col>11</xdr:col>
      <xdr:colOff>650417</xdr:colOff>
      <xdr:row>58</xdr:row>
      <xdr:rowOff>161342</xdr:rowOff>
    </xdr:to>
    <xdr:pic>
      <xdr:nvPicPr>
        <xdr:cNvPr id="9" name="Picture 8">
          <a:extLst>
            <a:ext uri="{FF2B5EF4-FFF2-40B4-BE49-F238E27FC236}">
              <a16:creationId xmlns:a16="http://schemas.microsoft.com/office/drawing/2014/main" id="{56A9D52B-6D59-8E65-C383-4F12199AF61B}"/>
            </a:ext>
          </a:extLst>
        </xdr:cNvPr>
        <xdr:cNvPicPr>
          <a:picLocks/>
        </xdr:cNvPicPr>
      </xdr:nvPicPr>
      <xdr:blipFill>
        <a:blip xmlns:r="http://schemas.openxmlformats.org/officeDocument/2006/relationships" r:embed="rId7"/>
        <a:stretch>
          <a:fillRect/>
        </a:stretch>
      </xdr:blipFill>
      <xdr:spPr>
        <a:xfrm>
          <a:off x="11121077" y="10706102"/>
          <a:ext cx="144000" cy="108000"/>
        </a:xfrm>
        <a:prstGeom prst="rect">
          <a:avLst/>
        </a:prstGeom>
      </xdr:spPr>
    </xdr:pic>
    <xdr:clientData/>
  </xdr:twoCellAnchor>
  <xdr:twoCellAnchor>
    <xdr:from>
      <xdr:col>1</xdr:col>
      <xdr:colOff>350520</xdr:colOff>
      <xdr:row>5</xdr:row>
      <xdr:rowOff>152400</xdr:rowOff>
    </xdr:from>
    <xdr:to>
      <xdr:col>4</xdr:col>
      <xdr:colOff>1760220</xdr:colOff>
      <xdr:row>20</xdr:row>
      <xdr:rowOff>99060</xdr:rowOff>
    </xdr:to>
    <xdr:graphicFrame macro="">
      <xdr:nvGraphicFramePr>
        <xdr:cNvPr id="20" name="Chart 19">
          <a:extLst>
            <a:ext uri="{FF2B5EF4-FFF2-40B4-BE49-F238E27FC236}">
              <a16:creationId xmlns:a16="http://schemas.microsoft.com/office/drawing/2014/main" id="{8121A3AF-E32D-8518-3A09-01FA5C3A1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0.02498</cdr:x>
      <cdr:y>0.13333</cdr:y>
    </cdr:from>
    <cdr:to>
      <cdr:x>0.17079</cdr:x>
      <cdr:y>0.21111</cdr:y>
    </cdr:to>
    <cdr:sp macro="" textlink="Sheet1!$A$10">
      <cdr:nvSpPr>
        <cdr:cNvPr id="2" name="TextBox 1">
          <a:extLst xmlns:a="http://schemas.openxmlformats.org/drawingml/2006/main">
            <a:ext uri="{FF2B5EF4-FFF2-40B4-BE49-F238E27FC236}">
              <a16:creationId xmlns:a16="http://schemas.microsoft.com/office/drawing/2014/main" id="{CC3BF2A2-EECC-DF6A-0017-E619A4B103C9}"/>
            </a:ext>
          </a:extLst>
        </cdr:cNvPr>
        <cdr:cNvSpPr txBox="1"/>
      </cdr:nvSpPr>
      <cdr:spPr>
        <a:xfrm xmlns:a="http://schemas.openxmlformats.org/drawingml/2006/main">
          <a:off x="138567" y="365760"/>
          <a:ext cx="808850" cy="2133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FE5EDCF-1C22-4076-97F8-769AC42048DE}" type="TxLink">
            <a:rPr lang="en-US" sz="1100" b="1" i="0" u="none" strike="noStrike">
              <a:solidFill>
                <a:sysClr val="windowText" lastClr="000000"/>
              </a:solidFill>
              <a:latin typeface="Aptos Narrow"/>
            </a:rPr>
            <a:t>HPC chips</a:t>
          </a:fld>
          <a:endParaRPr lang="en-GB" sz="1100" b="1">
            <a:solidFill>
              <a:sysClr val="windowText" lastClr="000000"/>
            </a:solidFill>
          </a:endParaRPr>
        </a:p>
      </cdr:txBody>
    </cdr:sp>
  </cdr:relSizeAnchor>
  <cdr:relSizeAnchor xmlns:cdr="http://schemas.openxmlformats.org/drawingml/2006/chartDrawing">
    <cdr:from>
      <cdr:x>0.01908</cdr:x>
      <cdr:y>0.26852</cdr:y>
    </cdr:from>
    <cdr:to>
      <cdr:x>0.16489</cdr:x>
      <cdr:y>0.3463</cdr:y>
    </cdr:to>
    <cdr:sp macro="" textlink="Sheet1!$A$9">
      <cdr:nvSpPr>
        <cdr:cNvPr id="3"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05841" y="736600"/>
          <a:ext cx="808849"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072F04F-C213-4640-A0BF-44A52CDC4EE7}" type="TxLink">
            <a:rPr lang="en-US" sz="1100" b="1" i="0" u="none" strike="noStrike">
              <a:solidFill>
                <a:sysClr val="windowText" lastClr="000000"/>
              </a:solidFill>
              <a:latin typeface="Aptos Narrow"/>
            </a:rPr>
            <a:t>Microprocessors</a:t>
          </a:fld>
          <a:endParaRPr lang="en-GB" sz="1100" b="1">
            <a:solidFill>
              <a:sysClr val="windowText" lastClr="000000"/>
            </a:solidFill>
          </a:endParaRPr>
        </a:p>
      </cdr:txBody>
    </cdr:sp>
  </cdr:relSizeAnchor>
  <cdr:relSizeAnchor xmlns:cdr="http://schemas.openxmlformats.org/drawingml/2006/chartDrawing">
    <cdr:from>
      <cdr:x>0.01876</cdr:x>
      <cdr:y>0.40185</cdr:y>
    </cdr:from>
    <cdr:to>
      <cdr:x>0.16457</cdr:x>
      <cdr:y>0.47963</cdr:y>
    </cdr:to>
    <cdr:sp macro="" textlink="Sheet1!$A$8">
      <cdr:nvSpPr>
        <cdr:cNvPr id="4"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04081" y="110236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9DABE26-A319-4244-9EDF-8CEF7EFB7C5B}" type="TxLink">
            <a:rPr lang="en-US" sz="1100" b="1" i="0" u="none" strike="noStrike">
              <a:solidFill>
                <a:sysClr val="windowText" lastClr="000000"/>
              </a:solidFill>
              <a:latin typeface="Aptos Narrow"/>
            </a:rPr>
            <a:t>LCD Displays</a:t>
          </a:fld>
          <a:endParaRPr lang="en-GB" sz="1100" b="1">
            <a:solidFill>
              <a:sysClr val="windowText" lastClr="000000"/>
            </a:solidFill>
          </a:endParaRPr>
        </a:p>
      </cdr:txBody>
    </cdr:sp>
  </cdr:relSizeAnchor>
  <cdr:relSizeAnchor xmlns:cdr="http://schemas.openxmlformats.org/drawingml/2006/chartDrawing">
    <cdr:from>
      <cdr:x>0.02061</cdr:x>
      <cdr:y>0.53519</cdr:y>
    </cdr:from>
    <cdr:to>
      <cdr:x>0.16642</cdr:x>
      <cdr:y>0.61296</cdr:y>
    </cdr:to>
    <cdr:sp macro="" textlink="Sheet1!$A$7">
      <cdr:nvSpPr>
        <cdr:cNvPr id="5"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14340" y="146812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ED1A6DEC-BC14-424A-88EB-9B6D0895549F}" type="TxLink">
            <a:rPr lang="en-US" sz="1100" b="1" i="0" u="none" strike="noStrike">
              <a:solidFill>
                <a:sysClr val="windowText" lastClr="000000"/>
              </a:solidFill>
              <a:latin typeface="Aptos Narrow"/>
            </a:rPr>
            <a:t>Sensors</a:t>
          </a:fld>
          <a:endParaRPr lang="en-GB" sz="1100" b="1">
            <a:solidFill>
              <a:sysClr val="windowText" lastClr="000000"/>
            </a:solidFill>
          </a:endParaRPr>
        </a:p>
      </cdr:txBody>
    </cdr:sp>
  </cdr:relSizeAnchor>
  <cdr:relSizeAnchor xmlns:cdr="http://schemas.openxmlformats.org/drawingml/2006/chartDrawing">
    <cdr:from>
      <cdr:x>0.02061</cdr:x>
      <cdr:y>0.67407</cdr:y>
    </cdr:from>
    <cdr:to>
      <cdr:x>0.16642</cdr:x>
      <cdr:y>0.75185</cdr:y>
    </cdr:to>
    <cdr:sp macro="" textlink="Sheet1!$A$6">
      <cdr:nvSpPr>
        <cdr:cNvPr id="6"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14340" y="184912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37E0764-E27E-46BE-A5E7-D446BB011B1C}" type="TxLink">
            <a:rPr lang="en-US" sz="1100" b="1" i="0" u="none" strike="noStrike">
              <a:solidFill>
                <a:sysClr val="windowText" lastClr="000000"/>
              </a:solidFill>
              <a:latin typeface="Aptos Narrow"/>
            </a:rPr>
            <a:t>Battery cells</a:t>
          </a:fld>
          <a:endParaRPr lang="en-GB" sz="1100" b="1">
            <a:solidFill>
              <a:sysClr val="windowText" lastClr="000000"/>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205740</xdr:colOff>
      <xdr:row>3</xdr:row>
      <xdr:rowOff>160020</xdr:rowOff>
    </xdr:from>
    <xdr:to>
      <xdr:col>21</xdr:col>
      <xdr:colOff>68580</xdr:colOff>
      <xdr:row>18</xdr:row>
      <xdr:rowOff>106680</xdr:rowOff>
    </xdr:to>
    <xdr:sp macro="" textlink="">
      <xdr:nvSpPr>
        <xdr:cNvPr id="12" name="Rectangle 11">
          <a:extLst>
            <a:ext uri="{FF2B5EF4-FFF2-40B4-BE49-F238E27FC236}">
              <a16:creationId xmlns:a16="http://schemas.microsoft.com/office/drawing/2014/main" id="{5E8EBEDA-2492-4361-4789-AFCE0AEAD43A}"/>
            </a:ext>
          </a:extLst>
        </xdr:cNvPr>
        <xdr:cNvSpPr/>
      </xdr:nvSpPr>
      <xdr:spPr>
        <a:xfrm>
          <a:off x="6911340" y="708660"/>
          <a:ext cx="5958840" cy="26898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6477</xdr:colOff>
      <xdr:row>0</xdr:row>
      <xdr:rowOff>2639</xdr:rowOff>
    </xdr:from>
    <xdr:to>
      <xdr:col>21</xdr:col>
      <xdr:colOff>152400</xdr:colOff>
      <xdr:row>37</xdr:row>
      <xdr:rowOff>160020</xdr:rowOff>
    </xdr:to>
    <xdr:sp macro="" textlink="">
      <xdr:nvSpPr>
        <xdr:cNvPr id="4" name="Rectangle 3">
          <a:extLst>
            <a:ext uri="{FF2B5EF4-FFF2-40B4-BE49-F238E27FC236}">
              <a16:creationId xmlns:a16="http://schemas.microsoft.com/office/drawing/2014/main" id="{C505304C-1C08-0933-87C8-CE562EA4B45F}"/>
            </a:ext>
          </a:extLst>
        </xdr:cNvPr>
        <xdr:cNvSpPr/>
      </xdr:nvSpPr>
      <xdr:spPr>
        <a:xfrm>
          <a:off x="6477" y="2639"/>
          <a:ext cx="12947523" cy="6923941"/>
        </a:xfrm>
        <a:prstGeom prst="rect">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b="1">
              <a:solidFill>
                <a:sysClr val="windowText" lastClr="000000"/>
              </a:solidFill>
            </a:rPr>
            <a:t>Thanks</a:t>
          </a:r>
          <a:r>
            <a:rPr lang="en-GB" sz="2000" b="1" baseline="0">
              <a:solidFill>
                <a:sysClr val="windowText" lastClr="000000"/>
              </a:solidFill>
            </a:rPr>
            <a:t> to Leila for Teaching Me How to Create a </a:t>
          </a:r>
          <a:r>
            <a:rPr lang="en-GB" sz="2000" b="1">
              <a:solidFill>
                <a:sysClr val="windowText" lastClr="000000"/>
              </a:solidFill>
            </a:rPr>
            <a:t>Beautiful Charts Like One</a:t>
          </a:r>
          <a:r>
            <a:rPr lang="en-GB" sz="2000" b="1" baseline="0">
              <a:solidFill>
                <a:sysClr val="windowText" lastClr="000000"/>
              </a:solidFill>
            </a:rPr>
            <a:t> in </a:t>
          </a:r>
          <a:r>
            <a:rPr lang="en-GB" sz="2000" b="1">
              <a:solidFill>
                <a:sysClr val="windowText" lastClr="000000"/>
              </a:solidFill>
            </a:rPr>
            <a:t>the Economist</a:t>
          </a:r>
          <a:r>
            <a:rPr lang="en-GB" sz="2000" b="1" baseline="0">
              <a:solidFill>
                <a:sysClr val="windowText" lastClr="000000"/>
              </a:solidFill>
            </a:rPr>
            <a:t> Magazine</a:t>
          </a:r>
          <a:endParaRPr lang="en-GB" sz="2000" b="1">
            <a:solidFill>
              <a:sysClr val="windowText" lastClr="000000"/>
            </a:solidFill>
          </a:endParaRPr>
        </a:p>
      </xdr:txBody>
    </xdr:sp>
    <xdr:clientData/>
  </xdr:twoCellAnchor>
  <xdr:twoCellAnchor>
    <xdr:from>
      <xdr:col>0</xdr:col>
      <xdr:colOff>0</xdr:colOff>
      <xdr:row>20</xdr:row>
      <xdr:rowOff>38100</xdr:rowOff>
    </xdr:from>
    <xdr:to>
      <xdr:col>9</xdr:col>
      <xdr:colOff>342900</xdr:colOff>
      <xdr:row>37</xdr:row>
      <xdr:rowOff>167639</xdr:rowOff>
    </xdr:to>
    <xdr:graphicFrame macro="">
      <xdr:nvGraphicFramePr>
        <xdr:cNvPr id="3" name="Chart 2">
          <a:extLst>
            <a:ext uri="{FF2B5EF4-FFF2-40B4-BE49-F238E27FC236}">
              <a16:creationId xmlns:a16="http://schemas.microsoft.com/office/drawing/2014/main" id="{80644877-6A16-433C-BE9C-A5888A0C5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358140</xdr:colOff>
      <xdr:row>20</xdr:row>
      <xdr:rowOff>30480</xdr:rowOff>
    </xdr:from>
    <xdr:to>
      <xdr:col>20</xdr:col>
      <xdr:colOff>152400</xdr:colOff>
      <xdr:row>37</xdr:row>
      <xdr:rowOff>167639</xdr:rowOff>
    </xdr:to>
    <xdr:graphicFrame macro="">
      <xdr:nvGraphicFramePr>
        <xdr:cNvPr id="5" name="Chart 4">
          <a:extLst>
            <a:ext uri="{FF2B5EF4-FFF2-40B4-BE49-F238E27FC236}">
              <a16:creationId xmlns:a16="http://schemas.microsoft.com/office/drawing/2014/main" id="{97F4B04D-6D83-4F1F-8CAB-E2204FCF6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xdr:row>
      <xdr:rowOff>45720</xdr:rowOff>
    </xdr:from>
    <xdr:to>
      <xdr:col>9</xdr:col>
      <xdr:colOff>342900</xdr:colOff>
      <xdr:row>20</xdr:row>
      <xdr:rowOff>15240</xdr:rowOff>
    </xdr:to>
    <xdr:graphicFrame macro="">
      <xdr:nvGraphicFramePr>
        <xdr:cNvPr id="20" name="Chart 19">
          <a:extLst>
            <a:ext uri="{FF2B5EF4-FFF2-40B4-BE49-F238E27FC236}">
              <a16:creationId xmlns:a16="http://schemas.microsoft.com/office/drawing/2014/main" id="{0CA2F2A0-EE0D-4372-8937-42185CAF22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365760</xdr:colOff>
      <xdr:row>4</xdr:row>
      <xdr:rowOff>45720</xdr:rowOff>
    </xdr:from>
    <xdr:to>
      <xdr:col>20</xdr:col>
      <xdr:colOff>144779</xdr:colOff>
      <xdr:row>20</xdr:row>
      <xdr:rowOff>0</xdr:rowOff>
    </xdr:to>
    <xdr:pic>
      <xdr:nvPicPr>
        <xdr:cNvPr id="21" name="Picture 20">
          <a:extLst>
            <a:ext uri="{FF2B5EF4-FFF2-40B4-BE49-F238E27FC236}">
              <a16:creationId xmlns:a16="http://schemas.microsoft.com/office/drawing/2014/main" id="{B48C851E-9E26-A649-A4A2-0DF10ED0668F}"/>
            </a:ext>
          </a:extLst>
        </xdr:cNvPr>
        <xdr:cNvPicPr>
          <a:picLocks noChangeAspect="1"/>
        </xdr:cNvPicPr>
      </xdr:nvPicPr>
      <xdr:blipFill>
        <a:blip xmlns:r="http://schemas.openxmlformats.org/officeDocument/2006/relationships" r:embed="rId4"/>
        <a:stretch>
          <a:fillRect/>
        </a:stretch>
      </xdr:blipFill>
      <xdr:spPr>
        <a:xfrm>
          <a:off x="5852160" y="777240"/>
          <a:ext cx="6484619" cy="2880360"/>
        </a:xfrm>
        <a:prstGeom prst="rect">
          <a:avLst/>
        </a:prstGeom>
        <a:scene3d>
          <a:camera prst="orthographicFront"/>
          <a:lightRig rig="threePt" dir="t"/>
        </a:scene3d>
        <a:sp3d>
          <a:bevelT/>
        </a:sp3d>
      </xdr:spPr>
    </xdr:pic>
    <xdr:clientData/>
  </xdr:twoCellAnchor>
</xdr:wsDr>
</file>

<file path=xl/drawings/drawing4.xml><?xml version="1.0" encoding="utf-8"?>
<c:userShapes xmlns:c="http://schemas.openxmlformats.org/drawingml/2006/chart">
  <cdr:relSizeAnchor xmlns:cdr="http://schemas.openxmlformats.org/drawingml/2006/chartDrawing">
    <cdr:from>
      <cdr:x>0.72147</cdr:x>
      <cdr:y>0.34887</cdr:y>
    </cdr:from>
    <cdr:to>
      <cdr:x>0.88156</cdr:x>
      <cdr:y>0.4428</cdr:y>
    </cdr:to>
    <cdr:sp macro="" textlink="">
      <cdr:nvSpPr>
        <cdr:cNvPr id="2" name="TextBox 1">
          <a:extLst xmlns:a="http://schemas.openxmlformats.org/drawingml/2006/main">
            <a:ext uri="{FF2B5EF4-FFF2-40B4-BE49-F238E27FC236}">
              <a16:creationId xmlns:a16="http://schemas.microsoft.com/office/drawing/2014/main" id="{76045F66-DCB3-F47F-12B3-29959F0FCD43}"/>
            </a:ext>
          </a:extLst>
        </cdr:cNvPr>
        <cdr:cNvSpPr txBox="1"/>
      </cdr:nvSpPr>
      <cdr:spPr>
        <a:xfrm xmlns:a="http://schemas.openxmlformats.org/drawingml/2006/main">
          <a:off x="4502524" y="1030522"/>
          <a:ext cx="999116" cy="2774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b="1"/>
            <a:t>United States</a:t>
          </a:r>
        </a:p>
      </cdr:txBody>
    </cdr:sp>
  </cdr:relSizeAnchor>
  <cdr:relSizeAnchor xmlns:cdr="http://schemas.openxmlformats.org/drawingml/2006/chartDrawing">
    <cdr:from>
      <cdr:x>0.8243</cdr:x>
      <cdr:y>0.49288</cdr:y>
    </cdr:from>
    <cdr:to>
      <cdr:x>0.90735</cdr:x>
      <cdr:y>0.58548</cdr:y>
    </cdr:to>
    <cdr:sp macro="" textlink="">
      <cdr:nvSpPr>
        <cdr:cNvPr id="3" name="TextBox 1">
          <a:extLst xmlns:a="http://schemas.openxmlformats.org/drawingml/2006/main">
            <a:ext uri="{FF2B5EF4-FFF2-40B4-BE49-F238E27FC236}">
              <a16:creationId xmlns:a16="http://schemas.microsoft.com/office/drawing/2014/main" id="{FE7860B9-C820-86E3-E49B-54652704F766}"/>
            </a:ext>
          </a:extLst>
        </cdr:cNvPr>
        <cdr:cNvSpPr txBox="1"/>
      </cdr:nvSpPr>
      <cdr:spPr>
        <a:xfrm xmlns:a="http://schemas.openxmlformats.org/drawingml/2006/main">
          <a:off x="5144288" y="1455923"/>
          <a:ext cx="518296" cy="27353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China</a:t>
          </a:r>
        </a:p>
      </cdr:txBody>
    </cdr:sp>
  </cdr:relSizeAnchor>
</c:userShapes>
</file>

<file path=xl/drawings/drawing5.xml><?xml version="1.0" encoding="utf-8"?>
<c:userShapes xmlns:c="http://schemas.openxmlformats.org/drawingml/2006/chart">
  <cdr:relSizeAnchor xmlns:cdr="http://schemas.openxmlformats.org/drawingml/2006/chartDrawing">
    <cdr:from>
      <cdr:x>0.02498</cdr:x>
      <cdr:y>0.13333</cdr:y>
    </cdr:from>
    <cdr:to>
      <cdr:x>0.17079</cdr:x>
      <cdr:y>0.21111</cdr:y>
    </cdr:to>
    <cdr:sp macro="" textlink="Sheet1!$A$10">
      <cdr:nvSpPr>
        <cdr:cNvPr id="2" name="TextBox 1">
          <a:extLst xmlns:a="http://schemas.openxmlformats.org/drawingml/2006/main">
            <a:ext uri="{FF2B5EF4-FFF2-40B4-BE49-F238E27FC236}">
              <a16:creationId xmlns:a16="http://schemas.microsoft.com/office/drawing/2014/main" id="{CC3BF2A2-EECC-DF6A-0017-E619A4B103C9}"/>
            </a:ext>
          </a:extLst>
        </cdr:cNvPr>
        <cdr:cNvSpPr txBox="1"/>
      </cdr:nvSpPr>
      <cdr:spPr>
        <a:xfrm xmlns:a="http://schemas.openxmlformats.org/drawingml/2006/main">
          <a:off x="138567" y="365760"/>
          <a:ext cx="808850" cy="2133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FE5EDCF-1C22-4076-97F8-769AC42048DE}" type="TxLink">
            <a:rPr lang="en-US" sz="1100" b="1" i="0" u="none" strike="noStrike">
              <a:solidFill>
                <a:sysClr val="windowText" lastClr="000000"/>
              </a:solidFill>
              <a:latin typeface="Aptos Narrow"/>
            </a:rPr>
            <a:pPr/>
            <a:t>HPC chips</a:t>
          </a:fld>
          <a:endParaRPr lang="en-GB" sz="1100" b="1">
            <a:solidFill>
              <a:sysClr val="windowText" lastClr="000000"/>
            </a:solidFill>
          </a:endParaRPr>
        </a:p>
      </cdr:txBody>
    </cdr:sp>
  </cdr:relSizeAnchor>
  <cdr:relSizeAnchor xmlns:cdr="http://schemas.openxmlformats.org/drawingml/2006/chartDrawing">
    <cdr:from>
      <cdr:x>0.01908</cdr:x>
      <cdr:y>0.26852</cdr:y>
    </cdr:from>
    <cdr:to>
      <cdr:x>0.16489</cdr:x>
      <cdr:y>0.3463</cdr:y>
    </cdr:to>
    <cdr:sp macro="" textlink="Sheet1!$A$9">
      <cdr:nvSpPr>
        <cdr:cNvPr id="3"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05841" y="736600"/>
          <a:ext cx="808849"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072F04F-C213-4640-A0BF-44A52CDC4EE7}" type="TxLink">
            <a:rPr lang="en-US" sz="1100" b="1" i="0" u="none" strike="noStrike">
              <a:solidFill>
                <a:sysClr val="windowText" lastClr="000000"/>
              </a:solidFill>
              <a:latin typeface="Aptos Narrow"/>
            </a:rPr>
            <a:pPr/>
            <a:t>Microprocessors</a:t>
          </a:fld>
          <a:endParaRPr lang="en-GB" sz="1100" b="1">
            <a:solidFill>
              <a:sysClr val="windowText" lastClr="000000"/>
            </a:solidFill>
          </a:endParaRPr>
        </a:p>
      </cdr:txBody>
    </cdr:sp>
  </cdr:relSizeAnchor>
  <cdr:relSizeAnchor xmlns:cdr="http://schemas.openxmlformats.org/drawingml/2006/chartDrawing">
    <cdr:from>
      <cdr:x>0.01876</cdr:x>
      <cdr:y>0.40185</cdr:y>
    </cdr:from>
    <cdr:to>
      <cdr:x>0.16457</cdr:x>
      <cdr:y>0.47963</cdr:y>
    </cdr:to>
    <cdr:sp macro="" textlink="Sheet1!$A$8">
      <cdr:nvSpPr>
        <cdr:cNvPr id="4"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04081" y="110236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9DABE26-A319-4244-9EDF-8CEF7EFB7C5B}" type="TxLink">
            <a:rPr lang="en-US" sz="1100" b="1" i="0" u="none" strike="noStrike">
              <a:solidFill>
                <a:sysClr val="windowText" lastClr="000000"/>
              </a:solidFill>
              <a:latin typeface="Aptos Narrow"/>
            </a:rPr>
            <a:pPr/>
            <a:t>LCD Displays</a:t>
          </a:fld>
          <a:endParaRPr lang="en-GB" sz="1100" b="1">
            <a:solidFill>
              <a:sysClr val="windowText" lastClr="000000"/>
            </a:solidFill>
          </a:endParaRPr>
        </a:p>
      </cdr:txBody>
    </cdr:sp>
  </cdr:relSizeAnchor>
  <cdr:relSizeAnchor xmlns:cdr="http://schemas.openxmlformats.org/drawingml/2006/chartDrawing">
    <cdr:from>
      <cdr:x>0.02061</cdr:x>
      <cdr:y>0.53519</cdr:y>
    </cdr:from>
    <cdr:to>
      <cdr:x>0.16642</cdr:x>
      <cdr:y>0.61296</cdr:y>
    </cdr:to>
    <cdr:sp macro="" textlink="Sheet1!$A$7">
      <cdr:nvSpPr>
        <cdr:cNvPr id="5"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14340" y="146812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ED1A6DEC-BC14-424A-88EB-9B6D0895549F}" type="TxLink">
            <a:rPr lang="en-US" sz="1100" b="1" i="0" u="none" strike="noStrike">
              <a:solidFill>
                <a:sysClr val="windowText" lastClr="000000"/>
              </a:solidFill>
              <a:latin typeface="Aptos Narrow"/>
            </a:rPr>
            <a:pPr/>
            <a:t>Sensors</a:t>
          </a:fld>
          <a:endParaRPr lang="en-GB" sz="1100" b="1">
            <a:solidFill>
              <a:sysClr val="windowText" lastClr="000000"/>
            </a:solidFill>
          </a:endParaRPr>
        </a:p>
      </cdr:txBody>
    </cdr:sp>
  </cdr:relSizeAnchor>
  <cdr:relSizeAnchor xmlns:cdr="http://schemas.openxmlformats.org/drawingml/2006/chartDrawing">
    <cdr:from>
      <cdr:x>0.02061</cdr:x>
      <cdr:y>0.67407</cdr:y>
    </cdr:from>
    <cdr:to>
      <cdr:x>0.16642</cdr:x>
      <cdr:y>0.75185</cdr:y>
    </cdr:to>
    <cdr:sp macro="" textlink="Sheet1!$A$6">
      <cdr:nvSpPr>
        <cdr:cNvPr id="6" name="TextBox 1">
          <a:extLst xmlns:a="http://schemas.openxmlformats.org/drawingml/2006/main">
            <a:ext uri="{FF2B5EF4-FFF2-40B4-BE49-F238E27FC236}">
              <a16:creationId xmlns:a16="http://schemas.microsoft.com/office/drawing/2014/main" id="{99685DCF-9724-8136-CF41-73AD210E9EB1}"/>
            </a:ext>
          </a:extLst>
        </cdr:cNvPr>
        <cdr:cNvSpPr txBox="1"/>
      </cdr:nvSpPr>
      <cdr:spPr>
        <a:xfrm xmlns:a="http://schemas.openxmlformats.org/drawingml/2006/main">
          <a:off x="114340" y="1849120"/>
          <a:ext cx="808850" cy="213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37E0764-E27E-46BE-A5E7-D446BB011B1C}" type="TxLink">
            <a:rPr lang="en-US" sz="1100" b="1" i="0" u="none" strike="noStrike">
              <a:solidFill>
                <a:sysClr val="windowText" lastClr="000000"/>
              </a:solidFill>
              <a:latin typeface="Aptos Narrow"/>
            </a:rPr>
            <a:pPr/>
            <a:t>Battery cells</a:t>
          </a:fld>
          <a:endParaRPr lang="en-GB" sz="1100" b="1">
            <a:solidFill>
              <a:sysClr val="windowText" lastClr="000000"/>
            </a:solidFill>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Omen\OneDrive\Desktop\GDP%20DATA.csv" TargetMode="External"/><Relationship Id="rId1" Type="http://schemas.openxmlformats.org/officeDocument/2006/relationships/externalLinkPath" Target="file:///C:\Users\Omen\OneDrive\Desktop\GDP%20DATA.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DP DATA"/>
      <sheetName val="Sheet1"/>
    </sheetNames>
    <sheetDataSet>
      <sheetData sheetId="0"/>
      <sheetData sheetId="1">
        <row r="1">
          <cell r="B1" t="str">
            <v>Australia</v>
          </cell>
          <cell r="C1" t="str">
            <v>Canada</v>
          </cell>
          <cell r="D1" t="str">
            <v>China</v>
          </cell>
          <cell r="E1" t="str">
            <v>France</v>
          </cell>
          <cell r="F1" t="str">
            <v>United Kingdom</v>
          </cell>
          <cell r="G1" t="str">
            <v>Japan</v>
          </cell>
          <cell r="H1" t="str">
            <v>Mexico</v>
          </cell>
          <cell r="I1" t="str">
            <v>Nigeria</v>
          </cell>
          <cell r="J1" t="str">
            <v>United States</v>
          </cell>
          <cell r="K1" t="str">
            <v>South Africa</v>
          </cell>
        </row>
        <row r="2">
          <cell r="A2">
            <v>1960</v>
          </cell>
          <cell r="B2">
            <v>18606786874</v>
          </cell>
          <cell r="C2">
            <v>40461721693</v>
          </cell>
          <cell r="D2">
            <v>59716467625</v>
          </cell>
          <cell r="E2">
            <v>62225478001</v>
          </cell>
          <cell r="F2">
            <v>73233967692</v>
          </cell>
          <cell r="G2">
            <v>44307342950</v>
          </cell>
          <cell r="H2">
            <v>13040000000</v>
          </cell>
          <cell r="I2">
            <v>4196092258</v>
          </cell>
          <cell r="J2">
            <v>543000000000</v>
          </cell>
          <cell r="K2">
            <v>7575396973</v>
          </cell>
        </row>
        <row r="3">
          <cell r="A3">
            <v>1961</v>
          </cell>
          <cell r="B3">
            <v>19683055213</v>
          </cell>
          <cell r="C3">
            <v>40934952064</v>
          </cell>
          <cell r="D3">
            <v>50056868958</v>
          </cell>
          <cell r="E3">
            <v>67461644222</v>
          </cell>
          <cell r="F3">
            <v>77741965703</v>
          </cell>
          <cell r="G3">
            <v>53508617739</v>
          </cell>
          <cell r="H3">
            <v>14160000000</v>
          </cell>
          <cell r="I3">
            <v>4467200336</v>
          </cell>
          <cell r="J3">
            <v>563000000000</v>
          </cell>
          <cell r="K3">
            <v>7972996814</v>
          </cell>
        </row>
        <row r="4">
          <cell r="A4">
            <v>1962</v>
          </cell>
          <cell r="B4">
            <v>19922723709</v>
          </cell>
          <cell r="C4">
            <v>42227447632</v>
          </cell>
          <cell r="D4">
            <v>47209359006</v>
          </cell>
          <cell r="E4">
            <v>75607529810</v>
          </cell>
          <cell r="F4">
            <v>81247564157</v>
          </cell>
          <cell r="G4">
            <v>60723018684</v>
          </cell>
          <cell r="H4">
            <v>15200000000</v>
          </cell>
          <cell r="I4">
            <v>4909302954</v>
          </cell>
          <cell r="J4">
            <v>605000000000</v>
          </cell>
          <cell r="K4">
            <v>8497996604</v>
          </cell>
        </row>
        <row r="5">
          <cell r="A5">
            <v>1963</v>
          </cell>
          <cell r="B5">
            <v>21539926084</v>
          </cell>
          <cell r="C5">
            <v>45029988561</v>
          </cell>
          <cell r="D5">
            <v>50706799903</v>
          </cell>
          <cell r="E5">
            <v>84759195106</v>
          </cell>
          <cell r="F5">
            <v>86561961812</v>
          </cell>
          <cell r="G5">
            <v>69498131797</v>
          </cell>
          <cell r="H5">
            <v>16960000000</v>
          </cell>
          <cell r="I5">
            <v>5165489010</v>
          </cell>
          <cell r="J5">
            <v>639000000000</v>
          </cell>
          <cell r="K5">
            <v>9423396235</v>
          </cell>
        </row>
        <row r="6">
          <cell r="A6">
            <v>1964</v>
          </cell>
          <cell r="B6">
            <v>23801097547</v>
          </cell>
          <cell r="C6">
            <v>49377522897</v>
          </cell>
          <cell r="D6">
            <v>59708343489</v>
          </cell>
          <cell r="E6">
            <v>94007851047</v>
          </cell>
          <cell r="F6">
            <v>94407558351</v>
          </cell>
          <cell r="G6">
            <v>81749006382</v>
          </cell>
          <cell r="H6">
            <v>20080000000</v>
          </cell>
          <cell r="I6">
            <v>5552822484</v>
          </cell>
          <cell r="J6">
            <v>686000000000</v>
          </cell>
          <cell r="K6">
            <v>10373995855</v>
          </cell>
        </row>
        <row r="7">
          <cell r="A7">
            <v>1965</v>
          </cell>
          <cell r="B7">
            <v>25977153097</v>
          </cell>
          <cell r="C7">
            <v>54515179581</v>
          </cell>
          <cell r="D7">
            <v>70436266147</v>
          </cell>
          <cell r="E7">
            <v>102000000000</v>
          </cell>
          <cell r="F7">
            <v>102000000000</v>
          </cell>
          <cell r="G7">
            <v>90950278258</v>
          </cell>
          <cell r="H7">
            <v>21840000000</v>
          </cell>
          <cell r="I7">
            <v>5874422512</v>
          </cell>
          <cell r="J7">
            <v>744000000000</v>
          </cell>
          <cell r="K7">
            <v>11334395471</v>
          </cell>
        </row>
        <row r="8">
          <cell r="A8">
            <v>1966</v>
          </cell>
          <cell r="B8">
            <v>27309889125</v>
          </cell>
          <cell r="C8">
            <v>61088384037</v>
          </cell>
          <cell r="D8">
            <v>76720285970</v>
          </cell>
          <cell r="E8">
            <v>110000000000</v>
          </cell>
          <cell r="F8">
            <v>109000000000</v>
          </cell>
          <cell r="G8">
            <v>106000000000</v>
          </cell>
          <cell r="H8">
            <v>24320000000</v>
          </cell>
          <cell r="I8">
            <v>6366792664</v>
          </cell>
          <cell r="J8">
            <v>815000000000</v>
          </cell>
          <cell r="K8">
            <v>12354995063</v>
          </cell>
        </row>
        <row r="9">
          <cell r="A9">
            <v>1967</v>
          </cell>
          <cell r="B9">
            <v>30444618658</v>
          </cell>
          <cell r="C9">
            <v>65668655501</v>
          </cell>
          <cell r="D9">
            <v>72881631327</v>
          </cell>
          <cell r="E9">
            <v>119000000000</v>
          </cell>
          <cell r="F9">
            <v>113000000000</v>
          </cell>
          <cell r="G9">
            <v>124000000000</v>
          </cell>
          <cell r="H9">
            <v>26560000000</v>
          </cell>
          <cell r="I9">
            <v>5203135937</v>
          </cell>
          <cell r="J9">
            <v>862000000000</v>
          </cell>
          <cell r="K9">
            <v>13777394495</v>
          </cell>
        </row>
        <row r="10">
          <cell r="A10">
            <v>1968</v>
          </cell>
          <cell r="B10">
            <v>32716989584</v>
          </cell>
          <cell r="C10">
            <v>71829810520</v>
          </cell>
          <cell r="D10">
            <v>70846535056</v>
          </cell>
          <cell r="E10">
            <v>130000000000</v>
          </cell>
          <cell r="F10">
            <v>108000000000</v>
          </cell>
          <cell r="G10">
            <v>147000000000</v>
          </cell>
          <cell r="H10">
            <v>29360000000</v>
          </cell>
          <cell r="I10">
            <v>5200895982</v>
          </cell>
          <cell r="J10">
            <v>943000000000</v>
          </cell>
          <cell r="K10">
            <v>14894594048</v>
          </cell>
        </row>
        <row r="11">
          <cell r="A11">
            <v>1969</v>
          </cell>
          <cell r="B11">
            <v>36686079068</v>
          </cell>
          <cell r="C11">
            <v>79148411662</v>
          </cell>
          <cell r="D11">
            <v>79705906247</v>
          </cell>
          <cell r="E11">
            <v>142000000000</v>
          </cell>
          <cell r="F11">
            <v>116000000000</v>
          </cell>
          <cell r="G11">
            <v>172000000000</v>
          </cell>
          <cell r="H11">
            <v>32480000000</v>
          </cell>
          <cell r="I11">
            <v>6634187316</v>
          </cell>
          <cell r="J11">
            <v>1020000000000</v>
          </cell>
          <cell r="K11">
            <v>16780393295</v>
          </cell>
        </row>
        <row r="12">
          <cell r="A12">
            <v>1970</v>
          </cell>
          <cell r="B12">
            <v>41337215814</v>
          </cell>
          <cell r="C12">
            <v>87896095320</v>
          </cell>
          <cell r="D12">
            <v>92602973434</v>
          </cell>
          <cell r="E12">
            <v>148000000000</v>
          </cell>
          <cell r="F12">
            <v>131000000000</v>
          </cell>
          <cell r="G12">
            <v>213000000000</v>
          </cell>
          <cell r="H12">
            <v>35520000000</v>
          </cell>
          <cell r="I12">
            <v>12545849083</v>
          </cell>
          <cell r="J12">
            <v>1070000000000</v>
          </cell>
          <cell r="K12">
            <v>18418392640</v>
          </cell>
        </row>
        <row r="13">
          <cell r="A13">
            <v>1971</v>
          </cell>
          <cell r="B13">
            <v>45222309329</v>
          </cell>
          <cell r="C13">
            <v>99271961775</v>
          </cell>
          <cell r="D13">
            <v>99800958648</v>
          </cell>
          <cell r="E13">
            <v>166000000000</v>
          </cell>
          <cell r="F13">
            <v>148000000000</v>
          </cell>
          <cell r="G13">
            <v>240000000000</v>
          </cell>
          <cell r="H13">
            <v>39200000000</v>
          </cell>
          <cell r="I13">
            <v>9181769912</v>
          </cell>
          <cell r="J13">
            <v>1160000000000</v>
          </cell>
          <cell r="K13">
            <v>20333691316</v>
          </cell>
        </row>
        <row r="14">
          <cell r="A14">
            <v>1972</v>
          </cell>
          <cell r="B14">
            <v>52051401869</v>
          </cell>
          <cell r="C14">
            <v>113000000000</v>
          </cell>
          <cell r="D14">
            <v>114000000000</v>
          </cell>
          <cell r="E14">
            <v>203000000000</v>
          </cell>
          <cell r="F14">
            <v>170000000000</v>
          </cell>
          <cell r="G14">
            <v>318000000000</v>
          </cell>
          <cell r="H14">
            <v>45200000000</v>
          </cell>
          <cell r="I14">
            <v>12274416018</v>
          </cell>
          <cell r="J14">
            <v>1280000000000</v>
          </cell>
          <cell r="K14">
            <v>21357435928</v>
          </cell>
        </row>
        <row r="15">
          <cell r="A15">
            <v>1973</v>
          </cell>
          <cell r="B15">
            <v>63844971172</v>
          </cell>
          <cell r="C15">
            <v>131000000000</v>
          </cell>
          <cell r="D15">
            <v>139000000000</v>
          </cell>
          <cell r="E15">
            <v>264000000000</v>
          </cell>
          <cell r="F15">
            <v>193000000000</v>
          </cell>
          <cell r="G15">
            <v>432000000000</v>
          </cell>
          <cell r="H15">
            <v>55280000000</v>
          </cell>
          <cell r="I15">
            <v>15162871287</v>
          </cell>
          <cell r="J15">
            <v>1430000000000</v>
          </cell>
          <cell r="K15">
            <v>29295674714</v>
          </cell>
        </row>
        <row r="16">
          <cell r="A16">
            <v>1974</v>
          </cell>
          <cell r="B16">
            <v>88981577008</v>
          </cell>
          <cell r="C16">
            <v>160000000000</v>
          </cell>
          <cell r="D16">
            <v>144000000000</v>
          </cell>
          <cell r="E16">
            <v>286000000000</v>
          </cell>
          <cell r="F16">
            <v>206000000000</v>
          </cell>
          <cell r="G16">
            <v>480000000000</v>
          </cell>
          <cell r="H16">
            <v>72000000000</v>
          </cell>
          <cell r="I16">
            <v>24846641318</v>
          </cell>
          <cell r="J16">
            <v>1550000000000</v>
          </cell>
          <cell r="K16">
            <v>36807721038</v>
          </cell>
        </row>
        <row r="17">
          <cell r="A17">
            <v>1975</v>
          </cell>
          <cell r="B17">
            <v>97333060221</v>
          </cell>
          <cell r="C17">
            <v>174000000000</v>
          </cell>
          <cell r="D17">
            <v>163000000000</v>
          </cell>
          <cell r="E17">
            <v>361000000000</v>
          </cell>
          <cell r="F17">
            <v>242000000000</v>
          </cell>
          <cell r="G17">
            <v>522000000000</v>
          </cell>
          <cell r="H17">
            <v>88000000000</v>
          </cell>
          <cell r="I17">
            <v>27778934625</v>
          </cell>
          <cell r="J17">
            <v>1680000000000</v>
          </cell>
          <cell r="K17">
            <v>38114542813</v>
          </cell>
        </row>
        <row r="18">
          <cell r="A18">
            <v>1976</v>
          </cell>
          <cell r="B18">
            <v>105000000000</v>
          </cell>
          <cell r="C18">
            <v>207000000000</v>
          </cell>
          <cell r="D18">
            <v>154000000000</v>
          </cell>
          <cell r="E18">
            <v>372000000000</v>
          </cell>
          <cell r="F18">
            <v>233000000000</v>
          </cell>
          <cell r="G18">
            <v>586000000000</v>
          </cell>
          <cell r="H18">
            <v>89025974026</v>
          </cell>
          <cell r="I18">
            <v>36308883249</v>
          </cell>
          <cell r="J18">
            <v>1870000000000</v>
          </cell>
          <cell r="K18">
            <v>36603349970</v>
          </cell>
        </row>
        <row r="19">
          <cell r="A19">
            <v>1977</v>
          </cell>
          <cell r="B19">
            <v>110000000000</v>
          </cell>
          <cell r="C19">
            <v>212000000000</v>
          </cell>
          <cell r="D19">
            <v>175000000000</v>
          </cell>
          <cell r="E19">
            <v>410000000000</v>
          </cell>
          <cell r="F19">
            <v>263000000000</v>
          </cell>
          <cell r="G19">
            <v>721000000000</v>
          </cell>
          <cell r="H19">
            <v>81814159292</v>
          </cell>
          <cell r="I19">
            <v>36035407725</v>
          </cell>
          <cell r="J19">
            <v>2080000000000</v>
          </cell>
          <cell r="K19">
            <v>40651349967</v>
          </cell>
        </row>
        <row r="20">
          <cell r="A20">
            <v>1978</v>
          </cell>
          <cell r="B20">
            <v>119000000000</v>
          </cell>
          <cell r="C20">
            <v>219000000000</v>
          </cell>
          <cell r="D20">
            <v>150000000000</v>
          </cell>
          <cell r="E20">
            <v>507000000000</v>
          </cell>
          <cell r="F20">
            <v>336000000000</v>
          </cell>
          <cell r="G20">
            <v>1010000000000</v>
          </cell>
          <cell r="H20">
            <v>103000000000</v>
          </cell>
          <cell r="I20">
            <v>36527862209</v>
          </cell>
          <cell r="J20">
            <v>2350000000000</v>
          </cell>
          <cell r="K20">
            <v>46739449962</v>
          </cell>
        </row>
        <row r="21">
          <cell r="A21">
            <v>1979</v>
          </cell>
          <cell r="B21">
            <v>135000000000</v>
          </cell>
          <cell r="C21">
            <v>243000000000</v>
          </cell>
          <cell r="D21">
            <v>178000000000</v>
          </cell>
          <cell r="E21">
            <v>614000000000</v>
          </cell>
          <cell r="F21">
            <v>439000000000</v>
          </cell>
          <cell r="G21">
            <v>1060000000000</v>
          </cell>
          <cell r="H21">
            <v>135000000000</v>
          </cell>
          <cell r="I21">
            <v>47259911894</v>
          </cell>
          <cell r="J21">
            <v>2630000000000</v>
          </cell>
          <cell r="K21">
            <v>57645721018</v>
          </cell>
        </row>
        <row r="22">
          <cell r="A22">
            <v>1980</v>
          </cell>
          <cell r="B22">
            <v>150000000000</v>
          </cell>
          <cell r="C22">
            <v>274000000000</v>
          </cell>
          <cell r="D22">
            <v>191000000000</v>
          </cell>
          <cell r="E22">
            <v>701000000000</v>
          </cell>
          <cell r="F22">
            <v>565000000000</v>
          </cell>
          <cell r="G22">
            <v>1110000000000</v>
          </cell>
          <cell r="H22">
            <v>205000000000</v>
          </cell>
          <cell r="I22">
            <v>64201788123</v>
          </cell>
          <cell r="J22">
            <v>2860000000000</v>
          </cell>
          <cell r="K22">
            <v>82980483388</v>
          </cell>
        </row>
        <row r="23">
          <cell r="A23">
            <v>1981</v>
          </cell>
          <cell r="B23">
            <v>177000000000</v>
          </cell>
          <cell r="C23">
            <v>306000000000</v>
          </cell>
          <cell r="D23">
            <v>196000000000</v>
          </cell>
          <cell r="E23">
            <v>616000000000</v>
          </cell>
          <cell r="F23">
            <v>541000000000</v>
          </cell>
          <cell r="G23">
            <v>1220000000000</v>
          </cell>
          <cell r="H23">
            <v>264000000000</v>
          </cell>
          <cell r="I23">
            <v>164000000000</v>
          </cell>
          <cell r="J23">
            <v>3210000000000</v>
          </cell>
          <cell r="K23">
            <v>85454420500</v>
          </cell>
        </row>
        <row r="24">
          <cell r="A24">
            <v>1982</v>
          </cell>
          <cell r="B24">
            <v>194000000000</v>
          </cell>
          <cell r="C24">
            <v>314000000000</v>
          </cell>
          <cell r="D24">
            <v>205000000000</v>
          </cell>
          <cell r="E24">
            <v>585000000000</v>
          </cell>
          <cell r="F24">
            <v>515000000000</v>
          </cell>
          <cell r="G24">
            <v>1130000000000</v>
          </cell>
          <cell r="H24">
            <v>185000000000</v>
          </cell>
          <cell r="I24">
            <v>143000000000</v>
          </cell>
          <cell r="J24">
            <v>3340000000000</v>
          </cell>
          <cell r="K24">
            <v>78423059790</v>
          </cell>
        </row>
        <row r="25">
          <cell r="A25">
            <v>1983</v>
          </cell>
          <cell r="B25">
            <v>177000000000</v>
          </cell>
          <cell r="C25">
            <v>341000000000</v>
          </cell>
          <cell r="D25">
            <v>231000000000</v>
          </cell>
          <cell r="E25">
            <v>560000000000</v>
          </cell>
          <cell r="F25">
            <v>490000000000</v>
          </cell>
          <cell r="G25">
            <v>1240000000000</v>
          </cell>
          <cell r="H25">
            <v>156000000000</v>
          </cell>
          <cell r="I25">
            <v>97094911791</v>
          </cell>
          <cell r="J25">
            <v>3630000000000</v>
          </cell>
          <cell r="K25">
            <v>87415851376</v>
          </cell>
        </row>
        <row r="26">
          <cell r="A26">
            <v>1984</v>
          </cell>
          <cell r="B26">
            <v>194000000000</v>
          </cell>
          <cell r="C26">
            <v>355000000000</v>
          </cell>
          <cell r="D26">
            <v>260000000000</v>
          </cell>
          <cell r="E26">
            <v>531000000000</v>
          </cell>
          <cell r="F26">
            <v>461000000000</v>
          </cell>
          <cell r="G26">
            <v>1320000000000</v>
          </cell>
          <cell r="H26">
            <v>184000000000</v>
          </cell>
          <cell r="I26">
            <v>73484359521</v>
          </cell>
          <cell r="J26">
            <v>4040000000000</v>
          </cell>
          <cell r="K26">
            <v>77344092907</v>
          </cell>
        </row>
        <row r="27">
          <cell r="A27">
            <v>1985</v>
          </cell>
          <cell r="B27">
            <v>181000000000</v>
          </cell>
          <cell r="C27">
            <v>365000000000</v>
          </cell>
          <cell r="D27">
            <v>309000000000</v>
          </cell>
          <cell r="E27">
            <v>553000000000</v>
          </cell>
          <cell r="F27">
            <v>489000000000</v>
          </cell>
          <cell r="G27">
            <v>1400000000000</v>
          </cell>
          <cell r="H27">
            <v>195000000000</v>
          </cell>
          <cell r="I27">
            <v>73745821156</v>
          </cell>
          <cell r="J27">
            <v>4340000000000</v>
          </cell>
          <cell r="K27">
            <v>59082638804</v>
          </cell>
        </row>
        <row r="28">
          <cell r="A28">
            <v>1986</v>
          </cell>
          <cell r="B28">
            <v>182000000000</v>
          </cell>
          <cell r="C28">
            <v>377000000000</v>
          </cell>
          <cell r="D28">
            <v>301000000000</v>
          </cell>
          <cell r="E28">
            <v>771000000000</v>
          </cell>
          <cell r="F28">
            <v>601000000000</v>
          </cell>
          <cell r="G28">
            <v>2080000000000</v>
          </cell>
          <cell r="H28">
            <v>135000000000</v>
          </cell>
          <cell r="I28">
            <v>54805852581</v>
          </cell>
          <cell r="J28">
            <v>4580000000000</v>
          </cell>
          <cell r="K28">
            <v>67521602553</v>
          </cell>
        </row>
        <row r="29">
          <cell r="A29">
            <v>1987</v>
          </cell>
          <cell r="B29">
            <v>189000000000</v>
          </cell>
          <cell r="C29">
            <v>431000000000</v>
          </cell>
          <cell r="D29">
            <v>273000000000</v>
          </cell>
          <cell r="E29">
            <v>934000000000</v>
          </cell>
          <cell r="F29">
            <v>745000000000</v>
          </cell>
          <cell r="G29">
            <v>2530000000000</v>
          </cell>
          <cell r="H29">
            <v>148000000000</v>
          </cell>
          <cell r="I29">
            <v>52676041931</v>
          </cell>
          <cell r="J29">
            <v>4860000000000</v>
          </cell>
          <cell r="K29">
            <v>88573697223</v>
          </cell>
        </row>
        <row r="30">
          <cell r="A30">
            <v>1988</v>
          </cell>
          <cell r="B30">
            <v>236000000000</v>
          </cell>
          <cell r="C30">
            <v>507000000000</v>
          </cell>
          <cell r="D30">
            <v>312000000000</v>
          </cell>
          <cell r="E30">
            <v>1020000000000</v>
          </cell>
          <cell r="F30">
            <v>910000000000</v>
          </cell>
          <cell r="G30">
            <v>3070000000000</v>
          </cell>
          <cell r="H30">
            <v>182000000000</v>
          </cell>
          <cell r="I30">
            <v>49648470440</v>
          </cell>
          <cell r="J30">
            <v>5240000000000</v>
          </cell>
          <cell r="K30">
            <v>95176640968</v>
          </cell>
        </row>
        <row r="31">
          <cell r="A31">
            <v>1989</v>
          </cell>
          <cell r="B31">
            <v>300000000000</v>
          </cell>
          <cell r="C31">
            <v>565000000000</v>
          </cell>
          <cell r="D31">
            <v>348000000000</v>
          </cell>
          <cell r="E31">
            <v>1030000000000</v>
          </cell>
          <cell r="F31">
            <v>927000000000</v>
          </cell>
          <cell r="G31">
            <v>3050000000000</v>
          </cell>
          <cell r="H31">
            <v>221000000000</v>
          </cell>
          <cell r="I31">
            <v>44003061108</v>
          </cell>
          <cell r="J31">
            <v>5640000000000</v>
          </cell>
          <cell r="K31">
            <v>99030856825</v>
          </cell>
        </row>
        <row r="32">
          <cell r="A32">
            <v>1990</v>
          </cell>
          <cell r="B32">
            <v>311000000000</v>
          </cell>
          <cell r="C32">
            <v>594000000000</v>
          </cell>
          <cell r="D32">
            <v>361000000000</v>
          </cell>
          <cell r="E32">
            <v>1270000000000</v>
          </cell>
          <cell r="F32">
            <v>1090000000000</v>
          </cell>
          <cell r="G32">
            <v>3130000000000</v>
          </cell>
          <cell r="H32">
            <v>261000000000</v>
          </cell>
          <cell r="I32">
            <v>54035795388</v>
          </cell>
          <cell r="J32">
            <v>5960000000000</v>
          </cell>
          <cell r="K32">
            <v>116000000000</v>
          </cell>
        </row>
        <row r="33">
          <cell r="A33">
            <v>1991</v>
          </cell>
          <cell r="B33">
            <v>326000000000</v>
          </cell>
          <cell r="C33">
            <v>610000000000</v>
          </cell>
          <cell r="D33">
            <v>383000000000</v>
          </cell>
          <cell r="E33">
            <v>1270000000000</v>
          </cell>
          <cell r="F33">
            <v>1140000000000</v>
          </cell>
          <cell r="G33">
            <v>3580000000000</v>
          </cell>
          <cell r="H33">
            <v>313000000000</v>
          </cell>
          <cell r="I33">
            <v>49118433048</v>
          </cell>
          <cell r="J33">
            <v>6160000000000</v>
          </cell>
          <cell r="K33">
            <v>124000000000</v>
          </cell>
        </row>
        <row r="34">
          <cell r="A34">
            <v>1992</v>
          </cell>
          <cell r="B34">
            <v>325000000000</v>
          </cell>
          <cell r="C34">
            <v>592000000000</v>
          </cell>
          <cell r="D34">
            <v>427000000000</v>
          </cell>
          <cell r="E34">
            <v>1400000000000</v>
          </cell>
          <cell r="F34">
            <v>1180000000000</v>
          </cell>
          <cell r="G34">
            <v>3910000000000</v>
          </cell>
          <cell r="H34">
            <v>363000000000</v>
          </cell>
          <cell r="I34">
            <v>47794925815</v>
          </cell>
          <cell r="J34">
            <v>6520000000000</v>
          </cell>
          <cell r="K34">
            <v>135000000000</v>
          </cell>
        </row>
        <row r="35">
          <cell r="A35">
            <v>1993</v>
          </cell>
          <cell r="B35">
            <v>312000000000</v>
          </cell>
          <cell r="C35">
            <v>577000000000</v>
          </cell>
          <cell r="D35">
            <v>445000000000</v>
          </cell>
          <cell r="E35">
            <v>1320000000000</v>
          </cell>
          <cell r="F35">
            <v>1060000000000</v>
          </cell>
          <cell r="G35">
            <v>4450000000000</v>
          </cell>
          <cell r="H35">
            <v>501000000000</v>
          </cell>
          <cell r="I35">
            <v>27752204320</v>
          </cell>
          <cell r="J35">
            <v>6860000000000</v>
          </cell>
          <cell r="K35">
            <v>147000000000</v>
          </cell>
        </row>
        <row r="36">
          <cell r="A36">
            <v>1994</v>
          </cell>
          <cell r="B36">
            <v>323000000000</v>
          </cell>
          <cell r="C36">
            <v>578000000000</v>
          </cell>
          <cell r="D36">
            <v>564000000000</v>
          </cell>
          <cell r="E36">
            <v>1390000000000</v>
          </cell>
          <cell r="F36">
            <v>1140000000000</v>
          </cell>
          <cell r="G36">
            <v>5000000000000</v>
          </cell>
          <cell r="H36">
            <v>528000000000</v>
          </cell>
          <cell r="I36">
            <v>33833042988</v>
          </cell>
          <cell r="J36">
            <v>7290000000000</v>
          </cell>
          <cell r="K36">
            <v>154000000000</v>
          </cell>
        </row>
        <row r="37">
          <cell r="A37">
            <v>1995</v>
          </cell>
          <cell r="B37">
            <v>368000000000</v>
          </cell>
          <cell r="C37">
            <v>604000000000</v>
          </cell>
          <cell r="D37">
            <v>735000000000</v>
          </cell>
          <cell r="E37">
            <v>1600000000000</v>
          </cell>
          <cell r="F37">
            <v>1350000000000</v>
          </cell>
          <cell r="G37">
            <v>5550000000000</v>
          </cell>
          <cell r="H37">
            <v>360000000000</v>
          </cell>
          <cell r="I37">
            <v>44062465800</v>
          </cell>
          <cell r="J37">
            <v>7640000000000</v>
          </cell>
          <cell r="K37">
            <v>172000000000</v>
          </cell>
        </row>
        <row r="38">
          <cell r="A38">
            <v>1996</v>
          </cell>
          <cell r="B38">
            <v>401000000000</v>
          </cell>
          <cell r="C38">
            <v>629000000000</v>
          </cell>
          <cell r="D38">
            <v>864000000000</v>
          </cell>
          <cell r="E38">
            <v>1610000000000</v>
          </cell>
          <cell r="F38">
            <v>1420000000000</v>
          </cell>
          <cell r="G38">
            <v>4920000000000</v>
          </cell>
          <cell r="H38">
            <v>411000000000</v>
          </cell>
          <cell r="I38">
            <v>51075815093</v>
          </cell>
          <cell r="J38">
            <v>8070000000000</v>
          </cell>
          <cell r="K38">
            <v>163000000000</v>
          </cell>
        </row>
        <row r="39">
          <cell r="A39">
            <v>1997</v>
          </cell>
          <cell r="B39">
            <v>435000000000</v>
          </cell>
          <cell r="C39">
            <v>655000000000</v>
          </cell>
          <cell r="D39">
            <v>962000000000</v>
          </cell>
          <cell r="E39">
            <v>1450000000000</v>
          </cell>
          <cell r="F39">
            <v>1560000000000</v>
          </cell>
          <cell r="G39">
            <v>4490000000000</v>
          </cell>
          <cell r="H39">
            <v>500000000000</v>
          </cell>
          <cell r="I39">
            <v>54457835193</v>
          </cell>
          <cell r="J39">
            <v>8580000000000</v>
          </cell>
          <cell r="K39">
            <v>169000000000</v>
          </cell>
        </row>
        <row r="40">
          <cell r="A40">
            <v>1998</v>
          </cell>
          <cell r="B40">
            <v>399000000000</v>
          </cell>
          <cell r="C40">
            <v>634000000000</v>
          </cell>
          <cell r="D40">
            <v>1030000000000</v>
          </cell>
          <cell r="E40">
            <v>1500000000000</v>
          </cell>
          <cell r="F40">
            <v>1650000000000</v>
          </cell>
          <cell r="G40">
            <v>4100000000000</v>
          </cell>
          <cell r="H40">
            <v>527000000000</v>
          </cell>
          <cell r="I40">
            <v>54604050168</v>
          </cell>
          <cell r="J40">
            <v>9060000000000</v>
          </cell>
          <cell r="K40">
            <v>153000000000</v>
          </cell>
        </row>
        <row r="41">
          <cell r="A41">
            <v>1999</v>
          </cell>
          <cell r="B41">
            <v>389000000000</v>
          </cell>
          <cell r="C41">
            <v>678000000000</v>
          </cell>
          <cell r="D41">
            <v>1090000000000</v>
          </cell>
          <cell r="E41">
            <v>1490000000000</v>
          </cell>
          <cell r="F41">
            <v>1690000000000</v>
          </cell>
          <cell r="G41">
            <v>4640000000000</v>
          </cell>
          <cell r="H41">
            <v>600000000000</v>
          </cell>
          <cell r="I41">
            <v>59372613486</v>
          </cell>
          <cell r="J41">
            <v>9630000000000</v>
          </cell>
          <cell r="K41">
            <v>152000000000</v>
          </cell>
        </row>
        <row r="42">
          <cell r="A42">
            <v>2000</v>
          </cell>
          <cell r="B42">
            <v>416000000000</v>
          </cell>
          <cell r="C42">
            <v>745000000000</v>
          </cell>
          <cell r="D42">
            <v>1210000000000</v>
          </cell>
          <cell r="E42">
            <v>1360000000000</v>
          </cell>
          <cell r="F42">
            <v>1660000000000</v>
          </cell>
          <cell r="G42">
            <v>4970000000000</v>
          </cell>
          <cell r="H42">
            <v>708000000000</v>
          </cell>
          <cell r="I42">
            <v>69448756933</v>
          </cell>
          <cell r="J42">
            <v>10300000000000</v>
          </cell>
          <cell r="K42">
            <v>152000000000</v>
          </cell>
        </row>
        <row r="43">
          <cell r="A43">
            <v>2001</v>
          </cell>
          <cell r="B43">
            <v>379000000000</v>
          </cell>
          <cell r="C43">
            <v>739000000000</v>
          </cell>
          <cell r="D43">
            <v>1340000000000</v>
          </cell>
          <cell r="E43">
            <v>1380000000000</v>
          </cell>
          <cell r="F43">
            <v>1640000000000</v>
          </cell>
          <cell r="G43">
            <v>4370000000000</v>
          </cell>
          <cell r="H43">
            <v>757000000000</v>
          </cell>
          <cell r="I43">
            <v>74030364472</v>
          </cell>
          <cell r="J43">
            <v>10600000000000</v>
          </cell>
          <cell r="K43">
            <v>135000000000</v>
          </cell>
        </row>
        <row r="44">
          <cell r="A44">
            <v>2002</v>
          </cell>
          <cell r="B44">
            <v>395000000000</v>
          </cell>
          <cell r="C44">
            <v>761000000000</v>
          </cell>
          <cell r="D44">
            <v>1470000000000</v>
          </cell>
          <cell r="E44">
            <v>1490000000000</v>
          </cell>
          <cell r="F44">
            <v>1780000000000</v>
          </cell>
          <cell r="G44">
            <v>4180000000000</v>
          </cell>
          <cell r="H44">
            <v>772000000000</v>
          </cell>
          <cell r="I44">
            <v>95385819321</v>
          </cell>
          <cell r="J44">
            <v>10900000000000</v>
          </cell>
          <cell r="K44">
            <v>129000000000</v>
          </cell>
        </row>
        <row r="45">
          <cell r="A45">
            <v>2003</v>
          </cell>
          <cell r="B45">
            <v>467000000000</v>
          </cell>
          <cell r="C45">
            <v>896000000000</v>
          </cell>
          <cell r="D45">
            <v>1660000000000</v>
          </cell>
          <cell r="E45">
            <v>1840000000000</v>
          </cell>
          <cell r="F45">
            <v>2060000000000</v>
          </cell>
          <cell r="G45">
            <v>4520000000000</v>
          </cell>
          <cell r="H45">
            <v>729000000000</v>
          </cell>
          <cell r="I45">
            <v>105000000000</v>
          </cell>
          <cell r="J45">
            <v>11500000000000</v>
          </cell>
          <cell r="K45">
            <v>197000000000</v>
          </cell>
        </row>
        <row r="46">
          <cell r="A46">
            <v>2004</v>
          </cell>
          <cell r="B46">
            <v>614000000000</v>
          </cell>
          <cell r="C46">
            <v>1030000000000</v>
          </cell>
          <cell r="D46">
            <v>1960000000000</v>
          </cell>
          <cell r="E46">
            <v>2120000000000</v>
          </cell>
          <cell r="F46">
            <v>2420000000000</v>
          </cell>
          <cell r="G46">
            <v>4890000000000</v>
          </cell>
          <cell r="H46">
            <v>782000000000</v>
          </cell>
          <cell r="I46">
            <v>136000000000</v>
          </cell>
          <cell r="J46">
            <v>12200000000000</v>
          </cell>
          <cell r="K46">
            <v>256000000000</v>
          </cell>
        </row>
        <row r="47">
          <cell r="A47">
            <v>2005</v>
          </cell>
          <cell r="B47">
            <v>695000000000</v>
          </cell>
          <cell r="C47">
            <v>1170000000000</v>
          </cell>
          <cell r="D47">
            <v>2290000000000</v>
          </cell>
          <cell r="E47">
            <v>2200000000000</v>
          </cell>
          <cell r="F47">
            <v>2540000000000</v>
          </cell>
          <cell r="G47">
            <v>4830000000000</v>
          </cell>
          <cell r="H47">
            <v>877000000000</v>
          </cell>
          <cell r="I47">
            <v>176000000000</v>
          </cell>
          <cell r="J47">
            <v>13000000000000</v>
          </cell>
          <cell r="K47">
            <v>289000000000</v>
          </cell>
        </row>
        <row r="48">
          <cell r="A48">
            <v>2006</v>
          </cell>
          <cell r="B48">
            <v>748000000000</v>
          </cell>
          <cell r="C48">
            <v>1320000000000</v>
          </cell>
          <cell r="D48">
            <v>2750000000000</v>
          </cell>
          <cell r="E48">
            <v>2320000000000</v>
          </cell>
          <cell r="F48">
            <v>2720000000000</v>
          </cell>
          <cell r="G48">
            <v>4600000000000</v>
          </cell>
          <cell r="H48">
            <v>975000000000</v>
          </cell>
          <cell r="I48">
            <v>236000000000</v>
          </cell>
          <cell r="J48">
            <v>13800000000000</v>
          </cell>
          <cell r="K48">
            <v>304000000000</v>
          </cell>
        </row>
        <row r="49">
          <cell r="A49">
            <v>2007</v>
          </cell>
          <cell r="B49">
            <v>854000000000</v>
          </cell>
          <cell r="C49">
            <v>1470000000000</v>
          </cell>
          <cell r="D49">
            <v>3550000000000</v>
          </cell>
          <cell r="E49">
            <v>2660000000000</v>
          </cell>
          <cell r="F49">
            <v>3110000000000</v>
          </cell>
          <cell r="G49">
            <v>4580000000000</v>
          </cell>
          <cell r="H49">
            <v>1050000000000</v>
          </cell>
          <cell r="I49">
            <v>276000000000</v>
          </cell>
          <cell r="J49">
            <v>14500000000000</v>
          </cell>
          <cell r="K49">
            <v>333000000000</v>
          </cell>
        </row>
        <row r="50">
          <cell r="A50">
            <v>2008</v>
          </cell>
          <cell r="B50">
            <v>1060000000000</v>
          </cell>
          <cell r="C50">
            <v>1550000000000</v>
          </cell>
          <cell r="D50">
            <v>4590000000000</v>
          </cell>
          <cell r="E50">
            <v>2920000000000</v>
          </cell>
          <cell r="F50">
            <v>2940000000000</v>
          </cell>
          <cell r="G50">
            <v>5110000000000</v>
          </cell>
          <cell r="H50">
            <v>1110000000000</v>
          </cell>
          <cell r="I50">
            <v>339000000000</v>
          </cell>
          <cell r="J50">
            <v>14700000000000</v>
          </cell>
          <cell r="K50">
            <v>316000000000</v>
          </cell>
        </row>
        <row r="51">
          <cell r="A51">
            <v>2009</v>
          </cell>
          <cell r="B51">
            <v>928000000000</v>
          </cell>
          <cell r="C51">
            <v>1370000000000</v>
          </cell>
          <cell r="D51">
            <v>5100000000000</v>
          </cell>
          <cell r="E51">
            <v>2690000000000</v>
          </cell>
          <cell r="F51">
            <v>2430000000000</v>
          </cell>
          <cell r="G51">
            <v>5290000000000</v>
          </cell>
          <cell r="H51">
            <v>900000000000</v>
          </cell>
          <cell r="I51">
            <v>295000000000</v>
          </cell>
          <cell r="J51">
            <v>14400000000000</v>
          </cell>
          <cell r="K51">
            <v>330000000000</v>
          </cell>
        </row>
        <row r="52">
          <cell r="A52">
            <v>2010</v>
          </cell>
          <cell r="B52">
            <v>1150000000000</v>
          </cell>
          <cell r="C52">
            <v>1620000000000</v>
          </cell>
          <cell r="D52">
            <v>6090000000000</v>
          </cell>
          <cell r="E52">
            <v>2640000000000</v>
          </cell>
          <cell r="F52">
            <v>2490000000000</v>
          </cell>
          <cell r="G52">
            <v>5760000000000</v>
          </cell>
          <cell r="H52">
            <v>1060000000000</v>
          </cell>
          <cell r="I52">
            <v>361000000000</v>
          </cell>
          <cell r="J52">
            <v>15000000000000</v>
          </cell>
          <cell r="K52">
            <v>417000000000</v>
          </cell>
        </row>
        <row r="53">
          <cell r="A53">
            <v>2011</v>
          </cell>
          <cell r="B53">
            <v>1400000000000</v>
          </cell>
          <cell r="C53">
            <v>1790000000000</v>
          </cell>
          <cell r="D53">
            <v>7550000000000</v>
          </cell>
          <cell r="E53">
            <v>2860000000000</v>
          </cell>
          <cell r="F53">
            <v>2670000000000</v>
          </cell>
          <cell r="G53">
            <v>6230000000000</v>
          </cell>
          <cell r="H53">
            <v>1180000000000</v>
          </cell>
          <cell r="I53">
            <v>405000000000</v>
          </cell>
          <cell r="J53">
            <v>15500000000000</v>
          </cell>
          <cell r="K53">
            <v>458000000000</v>
          </cell>
        </row>
        <row r="54">
          <cell r="A54">
            <v>2012</v>
          </cell>
          <cell r="B54">
            <v>1550000000000</v>
          </cell>
          <cell r="C54">
            <v>1830000000000</v>
          </cell>
          <cell r="D54">
            <v>8530000000000</v>
          </cell>
          <cell r="E54">
            <v>2680000000000</v>
          </cell>
          <cell r="F54">
            <v>2720000000000</v>
          </cell>
          <cell r="G54">
            <v>6270000000000</v>
          </cell>
          <cell r="H54">
            <v>1200000000000</v>
          </cell>
          <cell r="I54">
            <v>456000000000</v>
          </cell>
          <cell r="J54">
            <v>16200000000000</v>
          </cell>
          <cell r="K54">
            <v>434000000000</v>
          </cell>
        </row>
        <row r="55">
          <cell r="A55">
            <v>2013</v>
          </cell>
          <cell r="B55">
            <v>1580000000000</v>
          </cell>
          <cell r="C55">
            <v>1850000000000</v>
          </cell>
          <cell r="D55">
            <v>9570000000000</v>
          </cell>
          <cell r="E55">
            <v>2810000000000</v>
          </cell>
          <cell r="F55">
            <v>2800000000000</v>
          </cell>
          <cell r="G55">
            <v>5210000000000</v>
          </cell>
          <cell r="H55">
            <v>1270000000000</v>
          </cell>
          <cell r="I55">
            <v>509000000000</v>
          </cell>
          <cell r="J55">
            <v>16800000000000</v>
          </cell>
          <cell r="K55">
            <v>401000000000</v>
          </cell>
        </row>
        <row r="56">
          <cell r="A56">
            <v>2014</v>
          </cell>
          <cell r="B56">
            <v>1470000000000</v>
          </cell>
          <cell r="C56">
            <v>1810000000000</v>
          </cell>
          <cell r="D56">
            <v>10500000000000</v>
          </cell>
          <cell r="E56">
            <v>2850000000000</v>
          </cell>
          <cell r="F56">
            <v>3090000000000</v>
          </cell>
          <cell r="G56">
            <v>4900000000000</v>
          </cell>
          <cell r="H56">
            <v>1320000000000</v>
          </cell>
          <cell r="I56">
            <v>547000000000</v>
          </cell>
          <cell r="J56">
            <v>17500000000000</v>
          </cell>
          <cell r="K56">
            <v>381000000000</v>
          </cell>
        </row>
        <row r="57">
          <cell r="A57">
            <v>2015</v>
          </cell>
          <cell r="B57">
            <v>1350000000000</v>
          </cell>
          <cell r="C57">
            <v>1560000000000</v>
          </cell>
          <cell r="D57">
            <v>11100000000000</v>
          </cell>
          <cell r="E57">
            <v>2440000000000</v>
          </cell>
          <cell r="F57">
            <v>2960000000000</v>
          </cell>
          <cell r="G57">
            <v>4440000000000</v>
          </cell>
          <cell r="H57">
            <v>1170000000000</v>
          </cell>
          <cell r="I57">
            <v>487000000000</v>
          </cell>
          <cell r="J57">
            <v>18200000000000</v>
          </cell>
          <cell r="K57">
            <v>347000000000</v>
          </cell>
        </row>
        <row r="58">
          <cell r="A58">
            <v>2016</v>
          </cell>
          <cell r="B58">
            <v>1210000000000</v>
          </cell>
          <cell r="C58">
            <v>1530000000000</v>
          </cell>
          <cell r="D58">
            <v>11200000000000</v>
          </cell>
          <cell r="E58">
            <v>2470000000000</v>
          </cell>
          <cell r="F58">
            <v>2720000000000</v>
          </cell>
          <cell r="G58">
            <v>5000000000000</v>
          </cell>
          <cell r="H58">
            <v>1080000000000</v>
          </cell>
          <cell r="I58">
            <v>405000000000</v>
          </cell>
          <cell r="J58">
            <v>18700000000000</v>
          </cell>
          <cell r="K58">
            <v>324000000000</v>
          </cell>
        </row>
        <row r="59">
          <cell r="A59">
            <v>2017</v>
          </cell>
          <cell r="B59">
            <v>1330000000000</v>
          </cell>
          <cell r="C59">
            <v>1650000000000</v>
          </cell>
          <cell r="D59">
            <v>12300000000000</v>
          </cell>
          <cell r="E59">
            <v>2590000000000</v>
          </cell>
          <cell r="F59">
            <v>2700000000000</v>
          </cell>
          <cell r="G59">
            <v>4930000000000</v>
          </cell>
          <cell r="H59">
            <v>1160000000000</v>
          </cell>
          <cell r="I59">
            <v>376000000000</v>
          </cell>
          <cell r="J59">
            <v>19500000000000</v>
          </cell>
          <cell r="K59">
            <v>381000000000</v>
          </cell>
        </row>
        <row r="60">
          <cell r="A60">
            <v>2018</v>
          </cell>
          <cell r="B60">
            <v>1430000000000</v>
          </cell>
          <cell r="C60">
            <v>1730000000000</v>
          </cell>
          <cell r="D60">
            <v>13900000000000</v>
          </cell>
          <cell r="E60">
            <v>2790000000000</v>
          </cell>
          <cell r="F60">
            <v>2900000000000</v>
          </cell>
          <cell r="G60">
            <v>5040000000000</v>
          </cell>
          <cell r="H60">
            <v>1220000000000</v>
          </cell>
          <cell r="I60">
            <v>397000000000</v>
          </cell>
          <cell r="J60">
            <v>20600000000000</v>
          </cell>
          <cell r="K60">
            <v>405000000000</v>
          </cell>
        </row>
        <row r="61">
          <cell r="A61">
            <v>2019</v>
          </cell>
          <cell r="B61">
            <v>1390000000000</v>
          </cell>
          <cell r="C61">
            <v>1740000000000</v>
          </cell>
          <cell r="D61">
            <v>14300000000000</v>
          </cell>
          <cell r="E61">
            <v>2730000000000</v>
          </cell>
          <cell r="F61">
            <v>2880000000000</v>
          </cell>
          <cell r="G61">
            <v>5150000000000</v>
          </cell>
          <cell r="H61">
            <v>1270000000000</v>
          </cell>
          <cell r="I61">
            <v>448000000000</v>
          </cell>
          <cell r="J61">
            <v>21400000000000</v>
          </cell>
          <cell r="K61">
            <v>388000000000</v>
          </cell>
        </row>
        <row r="62">
          <cell r="A62">
            <v>2020</v>
          </cell>
          <cell r="B62">
            <v>1330000000000</v>
          </cell>
          <cell r="C62">
            <v>1650000000000</v>
          </cell>
          <cell r="D62">
            <v>14700000000000</v>
          </cell>
          <cell r="E62">
            <v>2630000000000</v>
          </cell>
          <cell r="F62">
            <v>2760000000000</v>
          </cell>
          <cell r="G62">
            <v>5060000000000</v>
          </cell>
          <cell r="H62">
            <v>1070000000000</v>
          </cell>
          <cell r="I62">
            <v>432000000000</v>
          </cell>
          <cell r="J62">
            <v>21000000000000</v>
          </cell>
          <cell r="K62">
            <v>335000000000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n" refreshedDate="45418.858551736113" createdVersion="8" refreshedVersion="8" minRefreshableVersion="3" recordCount="48" xr:uid="{C68745E1-BD55-4F64-8C3C-A983ACE46306}">
  <cacheSource type="worksheet">
    <worksheetSource name="Table1"/>
  </cacheSource>
  <cacheFields count="4">
    <cacheField name="Department" numFmtId="0">
      <sharedItems/>
    </cacheField>
    <cacheField name="Year" numFmtId="0">
      <sharedItems containsSemiMixedTypes="0" containsString="0" containsNumber="1" containsInteger="1" minValue="2020" maxValue="2025"/>
    </cacheField>
    <cacheField name="Complaints directed at IT Helpdesk" numFmtId="0">
      <sharedItems count="4">
        <s v="Rare"/>
        <s v="Almost never"/>
        <s v="Extremely rare"/>
        <s v="Common"/>
      </sharedItems>
    </cacheField>
    <cacheField name="Cater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Retail"/>
    <n v="2020"/>
    <x v="0"/>
    <s v="Picture"/>
  </r>
  <r>
    <s v="Procurement"/>
    <n v="2020"/>
    <x v="1"/>
    <s v="Picture"/>
  </r>
  <r>
    <s v="Sales"/>
    <n v="2020"/>
    <x v="1"/>
    <s v="Picture"/>
  </r>
  <r>
    <s v="Marketing"/>
    <n v="2020"/>
    <x v="2"/>
    <s v="Picture"/>
  </r>
  <r>
    <s v="Production"/>
    <n v="2020"/>
    <x v="1"/>
    <s v="Picture"/>
  </r>
  <r>
    <s v="HR"/>
    <n v="2020"/>
    <x v="1"/>
    <s v="Picture"/>
  </r>
  <r>
    <s v="Legal"/>
    <n v="2020"/>
    <x v="1"/>
    <s v="Picture"/>
  </r>
  <r>
    <s v="IT"/>
    <n v="2020"/>
    <x v="1"/>
    <s v="Picture"/>
  </r>
  <r>
    <s v="Retail"/>
    <n v="2021"/>
    <x v="3"/>
    <s v="Picture"/>
  </r>
  <r>
    <s v="Procurement"/>
    <n v="2021"/>
    <x v="0"/>
    <s v="Picture"/>
  </r>
  <r>
    <s v="Sales"/>
    <n v="2021"/>
    <x v="0"/>
    <s v="Picture"/>
  </r>
  <r>
    <s v="Marketing"/>
    <n v="2021"/>
    <x v="0"/>
    <s v="Picture"/>
  </r>
  <r>
    <s v="Production"/>
    <n v="2021"/>
    <x v="2"/>
    <s v="Picture"/>
  </r>
  <r>
    <s v="HR"/>
    <n v="2021"/>
    <x v="2"/>
    <s v="Picture"/>
  </r>
  <r>
    <s v="Legal"/>
    <n v="2021"/>
    <x v="2"/>
    <s v="Picture"/>
  </r>
  <r>
    <s v="IT"/>
    <n v="2021"/>
    <x v="1"/>
    <s v="Picture"/>
  </r>
  <r>
    <s v="Retail"/>
    <n v="2022"/>
    <x v="3"/>
    <s v="Picture"/>
  </r>
  <r>
    <s v="Procurement"/>
    <n v="2022"/>
    <x v="3"/>
    <s v="Picture"/>
  </r>
  <r>
    <s v="Sales"/>
    <n v="2022"/>
    <x v="3"/>
    <s v="Picture"/>
  </r>
  <r>
    <s v="Marketing"/>
    <n v="2022"/>
    <x v="0"/>
    <s v="Picture"/>
  </r>
  <r>
    <s v="Production"/>
    <n v="2022"/>
    <x v="0"/>
    <s v="Picture"/>
  </r>
  <r>
    <s v="HR"/>
    <n v="2022"/>
    <x v="0"/>
    <s v="Picture"/>
  </r>
  <r>
    <s v="Legal"/>
    <n v="2022"/>
    <x v="0"/>
    <s v="Picture"/>
  </r>
  <r>
    <s v="IT"/>
    <n v="2022"/>
    <x v="1"/>
    <s v="Picture"/>
  </r>
  <r>
    <s v="Retail"/>
    <n v="2023"/>
    <x v="3"/>
    <s v="Picture"/>
  </r>
  <r>
    <s v="Procurement"/>
    <n v="2023"/>
    <x v="3"/>
    <s v="Picture"/>
  </r>
  <r>
    <s v="Sales"/>
    <n v="2023"/>
    <x v="3"/>
    <s v="Picture"/>
  </r>
  <r>
    <s v="Marketing"/>
    <n v="2023"/>
    <x v="3"/>
    <s v="Picture"/>
  </r>
  <r>
    <s v="Production"/>
    <n v="2023"/>
    <x v="3"/>
    <s v="Picture"/>
  </r>
  <r>
    <s v="HR"/>
    <n v="2023"/>
    <x v="3"/>
    <s v="Picture"/>
  </r>
  <r>
    <s v="Legal"/>
    <n v="2023"/>
    <x v="3"/>
    <s v="Picture"/>
  </r>
  <r>
    <s v="IT"/>
    <n v="2023"/>
    <x v="0"/>
    <s v="Picture"/>
  </r>
  <r>
    <s v="Retail"/>
    <n v="2024"/>
    <x v="3"/>
    <s v="Picture"/>
  </r>
  <r>
    <s v="Procurement"/>
    <n v="2024"/>
    <x v="3"/>
    <s v="Picture"/>
  </r>
  <r>
    <s v="Sales"/>
    <n v="2024"/>
    <x v="3"/>
    <s v="Picture"/>
  </r>
  <r>
    <s v="Marketing"/>
    <n v="2024"/>
    <x v="3"/>
    <s v="Picture"/>
  </r>
  <r>
    <s v="Production"/>
    <n v="2024"/>
    <x v="3"/>
    <s v="Picture"/>
  </r>
  <r>
    <s v="HR"/>
    <n v="2024"/>
    <x v="3"/>
    <s v="Picture"/>
  </r>
  <r>
    <s v="Legal"/>
    <n v="2024"/>
    <x v="1"/>
    <s v="Picture"/>
  </r>
  <r>
    <s v="IT"/>
    <n v="2024"/>
    <x v="0"/>
    <s v="Picture"/>
  </r>
  <r>
    <s v="Retail"/>
    <n v="2025"/>
    <x v="2"/>
    <s v="Picture"/>
  </r>
  <r>
    <s v="Procurement"/>
    <n v="2025"/>
    <x v="0"/>
    <s v="Picture"/>
  </r>
  <r>
    <s v="Sales"/>
    <n v="2025"/>
    <x v="3"/>
    <s v="Picture"/>
  </r>
  <r>
    <s v="Marketing"/>
    <n v="2025"/>
    <x v="3"/>
    <s v="Picture"/>
  </r>
  <r>
    <s v="Production"/>
    <n v="2025"/>
    <x v="1"/>
    <s v="Picture"/>
  </r>
  <r>
    <s v="HR"/>
    <n v="2025"/>
    <x v="3"/>
    <s v="Picture"/>
  </r>
  <r>
    <s v="Legal"/>
    <n v="2025"/>
    <x v="1"/>
    <s v="Picture"/>
  </r>
  <r>
    <s v="IT"/>
    <n v="2025"/>
    <x v="0"/>
    <s v="Pictur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B6E771-95BA-434A-A243-A5262ABD1A97}" name="PivotTable16" cacheId="5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88:I93" firstHeaderRow="1" firstDataRow="1" firstDataCol="1"/>
  <pivotFields count="4">
    <pivotField showAll="0"/>
    <pivotField showAll="0"/>
    <pivotField axis="axisRow" dataField="1" showAll="0">
      <items count="5">
        <item x="1"/>
        <item x="3"/>
        <item x="2"/>
        <item x="0"/>
        <item t="default"/>
      </items>
    </pivotField>
    <pivotField showAll="0"/>
  </pivotFields>
  <rowFields count="1">
    <field x="2"/>
  </rowFields>
  <rowItems count="5">
    <i>
      <x/>
    </i>
    <i>
      <x v="1"/>
    </i>
    <i>
      <x v="2"/>
    </i>
    <i>
      <x v="3"/>
    </i>
    <i t="grand">
      <x/>
    </i>
  </rowItems>
  <colItems count="1">
    <i/>
  </colItems>
  <dataFields count="1">
    <dataField name="Count of Complaints directed at IT Helpdesk" fld="2" subtotal="count" baseField="0" baseItem="0"/>
  </dataFields>
  <chartFormats count="5">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0"/>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2"/>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2</v>
    <v>4</v>
  </rv>
  <rv s="0">
    <v>3</v>
    <v>4</v>
  </rv>
  <rv s="0">
    <v>1</v>
    <v>4</v>
  </rv>
  <rv s="0">
    <v>0</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74AD9-B7C6-4F2A-AFA8-A172186341DE}"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6294CFC-D171-4DFE-8F31-80A87CB2FEE8}"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283D84-6282-4C71-8F2C-D64E43C89BEC}" name="Table1" displayName="Table1" ref="A61:F109" totalsRowShown="0">
  <autoFilter ref="A61:F109" xr:uid="{84283D84-6282-4C71-8F2C-D64E43C89BEC}"/>
  <tableColumns count="6">
    <tableColumn id="1" xr3:uid="{65E2E279-8C55-4BEA-8581-DA260009CE55}" name="Department"/>
    <tableColumn id="6" xr3:uid="{083A8C3D-27A5-49D8-9F74-1DE0490CD6B6}" name="Column2"/>
    <tableColumn id="5" xr3:uid="{C2755784-1464-4B0C-939D-EEF2AE57A2A1}" name="Column1"/>
    <tableColumn id="2" xr3:uid="{16581001-12D1-4C92-B7EA-ACFF0E1BF7B8}" name="Year"/>
    <tableColumn id="3" xr3:uid="{4992E8F1-B26C-4250-8D64-71A0244DFB5D}" name="Complaints directed at IT Helpdesk"/>
    <tableColumn id="4" xr3:uid="{1BFF839A-6EBC-4B04-8813-B8460346B0BE}" name="Catergory" dataDxfId="0">
      <calculatedColumnFormula>_xlfn.XLOOKUP(Table1[[#This Row],[Complaints directed at IT Helpdesk]],$G$52:$G$55,$H$52:$H$55)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9498-0B94-4BFB-9509-9CA16B9479F8}">
  <dimension ref="A3:BM124"/>
  <sheetViews>
    <sheetView showGridLines="0" topLeftCell="F46" workbookViewId="0">
      <selection activeCell="H57" sqref="H57"/>
    </sheetView>
  </sheetViews>
  <sheetFormatPr defaultRowHeight="14.4" x14ac:dyDescent="0.3"/>
  <cols>
    <col min="1" max="3" width="17" customWidth="1"/>
    <col min="4" max="4" width="26.33203125" customWidth="1"/>
    <col min="5" max="5" width="32.109375" customWidth="1"/>
    <col min="6" max="6" width="12.6640625" customWidth="1"/>
    <col min="7" max="7" width="22.77734375" customWidth="1"/>
    <col min="8" max="8" width="15.21875" customWidth="1"/>
    <col min="9" max="9" width="10.6640625" customWidth="1"/>
    <col min="10" max="10" width="10.44140625" customWidth="1"/>
    <col min="11" max="11" width="10.109375" customWidth="1"/>
    <col min="12" max="12" width="10.5546875" customWidth="1"/>
    <col min="13" max="13" width="10.21875" customWidth="1"/>
    <col min="14" max="14" width="10.44140625" customWidth="1"/>
    <col min="15" max="15" width="10.21875" bestFit="1" customWidth="1"/>
    <col min="16" max="19" width="5" bestFit="1" customWidth="1"/>
    <col min="20" max="20" width="13.109375" bestFit="1" customWidth="1"/>
    <col min="21" max="21" width="14.77734375" bestFit="1" customWidth="1"/>
    <col min="22" max="23" width="5" bestFit="1" customWidth="1"/>
    <col min="24" max="24" width="17.6640625" bestFit="1" customWidth="1"/>
    <col min="25" max="25" width="6.44140625" bestFit="1" customWidth="1"/>
    <col min="26" max="30" width="5" bestFit="1" customWidth="1"/>
    <col min="31" max="31" width="9.21875" bestFit="1" customWidth="1"/>
    <col min="32" max="32" width="10.5546875" bestFit="1" customWidth="1"/>
  </cols>
  <sheetData>
    <row r="3" spans="1:6" x14ac:dyDescent="0.3">
      <c r="A3" t="s">
        <v>37</v>
      </c>
    </row>
    <row r="4" spans="1:6" x14ac:dyDescent="0.3">
      <c r="B4" t="s">
        <v>35</v>
      </c>
      <c r="C4" t="s">
        <v>36</v>
      </c>
      <c r="D4" t="s">
        <v>52</v>
      </c>
      <c r="E4" t="s">
        <v>53</v>
      </c>
      <c r="F4" t="s">
        <v>49</v>
      </c>
    </row>
    <row r="6" spans="1:6" x14ac:dyDescent="0.3">
      <c r="A6" t="s">
        <v>0</v>
      </c>
      <c r="B6" s="10">
        <f>D6/F6</f>
        <v>0.63802083333333337</v>
      </c>
      <c r="C6" s="10">
        <f>E6/F6</f>
        <v>0.36197916666666669</v>
      </c>
      <c r="D6">
        <v>490</v>
      </c>
      <c r="E6">
        <v>278</v>
      </c>
      <c r="F6" s="2">
        <f>D6+E6</f>
        <v>768</v>
      </c>
    </row>
    <row r="7" spans="1:6" x14ac:dyDescent="0.3">
      <c r="A7" t="s">
        <v>3</v>
      </c>
      <c r="B7" s="10">
        <f>D7/F7</f>
        <v>0.33079584775086507</v>
      </c>
      <c r="C7" s="10">
        <f>E7/F7</f>
        <v>0.66920415224913499</v>
      </c>
      <c r="D7">
        <v>478</v>
      </c>
      <c r="E7">
        <v>967</v>
      </c>
      <c r="F7" s="15">
        <f>D7+E7</f>
        <v>1445</v>
      </c>
    </row>
    <row r="8" spans="1:6" x14ac:dyDescent="0.3">
      <c r="A8" t="s">
        <v>2</v>
      </c>
      <c r="B8" s="10">
        <f>D8/F8</f>
        <v>0.29411764705882354</v>
      </c>
      <c r="C8" s="10">
        <f>E8/F8</f>
        <v>0.70588235294117652</v>
      </c>
      <c r="D8">
        <v>5</v>
      </c>
      <c r="E8">
        <v>12</v>
      </c>
      <c r="F8" s="2">
        <f>D8+E8</f>
        <v>17</v>
      </c>
    </row>
    <row r="9" spans="1:6" x14ac:dyDescent="0.3">
      <c r="A9" t="s">
        <v>1</v>
      </c>
      <c r="B9" s="10">
        <f>D9/F9</f>
        <v>0.22259136212624583</v>
      </c>
      <c r="C9" s="10">
        <f>E9/F9</f>
        <v>0.77740863787375414</v>
      </c>
      <c r="D9">
        <v>67</v>
      </c>
      <c r="E9">
        <v>234</v>
      </c>
      <c r="F9" s="2">
        <f>D9+E9</f>
        <v>301</v>
      </c>
    </row>
    <row r="10" spans="1:6" x14ac:dyDescent="0.3">
      <c r="A10" t="s">
        <v>4</v>
      </c>
      <c r="B10" s="10">
        <f>D10/F10</f>
        <v>0.14303797468354432</v>
      </c>
      <c r="C10" s="10">
        <f>E10/F10</f>
        <v>0.85696202531645571</v>
      </c>
      <c r="D10">
        <v>113</v>
      </c>
      <c r="E10">
        <v>677</v>
      </c>
      <c r="F10" s="2">
        <f>D10+E10</f>
        <v>790</v>
      </c>
    </row>
    <row r="11" spans="1:6" x14ac:dyDescent="0.3">
      <c r="D11">
        <f>SUM(D6:D10)</f>
        <v>1153</v>
      </c>
      <c r="E11">
        <f>SUM(E6:E10)</f>
        <v>2168</v>
      </c>
      <c r="F11" s="2">
        <f>SUM(F6:F10)</f>
        <v>3321</v>
      </c>
    </row>
    <row r="12" spans="1:6" x14ac:dyDescent="0.3">
      <c r="D12" s="10">
        <f>D11/F11</f>
        <v>0.34718458295694066</v>
      </c>
      <c r="E12" s="10">
        <f>E11/F11</f>
        <v>0.65281541704305934</v>
      </c>
    </row>
    <row r="36" spans="1:8" x14ac:dyDescent="0.3">
      <c r="A36" s="2" t="s">
        <v>5</v>
      </c>
      <c r="B36" s="2"/>
      <c r="C36" s="2"/>
    </row>
    <row r="39" spans="1:8" x14ac:dyDescent="0.3">
      <c r="A39" s="2" t="s">
        <v>16</v>
      </c>
      <c r="B39" s="2"/>
      <c r="C39" s="2"/>
      <c r="D39" s="3" t="s">
        <v>6</v>
      </c>
      <c r="E39" s="2" t="s">
        <v>7</v>
      </c>
      <c r="F39" t="s">
        <v>17</v>
      </c>
      <c r="G39" t="s">
        <v>18</v>
      </c>
      <c r="H39" t="s">
        <v>19</v>
      </c>
    </row>
    <row r="40" spans="1:8" x14ac:dyDescent="0.3">
      <c r="A40" s="2" t="s">
        <v>8</v>
      </c>
      <c r="B40" s="2"/>
      <c r="C40" s="2"/>
      <c r="D40" s="1">
        <v>0.2</v>
      </c>
      <c r="E40" s="1">
        <v>0.35</v>
      </c>
      <c r="F40">
        <v>1</v>
      </c>
      <c r="G40" s="1">
        <f t="shared" ref="G40:G47" si="0">E40-D40</f>
        <v>0.14999999999999997</v>
      </c>
      <c r="H40" s="1">
        <v>0</v>
      </c>
    </row>
    <row r="41" spans="1:8" x14ac:dyDescent="0.3">
      <c r="A41" s="2" t="s">
        <v>9</v>
      </c>
      <c r="B41" s="2"/>
      <c r="C41" s="2"/>
      <c r="D41" s="1">
        <v>0.5</v>
      </c>
      <c r="E41" s="1">
        <v>0.8</v>
      </c>
      <c r="F41">
        <v>2</v>
      </c>
      <c r="G41" s="1">
        <f t="shared" si="0"/>
        <v>0.30000000000000004</v>
      </c>
      <c r="H41" s="1">
        <v>0</v>
      </c>
    </row>
    <row r="42" spans="1:8" x14ac:dyDescent="0.3">
      <c r="A42" s="2" t="s">
        <v>10</v>
      </c>
      <c r="B42" s="2"/>
      <c r="C42" s="2"/>
      <c r="D42" s="1">
        <v>0.7</v>
      </c>
      <c r="E42" s="1">
        <v>0.75</v>
      </c>
      <c r="F42">
        <v>3</v>
      </c>
      <c r="G42" s="1">
        <f t="shared" si="0"/>
        <v>5.0000000000000044E-2</v>
      </c>
      <c r="H42" s="1">
        <v>0</v>
      </c>
    </row>
    <row r="43" spans="1:8" x14ac:dyDescent="0.3">
      <c r="A43" s="2" t="s">
        <v>11</v>
      </c>
      <c r="B43" s="2"/>
      <c r="C43" s="2"/>
      <c r="D43" s="1">
        <v>0.85</v>
      </c>
      <c r="E43" s="1">
        <v>0.8</v>
      </c>
      <c r="F43">
        <v>4</v>
      </c>
      <c r="G43" s="1">
        <f t="shared" si="0"/>
        <v>-4.9999999999999933E-2</v>
      </c>
      <c r="H43" s="1">
        <v>0</v>
      </c>
    </row>
    <row r="44" spans="1:8" x14ac:dyDescent="0.3">
      <c r="A44" s="2" t="s">
        <v>12</v>
      </c>
      <c r="B44" s="2"/>
      <c r="C44" s="2"/>
      <c r="D44" s="1">
        <v>0.55000000000000004</v>
      </c>
      <c r="E44" s="1">
        <v>0.65</v>
      </c>
      <c r="F44">
        <v>5</v>
      </c>
      <c r="G44" s="1">
        <f t="shared" si="0"/>
        <v>9.9999999999999978E-2</v>
      </c>
      <c r="H44" s="1">
        <v>0</v>
      </c>
    </row>
    <row r="45" spans="1:8" x14ac:dyDescent="0.3">
      <c r="A45" s="2" t="s">
        <v>13</v>
      </c>
      <c r="B45" s="2"/>
      <c r="C45" s="2"/>
      <c r="D45" s="1">
        <v>0.34</v>
      </c>
      <c r="E45" s="1">
        <v>0.55000000000000004</v>
      </c>
      <c r="F45">
        <v>6</v>
      </c>
      <c r="G45" s="1">
        <f t="shared" si="0"/>
        <v>0.21000000000000002</v>
      </c>
      <c r="H45" s="1">
        <v>0</v>
      </c>
    </row>
    <row r="46" spans="1:8" x14ac:dyDescent="0.3">
      <c r="A46" s="2" t="s">
        <v>14</v>
      </c>
      <c r="B46" s="2"/>
      <c r="C46" s="2"/>
      <c r="D46" s="1">
        <v>0.5</v>
      </c>
      <c r="E46" s="1">
        <v>0.75</v>
      </c>
      <c r="F46">
        <v>7</v>
      </c>
      <c r="G46" s="1">
        <f t="shared" si="0"/>
        <v>0.25</v>
      </c>
      <c r="H46" s="1">
        <v>0</v>
      </c>
    </row>
    <row r="47" spans="1:8" x14ac:dyDescent="0.3">
      <c r="A47" s="2" t="s">
        <v>15</v>
      </c>
      <c r="B47" s="2"/>
      <c r="C47" s="2"/>
      <c r="D47" s="1">
        <v>0.75</v>
      </c>
      <c r="E47" s="1">
        <v>0.85</v>
      </c>
      <c r="F47">
        <v>8</v>
      </c>
      <c r="G47" s="1">
        <f t="shared" si="0"/>
        <v>9.9999999999999978E-2</v>
      </c>
      <c r="H47" s="1">
        <v>0</v>
      </c>
    </row>
    <row r="52" spans="1:14" x14ac:dyDescent="0.3">
      <c r="G52" t="s">
        <v>25</v>
      </c>
      <c r="H52" t="e" vm="1">
        <v>#VALUE!</v>
      </c>
    </row>
    <row r="53" spans="1:14" x14ac:dyDescent="0.3">
      <c r="G53" t="s">
        <v>26</v>
      </c>
      <c r="H53" t="e" vm="2">
        <v>#VALUE!</v>
      </c>
    </row>
    <row r="54" spans="1:14" x14ac:dyDescent="0.3">
      <c r="D54" t="s">
        <v>20</v>
      </c>
      <c r="G54" t="s">
        <v>23</v>
      </c>
      <c r="H54" t="e" vm="3">
        <v>#VALUE!</v>
      </c>
    </row>
    <row r="55" spans="1:14" x14ac:dyDescent="0.3">
      <c r="G55" t="s">
        <v>24</v>
      </c>
      <c r="H55" t="e" vm="4">
        <v>#VALUE!</v>
      </c>
    </row>
    <row r="57" spans="1:14" ht="18" x14ac:dyDescent="0.35">
      <c r="H57" s="5" t="s">
        <v>54</v>
      </c>
    </row>
    <row r="59" spans="1:14" x14ac:dyDescent="0.3">
      <c r="H59" s="4"/>
      <c r="I59" s="14" t="str">
        <f>G52</f>
        <v>Almost never</v>
      </c>
      <c r="K59" s="12" t="str">
        <f>G53</f>
        <v>Extremely rare</v>
      </c>
      <c r="L59" s="12"/>
      <c r="M59" s="2" t="str">
        <f>G54</f>
        <v>Rare</v>
      </c>
      <c r="N59" s="13" t="str">
        <f>G55</f>
        <v>Common</v>
      </c>
    </row>
    <row r="61" spans="1:14" x14ac:dyDescent="0.3">
      <c r="A61" t="s">
        <v>27</v>
      </c>
      <c r="B61" t="s">
        <v>51</v>
      </c>
      <c r="C61" t="s">
        <v>50</v>
      </c>
      <c r="D61" t="s">
        <v>28</v>
      </c>
      <c r="E61" t="s">
        <v>29</v>
      </c>
      <c r="F61" t="s">
        <v>30</v>
      </c>
      <c r="I61" s="4" cm="1">
        <f t="array" ref="I61:N61">TRANSPOSE(_xlfn.UNIQUE(Table1[Year]))</f>
        <v>2020</v>
      </c>
      <c r="J61" s="4">
        <v>2021</v>
      </c>
      <c r="K61" s="4">
        <v>2022</v>
      </c>
      <c r="L61" s="4">
        <v>2023</v>
      </c>
      <c r="M61" s="4">
        <v>2024</v>
      </c>
      <c r="N61" s="4">
        <v>2025</v>
      </c>
    </row>
    <row r="62" spans="1:14" x14ac:dyDescent="0.3">
      <c r="A62" t="s">
        <v>31</v>
      </c>
      <c r="D62">
        <v>2020</v>
      </c>
      <c r="E62" t="s">
        <v>23</v>
      </c>
      <c r="F62" t="e" vm="5">
        <f>_xlfn.XLOOKUP(Table1[[#This Row],[Complaints directed at IT Helpdesk]],$G$52:$G$55,$H$52:$H$55)</f>
        <v>#VALUE!</v>
      </c>
      <c r="H62" s="4" t="str" cm="1">
        <f t="array" ref="H62:H69">_xlfn.UNIQUE(Table1[Department])</f>
        <v>Retail</v>
      </c>
      <c r="I62" t="e" cm="1" vm="5">
        <f t="array" ref="I62:N69">_xlfn.XLOOKUP(_xlfn.ANCHORARRAY(H62)&amp;_xlfn.ANCHORARRAY(I61),Table1[Department]&amp;Table1[Year],Table1[Catergory])</f>
        <v>#VALUE!</v>
      </c>
      <c r="J62" t="e" vm="6">
        <v>#VALUE!</v>
      </c>
      <c r="K62" t="e" vm="6">
        <v>#VALUE!</v>
      </c>
      <c r="L62" t="e" vm="6">
        <v>#VALUE!</v>
      </c>
      <c r="M62" t="e" vm="6">
        <v>#VALUE!</v>
      </c>
      <c r="N62" t="e" vm="7">
        <v>#VALUE!</v>
      </c>
    </row>
    <row r="63" spans="1:14" x14ac:dyDescent="0.3">
      <c r="A63" t="s">
        <v>13</v>
      </c>
      <c r="D63">
        <v>2020</v>
      </c>
      <c r="E63" t="s">
        <v>25</v>
      </c>
      <c r="F63" t="e" vm="8">
        <f>_xlfn.XLOOKUP(Table1[[#This Row],[Complaints directed at IT Helpdesk]],$G$52:$G$55,$H$52:$H$55)</f>
        <v>#VALUE!</v>
      </c>
      <c r="H63" s="4" t="str">
        <v>Procurement</v>
      </c>
      <c r="I63" t="e" vm="8">
        <v>#VALUE!</v>
      </c>
      <c r="J63" t="e" vm="5">
        <v>#VALUE!</v>
      </c>
      <c r="K63" t="e" vm="6">
        <v>#VALUE!</v>
      </c>
      <c r="L63" t="e" vm="6">
        <v>#VALUE!</v>
      </c>
      <c r="M63" t="e" vm="6">
        <v>#VALUE!</v>
      </c>
      <c r="N63" t="e" vm="5">
        <v>#VALUE!</v>
      </c>
    </row>
    <row r="64" spans="1:14" x14ac:dyDescent="0.3">
      <c r="A64" t="s">
        <v>14</v>
      </c>
      <c r="D64">
        <v>2020</v>
      </c>
      <c r="E64" t="s">
        <v>25</v>
      </c>
      <c r="F64" t="e" vm="8">
        <f>_xlfn.XLOOKUP(Table1[[#This Row],[Complaints directed at IT Helpdesk]],$G$52:$G$55,$H$52:$H$55)</f>
        <v>#VALUE!</v>
      </c>
      <c r="H64" s="4" t="str">
        <v>Sales</v>
      </c>
      <c r="I64" t="e" vm="8">
        <v>#VALUE!</v>
      </c>
      <c r="J64" t="e" vm="5">
        <v>#VALUE!</v>
      </c>
      <c r="K64" t="e" vm="6">
        <v>#VALUE!</v>
      </c>
      <c r="L64" t="e" vm="6">
        <v>#VALUE!</v>
      </c>
      <c r="M64" t="e" vm="6">
        <v>#VALUE!</v>
      </c>
      <c r="N64" t="e" vm="6">
        <v>#VALUE!</v>
      </c>
    </row>
    <row r="65" spans="1:14" x14ac:dyDescent="0.3">
      <c r="A65" t="s">
        <v>21</v>
      </c>
      <c r="D65">
        <v>2020</v>
      </c>
      <c r="E65" t="s">
        <v>26</v>
      </c>
      <c r="F65" t="e" vm="7">
        <f>_xlfn.XLOOKUP(Table1[[#This Row],[Complaints directed at IT Helpdesk]],$G$52:$G$55,$H$52:$H$55)</f>
        <v>#VALUE!</v>
      </c>
      <c r="H65" s="4" t="str">
        <v>Marketing</v>
      </c>
      <c r="I65" t="e" vm="7">
        <v>#VALUE!</v>
      </c>
      <c r="J65" t="e" vm="5">
        <v>#VALUE!</v>
      </c>
      <c r="K65" t="e" vm="5">
        <v>#VALUE!</v>
      </c>
      <c r="L65" t="e" vm="6">
        <v>#VALUE!</v>
      </c>
      <c r="M65" t="e" vm="6">
        <v>#VALUE!</v>
      </c>
      <c r="N65" t="e" vm="6">
        <v>#VALUE!</v>
      </c>
    </row>
    <row r="66" spans="1:14" x14ac:dyDescent="0.3">
      <c r="A66" t="s">
        <v>8</v>
      </c>
      <c r="D66">
        <v>2020</v>
      </c>
      <c r="E66" t="s">
        <v>25</v>
      </c>
      <c r="F66" t="e" vm="8">
        <f>_xlfn.XLOOKUP(Table1[[#This Row],[Complaints directed at IT Helpdesk]],$G$52:$G$55,$H$52:$H$55)</f>
        <v>#VALUE!</v>
      </c>
      <c r="H66" s="4" t="str">
        <v>Production</v>
      </c>
      <c r="I66" t="e" vm="8">
        <v>#VALUE!</v>
      </c>
      <c r="J66" t="e" vm="7">
        <v>#VALUE!</v>
      </c>
      <c r="K66" t="e" vm="5">
        <v>#VALUE!</v>
      </c>
      <c r="L66" t="e" vm="6">
        <v>#VALUE!</v>
      </c>
      <c r="M66" t="e" vm="6">
        <v>#VALUE!</v>
      </c>
      <c r="N66" t="e" vm="8">
        <v>#VALUE!</v>
      </c>
    </row>
    <row r="67" spans="1:14" x14ac:dyDescent="0.3">
      <c r="A67" t="s">
        <v>15</v>
      </c>
      <c r="D67">
        <v>2020</v>
      </c>
      <c r="E67" t="s">
        <v>25</v>
      </c>
      <c r="F67" t="e" vm="8">
        <f>_xlfn.XLOOKUP(Table1[[#This Row],[Complaints directed at IT Helpdesk]],$G$52:$G$55,$H$52:$H$55)</f>
        <v>#VALUE!</v>
      </c>
      <c r="H67" s="4" t="str">
        <v>HR</v>
      </c>
      <c r="I67" t="e" vm="8">
        <v>#VALUE!</v>
      </c>
      <c r="J67" t="e" vm="7">
        <v>#VALUE!</v>
      </c>
      <c r="K67" t="e" vm="5">
        <v>#VALUE!</v>
      </c>
      <c r="L67" t="e" vm="6">
        <v>#VALUE!</v>
      </c>
      <c r="M67" t="e" vm="6">
        <v>#VALUE!</v>
      </c>
      <c r="N67" t="e" vm="6">
        <v>#VALUE!</v>
      </c>
    </row>
    <row r="68" spans="1:14" x14ac:dyDescent="0.3">
      <c r="A68" t="s">
        <v>22</v>
      </c>
      <c r="D68">
        <v>2020</v>
      </c>
      <c r="E68" t="s">
        <v>25</v>
      </c>
      <c r="F68" t="e" vm="8">
        <f>_xlfn.XLOOKUP(Table1[[#This Row],[Complaints directed at IT Helpdesk]],$G$52:$G$55,$H$52:$H$55)</f>
        <v>#VALUE!</v>
      </c>
      <c r="H68" s="4" t="str">
        <v>Legal</v>
      </c>
      <c r="I68" t="e" vm="8">
        <v>#VALUE!</v>
      </c>
      <c r="J68" t="e" vm="7">
        <v>#VALUE!</v>
      </c>
      <c r="K68" t="e" vm="5">
        <v>#VALUE!</v>
      </c>
      <c r="L68" t="e" vm="6">
        <v>#VALUE!</v>
      </c>
      <c r="M68" t="e" vm="8">
        <v>#VALUE!</v>
      </c>
      <c r="N68" t="e" vm="8">
        <v>#VALUE!</v>
      </c>
    </row>
    <row r="69" spans="1:14" x14ac:dyDescent="0.3">
      <c r="A69" t="s">
        <v>12</v>
      </c>
      <c r="D69">
        <v>2020</v>
      </c>
      <c r="E69" t="s">
        <v>25</v>
      </c>
      <c r="F69" t="e" vm="8">
        <f>_xlfn.XLOOKUP(Table1[[#This Row],[Complaints directed at IT Helpdesk]],$G$52:$G$55,$H$52:$H$55)</f>
        <v>#VALUE!</v>
      </c>
      <c r="H69" s="4" t="str">
        <v>IT</v>
      </c>
      <c r="I69" t="e" vm="8">
        <v>#VALUE!</v>
      </c>
      <c r="J69" t="e" vm="8">
        <v>#VALUE!</v>
      </c>
      <c r="K69" t="e" vm="8">
        <v>#VALUE!</v>
      </c>
      <c r="L69" t="e" vm="5">
        <v>#VALUE!</v>
      </c>
      <c r="M69" t="e" vm="5">
        <v>#VALUE!</v>
      </c>
      <c r="N69" t="e" vm="5">
        <v>#VALUE!</v>
      </c>
    </row>
    <row r="70" spans="1:14" x14ac:dyDescent="0.3">
      <c r="A70" t="s">
        <v>31</v>
      </c>
      <c r="D70">
        <v>2021</v>
      </c>
      <c r="E70" t="s">
        <v>24</v>
      </c>
      <c r="F70" t="e" vm="6">
        <f>_xlfn.XLOOKUP(Table1[[#This Row],[Complaints directed at IT Helpdesk]],$G$52:$G$55,$H$52:$H$55)</f>
        <v>#VALUE!</v>
      </c>
    </row>
    <row r="71" spans="1:14" x14ac:dyDescent="0.3">
      <c r="A71" t="s">
        <v>13</v>
      </c>
      <c r="D71">
        <v>2021</v>
      </c>
      <c r="E71" t="s">
        <v>23</v>
      </c>
      <c r="F71" t="e" vm="5">
        <f>_xlfn.XLOOKUP(Table1[[#This Row],[Complaints directed at IT Helpdesk]],$G$52:$G$55,$H$52:$H$55)</f>
        <v>#VALUE!</v>
      </c>
    </row>
    <row r="72" spans="1:14" x14ac:dyDescent="0.3">
      <c r="A72" t="s">
        <v>14</v>
      </c>
      <c r="D72">
        <v>2021</v>
      </c>
      <c r="E72" t="s">
        <v>23</v>
      </c>
      <c r="F72" t="e" vm="5">
        <f>_xlfn.XLOOKUP(Table1[[#This Row],[Complaints directed at IT Helpdesk]],$G$52:$G$55,$H$52:$H$55)</f>
        <v>#VALUE!</v>
      </c>
    </row>
    <row r="73" spans="1:14" x14ac:dyDescent="0.3">
      <c r="A73" t="s">
        <v>21</v>
      </c>
      <c r="D73">
        <v>2021</v>
      </c>
      <c r="E73" t="s">
        <v>23</v>
      </c>
      <c r="F73" t="e" vm="5">
        <f>_xlfn.XLOOKUP(Table1[[#This Row],[Complaints directed at IT Helpdesk]],$G$52:$G$55,$H$52:$H$55)</f>
        <v>#VALUE!</v>
      </c>
    </row>
    <row r="74" spans="1:14" x14ac:dyDescent="0.3">
      <c r="A74" t="s">
        <v>8</v>
      </c>
      <c r="D74">
        <v>2021</v>
      </c>
      <c r="E74" t="s">
        <v>26</v>
      </c>
      <c r="F74" t="e" vm="7">
        <f>_xlfn.XLOOKUP(Table1[[#This Row],[Complaints directed at IT Helpdesk]],$G$52:$G$55,$H$52:$H$55)</f>
        <v>#VALUE!</v>
      </c>
    </row>
    <row r="75" spans="1:14" x14ac:dyDescent="0.3">
      <c r="A75" t="s">
        <v>15</v>
      </c>
      <c r="D75">
        <v>2021</v>
      </c>
      <c r="E75" t="s">
        <v>26</v>
      </c>
      <c r="F75" t="e" vm="7">
        <f>_xlfn.XLOOKUP(Table1[[#This Row],[Complaints directed at IT Helpdesk]],$G$52:$G$55,$H$52:$H$55)</f>
        <v>#VALUE!</v>
      </c>
    </row>
    <row r="76" spans="1:14" x14ac:dyDescent="0.3">
      <c r="A76" t="s">
        <v>22</v>
      </c>
      <c r="D76">
        <v>2021</v>
      </c>
      <c r="E76" t="s">
        <v>26</v>
      </c>
      <c r="F76" t="e" vm="7">
        <f>_xlfn.XLOOKUP(Table1[[#This Row],[Complaints directed at IT Helpdesk]],$G$52:$G$55,$H$52:$H$55)</f>
        <v>#VALUE!</v>
      </c>
    </row>
    <row r="77" spans="1:14" x14ac:dyDescent="0.3">
      <c r="A77" t="s">
        <v>12</v>
      </c>
      <c r="D77">
        <v>2021</v>
      </c>
      <c r="E77" t="s">
        <v>25</v>
      </c>
      <c r="F77" t="e" vm="8">
        <f>_xlfn.XLOOKUP(Table1[[#This Row],[Complaints directed at IT Helpdesk]],$G$52:$G$55,$H$52:$H$55)</f>
        <v>#VALUE!</v>
      </c>
    </row>
    <row r="78" spans="1:14" x14ac:dyDescent="0.3">
      <c r="A78" t="s">
        <v>31</v>
      </c>
      <c r="D78">
        <v>2022</v>
      </c>
      <c r="E78" t="s">
        <v>24</v>
      </c>
      <c r="F78" t="e" vm="6">
        <f>_xlfn.XLOOKUP(Table1[[#This Row],[Complaints directed at IT Helpdesk]],$G$52:$G$55,$H$52:$H$55)</f>
        <v>#VALUE!</v>
      </c>
    </row>
    <row r="79" spans="1:14" x14ac:dyDescent="0.3">
      <c r="A79" t="s">
        <v>13</v>
      </c>
      <c r="D79">
        <v>2022</v>
      </c>
      <c r="E79" t="s">
        <v>24</v>
      </c>
      <c r="F79" t="e" vm="6">
        <f>_xlfn.XLOOKUP(Table1[[#This Row],[Complaints directed at IT Helpdesk]],$G$52:$G$55,$H$52:$H$55)</f>
        <v>#VALUE!</v>
      </c>
    </row>
    <row r="80" spans="1:14" x14ac:dyDescent="0.3">
      <c r="A80" t="s">
        <v>14</v>
      </c>
      <c r="D80">
        <v>2022</v>
      </c>
      <c r="E80" t="s">
        <v>24</v>
      </c>
      <c r="F80" t="e" vm="6">
        <f>_xlfn.XLOOKUP(Table1[[#This Row],[Complaints directed at IT Helpdesk]],$G$52:$G$55,$H$52:$H$55)</f>
        <v>#VALUE!</v>
      </c>
    </row>
    <row r="81" spans="1:9" x14ac:dyDescent="0.3">
      <c r="A81" t="s">
        <v>21</v>
      </c>
      <c r="D81">
        <v>2022</v>
      </c>
      <c r="E81" t="s">
        <v>23</v>
      </c>
      <c r="F81" t="e" vm="5">
        <f>_xlfn.XLOOKUP(Table1[[#This Row],[Complaints directed at IT Helpdesk]],$G$52:$G$55,$H$52:$H$55)</f>
        <v>#VALUE!</v>
      </c>
    </row>
    <row r="82" spans="1:9" x14ac:dyDescent="0.3">
      <c r="A82" t="s">
        <v>8</v>
      </c>
      <c r="D82">
        <v>2022</v>
      </c>
      <c r="E82" t="s">
        <v>23</v>
      </c>
      <c r="F82" t="e" vm="5">
        <f>_xlfn.XLOOKUP(Table1[[#This Row],[Complaints directed at IT Helpdesk]],$G$52:$G$55,$H$52:$H$55)</f>
        <v>#VALUE!</v>
      </c>
    </row>
    <row r="83" spans="1:9" x14ac:dyDescent="0.3">
      <c r="A83" t="s">
        <v>15</v>
      </c>
      <c r="D83">
        <v>2022</v>
      </c>
      <c r="E83" t="s">
        <v>23</v>
      </c>
      <c r="F83" t="e" vm="5">
        <f>_xlfn.XLOOKUP(Table1[[#This Row],[Complaints directed at IT Helpdesk]],$G$52:$G$55,$H$52:$H$55)</f>
        <v>#VALUE!</v>
      </c>
    </row>
    <row r="84" spans="1:9" x14ac:dyDescent="0.3">
      <c r="A84" t="s">
        <v>22</v>
      </c>
      <c r="D84">
        <v>2022</v>
      </c>
      <c r="E84" t="s">
        <v>23</v>
      </c>
      <c r="F84" t="e" vm="5">
        <f>_xlfn.XLOOKUP(Table1[[#This Row],[Complaints directed at IT Helpdesk]],$G$52:$G$55,$H$52:$H$55)</f>
        <v>#VALUE!</v>
      </c>
    </row>
    <row r="85" spans="1:9" x14ac:dyDescent="0.3">
      <c r="A85" t="s">
        <v>12</v>
      </c>
      <c r="D85">
        <v>2022</v>
      </c>
      <c r="E85" t="s">
        <v>25</v>
      </c>
      <c r="F85" t="e" vm="8">
        <f>_xlfn.XLOOKUP(Table1[[#This Row],[Complaints directed at IT Helpdesk]],$G$52:$G$55,$H$52:$H$55)</f>
        <v>#VALUE!</v>
      </c>
    </row>
    <row r="86" spans="1:9" x14ac:dyDescent="0.3">
      <c r="A86" t="s">
        <v>31</v>
      </c>
      <c r="D86">
        <v>2023</v>
      </c>
      <c r="E86" t="s">
        <v>24</v>
      </c>
      <c r="F86" t="e" vm="6">
        <f>_xlfn.XLOOKUP(Table1[[#This Row],[Complaints directed at IT Helpdesk]],$G$52:$G$55,$H$52:$H$55)</f>
        <v>#VALUE!</v>
      </c>
    </row>
    <row r="87" spans="1:9" x14ac:dyDescent="0.3">
      <c r="A87" t="s">
        <v>13</v>
      </c>
      <c r="D87">
        <v>2023</v>
      </c>
      <c r="E87" t="s">
        <v>24</v>
      </c>
      <c r="F87" t="e" vm="6">
        <f>_xlfn.XLOOKUP(Table1[[#This Row],[Complaints directed at IT Helpdesk]],$G$52:$G$55,$H$52:$H$55)</f>
        <v>#VALUE!</v>
      </c>
    </row>
    <row r="88" spans="1:9" x14ac:dyDescent="0.3">
      <c r="A88" t="s">
        <v>14</v>
      </c>
      <c r="D88">
        <v>2023</v>
      </c>
      <c r="E88" t="s">
        <v>24</v>
      </c>
      <c r="F88" t="e" vm="6">
        <f>_xlfn.XLOOKUP(Table1[[#This Row],[Complaints directed at IT Helpdesk]],$G$52:$G$55,$H$52:$H$55)</f>
        <v>#VALUE!</v>
      </c>
      <c r="H88" s="6" t="s">
        <v>32</v>
      </c>
      <c r="I88" t="s">
        <v>34</v>
      </c>
    </row>
    <row r="89" spans="1:9" x14ac:dyDescent="0.3">
      <c r="A89" t="s">
        <v>21</v>
      </c>
      <c r="D89">
        <v>2023</v>
      </c>
      <c r="E89" t="s">
        <v>24</v>
      </c>
      <c r="F89" t="e" vm="6">
        <f>_xlfn.XLOOKUP(Table1[[#This Row],[Complaints directed at IT Helpdesk]],$G$52:$G$55,$H$52:$H$55)</f>
        <v>#VALUE!</v>
      </c>
      <c r="H89" s="7" t="s">
        <v>25</v>
      </c>
      <c r="I89" s="11">
        <v>11</v>
      </c>
    </row>
    <row r="90" spans="1:9" x14ac:dyDescent="0.3">
      <c r="A90" t="s">
        <v>8</v>
      </c>
      <c r="D90">
        <v>2023</v>
      </c>
      <c r="E90" t="s">
        <v>24</v>
      </c>
      <c r="F90" t="e" vm="6">
        <f>_xlfn.XLOOKUP(Table1[[#This Row],[Complaints directed at IT Helpdesk]],$G$52:$G$55,$H$52:$H$55)</f>
        <v>#VALUE!</v>
      </c>
      <c r="H90" s="7" t="s">
        <v>24</v>
      </c>
      <c r="I90" s="11">
        <v>20</v>
      </c>
    </row>
    <row r="91" spans="1:9" x14ac:dyDescent="0.3">
      <c r="A91" t="s">
        <v>15</v>
      </c>
      <c r="D91">
        <v>2023</v>
      </c>
      <c r="E91" t="s">
        <v>24</v>
      </c>
      <c r="F91" t="e" vm="6">
        <f>_xlfn.XLOOKUP(Table1[[#This Row],[Complaints directed at IT Helpdesk]],$G$52:$G$55,$H$52:$H$55)</f>
        <v>#VALUE!</v>
      </c>
      <c r="H91" s="7" t="s">
        <v>26</v>
      </c>
      <c r="I91" s="11">
        <v>5</v>
      </c>
    </row>
    <row r="92" spans="1:9" x14ac:dyDescent="0.3">
      <c r="A92" t="s">
        <v>22</v>
      </c>
      <c r="D92">
        <v>2023</v>
      </c>
      <c r="E92" t="s">
        <v>24</v>
      </c>
      <c r="F92" t="e" vm="6">
        <f>_xlfn.XLOOKUP(Table1[[#This Row],[Complaints directed at IT Helpdesk]],$G$52:$G$55,$H$52:$H$55)</f>
        <v>#VALUE!</v>
      </c>
      <c r="H92" s="7" t="s">
        <v>23</v>
      </c>
      <c r="I92" s="11">
        <v>12</v>
      </c>
    </row>
    <row r="93" spans="1:9" x14ac:dyDescent="0.3">
      <c r="A93" t="s">
        <v>12</v>
      </c>
      <c r="D93">
        <v>2023</v>
      </c>
      <c r="E93" t="s">
        <v>23</v>
      </c>
      <c r="F93" t="e" vm="5">
        <f>_xlfn.XLOOKUP(Table1[[#This Row],[Complaints directed at IT Helpdesk]],$G$52:$G$55,$H$52:$H$55)</f>
        <v>#VALUE!</v>
      </c>
      <c r="H93" s="7" t="s">
        <v>33</v>
      </c>
      <c r="I93" s="11">
        <v>48</v>
      </c>
    </row>
    <row r="94" spans="1:9" x14ac:dyDescent="0.3">
      <c r="A94" t="s">
        <v>31</v>
      </c>
      <c r="D94">
        <v>2024</v>
      </c>
      <c r="E94" t="s">
        <v>24</v>
      </c>
      <c r="F94" t="e" vm="6">
        <f>_xlfn.XLOOKUP(Table1[[#This Row],[Complaints directed at IT Helpdesk]],$G$52:$G$55,$H$52:$H$55)</f>
        <v>#VALUE!</v>
      </c>
    </row>
    <row r="95" spans="1:9" x14ac:dyDescent="0.3">
      <c r="A95" t="s">
        <v>13</v>
      </c>
      <c r="D95">
        <v>2024</v>
      </c>
      <c r="E95" t="s">
        <v>24</v>
      </c>
      <c r="F95" t="e" vm="6">
        <f>_xlfn.XLOOKUP(Table1[[#This Row],[Complaints directed at IT Helpdesk]],$G$52:$G$55,$H$52:$H$55)</f>
        <v>#VALUE!</v>
      </c>
    </row>
    <row r="96" spans="1:9" x14ac:dyDescent="0.3">
      <c r="A96" t="s">
        <v>14</v>
      </c>
      <c r="D96">
        <v>2024</v>
      </c>
      <c r="E96" t="s">
        <v>24</v>
      </c>
      <c r="F96" t="e" vm="6">
        <f>_xlfn.XLOOKUP(Table1[[#This Row],[Complaints directed at IT Helpdesk]],$G$52:$G$55,$H$52:$H$55)</f>
        <v>#VALUE!</v>
      </c>
    </row>
    <row r="97" spans="1:6" x14ac:dyDescent="0.3">
      <c r="A97" t="s">
        <v>21</v>
      </c>
      <c r="D97">
        <v>2024</v>
      </c>
      <c r="E97" t="s">
        <v>24</v>
      </c>
      <c r="F97" t="e" vm="6">
        <f>_xlfn.XLOOKUP(Table1[[#This Row],[Complaints directed at IT Helpdesk]],$G$52:$G$55,$H$52:$H$55)</f>
        <v>#VALUE!</v>
      </c>
    </row>
    <row r="98" spans="1:6" x14ac:dyDescent="0.3">
      <c r="A98" t="s">
        <v>8</v>
      </c>
      <c r="D98">
        <v>2024</v>
      </c>
      <c r="E98" t="s">
        <v>24</v>
      </c>
      <c r="F98" t="e" vm="6">
        <f>_xlfn.XLOOKUP(Table1[[#This Row],[Complaints directed at IT Helpdesk]],$G$52:$G$55,$H$52:$H$55)</f>
        <v>#VALUE!</v>
      </c>
    </row>
    <row r="99" spans="1:6" x14ac:dyDescent="0.3">
      <c r="A99" t="s">
        <v>15</v>
      </c>
      <c r="D99">
        <v>2024</v>
      </c>
      <c r="E99" t="s">
        <v>24</v>
      </c>
      <c r="F99" t="e" vm="6">
        <f>_xlfn.XLOOKUP(Table1[[#This Row],[Complaints directed at IT Helpdesk]],$G$52:$G$55,$H$52:$H$55)</f>
        <v>#VALUE!</v>
      </c>
    </row>
    <row r="100" spans="1:6" x14ac:dyDescent="0.3">
      <c r="A100" t="s">
        <v>22</v>
      </c>
      <c r="D100">
        <v>2024</v>
      </c>
      <c r="E100" t="s">
        <v>25</v>
      </c>
      <c r="F100" t="e" vm="8">
        <f>_xlfn.XLOOKUP(Table1[[#This Row],[Complaints directed at IT Helpdesk]],$G$52:$G$55,$H$52:$H$55)</f>
        <v>#VALUE!</v>
      </c>
    </row>
    <row r="101" spans="1:6" x14ac:dyDescent="0.3">
      <c r="A101" t="s">
        <v>12</v>
      </c>
      <c r="D101">
        <v>2024</v>
      </c>
      <c r="E101" t="s">
        <v>23</v>
      </c>
      <c r="F101" t="e" vm="5">
        <f>_xlfn.XLOOKUP(Table1[[#This Row],[Complaints directed at IT Helpdesk]],$G$52:$G$55,$H$52:$H$55)</f>
        <v>#VALUE!</v>
      </c>
    </row>
    <row r="102" spans="1:6" x14ac:dyDescent="0.3">
      <c r="A102" t="s">
        <v>31</v>
      </c>
      <c r="D102">
        <v>2025</v>
      </c>
      <c r="E102" t="s">
        <v>26</v>
      </c>
      <c r="F102" t="e" vm="7">
        <f>_xlfn.XLOOKUP(Table1[[#This Row],[Complaints directed at IT Helpdesk]],$G$52:$G$55,$H$52:$H$55)</f>
        <v>#VALUE!</v>
      </c>
    </row>
    <row r="103" spans="1:6" x14ac:dyDescent="0.3">
      <c r="A103" t="s">
        <v>13</v>
      </c>
      <c r="D103">
        <v>2025</v>
      </c>
      <c r="E103" t="s">
        <v>23</v>
      </c>
      <c r="F103" t="e" vm="5">
        <f>_xlfn.XLOOKUP(Table1[[#This Row],[Complaints directed at IT Helpdesk]],$G$52:$G$55,$H$52:$H$55)</f>
        <v>#VALUE!</v>
      </c>
    </row>
    <row r="104" spans="1:6" x14ac:dyDescent="0.3">
      <c r="A104" t="s">
        <v>14</v>
      </c>
      <c r="D104">
        <v>2025</v>
      </c>
      <c r="E104" t="s">
        <v>24</v>
      </c>
      <c r="F104" t="e" vm="6">
        <f>_xlfn.XLOOKUP(Table1[[#This Row],[Complaints directed at IT Helpdesk]],$G$52:$G$55,$H$52:$H$55)</f>
        <v>#VALUE!</v>
      </c>
    </row>
    <row r="105" spans="1:6" x14ac:dyDescent="0.3">
      <c r="A105" t="s">
        <v>21</v>
      </c>
      <c r="D105">
        <v>2025</v>
      </c>
      <c r="E105" t="s">
        <v>24</v>
      </c>
      <c r="F105" t="e" vm="6">
        <f>_xlfn.XLOOKUP(Table1[[#This Row],[Complaints directed at IT Helpdesk]],$G$52:$G$55,$H$52:$H$55)</f>
        <v>#VALUE!</v>
      </c>
    </row>
    <row r="106" spans="1:6" x14ac:dyDescent="0.3">
      <c r="A106" t="s">
        <v>8</v>
      </c>
      <c r="D106">
        <v>2025</v>
      </c>
      <c r="E106" t="s">
        <v>25</v>
      </c>
      <c r="F106" t="e" vm="8">
        <f>_xlfn.XLOOKUP(Table1[[#This Row],[Complaints directed at IT Helpdesk]],$G$52:$G$55,$H$52:$H$55)</f>
        <v>#VALUE!</v>
      </c>
    </row>
    <row r="107" spans="1:6" x14ac:dyDescent="0.3">
      <c r="A107" t="s">
        <v>15</v>
      </c>
      <c r="D107">
        <v>2025</v>
      </c>
      <c r="E107" t="s">
        <v>24</v>
      </c>
      <c r="F107" t="e" vm="6">
        <f>_xlfn.XLOOKUP(Table1[[#This Row],[Complaints directed at IT Helpdesk]],$G$52:$G$55,$H$52:$H$55)</f>
        <v>#VALUE!</v>
      </c>
    </row>
    <row r="108" spans="1:6" x14ac:dyDescent="0.3">
      <c r="A108" t="s">
        <v>22</v>
      </c>
      <c r="D108">
        <v>2025</v>
      </c>
      <c r="E108" t="s">
        <v>25</v>
      </c>
      <c r="F108" t="e" vm="8">
        <f>_xlfn.XLOOKUP(Table1[[#This Row],[Complaints directed at IT Helpdesk]],$G$52:$G$55,$H$52:$H$55)</f>
        <v>#VALUE!</v>
      </c>
    </row>
    <row r="109" spans="1:6" x14ac:dyDescent="0.3">
      <c r="A109" t="s">
        <v>12</v>
      </c>
      <c r="D109">
        <v>2025</v>
      </c>
      <c r="E109" t="s">
        <v>23</v>
      </c>
      <c r="F109" t="e" vm="5">
        <f>_xlfn.XLOOKUP(Table1[[#This Row],[Complaints directed at IT Helpdesk]],$G$52:$G$55,$H$52:$H$55)</f>
        <v>#VALUE!</v>
      </c>
    </row>
    <row r="114" spans="1:65" x14ac:dyDescent="0.3">
      <c r="A114" s="2" t="s">
        <v>48</v>
      </c>
      <c r="B114" s="2"/>
      <c r="C114" s="2"/>
      <c r="D114" s="2" t="s">
        <v>14</v>
      </c>
      <c r="E114" s="2" t="s">
        <v>46</v>
      </c>
      <c r="F114" s="2" t="s">
        <v>47</v>
      </c>
    </row>
    <row r="115" spans="1:65" x14ac:dyDescent="0.3">
      <c r="A115" t="s">
        <v>38</v>
      </c>
      <c r="D115" s="9">
        <v>6850</v>
      </c>
      <c r="E115">
        <v>1605</v>
      </c>
      <c r="F115" s="10">
        <f>E115/D115</f>
        <v>0.23430656934306571</v>
      </c>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row>
    <row r="116" spans="1:65" x14ac:dyDescent="0.3">
      <c r="A116" t="s">
        <v>39</v>
      </c>
      <c r="D116" s="9">
        <v>20500</v>
      </c>
      <c r="E116">
        <v>8456</v>
      </c>
      <c r="F116" s="10">
        <f>E116/D116</f>
        <v>0.41248780487804876</v>
      </c>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row>
    <row r="117" spans="1:65" x14ac:dyDescent="0.3">
      <c r="A117" t="s">
        <v>40</v>
      </c>
      <c r="D117" s="9">
        <v>8000</v>
      </c>
      <c r="E117">
        <v>1123</v>
      </c>
      <c r="F117" s="10">
        <f>E117/D117</f>
        <v>0.140375</v>
      </c>
    </row>
    <row r="118" spans="1:65" x14ac:dyDescent="0.3">
      <c r="A118" t="s">
        <v>41</v>
      </c>
      <c r="D118" s="9">
        <v>3500</v>
      </c>
      <c r="E118">
        <v>1201</v>
      </c>
      <c r="F118" s="10">
        <f>E118/D118</f>
        <v>0.34314285714285714</v>
      </c>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row>
    <row r="119" spans="1:65" x14ac:dyDescent="0.3">
      <c r="A119" t="s">
        <v>42</v>
      </c>
      <c r="D119" s="9">
        <v>9000</v>
      </c>
      <c r="E119">
        <v>4765</v>
      </c>
      <c r="F119" s="10">
        <f>E119/D119</f>
        <v>0.5294444444444445</v>
      </c>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row>
    <row r="120" spans="1:65" x14ac:dyDescent="0.3">
      <c r="A120" t="s">
        <v>43</v>
      </c>
      <c r="D120" s="9">
        <v>1500</v>
      </c>
      <c r="E120">
        <v>356</v>
      </c>
      <c r="F120" s="10">
        <f>E120/D120</f>
        <v>0.23733333333333334</v>
      </c>
      <c r="AO120" s="8"/>
      <c r="AP120" s="8"/>
      <c r="AU120" s="8"/>
      <c r="AV120" s="8"/>
      <c r="AW120" s="8"/>
      <c r="AX120" s="8"/>
      <c r="AY120" s="8"/>
      <c r="AZ120" s="8"/>
      <c r="BA120" s="8"/>
      <c r="BB120" s="8"/>
      <c r="BC120" s="8"/>
      <c r="BD120" s="8"/>
      <c r="BE120" s="8"/>
      <c r="BF120" s="8"/>
      <c r="BG120" s="8"/>
      <c r="BH120" s="8"/>
      <c r="BI120" s="8"/>
      <c r="BJ120" s="8"/>
      <c r="BK120" s="8"/>
      <c r="BL120" s="8"/>
      <c r="BM120" s="8"/>
    </row>
    <row r="121" spans="1:65" x14ac:dyDescent="0.3">
      <c r="A121" t="s">
        <v>44</v>
      </c>
      <c r="D121" s="9">
        <v>18500</v>
      </c>
      <c r="E121">
        <v>6342</v>
      </c>
      <c r="F121" s="10">
        <f>E121/D121</f>
        <v>0.34281081081081083</v>
      </c>
    </row>
    <row r="122" spans="1:65" x14ac:dyDescent="0.3">
      <c r="A122" t="s">
        <v>45</v>
      </c>
      <c r="D122" s="9">
        <v>5000</v>
      </c>
      <c r="E122">
        <v>3543</v>
      </c>
      <c r="F122" s="10">
        <f>E122/D122</f>
        <v>0.70860000000000001</v>
      </c>
      <c r="Z122" s="8"/>
      <c r="AA122" s="8"/>
      <c r="AV122" s="8"/>
      <c r="AW122" s="8"/>
      <c r="AX122" s="8"/>
      <c r="AY122" s="8"/>
      <c r="AZ122" s="8"/>
      <c r="BA122" s="8"/>
      <c r="BB122" s="8"/>
      <c r="BC122" s="8"/>
      <c r="BD122" s="8"/>
      <c r="BE122" s="8"/>
      <c r="BF122" s="8"/>
      <c r="BG122" s="8"/>
      <c r="BH122" s="8"/>
      <c r="BI122" s="8"/>
      <c r="BJ122" s="8"/>
      <c r="BK122" s="8"/>
      <c r="BL122" s="8"/>
      <c r="BM122" s="8"/>
    </row>
    <row r="123" spans="1:65" x14ac:dyDescent="0.3">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row>
    <row r="124" spans="1:65" x14ac:dyDescent="0.3">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row>
  </sheetData>
  <sortState xmlns:xlrd2="http://schemas.microsoft.com/office/spreadsheetml/2017/richdata2" ref="A6:F10">
    <sortCondition ref="C6:C10"/>
  </sortState>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89100-A491-48B3-8072-564476CBF1C7}">
  <dimension ref="A1"/>
  <sheetViews>
    <sheetView showGridLines="0" tabSelected="1" workbookViewId="0">
      <selection activeCell="K42" sqref="K42"/>
    </sheetView>
  </sheetViews>
  <sheetFormatPr defaultRowHeight="14.4" x14ac:dyDescent="0.3"/>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Chinwuko</dc:creator>
  <cp:lastModifiedBy>Jane Chinwuko</cp:lastModifiedBy>
  <cp:lastPrinted>2024-05-05T19:19:32Z</cp:lastPrinted>
  <dcterms:created xsi:type="dcterms:W3CDTF">2024-05-05T16:49:29Z</dcterms:created>
  <dcterms:modified xsi:type="dcterms:W3CDTF">2024-05-08T20:41:36Z</dcterms:modified>
</cp:coreProperties>
</file>