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e33b39666776f46f/Desktop/"/>
    </mc:Choice>
  </mc:AlternateContent>
  <xr:revisionPtr revIDLastSave="0" documentId="8_{F0697EFD-6990-4F54-9C9F-A473F095EF06}" xr6:coauthVersionLast="47" xr6:coauthVersionMax="47" xr10:uidLastSave="{00000000-0000-0000-0000-000000000000}"/>
  <bookViews>
    <workbookView xWindow="-108" yWindow="-108" windowWidth="20376" windowHeight="12816" activeTab="1" xr2:uid="{55671855-4FBD-4ED1-8259-29DDDA09FFDB}"/>
  </bookViews>
  <sheets>
    <sheet name="Sheet1" sheetId="1" r:id="rId1"/>
    <sheet name="Dashboard" sheetId="2" r:id="rId2"/>
  </sheets>
  <definedNames>
    <definedName name="Slicer_Year">#N/A</definedName>
  </definedNames>
  <calcPr calcId="191029"/>
  <pivotCaches>
    <pivotCache cacheId="596" r:id="rId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2" i="1" l="1"/>
  <c r="E41" i="1"/>
  <c r="E43" i="1"/>
  <c r="E44" i="1"/>
  <c r="E45" i="1"/>
  <c r="E46" i="1"/>
  <c r="E47" i="1"/>
  <c r="E40" i="1"/>
  <c r="G61" i="1" a="1"/>
  <c r="G61" i="1" s="1"/>
  <c r="F62" i="1" a="1"/>
  <c r="F62" i="1" s="1"/>
  <c r="G62" i="1" s="1" a="1"/>
  <c r="G62" i="1" s="1"/>
  <c r="D109" i="1"/>
  <c r="D108" i="1"/>
  <c r="D107" i="1"/>
  <c r="D106" i="1"/>
  <c r="D105" i="1"/>
  <c r="D104" i="1"/>
  <c r="D103" i="1"/>
  <c r="D102" i="1"/>
  <c r="D100" i="1"/>
  <c r="D101"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J59" i="1"/>
  <c r="I59" i="1"/>
  <c r="G59" i="1"/>
  <c r="F59" i="1"/>
  <c r="F57" i="1"/>
  <c r="D6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<sst xmlns="http://schemas.openxmlformats.org/spreadsheetml/2006/main" count="135" uniqueCount="38">
  <si>
    <t>Battery cells</t>
  </si>
  <si>
    <t>Microprocessors</t>
  </si>
  <si>
    <t>LCD Displays</t>
  </si>
  <si>
    <t>Sensors</t>
  </si>
  <si>
    <t>HPC chips</t>
  </si>
  <si>
    <t>Employee Engagement Scores based on internal surveys</t>
  </si>
  <si>
    <t>Engagement Score in 2023(%)</t>
  </si>
  <si>
    <t>Engagement Score in 2024(%)</t>
  </si>
  <si>
    <t>Production</t>
  </si>
  <si>
    <t>Finance</t>
  </si>
  <si>
    <t>Customer Service</t>
  </si>
  <si>
    <t>Operations</t>
  </si>
  <si>
    <t>IT</t>
  </si>
  <si>
    <t>Procurement</t>
  </si>
  <si>
    <t>Sales</t>
  </si>
  <si>
    <t>HR</t>
  </si>
  <si>
    <t>Dapartment</t>
  </si>
  <si>
    <t>y-position</t>
  </si>
  <si>
    <t>Difference</t>
  </si>
  <si>
    <t>Labels</t>
  </si>
  <si>
    <t>Estimated Frequency of complaints directed at IT Helpdesk</t>
  </si>
  <si>
    <t>Marketing</t>
  </si>
  <si>
    <t>Legal</t>
  </si>
  <si>
    <t>Rare</t>
  </si>
  <si>
    <t>Common</t>
  </si>
  <si>
    <t>Almost never</t>
  </si>
  <si>
    <t>Extremely rare</t>
  </si>
  <si>
    <t>Department</t>
  </si>
  <si>
    <t>Year</t>
  </si>
  <si>
    <t>Complaints directed at IT Helpdesk</t>
  </si>
  <si>
    <t>Catergory</t>
  </si>
  <si>
    <t>Retail</t>
  </si>
  <si>
    <t>Row Labels</t>
  </si>
  <si>
    <t>Grand Total</t>
  </si>
  <si>
    <t>Count of Complaints directed at IT Helpdesk</t>
  </si>
  <si>
    <t>England</t>
  </si>
  <si>
    <t>Mexico</t>
  </si>
  <si>
    <t>Parts sourced from England and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</si>
</sst>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name val="Aptos Narrow"/>
      <family val="2"/>
      <scheme val="minor"/>
    </font>
    <font>
      <b/>
      <sz val="1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0" fillId="0" borderId="0" xfId="0" pivotButton="1"/>
    <xf numFmtId="0" fontId="0" fillId="0" borderId="0" xfId="0" applyAlignment="1">
      <alignment horizontal="left"/>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microsoft.com/office/2007/relationships/slicerCache" Target="slicerCaches/slicerCache1.xml"/><Relationship Id="rId9" Type="http://schemas.microsoft.com/office/2022/10/relationships/richValueRel" Target="richData/richValueRel.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Sheet1!$A$3</c:f>
          <c:strCache>
            <c:ptCount val="1"/>
            <c:pt idx="0">
              <c:v>Parts sourced from England and Mexico</c:v>
            </c:pt>
          </c:strCache>
        </c:strRef>
      </c:tx>
      <c:layout>
        <c:manualLayout>
          <c:xMode val="edge"/>
          <c:yMode val="edge"/>
          <c:x val="1.6661576393859848E-2"/>
          <c:y val="1.97628458498023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bar"/>
        <c:grouping val="percentStacked"/>
        <c:varyColors val="0"/>
        <c:ser>
          <c:idx val="0"/>
          <c:order val="0"/>
          <c:tx>
            <c:strRef>
              <c:f>Sheet1!$B$6</c:f>
              <c:strCache>
                <c:ptCount val="1"/>
                <c:pt idx="0">
                  <c:v>England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Sheet1!$A$7:$A$11</c:f>
              <c:strCache>
                <c:ptCount val="5"/>
                <c:pt idx="0">
                  <c:v>Battery cells</c:v>
                </c:pt>
                <c:pt idx="1">
                  <c:v>Microprocessors</c:v>
                </c:pt>
                <c:pt idx="2">
                  <c:v>LCD Displays</c:v>
                </c:pt>
                <c:pt idx="3">
                  <c:v>Sensors</c:v>
                </c:pt>
                <c:pt idx="4">
                  <c:v>HPC chips</c:v>
                </c:pt>
              </c:strCache>
            </c:strRef>
          </c:cat>
          <c:val>
            <c:numRef>
              <c:f>Sheet1!$B$7:$B$11</c:f>
              <c:numCache>
                <c:formatCode>General</c:formatCode>
                <c:ptCount val="5"/>
                <c:pt idx="0">
                  <c:v>490</c:v>
                </c:pt>
                <c:pt idx="1">
                  <c:v>67</c:v>
                </c:pt>
                <c:pt idx="2">
                  <c:v>5</c:v>
                </c:pt>
                <c:pt idx="3">
                  <c:v>478</c:v>
                </c:pt>
                <c:pt idx="4">
                  <c:v>113</c:v>
                </c:pt>
              </c:numCache>
            </c:numRef>
          </c:val>
          <c:extLst>
            <c:ext xmlns:c16="http://schemas.microsoft.com/office/drawing/2014/chart" uri="{C3380CC4-5D6E-409C-BE32-E72D297353CC}">
              <c16:uniqueId val="{00000000-7FF4-454E-828C-59BC77F499DC}"/>
            </c:ext>
          </c:extLst>
        </c:ser>
        <c:ser>
          <c:idx val="1"/>
          <c:order val="1"/>
          <c:tx>
            <c:strRef>
              <c:f>Sheet1!$C$6</c:f>
              <c:strCache>
                <c:ptCount val="1"/>
                <c:pt idx="0">
                  <c:v>Mexico</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Sheet1!$A$7:$A$11</c:f>
              <c:strCache>
                <c:ptCount val="5"/>
                <c:pt idx="0">
                  <c:v>Battery cells</c:v>
                </c:pt>
                <c:pt idx="1">
                  <c:v>Microprocessors</c:v>
                </c:pt>
                <c:pt idx="2">
                  <c:v>LCD Displays</c:v>
                </c:pt>
                <c:pt idx="3">
                  <c:v>Sensors</c:v>
                </c:pt>
                <c:pt idx="4">
                  <c:v>HPC chips</c:v>
                </c:pt>
              </c:strCache>
            </c:strRef>
          </c:cat>
          <c:val>
            <c:numRef>
              <c:f>Sheet1!$C$7:$C$11</c:f>
              <c:numCache>
                <c:formatCode>General</c:formatCode>
                <c:ptCount val="5"/>
                <c:pt idx="0">
                  <c:v>278</c:v>
                </c:pt>
                <c:pt idx="1">
                  <c:v>234</c:v>
                </c:pt>
                <c:pt idx="2">
                  <c:v>12</c:v>
                </c:pt>
                <c:pt idx="3">
                  <c:v>967</c:v>
                </c:pt>
                <c:pt idx="4">
                  <c:v>677</c:v>
                </c:pt>
              </c:numCache>
            </c:numRef>
          </c:val>
          <c:extLst>
            <c:ext xmlns:c16="http://schemas.microsoft.com/office/drawing/2014/chart" uri="{C3380CC4-5D6E-409C-BE32-E72D297353CC}">
              <c16:uniqueId val="{00000001-7FF4-454E-828C-59BC77F499DC}"/>
            </c:ext>
          </c:extLst>
        </c:ser>
        <c:dLbls>
          <c:showLegendKey val="0"/>
          <c:showVal val="0"/>
          <c:showCatName val="0"/>
          <c:showSerName val="0"/>
          <c:showPercent val="0"/>
          <c:showBubbleSize val="0"/>
        </c:dLbls>
        <c:gapWidth val="150"/>
        <c:overlap val="100"/>
        <c:axId val="2049951247"/>
        <c:axId val="2049957967"/>
      </c:barChart>
      <c:catAx>
        <c:axId val="2049951247"/>
        <c:scaling>
          <c:orientation val="maxMin"/>
        </c:scaling>
        <c:delete val="1"/>
        <c:axPos val="l"/>
        <c:numFmt formatCode="General" sourceLinked="1"/>
        <c:majorTickMark val="none"/>
        <c:minorTickMark val="none"/>
        <c:tickLblPos val="nextTo"/>
        <c:crossAx val="2049957967"/>
        <c:crosses val="autoZero"/>
        <c:auto val="1"/>
        <c:lblAlgn val="ctr"/>
        <c:lblOffset val="100"/>
        <c:noMultiLvlLbl val="0"/>
      </c:catAx>
      <c:valAx>
        <c:axId val="2049957967"/>
        <c:scaling>
          <c:orientation val="minMax"/>
        </c:scaling>
        <c:delete val="1"/>
        <c:axPos val="t"/>
        <c:numFmt formatCode="0%" sourceLinked="1"/>
        <c:majorTickMark val="none"/>
        <c:minorTickMark val="none"/>
        <c:tickLblPos val="nextTo"/>
        <c:crossAx val="2049951247"/>
        <c:crosses val="autoZero"/>
        <c:crossBetween val="between"/>
      </c:valAx>
      <c:spPr>
        <a:noFill/>
        <a:ln>
          <a:noFill/>
        </a:ln>
        <a:effectLst/>
      </c:spPr>
    </c:plotArea>
    <c:legend>
      <c:legendPos val="b"/>
      <c:layout>
        <c:manualLayout>
          <c:xMode val="edge"/>
          <c:yMode val="edge"/>
          <c:x val="0.72595556122286342"/>
          <c:y val="6.0763342082239678E-2"/>
          <c:w val="0.14229149527950796"/>
          <c:h val="5.5583392984967797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Employement Engagement Scores </a:t>
            </a:r>
            <a:r>
              <a:rPr lang="en-GB" sz="1600" b="1">
                <a:solidFill>
                  <a:schemeClr val="accent2">
                    <a:lumMod val="40000"/>
                    <a:lumOff val="60000"/>
                  </a:schemeClr>
                </a:solidFill>
              </a:rPr>
              <a:t>2023</a:t>
            </a:r>
            <a:r>
              <a:rPr lang="en-GB" sz="1600" b="1"/>
              <a:t> vs </a:t>
            </a:r>
            <a:r>
              <a:rPr lang="en-GB" sz="1600" b="1">
                <a:solidFill>
                  <a:srgbClr val="FF0000"/>
                </a:solidFill>
              </a:rPr>
              <a:t>2024</a:t>
            </a:r>
          </a:p>
        </c:rich>
      </c:tx>
      <c:layout>
        <c:manualLayout>
          <c:xMode val="edge"/>
          <c:yMode val="edge"/>
          <c:x val="0.2434183115003001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68874828933536"/>
          <c:y val="9.8772746110085519E-2"/>
          <c:w val="0.76346549250613194"/>
          <c:h val="0.79419809365934524"/>
        </c:manualLayout>
      </c:layout>
      <c:scatterChart>
        <c:scatterStyle val="lineMarker"/>
        <c:varyColors val="0"/>
        <c:ser>
          <c:idx val="0"/>
          <c:order val="0"/>
          <c:tx>
            <c:strRef>
              <c:f>Sheet1!$B$39</c:f>
              <c:strCache>
                <c:ptCount val="1"/>
                <c:pt idx="0">
                  <c:v>Engagement Score in 2023(%)</c:v>
                </c:pt>
              </c:strCache>
            </c:strRef>
          </c:tx>
          <c:spPr>
            <a:ln w="25400" cap="rnd">
              <a:noFill/>
              <a:round/>
            </a:ln>
            <a:effectLst/>
          </c:spPr>
          <c:marker>
            <c:symbol val="circle"/>
            <c:size val="6"/>
            <c:spPr>
              <a:solidFill>
                <a:schemeClr val="accent2">
                  <a:lumMod val="40000"/>
                  <a:lumOff val="60000"/>
                </a:schemeClr>
              </a:solidFill>
              <a:ln w="9525">
                <a:solidFill>
                  <a:schemeClr val="accent1"/>
                </a:solidFill>
              </a:ln>
              <a:effectLst/>
            </c:spPr>
          </c:marker>
          <c:xVal>
            <c:numRef>
              <c:f>Sheet1!$B$40:$B$47</c:f>
              <c:numCache>
                <c:formatCode>0%</c:formatCode>
                <c:ptCount val="8"/>
                <c:pt idx="0">
                  <c:v>0.2</c:v>
                </c:pt>
                <c:pt idx="1">
                  <c:v>0.5</c:v>
                </c:pt>
                <c:pt idx="2">
                  <c:v>0.7</c:v>
                </c:pt>
                <c:pt idx="3">
                  <c:v>0.85</c:v>
                </c:pt>
                <c:pt idx="4">
                  <c:v>0.55000000000000004</c:v>
                </c:pt>
                <c:pt idx="5">
                  <c:v>0.34</c:v>
                </c:pt>
                <c:pt idx="6">
                  <c:v>0.5</c:v>
                </c:pt>
                <c:pt idx="7">
                  <c:v>0.75</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0-F88A-4FB8-8373-26ADCBEB7D34}"/>
            </c:ext>
          </c:extLst>
        </c:ser>
        <c:ser>
          <c:idx val="1"/>
          <c:order val="1"/>
          <c:tx>
            <c:strRef>
              <c:f>Sheet1!$C$39</c:f>
              <c:strCache>
                <c:ptCount val="1"/>
                <c:pt idx="0">
                  <c:v>Engagement Score in 2024(%)</c:v>
                </c:pt>
              </c:strCache>
            </c:strRef>
          </c:tx>
          <c:spPr>
            <a:ln w="25400" cap="rnd">
              <a:noFill/>
              <a:round/>
            </a:ln>
            <a:effectLst/>
          </c:spPr>
          <c:marker>
            <c:symbol val="circle"/>
            <c:size val="6"/>
            <c:spPr>
              <a:solidFill>
                <a:srgbClr val="FF0000"/>
              </a:solidFill>
              <a:ln w="9525">
                <a:solidFill>
                  <a:schemeClr val="accent2"/>
                </a:solidFill>
              </a:ln>
              <a:effectLst/>
            </c:spPr>
          </c:marker>
          <c:errBars>
            <c:errDir val="x"/>
            <c:errBarType val="minus"/>
            <c:errValType val="cust"/>
            <c:noEndCap val="1"/>
            <c:plus>
              <c:numLit>
                <c:formatCode>General</c:formatCode>
                <c:ptCount val="1"/>
                <c:pt idx="0">
                  <c:v>1</c:v>
                </c:pt>
              </c:numLit>
            </c:plus>
            <c:minus>
              <c:numRef>
                <c:f>Sheet1!$E$40:$E$47</c:f>
                <c:numCache>
                  <c:formatCode>General</c:formatCode>
                  <c:ptCount val="8"/>
                  <c:pt idx="0">
                    <c:v>0.14999999999999997</c:v>
                  </c:pt>
                  <c:pt idx="1">
                    <c:v>0.30000000000000004</c:v>
                  </c:pt>
                  <c:pt idx="2">
                    <c:v>5.0000000000000044E-2</c:v>
                  </c:pt>
                  <c:pt idx="3">
                    <c:v>-4.9999999999999933E-2</c:v>
                  </c:pt>
                  <c:pt idx="4">
                    <c:v>9.9999999999999978E-2</c:v>
                  </c:pt>
                  <c:pt idx="5">
                    <c:v>0.21000000000000002</c:v>
                  </c:pt>
                  <c:pt idx="6">
                    <c:v>0.25</c:v>
                  </c:pt>
                  <c:pt idx="7">
                    <c:v>9.9999999999999978E-2</c:v>
                  </c:pt>
                </c:numCache>
              </c:numRef>
            </c:minus>
            <c:spPr>
              <a:noFill/>
              <a:ln w="15875" cap="flat" cmpd="sng" algn="ctr">
                <a:solidFill>
                  <a:schemeClr val="accent1"/>
                </a:solidFill>
                <a:round/>
              </a:ln>
              <a:effectLst/>
            </c:spPr>
          </c:errBars>
          <c:xVal>
            <c:numRef>
              <c:f>Sheet1!$C$40:$C$47</c:f>
              <c:numCache>
                <c:formatCode>0%</c:formatCode>
                <c:ptCount val="8"/>
                <c:pt idx="0">
                  <c:v>0.35</c:v>
                </c:pt>
                <c:pt idx="1">
                  <c:v>0.8</c:v>
                </c:pt>
                <c:pt idx="2">
                  <c:v>0.75</c:v>
                </c:pt>
                <c:pt idx="3">
                  <c:v>0.8</c:v>
                </c:pt>
                <c:pt idx="4">
                  <c:v>0.65</c:v>
                </c:pt>
                <c:pt idx="5">
                  <c:v>0.55000000000000004</c:v>
                </c:pt>
                <c:pt idx="6">
                  <c:v>0.75</c:v>
                </c:pt>
                <c:pt idx="7">
                  <c:v>0.85</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1-F88A-4FB8-8373-26ADCBEB7D34}"/>
            </c:ext>
          </c:extLst>
        </c:ser>
        <c:ser>
          <c:idx val="2"/>
          <c:order val="2"/>
          <c:tx>
            <c:strRef>
              <c:f>Sheet1!$F$39</c:f>
              <c:strCache>
                <c:ptCount val="1"/>
                <c:pt idx="0">
                  <c:v>Labels</c:v>
                </c:pt>
              </c:strCache>
            </c:strRef>
          </c:tx>
          <c:spPr>
            <a:ln w="25400" cap="rnd">
              <a:noFill/>
              <a:round/>
            </a:ln>
            <a:effectLst/>
          </c:spPr>
          <c:marker>
            <c:symbol val="circle"/>
            <c:size val="5"/>
            <c:spPr>
              <a:noFill/>
              <a:ln w="9525">
                <a:noFill/>
              </a:ln>
              <a:effectLst/>
            </c:spPr>
          </c:marker>
          <c:dLbls>
            <c:dLbl>
              <c:idx val="0"/>
              <c:tx>
                <c:rich>
                  <a:bodyPr/>
                  <a:lstStyle/>
                  <a:p>
                    <a:fld id="{46F8D5B4-56CD-4773-8E7E-5561B503F909}"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88A-4FB8-8373-26ADCBEB7D34}"/>
                </c:ext>
              </c:extLst>
            </c:dLbl>
            <c:dLbl>
              <c:idx val="1"/>
              <c:tx>
                <c:rich>
                  <a:bodyPr/>
                  <a:lstStyle/>
                  <a:p>
                    <a:fld id="{DEA32F39-8D8C-4EAC-A503-B581B50687A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88A-4FB8-8373-26ADCBEB7D34}"/>
                </c:ext>
              </c:extLst>
            </c:dLbl>
            <c:dLbl>
              <c:idx val="2"/>
              <c:tx>
                <c:rich>
                  <a:bodyPr/>
                  <a:lstStyle/>
                  <a:p>
                    <a:fld id="{18EE3B26-AEC6-48F4-B355-F88E9A409A43}"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88A-4FB8-8373-26ADCBEB7D34}"/>
                </c:ext>
              </c:extLst>
            </c:dLbl>
            <c:dLbl>
              <c:idx val="3"/>
              <c:tx>
                <c:rich>
                  <a:bodyPr/>
                  <a:lstStyle/>
                  <a:p>
                    <a:fld id="{8C61B7CD-6FC0-4C97-BF8E-5FAC9681385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88A-4FB8-8373-26ADCBEB7D34}"/>
                </c:ext>
              </c:extLst>
            </c:dLbl>
            <c:dLbl>
              <c:idx val="4"/>
              <c:tx>
                <c:rich>
                  <a:bodyPr/>
                  <a:lstStyle/>
                  <a:p>
                    <a:fld id="{8FBB1FC0-11D4-4AF3-BDB0-2CAE25DFD43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88A-4FB8-8373-26ADCBEB7D34}"/>
                </c:ext>
              </c:extLst>
            </c:dLbl>
            <c:dLbl>
              <c:idx val="5"/>
              <c:tx>
                <c:rich>
                  <a:bodyPr/>
                  <a:lstStyle/>
                  <a:p>
                    <a:fld id="{E5A869F1-1DC9-48C9-B3C4-15640420442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88A-4FB8-8373-26ADCBEB7D34}"/>
                </c:ext>
              </c:extLst>
            </c:dLbl>
            <c:dLbl>
              <c:idx val="6"/>
              <c:tx>
                <c:rich>
                  <a:bodyPr/>
                  <a:lstStyle/>
                  <a:p>
                    <a:fld id="{A1BFC55D-D810-4996-94B5-5B1519B3C04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88A-4FB8-8373-26ADCBEB7D34}"/>
                </c:ext>
              </c:extLst>
            </c:dLbl>
            <c:dLbl>
              <c:idx val="7"/>
              <c:tx>
                <c:rich>
                  <a:bodyPr/>
                  <a:lstStyle/>
                  <a:p>
                    <a:fld id="{FC379BF6-5BD1-481C-B7AA-849FD138B30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88A-4FB8-8373-26ADCBEB7D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Sheet1!$F$40:$F$47</c:f>
              <c:numCache>
                <c:formatCode>0%</c:formatCode>
                <c:ptCount val="8"/>
                <c:pt idx="0">
                  <c:v>0</c:v>
                </c:pt>
                <c:pt idx="1">
                  <c:v>0</c:v>
                </c:pt>
                <c:pt idx="2">
                  <c:v>0</c:v>
                </c:pt>
                <c:pt idx="3">
                  <c:v>0</c:v>
                </c:pt>
                <c:pt idx="4">
                  <c:v>0</c:v>
                </c:pt>
                <c:pt idx="5">
                  <c:v>0</c:v>
                </c:pt>
                <c:pt idx="6">
                  <c:v>0</c:v>
                </c:pt>
                <c:pt idx="7">
                  <c:v>0</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5="http://schemas.microsoft.com/office/drawing/2012/chart" uri="{02D57815-91ED-43cb-92C2-25804820EDAC}">
              <c15:datalabelsRange>
                <c15:f>Sheet1!$A$40:$A$47</c15:f>
                <c15:dlblRangeCache>
                  <c:ptCount val="8"/>
                  <c:pt idx="0">
                    <c:v>Production</c:v>
                  </c:pt>
                  <c:pt idx="1">
                    <c:v>Finance</c:v>
                  </c:pt>
                  <c:pt idx="2">
                    <c:v>Customer Service</c:v>
                  </c:pt>
                  <c:pt idx="3">
                    <c:v>Operations</c:v>
                  </c:pt>
                  <c:pt idx="4">
                    <c:v>IT</c:v>
                  </c:pt>
                  <c:pt idx="5">
                    <c:v>Procurement</c:v>
                  </c:pt>
                  <c:pt idx="6">
                    <c:v>Sales</c:v>
                  </c:pt>
                  <c:pt idx="7">
                    <c:v>HR</c:v>
                  </c:pt>
                </c15:dlblRangeCache>
              </c15:datalabelsRange>
            </c:ext>
            <c:ext xmlns:c16="http://schemas.microsoft.com/office/drawing/2014/chart" uri="{C3380CC4-5D6E-409C-BE32-E72D297353CC}">
              <c16:uniqueId val="{00000002-F88A-4FB8-8373-26ADCBEB7D34}"/>
            </c:ext>
          </c:extLst>
        </c:ser>
        <c:dLbls>
          <c:showLegendKey val="0"/>
          <c:showVal val="0"/>
          <c:showCatName val="0"/>
          <c:showSerName val="0"/>
          <c:showPercent val="0"/>
          <c:showBubbleSize val="0"/>
        </c:dLbls>
        <c:axId val="525967327"/>
        <c:axId val="525965407"/>
      </c:scatterChart>
      <c:valAx>
        <c:axId val="525967327"/>
        <c:scaling>
          <c:orientation val="minMax"/>
        </c:scaling>
        <c:delete val="0"/>
        <c:axPos val="b"/>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25965407"/>
        <c:crosses val="autoZero"/>
        <c:crossBetween val="midCat"/>
      </c:valAx>
      <c:valAx>
        <c:axId val="525965407"/>
        <c:scaling>
          <c:orientation val="minMax"/>
        </c:scaling>
        <c:delete val="1"/>
        <c:axPos val="l"/>
        <c:numFmt formatCode="General" sourceLinked="1"/>
        <c:majorTickMark val="out"/>
        <c:minorTickMark val="none"/>
        <c:tickLblPos val="nextTo"/>
        <c:crossAx val="52596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Practice1.xlsx]Sheet1!PivotTable16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Sheet1!$G$88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21-434C-9D6B-9915E80BB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21-434C-9D6B-9915E80BB8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21-434C-9D6B-9915E80BB83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21-434C-9D6B-9915E80BB8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Sheet1!$F$89:$F$93</c:f>
              <c:strCache>
                <c:ptCount val="4"/>
                <c:pt idx="0">
                  <c:v>Almost never</c:v>
                </c:pt>
                <c:pt idx="1">
                  <c:v>Common</c:v>
                </c:pt>
                <c:pt idx="2">
                  <c:v>Extremely rare</c:v>
                </c:pt>
                <c:pt idx="3">
                  <c:v>Rare</c:v>
                </c:pt>
              </c:strCache>
            </c:strRef>
          </c:cat>
          <c:val>
            <c:numRef>
              <c:f>Sheet1!$G$89:$G$93</c:f>
              <c:numCache>
                <c:formatCode>General</c:formatCode>
                <c:ptCount val="4"/>
                <c:pt idx="0">
                  <c:v>11</c:v>
                </c:pt>
                <c:pt idx="1">
                  <c:v>20</c:v>
                </c:pt>
                <c:pt idx="2">
                  <c:v>5</c:v>
                </c:pt>
                <c:pt idx="3">
                  <c:v>12</c:v>
                </c:pt>
              </c:numCache>
            </c:numRef>
          </c:val>
          <c:extLst>
            <c:ext xmlns:c16="http://schemas.microsoft.com/office/drawing/2014/chart" uri="{C3380CC4-5D6E-409C-BE32-E72D297353CC}">
              <c16:uniqueId val="{00000000-FABD-459F-B5CC-2B8B82A326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Sheet1!$A$3</c:f>
          <c:strCache>
            <c:ptCount val="1"/>
            <c:pt idx="0">
              <c:v>Parts sourced from England and Mexico</c:v>
            </c:pt>
          </c:strCache>
        </c:strRef>
      </c:tx>
      <c:layout>
        <c:manualLayout>
          <c:xMode val="edge"/>
          <c:yMode val="edge"/>
          <c:x val="0.25527371479550798"/>
          <c:y val="4.3131079203334874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2.1514209157229753E-2"/>
          <c:y val="0.1304772605704991"/>
          <c:w val="0.95697158168554053"/>
          <c:h val="0.73687001806810992"/>
        </c:manualLayout>
      </c:layout>
      <c:barChart>
        <c:barDir val="bar"/>
        <c:grouping val="percentStacked"/>
        <c:varyColors val="0"/>
        <c:ser>
          <c:idx val="0"/>
          <c:order val="0"/>
          <c:tx>
            <c:strRef>
              <c:f>Sheet1!$B$6</c:f>
              <c:strCache>
                <c:ptCount val="1"/>
                <c:pt idx="0">
                  <c:v>England</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Sheet1!$A$7:$A$11</c:f>
              <c:strCache>
                <c:ptCount val="5"/>
                <c:pt idx="0">
                  <c:v>Battery cells</c:v>
                </c:pt>
                <c:pt idx="1">
                  <c:v>Microprocessors</c:v>
                </c:pt>
                <c:pt idx="2">
                  <c:v>LCD Displays</c:v>
                </c:pt>
                <c:pt idx="3">
                  <c:v>Sensors</c:v>
                </c:pt>
                <c:pt idx="4">
                  <c:v>HPC chips</c:v>
                </c:pt>
              </c:strCache>
            </c:strRef>
          </c:cat>
          <c:val>
            <c:numRef>
              <c:f>Sheet1!$B$7:$B$11</c:f>
              <c:numCache>
                <c:formatCode>General</c:formatCode>
                <c:ptCount val="5"/>
                <c:pt idx="0">
                  <c:v>490</c:v>
                </c:pt>
                <c:pt idx="1">
                  <c:v>67</c:v>
                </c:pt>
                <c:pt idx="2">
                  <c:v>5</c:v>
                </c:pt>
                <c:pt idx="3">
                  <c:v>478</c:v>
                </c:pt>
                <c:pt idx="4">
                  <c:v>113</c:v>
                </c:pt>
              </c:numCache>
            </c:numRef>
          </c:val>
          <c:extLst>
            <c:ext xmlns:c16="http://schemas.microsoft.com/office/drawing/2014/chart" uri="{C3380CC4-5D6E-409C-BE32-E72D297353CC}">
              <c16:uniqueId val="{00000000-F775-4248-9230-C0F707C22058}"/>
            </c:ext>
          </c:extLst>
        </c:ser>
        <c:ser>
          <c:idx val="1"/>
          <c:order val="1"/>
          <c:tx>
            <c:strRef>
              <c:f>Sheet1!$C$6</c:f>
              <c:strCache>
                <c:ptCount val="1"/>
                <c:pt idx="0">
                  <c:v>Mexico</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Sheet1!$A$7:$A$11</c:f>
              <c:strCache>
                <c:ptCount val="5"/>
                <c:pt idx="0">
                  <c:v>Battery cells</c:v>
                </c:pt>
                <c:pt idx="1">
                  <c:v>Microprocessors</c:v>
                </c:pt>
                <c:pt idx="2">
                  <c:v>LCD Displays</c:v>
                </c:pt>
                <c:pt idx="3">
                  <c:v>Sensors</c:v>
                </c:pt>
                <c:pt idx="4">
                  <c:v>HPC chips</c:v>
                </c:pt>
              </c:strCache>
            </c:strRef>
          </c:cat>
          <c:val>
            <c:numRef>
              <c:f>Sheet1!$C$7:$C$11</c:f>
              <c:numCache>
                <c:formatCode>General</c:formatCode>
                <c:ptCount val="5"/>
                <c:pt idx="0">
                  <c:v>278</c:v>
                </c:pt>
                <c:pt idx="1">
                  <c:v>234</c:v>
                </c:pt>
                <c:pt idx="2">
                  <c:v>12</c:v>
                </c:pt>
                <c:pt idx="3">
                  <c:v>967</c:v>
                </c:pt>
                <c:pt idx="4">
                  <c:v>677</c:v>
                </c:pt>
              </c:numCache>
            </c:numRef>
          </c:val>
          <c:extLst>
            <c:ext xmlns:c16="http://schemas.microsoft.com/office/drawing/2014/chart" uri="{C3380CC4-5D6E-409C-BE32-E72D297353CC}">
              <c16:uniqueId val="{00000001-F775-4248-9230-C0F707C22058}"/>
            </c:ext>
          </c:extLst>
        </c:ser>
        <c:dLbls>
          <c:showLegendKey val="0"/>
          <c:showVal val="0"/>
          <c:showCatName val="0"/>
          <c:showSerName val="0"/>
          <c:showPercent val="0"/>
          <c:showBubbleSize val="0"/>
        </c:dLbls>
        <c:gapWidth val="150"/>
        <c:overlap val="100"/>
        <c:axId val="2049951247"/>
        <c:axId val="2049957967"/>
      </c:barChart>
      <c:catAx>
        <c:axId val="2049951247"/>
        <c:scaling>
          <c:orientation val="maxMin"/>
        </c:scaling>
        <c:delete val="1"/>
        <c:axPos val="l"/>
        <c:numFmt formatCode="General" sourceLinked="1"/>
        <c:majorTickMark val="none"/>
        <c:minorTickMark val="none"/>
        <c:tickLblPos val="nextTo"/>
        <c:crossAx val="2049957967"/>
        <c:crosses val="autoZero"/>
        <c:auto val="1"/>
        <c:lblAlgn val="ctr"/>
        <c:lblOffset val="100"/>
        <c:noMultiLvlLbl val="0"/>
      </c:catAx>
      <c:valAx>
        <c:axId val="2049957967"/>
        <c:scaling>
          <c:orientation val="minMax"/>
        </c:scaling>
        <c:delete val="1"/>
        <c:axPos val="t"/>
        <c:numFmt formatCode="0%" sourceLinked="1"/>
        <c:majorTickMark val="none"/>
        <c:minorTickMark val="none"/>
        <c:tickLblPos val="nextTo"/>
        <c:crossAx val="2049951247"/>
        <c:crosses val="autoZero"/>
        <c:crossBetween val="between"/>
      </c:valAx>
      <c:spPr>
        <a:noFill/>
        <a:ln>
          <a:noFill/>
        </a:ln>
        <a:effectLst/>
      </c:spPr>
    </c:plotArea>
    <c:legend>
      <c:legendPos val="b"/>
      <c:layout>
        <c:manualLayout>
          <c:xMode val="edge"/>
          <c:yMode val="edge"/>
          <c:x val="0.60370795931797039"/>
          <c:y val="8.9686089718826953E-2"/>
          <c:w val="0.25964169986584806"/>
          <c:h val="5.5583392984967797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solidFill>
                  <a:schemeClr val="tx1"/>
                </a:solidFill>
              </a:rPr>
              <a:t>Employement Engagement Scores </a:t>
            </a:r>
            <a:r>
              <a:rPr lang="en-GB" sz="1600" b="1">
                <a:solidFill>
                  <a:schemeClr val="accent6">
                    <a:lumMod val="40000"/>
                    <a:lumOff val="60000"/>
                  </a:schemeClr>
                </a:solidFill>
              </a:rPr>
              <a:t>2023</a:t>
            </a:r>
            <a:r>
              <a:rPr lang="en-GB" sz="1600" b="1"/>
              <a:t> </a:t>
            </a:r>
            <a:r>
              <a:rPr lang="en-GB" sz="1600" b="1">
                <a:solidFill>
                  <a:schemeClr val="tx1"/>
                </a:solidFill>
              </a:rPr>
              <a:t>vs</a:t>
            </a:r>
            <a:r>
              <a:rPr lang="en-GB" sz="1600" b="1"/>
              <a:t> </a:t>
            </a:r>
            <a:r>
              <a:rPr lang="en-GB" sz="1600" b="1">
                <a:solidFill>
                  <a:srgbClr val="C00000"/>
                </a:solidFill>
              </a:rPr>
              <a:t>2024</a:t>
            </a:r>
          </a:p>
        </c:rich>
      </c:tx>
      <c:layout>
        <c:manualLayout>
          <c:xMode val="edge"/>
          <c:yMode val="edge"/>
          <c:x val="0.23484926691361524"/>
          <c:y val="5.873215427903443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68874828933536"/>
          <c:y val="9.8772746110085519E-2"/>
          <c:w val="0.76346549250613194"/>
          <c:h val="0.79419809365934524"/>
        </c:manualLayout>
      </c:layout>
      <c:scatterChart>
        <c:scatterStyle val="lineMarker"/>
        <c:varyColors val="0"/>
        <c:ser>
          <c:idx val="0"/>
          <c:order val="0"/>
          <c:tx>
            <c:strRef>
              <c:f>Sheet1!$B$39</c:f>
              <c:strCache>
                <c:ptCount val="1"/>
                <c:pt idx="0">
                  <c:v>Engagement Score in 2023(%)</c:v>
                </c:pt>
              </c:strCache>
            </c:strRef>
          </c:tx>
          <c:spPr>
            <a:ln w="25400" cap="rnd">
              <a:noFill/>
              <a:round/>
            </a:ln>
            <a:effectLst/>
          </c:spPr>
          <c:marker>
            <c:symbol val="circle"/>
            <c:size val="6"/>
            <c:spPr>
              <a:solidFill>
                <a:schemeClr val="accent6">
                  <a:lumMod val="40000"/>
                  <a:lumOff val="60000"/>
                </a:schemeClr>
              </a:solidFill>
              <a:ln w="9525">
                <a:solidFill>
                  <a:schemeClr val="accent1"/>
                </a:solidFill>
              </a:ln>
              <a:effectLst/>
            </c:spPr>
          </c:marker>
          <c:xVal>
            <c:numRef>
              <c:f>Sheet1!$B$40:$B$47</c:f>
              <c:numCache>
                <c:formatCode>0%</c:formatCode>
                <c:ptCount val="8"/>
                <c:pt idx="0">
                  <c:v>0.2</c:v>
                </c:pt>
                <c:pt idx="1">
                  <c:v>0.5</c:v>
                </c:pt>
                <c:pt idx="2">
                  <c:v>0.7</c:v>
                </c:pt>
                <c:pt idx="3">
                  <c:v>0.85</c:v>
                </c:pt>
                <c:pt idx="4">
                  <c:v>0.55000000000000004</c:v>
                </c:pt>
                <c:pt idx="5">
                  <c:v>0.34</c:v>
                </c:pt>
                <c:pt idx="6">
                  <c:v>0.5</c:v>
                </c:pt>
                <c:pt idx="7">
                  <c:v>0.75</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0-1520-4B20-A437-4D01CB521BD3}"/>
            </c:ext>
          </c:extLst>
        </c:ser>
        <c:ser>
          <c:idx val="1"/>
          <c:order val="1"/>
          <c:tx>
            <c:strRef>
              <c:f>Sheet1!$C$39</c:f>
              <c:strCache>
                <c:ptCount val="1"/>
                <c:pt idx="0">
                  <c:v>Engagement Score in 2024(%)</c:v>
                </c:pt>
              </c:strCache>
            </c:strRef>
          </c:tx>
          <c:spPr>
            <a:ln w="25400" cap="rnd">
              <a:noFill/>
              <a:round/>
            </a:ln>
            <a:effectLst/>
          </c:spPr>
          <c:marker>
            <c:symbol val="circle"/>
            <c:size val="6"/>
            <c:spPr>
              <a:solidFill>
                <a:srgbClr val="C00000"/>
              </a:solidFill>
              <a:ln w="9525">
                <a:solidFill>
                  <a:schemeClr val="accent2"/>
                </a:solidFill>
              </a:ln>
              <a:effectLst/>
            </c:spPr>
          </c:marker>
          <c:errBars>
            <c:errDir val="x"/>
            <c:errBarType val="minus"/>
            <c:errValType val="cust"/>
            <c:noEndCap val="1"/>
            <c:plus>
              <c:numLit>
                <c:formatCode>General</c:formatCode>
                <c:ptCount val="1"/>
                <c:pt idx="0">
                  <c:v>1</c:v>
                </c:pt>
              </c:numLit>
            </c:plus>
            <c:minus>
              <c:numRef>
                <c:f>Sheet1!$E$40:$E$47</c:f>
                <c:numCache>
                  <c:formatCode>General</c:formatCode>
                  <c:ptCount val="8"/>
                  <c:pt idx="0">
                    <c:v>0.14999999999999997</c:v>
                  </c:pt>
                  <c:pt idx="1">
                    <c:v>0.30000000000000004</c:v>
                  </c:pt>
                  <c:pt idx="2">
                    <c:v>5.0000000000000044E-2</c:v>
                  </c:pt>
                  <c:pt idx="3">
                    <c:v>-4.9999999999999933E-2</c:v>
                  </c:pt>
                  <c:pt idx="4">
                    <c:v>9.9999999999999978E-2</c:v>
                  </c:pt>
                  <c:pt idx="5">
                    <c:v>0.21000000000000002</c:v>
                  </c:pt>
                  <c:pt idx="6">
                    <c:v>0.25</c:v>
                  </c:pt>
                  <c:pt idx="7">
                    <c:v>9.9999999999999978E-2</c:v>
                  </c:pt>
                </c:numCache>
              </c:numRef>
            </c:minus>
            <c:spPr>
              <a:noFill/>
              <a:ln w="15875" cap="flat" cmpd="sng" algn="ctr">
                <a:solidFill>
                  <a:schemeClr val="accent1"/>
                </a:solidFill>
                <a:round/>
              </a:ln>
              <a:effectLst/>
            </c:spPr>
          </c:errBars>
          <c:xVal>
            <c:numRef>
              <c:f>Sheet1!$C$40:$C$47</c:f>
              <c:numCache>
                <c:formatCode>0%</c:formatCode>
                <c:ptCount val="8"/>
                <c:pt idx="0">
                  <c:v>0.35</c:v>
                </c:pt>
                <c:pt idx="1">
                  <c:v>0.8</c:v>
                </c:pt>
                <c:pt idx="2">
                  <c:v>0.75</c:v>
                </c:pt>
                <c:pt idx="3">
                  <c:v>0.8</c:v>
                </c:pt>
                <c:pt idx="4">
                  <c:v>0.65</c:v>
                </c:pt>
                <c:pt idx="5">
                  <c:v>0.55000000000000004</c:v>
                </c:pt>
                <c:pt idx="6">
                  <c:v>0.75</c:v>
                </c:pt>
                <c:pt idx="7">
                  <c:v>0.85</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6="http://schemas.microsoft.com/office/drawing/2014/chart" uri="{C3380CC4-5D6E-409C-BE32-E72D297353CC}">
              <c16:uniqueId val="{00000001-1520-4B20-A437-4D01CB521BD3}"/>
            </c:ext>
          </c:extLst>
        </c:ser>
        <c:ser>
          <c:idx val="2"/>
          <c:order val="2"/>
          <c:tx>
            <c:strRef>
              <c:f>Sheet1!$F$39</c:f>
              <c:strCache>
                <c:ptCount val="1"/>
                <c:pt idx="0">
                  <c:v>Labels</c:v>
                </c:pt>
              </c:strCache>
            </c:strRef>
          </c:tx>
          <c:spPr>
            <a:ln w="25400" cap="rnd">
              <a:noFill/>
              <a:round/>
            </a:ln>
            <a:effectLst/>
          </c:spPr>
          <c:marker>
            <c:symbol val="circle"/>
            <c:size val="5"/>
            <c:spPr>
              <a:noFill/>
              <a:ln w="9525">
                <a:noFill/>
              </a:ln>
              <a:effectLst/>
            </c:spPr>
          </c:marker>
          <c:dLbls>
            <c:dLbl>
              <c:idx val="0"/>
              <c:tx>
                <c:rich>
                  <a:bodyPr/>
                  <a:lstStyle/>
                  <a:p>
                    <a:fld id="{6C9E126E-9E5E-4BED-849D-8016DBF04C77}"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1520-4B20-A437-4D01CB521BD3}"/>
                </c:ext>
              </c:extLst>
            </c:dLbl>
            <c:dLbl>
              <c:idx val="1"/>
              <c:tx>
                <c:rich>
                  <a:bodyPr/>
                  <a:lstStyle/>
                  <a:p>
                    <a:fld id="{5C9D4F58-20FD-448D-80FE-ABCAD7B3E20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520-4B20-A437-4D01CB521BD3}"/>
                </c:ext>
              </c:extLst>
            </c:dLbl>
            <c:dLbl>
              <c:idx val="2"/>
              <c:tx>
                <c:rich>
                  <a:bodyPr/>
                  <a:lstStyle/>
                  <a:p>
                    <a:fld id="{26C8F955-8A1A-4006-BBF5-B5171B9C60B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520-4B20-A437-4D01CB521BD3}"/>
                </c:ext>
              </c:extLst>
            </c:dLbl>
            <c:dLbl>
              <c:idx val="3"/>
              <c:tx>
                <c:rich>
                  <a:bodyPr/>
                  <a:lstStyle/>
                  <a:p>
                    <a:fld id="{C82C7814-6454-43B6-9653-BAFF113E77E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520-4B20-A437-4D01CB521BD3}"/>
                </c:ext>
              </c:extLst>
            </c:dLbl>
            <c:dLbl>
              <c:idx val="4"/>
              <c:tx>
                <c:rich>
                  <a:bodyPr/>
                  <a:lstStyle/>
                  <a:p>
                    <a:fld id="{B404ADF3-9C20-4320-9C05-3A3A4FF29C8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520-4B20-A437-4D01CB521BD3}"/>
                </c:ext>
              </c:extLst>
            </c:dLbl>
            <c:dLbl>
              <c:idx val="5"/>
              <c:tx>
                <c:rich>
                  <a:bodyPr/>
                  <a:lstStyle/>
                  <a:p>
                    <a:fld id="{B2B0964D-F0B1-413B-992A-3BDCCCEAD2D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520-4B20-A437-4D01CB521BD3}"/>
                </c:ext>
              </c:extLst>
            </c:dLbl>
            <c:dLbl>
              <c:idx val="6"/>
              <c:tx>
                <c:rich>
                  <a:bodyPr/>
                  <a:lstStyle/>
                  <a:p>
                    <a:fld id="{42E7FC0A-5B22-4B52-9C19-01F91CAB9C7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520-4B20-A437-4D01CB521BD3}"/>
                </c:ext>
              </c:extLst>
            </c:dLbl>
            <c:dLbl>
              <c:idx val="7"/>
              <c:tx>
                <c:rich>
                  <a:bodyPr/>
                  <a:lstStyle/>
                  <a:p>
                    <a:fld id="{923727A1-4DDD-40A6-B2F6-54EBE44F9B3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520-4B20-A437-4D01CB521BD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Sheet1!$F$40:$F$47</c:f>
              <c:numCache>
                <c:formatCode>0%</c:formatCode>
                <c:ptCount val="8"/>
                <c:pt idx="0">
                  <c:v>0</c:v>
                </c:pt>
                <c:pt idx="1">
                  <c:v>0</c:v>
                </c:pt>
                <c:pt idx="2">
                  <c:v>0</c:v>
                </c:pt>
                <c:pt idx="3">
                  <c:v>0</c:v>
                </c:pt>
                <c:pt idx="4">
                  <c:v>0</c:v>
                </c:pt>
                <c:pt idx="5">
                  <c:v>0</c:v>
                </c:pt>
                <c:pt idx="6">
                  <c:v>0</c:v>
                </c:pt>
                <c:pt idx="7">
                  <c:v>0</c:v>
                </c:pt>
              </c:numCache>
            </c:numRef>
          </c:xVal>
          <c:yVal>
            <c:numRef>
              <c:f>Sheet1!$D$40:$D$47</c:f>
              <c:numCache>
                <c:formatCode>General</c:formatCode>
                <c:ptCount val="8"/>
                <c:pt idx="0">
                  <c:v>1</c:v>
                </c:pt>
                <c:pt idx="1">
                  <c:v>2</c:v>
                </c:pt>
                <c:pt idx="2">
                  <c:v>3</c:v>
                </c:pt>
                <c:pt idx="3">
                  <c:v>4</c:v>
                </c:pt>
                <c:pt idx="4">
                  <c:v>5</c:v>
                </c:pt>
                <c:pt idx="5">
                  <c:v>6</c:v>
                </c:pt>
                <c:pt idx="6">
                  <c:v>7</c:v>
                </c:pt>
                <c:pt idx="7">
                  <c:v>8</c:v>
                </c:pt>
              </c:numCache>
            </c:numRef>
          </c:yVal>
          <c:smooth val="0"/>
          <c:extLst>
            <c:ext xmlns:c15="http://schemas.microsoft.com/office/drawing/2012/chart" uri="{02D57815-91ED-43cb-92C2-25804820EDAC}">
              <c15:datalabelsRange>
                <c15:f>Sheet1!$A$40:$A$47</c15:f>
                <c15:dlblRangeCache>
                  <c:ptCount val="8"/>
                  <c:pt idx="0">
                    <c:v>Production</c:v>
                  </c:pt>
                  <c:pt idx="1">
                    <c:v>Finance</c:v>
                  </c:pt>
                  <c:pt idx="2">
                    <c:v>Customer Service</c:v>
                  </c:pt>
                  <c:pt idx="3">
                    <c:v>Operations</c:v>
                  </c:pt>
                  <c:pt idx="4">
                    <c:v>IT</c:v>
                  </c:pt>
                  <c:pt idx="5">
                    <c:v>Procurement</c:v>
                  </c:pt>
                  <c:pt idx="6">
                    <c:v>Sales</c:v>
                  </c:pt>
                  <c:pt idx="7">
                    <c:v>HR</c:v>
                  </c:pt>
                </c15:dlblRangeCache>
              </c15:datalabelsRange>
            </c:ext>
            <c:ext xmlns:c16="http://schemas.microsoft.com/office/drawing/2014/chart" uri="{C3380CC4-5D6E-409C-BE32-E72D297353CC}">
              <c16:uniqueId val="{0000000A-1520-4B20-A437-4D01CB521BD3}"/>
            </c:ext>
          </c:extLst>
        </c:ser>
        <c:dLbls>
          <c:showLegendKey val="0"/>
          <c:showVal val="0"/>
          <c:showCatName val="0"/>
          <c:showSerName val="0"/>
          <c:showPercent val="0"/>
          <c:showBubbleSize val="0"/>
        </c:dLbls>
        <c:axId val="525967327"/>
        <c:axId val="525965407"/>
      </c:scatterChart>
      <c:valAx>
        <c:axId val="525967327"/>
        <c:scaling>
          <c:orientation val="minMax"/>
        </c:scaling>
        <c:delete val="1"/>
        <c:axPos val="b"/>
        <c:numFmt formatCode="0%" sourceLinked="1"/>
        <c:majorTickMark val="out"/>
        <c:minorTickMark val="none"/>
        <c:tickLblPos val="nextTo"/>
        <c:crossAx val="525965407"/>
        <c:crosses val="autoZero"/>
        <c:crossBetween val="midCat"/>
      </c:valAx>
      <c:valAx>
        <c:axId val="525965407"/>
        <c:scaling>
          <c:orientation val="minMax"/>
        </c:scaling>
        <c:delete val="1"/>
        <c:axPos val="l"/>
        <c:numFmt formatCode="General" sourceLinked="1"/>
        <c:majorTickMark val="out"/>
        <c:minorTickMark val="none"/>
        <c:tickLblPos val="nextTo"/>
        <c:crossAx val="52596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6</xdr:col>
      <xdr:colOff>175260</xdr:colOff>
      <xdr:row>3</xdr:row>
      <xdr:rowOff>99060</xdr:rowOff>
    </xdr:from>
    <xdr:to>
      <xdr:col>16</xdr:col>
      <xdr:colOff>365760</xdr:colOff>
      <xdr:row>24</xdr:row>
      <xdr:rowOff>114300</xdr:rowOff>
    </xdr:to>
    <xdr:graphicFrame macro="">
      <xdr:nvGraphicFramePr>
        <xdr:cNvPr id="2" name="Chart 1">
          <a:extLst>
            <a:ext uri="{FF2B5EF4-FFF2-40B4-BE49-F238E27FC236}">
              <a16:creationId xmlns:a16="http://schemas.microsoft.com/office/drawing/2014/main" id="{58380CF0-B6ED-7B9E-1613-CEE0B635E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167640</xdr:colOff>
      <xdr:row>25</xdr:row>
      <xdr:rowOff>91440</xdr:rowOff>
    </xdr:from>
    <xdr:to>
      <xdr:col>16</xdr:col>
      <xdr:colOff>411480</xdr:colOff>
      <xdr:row>42</xdr:row>
      <xdr:rowOff>167640</xdr:rowOff>
    </xdr:to>
    <xdr:graphicFrame macro="">
      <xdr:nvGraphicFramePr>
        <xdr:cNvPr id="4" name="Chart 3">
          <a:extLst>
            <a:ext uri="{FF2B5EF4-FFF2-40B4-BE49-F238E27FC236}">
              <a16:creationId xmlns:a16="http://schemas.microsoft.com/office/drawing/2014/main" id="{19BC88AF-E1FA-3A4A-ED98-A73184C5B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754380</xdr:colOff>
      <xdr:row>58</xdr:row>
      <xdr:rowOff>53340</xdr:rowOff>
    </xdr:from>
    <xdr:to>
      <xdr:col>4</xdr:col>
      <xdr:colOff>898380</xdr:colOff>
      <xdr:row>58</xdr:row>
      <xdr:rowOff>161340</xdr:rowOff>
    </xdr:to>
    <xdr:pic>
      <xdr:nvPicPr>
        <xdr:cNvPr id="14" name="Picture 13">
          <a:extLst>
            <a:ext uri="{FF2B5EF4-FFF2-40B4-BE49-F238E27FC236}">
              <a16:creationId xmlns:a16="http://schemas.microsoft.com/office/drawing/2014/main" id="{E2C48457-25C6-768C-F175-DF90DA4474F0}"/>
            </a:ext>
          </a:extLst>
        </xdr:cNvPr>
        <xdr:cNvPicPr>
          <a:picLocks/>
        </xdr:cNvPicPr>
      </xdr:nvPicPr>
      <xdr:blipFill>
        <a:blip xmlns:r="http://schemas.openxmlformats.org/officeDocument/2006/relationships" r:embed="rId3"/>
        <a:stretch>
          <a:fillRect/>
        </a:stretch>
      </xdr:blipFill>
      <xdr:spPr>
        <a:xfrm>
          <a:off x="6797040" y="10706100"/>
          <a:ext cx="144000" cy="108000"/>
        </a:xfrm>
        <a:prstGeom prst="rect">
          <a:avLst/>
        </a:prstGeom>
      </xdr:spPr>
    </xdr:pic>
    <xdr:clientData/>
  </xdr:twoCellAnchor>
  <xdr:twoCellAnchor editAs="oneCell">
    <xdr:from>
      <xdr:col>5</xdr:col>
      <xdr:colOff>790080</xdr:colOff>
      <xdr:row>58</xdr:row>
      <xdr:rowOff>58560</xdr:rowOff>
    </xdr:from>
    <xdr:to>
      <xdr:col>6</xdr:col>
      <xdr:colOff>80640</xdr:colOff>
      <xdr:row>58</xdr:row>
      <xdr:rowOff>166560</xdr:rowOff>
    </xdr:to>
    <xdr:pic>
      <xdr:nvPicPr>
        <xdr:cNvPr id="15" name="Picture 14">
          <a:extLst>
            <a:ext uri="{FF2B5EF4-FFF2-40B4-BE49-F238E27FC236}">
              <a16:creationId xmlns:a16="http://schemas.microsoft.com/office/drawing/2014/main" id="{CB6CE0AD-21BD-4962-B016-912740A27AC1}"/>
            </a:ext>
          </a:extLst>
        </xdr:cNvPr>
        <xdr:cNvPicPr>
          <a:picLocks/>
        </xdr:cNvPicPr>
      </xdr:nvPicPr>
      <xdr:blipFill>
        <a:blip xmlns:r="http://schemas.openxmlformats.org/officeDocument/2006/relationships" r:embed="rId4"/>
        <a:stretch>
          <a:fillRect/>
        </a:stretch>
      </xdr:blipFill>
      <xdr:spPr>
        <a:xfrm>
          <a:off x="7731900" y="10711320"/>
          <a:ext cx="144000" cy="108000"/>
        </a:xfrm>
        <a:prstGeom prst="rect">
          <a:avLst/>
        </a:prstGeom>
      </xdr:spPr>
    </xdr:pic>
    <xdr:clientData/>
  </xdr:twoCellAnchor>
  <xdr:twoCellAnchor editAs="oneCell">
    <xdr:from>
      <xdr:col>7</xdr:col>
      <xdr:colOff>429540</xdr:colOff>
      <xdr:row>58</xdr:row>
      <xdr:rowOff>56160</xdr:rowOff>
    </xdr:from>
    <xdr:to>
      <xdr:col>7</xdr:col>
      <xdr:colOff>573540</xdr:colOff>
      <xdr:row>58</xdr:row>
      <xdr:rowOff>164160</xdr:rowOff>
    </xdr:to>
    <xdr:pic>
      <xdr:nvPicPr>
        <xdr:cNvPr id="16" name="Picture 15">
          <a:extLst>
            <a:ext uri="{FF2B5EF4-FFF2-40B4-BE49-F238E27FC236}">
              <a16:creationId xmlns:a16="http://schemas.microsoft.com/office/drawing/2014/main" id="{584315B8-B153-43F4-A10B-891856BF8ACB}"/>
            </a:ext>
          </a:extLst>
        </xdr:cNvPr>
        <xdr:cNvPicPr>
          <a:picLocks/>
        </xdr:cNvPicPr>
      </xdr:nvPicPr>
      <xdr:blipFill>
        <a:blip xmlns:r="http://schemas.openxmlformats.org/officeDocument/2006/relationships" r:embed="rId5"/>
        <a:stretch>
          <a:fillRect/>
        </a:stretch>
      </xdr:blipFill>
      <xdr:spPr>
        <a:xfrm>
          <a:off x="8910600" y="10708920"/>
          <a:ext cx="144000" cy="108000"/>
        </a:xfrm>
        <a:prstGeom prst="rect">
          <a:avLst/>
        </a:prstGeom>
      </xdr:spPr>
    </xdr:pic>
    <xdr:clientData/>
  </xdr:twoCellAnchor>
  <xdr:twoCellAnchor editAs="oneCell">
    <xdr:from>
      <xdr:col>8</xdr:col>
      <xdr:colOff>442380</xdr:colOff>
      <xdr:row>58</xdr:row>
      <xdr:rowOff>46140</xdr:rowOff>
    </xdr:from>
    <xdr:to>
      <xdr:col>8</xdr:col>
      <xdr:colOff>586380</xdr:colOff>
      <xdr:row>58</xdr:row>
      <xdr:rowOff>154140</xdr:rowOff>
    </xdr:to>
    <xdr:pic>
      <xdr:nvPicPr>
        <xdr:cNvPr id="17" name="Picture 16">
          <a:extLst>
            <a:ext uri="{FF2B5EF4-FFF2-40B4-BE49-F238E27FC236}">
              <a16:creationId xmlns:a16="http://schemas.microsoft.com/office/drawing/2014/main" id="{6C2A6742-E703-39E4-4E75-85B799C86C7C}"/>
            </a:ext>
          </a:extLst>
        </xdr:cNvPr>
        <xdr:cNvPicPr>
          <a:picLocks/>
        </xdr:cNvPicPr>
      </xdr:nvPicPr>
      <xdr:blipFill>
        <a:blip xmlns:r="http://schemas.openxmlformats.org/officeDocument/2006/relationships" r:embed="rId6"/>
        <a:stretch>
          <a:fillRect/>
        </a:stretch>
      </xdr:blipFill>
      <xdr:spPr>
        <a:xfrm>
          <a:off x="9533040" y="10698900"/>
          <a:ext cx="144000" cy="108000"/>
        </a:xfrm>
        <a:prstGeom prst="rect">
          <a:avLst/>
        </a:prstGeom>
      </xdr:spPr>
    </xdr:pic>
    <xdr:clientData/>
  </xdr:twoCellAnchor>
  <xdr:twoCellAnchor editAs="absolute">
    <xdr:from>
      <xdr:col>4</xdr:col>
      <xdr:colOff>510540</xdr:colOff>
      <xdr:row>70</xdr:row>
      <xdr:rowOff>38100</xdr:rowOff>
    </xdr:from>
    <xdr:to>
      <xdr:col>6</xdr:col>
      <xdr:colOff>586740</xdr:colOff>
      <xdr:row>84</xdr:row>
      <xdr:rowOff>59055</xdr:rowOff>
    </xdr:to>
    <mc:AlternateContent xmlns:mc="http://schemas.openxmlformats.org/markup-compatibility/2006" xmlns:sle15="http://schemas.microsoft.com/office/drawing/2012/slicer">
      <mc:Choice Requires="sle15">
        <xdr:graphicFrame macro="">
          <xdr:nvGraphicFramePr>
            <xdr:cNvPr id="18" name="Year">
              <a:extLst>
                <a:ext uri="{FF2B5EF4-FFF2-40B4-BE49-F238E27FC236}">
                  <a16:creationId xmlns:a16="http://schemas.microsoft.com/office/drawing/2014/main" id="{B8234B5E-51A5-3FAB-F977-32487E2C160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553200" y="12885420"/>
              <a:ext cx="1828800" cy="25812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4</xdr:col>
      <xdr:colOff>502920</xdr:colOff>
      <xdr:row>78</xdr:row>
      <xdr:rowOff>175260</xdr:rowOff>
    </xdr:from>
    <xdr:to>
      <xdr:col>8</xdr:col>
      <xdr:colOff>121920</xdr:colOff>
      <xdr:row>93</xdr:row>
      <xdr:rowOff>175260</xdr:rowOff>
    </xdr:to>
    <xdr:graphicFrame macro="">
      <xdr:nvGraphicFramePr>
        <xdr:cNvPr id="19" name="Chart 18">
          <a:extLst>
            <a:ext uri="{FF2B5EF4-FFF2-40B4-BE49-F238E27FC236}">
              <a16:creationId xmlns:a16="http://schemas.microsoft.com/office/drawing/2014/main" id="{424C400D-8560-EA6B-38C3-01F8E48A6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0.16242</cdr:x>
      <cdr:y>0.09486</cdr:y>
    </cdr:from>
    <cdr:to>
      <cdr:x>0.34667</cdr:x>
      <cdr:y>0.15415</cdr:y>
    </cdr:to>
    <cdr:sp macro="" textlink="">
      <cdr:nvSpPr>
        <cdr:cNvPr id="2" name="TextBox 1">
          <a:extLst xmlns:a="http://schemas.openxmlformats.org/drawingml/2006/main">
            <a:ext uri="{FF2B5EF4-FFF2-40B4-BE49-F238E27FC236}">
              <a16:creationId xmlns:a16="http://schemas.microsoft.com/office/drawing/2014/main" id="{58894244-BE59-2A6E-F181-411F38229870}"/>
            </a:ext>
          </a:extLst>
        </cdr:cNvPr>
        <cdr:cNvSpPr txBox="1"/>
      </cdr:nvSpPr>
      <cdr:spPr>
        <a:xfrm xmlns:a="http://schemas.openxmlformats.org/drawingml/2006/main">
          <a:off x="1021080" y="365760"/>
          <a:ext cx="115824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0.00848</cdr:x>
      <cdr:y>0.09684</cdr:y>
    </cdr:from>
    <cdr:to>
      <cdr:x>0.19879</cdr:x>
      <cdr:y>0.17984</cdr:y>
    </cdr:to>
    <cdr:sp macro="" textlink="Sheet1!$A$7">
      <cdr:nvSpPr>
        <cdr:cNvPr id="7" name="TextBox 6">
          <a:extLst xmlns:a="http://schemas.openxmlformats.org/drawingml/2006/main">
            <a:ext uri="{FF2B5EF4-FFF2-40B4-BE49-F238E27FC236}">
              <a16:creationId xmlns:a16="http://schemas.microsoft.com/office/drawing/2014/main" id="{6B881646-DEC8-4019-1F74-E96C0B255E93}"/>
            </a:ext>
          </a:extLst>
        </cdr:cNvPr>
        <cdr:cNvSpPr txBox="1"/>
      </cdr:nvSpPr>
      <cdr:spPr>
        <a:xfrm xmlns:a="http://schemas.openxmlformats.org/drawingml/2006/main">
          <a:off x="53340" y="373380"/>
          <a:ext cx="1196340" cy="3200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68A2389-55D2-44D8-BB30-7287598A996A}" type="TxLink">
            <a:rPr lang="en-US" sz="1100" b="1" i="0" u="none" strike="noStrike">
              <a:solidFill>
                <a:srgbClr val="000000"/>
              </a:solidFill>
              <a:latin typeface="Aptos Narrow"/>
            </a:rPr>
            <a:pPr/>
            <a:t>Battery cells</a:t>
          </a:fld>
          <a:endParaRPr lang="en-GB" sz="1100" b="1"/>
        </a:p>
      </cdr:txBody>
    </cdr:sp>
  </cdr:relSizeAnchor>
  <cdr:relSizeAnchor xmlns:cdr="http://schemas.openxmlformats.org/drawingml/2006/chartDrawing">
    <cdr:from>
      <cdr:x>0.01172</cdr:x>
      <cdr:y>0.25231</cdr:y>
    </cdr:from>
    <cdr:to>
      <cdr:x>0.20202</cdr:x>
      <cdr:y>0.33531</cdr:y>
    </cdr:to>
    <cdr:sp macro="" textlink="Sheet1!$A$8">
      <cdr:nvSpPr>
        <cdr:cNvPr id="8"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73660" y="972820"/>
          <a:ext cx="1196340" cy="3200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04E039-BE2B-4D9E-BEEE-EF884426B74F}" type="TxLink">
            <a:rPr lang="en-US" sz="1100" b="1" i="0" u="none" strike="noStrike">
              <a:solidFill>
                <a:srgbClr val="000000"/>
              </a:solidFill>
              <a:latin typeface="Aptos Narrow"/>
            </a:rPr>
            <a:pPr/>
            <a:t>Microprocessors</a:t>
          </a:fld>
          <a:endParaRPr lang="en-GB" sz="1100" b="1"/>
        </a:p>
      </cdr:txBody>
    </cdr:sp>
  </cdr:relSizeAnchor>
  <cdr:relSizeAnchor xmlns:cdr="http://schemas.openxmlformats.org/drawingml/2006/chartDrawing">
    <cdr:from>
      <cdr:x>0.00929</cdr:x>
      <cdr:y>0.41041</cdr:y>
    </cdr:from>
    <cdr:to>
      <cdr:x>0.1996</cdr:x>
      <cdr:y>0.49341</cdr:y>
    </cdr:to>
    <cdr:sp macro="" textlink="Sheet1!$A$9">
      <cdr:nvSpPr>
        <cdr:cNvPr id="9"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58420" y="1582420"/>
          <a:ext cx="1196340" cy="3200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C5344F2C-CEA6-4A16-813A-7165D688EDCA}" type="TxLink">
            <a:rPr lang="en-US" sz="1100" b="1" i="0" u="none" strike="noStrike">
              <a:solidFill>
                <a:srgbClr val="000000"/>
              </a:solidFill>
              <a:latin typeface="Aptos Narrow"/>
            </a:rPr>
            <a:pPr/>
            <a:t>LCD Displays</a:t>
          </a:fld>
          <a:endParaRPr lang="en-GB" sz="1100" b="1"/>
        </a:p>
      </cdr:txBody>
    </cdr:sp>
  </cdr:relSizeAnchor>
  <cdr:relSizeAnchor xmlns:cdr="http://schemas.openxmlformats.org/drawingml/2006/chartDrawing">
    <cdr:from>
      <cdr:x>0.00929</cdr:x>
      <cdr:y>0.56851</cdr:y>
    </cdr:from>
    <cdr:to>
      <cdr:x>0.1996</cdr:x>
      <cdr:y>0.65152</cdr:y>
    </cdr:to>
    <cdr:sp macro="" textlink="Sheet1!$A$10">
      <cdr:nvSpPr>
        <cdr:cNvPr id="10"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58420" y="2192020"/>
          <a:ext cx="1196340" cy="3200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ED06633F-0BBA-4E67-83CA-62C0F1A12F5F}" type="TxLink">
            <a:rPr lang="en-US" sz="1100" b="1" i="0" u="none" strike="noStrike">
              <a:solidFill>
                <a:srgbClr val="000000"/>
              </a:solidFill>
              <a:latin typeface="Aptos Narrow"/>
            </a:rPr>
            <a:pPr/>
            <a:t>Sensors</a:t>
          </a:fld>
          <a:endParaRPr lang="en-GB" sz="1100" b="1"/>
        </a:p>
      </cdr:txBody>
    </cdr:sp>
  </cdr:relSizeAnchor>
  <cdr:relSizeAnchor xmlns:cdr="http://schemas.openxmlformats.org/drawingml/2006/chartDrawing">
    <cdr:from>
      <cdr:x>0.01051</cdr:x>
      <cdr:y>0.71871</cdr:y>
    </cdr:from>
    <cdr:to>
      <cdr:x>0.20081</cdr:x>
      <cdr:y>0.80171</cdr:y>
    </cdr:to>
    <cdr:sp macro="" textlink="Sheet1!$A$11">
      <cdr:nvSpPr>
        <cdr:cNvPr id="11"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66040" y="2771140"/>
          <a:ext cx="1196340" cy="3200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A900A8E-10CD-4B8F-8FFC-FB5B1FF61C85}" type="TxLink">
            <a:rPr lang="en-US" sz="1100" b="1" i="0" u="none" strike="noStrike">
              <a:solidFill>
                <a:srgbClr val="000000"/>
              </a:solidFill>
              <a:latin typeface="Aptos Narrow"/>
            </a:rPr>
            <a:pPr/>
            <a:t>HPC chips</a:t>
          </a:fld>
          <a:endParaRPr lang="en-GB" sz="1100" b="1"/>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205740</xdr:colOff>
      <xdr:row>3</xdr:row>
      <xdr:rowOff>160020</xdr:rowOff>
    </xdr:from>
    <xdr:to>
      <xdr:col>21</xdr:col>
      <xdr:colOff>68580</xdr:colOff>
      <xdr:row>18</xdr:row>
      <xdr:rowOff>106680</xdr:rowOff>
    </xdr:to>
    <xdr:sp macro="" textlink="">
      <xdr:nvSpPr>
        <xdr:cNvPr id="12" name="Rectangle 11">
          <a:extLst>
            <a:ext uri="{FF2B5EF4-FFF2-40B4-BE49-F238E27FC236}">
              <a16:creationId xmlns:a16="http://schemas.microsoft.com/office/drawing/2014/main" id="{5E8EBEDA-2492-4361-4789-AFCE0AEAD43A}"/>
            </a:ext>
          </a:extLst>
        </xdr:cNvPr>
        <xdr:cNvSpPr/>
      </xdr:nvSpPr>
      <xdr:spPr>
        <a:xfrm>
          <a:off x="6911340" y="708660"/>
          <a:ext cx="5958840" cy="26898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6477</xdr:colOff>
      <xdr:row>0</xdr:row>
      <xdr:rowOff>2639</xdr:rowOff>
    </xdr:from>
    <xdr:to>
      <xdr:col>21</xdr:col>
      <xdr:colOff>152400</xdr:colOff>
      <xdr:row>37</xdr:row>
      <xdr:rowOff>160020</xdr:rowOff>
    </xdr:to>
    <xdr:sp macro="" textlink="">
      <xdr:nvSpPr>
        <xdr:cNvPr id="4" name="Rectangle 3">
          <a:extLst>
            <a:ext uri="{FF2B5EF4-FFF2-40B4-BE49-F238E27FC236}">
              <a16:creationId xmlns:a16="http://schemas.microsoft.com/office/drawing/2014/main" id="{C505304C-1C08-0933-87C8-CE562EA4B45F}"/>
            </a:ext>
          </a:extLst>
        </xdr:cNvPr>
        <xdr:cNvSpPr/>
      </xdr:nvSpPr>
      <xdr:spPr>
        <a:xfrm>
          <a:off x="6477" y="2639"/>
          <a:ext cx="12947523" cy="692394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a:solidFill>
                <a:sysClr val="windowText" lastClr="000000"/>
              </a:solidFill>
            </a:rPr>
            <a:t>Beautiful Excel Charts Like One</a:t>
          </a:r>
          <a:r>
            <a:rPr lang="en-GB" sz="2400" b="1" baseline="0">
              <a:solidFill>
                <a:sysClr val="windowText" lastClr="000000"/>
              </a:solidFill>
            </a:rPr>
            <a:t> In </a:t>
          </a:r>
          <a:r>
            <a:rPr lang="en-GB" sz="2400" b="1">
              <a:solidFill>
                <a:sysClr val="windowText" lastClr="000000"/>
              </a:solidFill>
            </a:rPr>
            <a:t>The Economist</a:t>
          </a:r>
          <a:r>
            <a:rPr lang="en-GB" sz="2400" b="1" baseline="0">
              <a:solidFill>
                <a:sysClr val="windowText" lastClr="000000"/>
              </a:solidFill>
            </a:rPr>
            <a:t> Magazine</a:t>
          </a:r>
          <a:endParaRPr lang="en-GB" sz="2400" b="1">
            <a:solidFill>
              <a:sysClr val="windowText" lastClr="000000"/>
            </a:solidFill>
          </a:endParaRPr>
        </a:p>
      </xdr:txBody>
    </xdr:sp>
    <xdr:clientData/>
  </xdr:twoCellAnchor>
  <xdr:twoCellAnchor editAs="oneCell">
    <xdr:from>
      <xdr:col>0</xdr:col>
      <xdr:colOff>15240</xdr:colOff>
      <xdr:row>21</xdr:row>
      <xdr:rowOff>15240</xdr:rowOff>
    </xdr:from>
    <xdr:to>
      <xdr:col>10</xdr:col>
      <xdr:colOff>411480</xdr:colOff>
      <xdr:row>36</xdr:row>
      <xdr:rowOff>38100</xdr:rowOff>
    </xdr:to>
    <xdr:pic>
      <xdr:nvPicPr>
        <xdr:cNvPr id="10" name="Picture 9">
          <a:extLst>
            <a:ext uri="{FF2B5EF4-FFF2-40B4-BE49-F238E27FC236}">
              <a16:creationId xmlns:a16="http://schemas.microsoft.com/office/drawing/2014/main" id="{705AE592-6ED6-C778-2D09-63A906327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 y="3855720"/>
          <a:ext cx="6492240" cy="2766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6477</xdr:colOff>
      <xdr:row>3</xdr:row>
      <xdr:rowOff>0</xdr:rowOff>
    </xdr:from>
    <xdr:to>
      <xdr:col>10</xdr:col>
      <xdr:colOff>403860</xdr:colOff>
      <xdr:row>20</xdr:row>
      <xdr:rowOff>129540</xdr:rowOff>
    </xdr:to>
    <xdr:graphicFrame macro="">
      <xdr:nvGraphicFramePr>
        <xdr:cNvPr id="14" name="Chart 13">
          <a:extLst>
            <a:ext uri="{FF2B5EF4-FFF2-40B4-BE49-F238E27FC236}">
              <a16:creationId xmlns:a16="http://schemas.microsoft.com/office/drawing/2014/main" id="{83B1E35E-6710-42F5-8232-0617FD2CF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365760</xdr:colOff>
      <xdr:row>3</xdr:row>
      <xdr:rowOff>0</xdr:rowOff>
    </xdr:from>
    <xdr:to>
      <xdr:col>20</xdr:col>
      <xdr:colOff>198120</xdr:colOff>
      <xdr:row>37</xdr:row>
      <xdr:rowOff>129540</xdr:rowOff>
    </xdr:to>
    <xdr:graphicFrame macro="">
      <xdr:nvGraphicFramePr>
        <xdr:cNvPr id="15" name="Chart 14">
          <a:extLst>
            <a:ext uri="{FF2B5EF4-FFF2-40B4-BE49-F238E27FC236}">
              <a16:creationId xmlns:a16="http://schemas.microsoft.com/office/drawing/2014/main" id="{CD08787A-CC5C-4C45-A95E-DFE388C2E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0.16242</cdr:x>
      <cdr:y>0.09486</cdr:y>
    </cdr:from>
    <cdr:to>
      <cdr:x>0.34667</cdr:x>
      <cdr:y>0.15415</cdr:y>
    </cdr:to>
    <cdr:sp macro="" textlink="">
      <cdr:nvSpPr>
        <cdr:cNvPr id="2" name="TextBox 1">
          <a:extLst xmlns:a="http://schemas.openxmlformats.org/drawingml/2006/main">
            <a:ext uri="{FF2B5EF4-FFF2-40B4-BE49-F238E27FC236}">
              <a16:creationId xmlns:a16="http://schemas.microsoft.com/office/drawing/2014/main" id="{58894244-BE59-2A6E-F181-411F38229870}"/>
            </a:ext>
          </a:extLst>
        </cdr:cNvPr>
        <cdr:cNvSpPr txBox="1"/>
      </cdr:nvSpPr>
      <cdr:spPr>
        <a:xfrm xmlns:a="http://schemas.openxmlformats.org/drawingml/2006/main">
          <a:off x="1021080" y="365760"/>
          <a:ext cx="115824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0.00848</cdr:x>
      <cdr:y>0.09684</cdr:y>
    </cdr:from>
    <cdr:to>
      <cdr:x>0.19879</cdr:x>
      <cdr:y>0.17984</cdr:y>
    </cdr:to>
    <cdr:sp macro="" textlink="Sheet1!$A$7">
      <cdr:nvSpPr>
        <cdr:cNvPr id="7" name="TextBox 6">
          <a:extLst xmlns:a="http://schemas.openxmlformats.org/drawingml/2006/main">
            <a:ext uri="{FF2B5EF4-FFF2-40B4-BE49-F238E27FC236}">
              <a16:creationId xmlns:a16="http://schemas.microsoft.com/office/drawing/2014/main" id="{6B881646-DEC8-4019-1F74-E96C0B255E93}"/>
            </a:ext>
          </a:extLst>
        </cdr:cNvPr>
        <cdr:cNvSpPr txBox="1"/>
      </cdr:nvSpPr>
      <cdr:spPr>
        <a:xfrm xmlns:a="http://schemas.openxmlformats.org/drawingml/2006/main">
          <a:off x="53340" y="373380"/>
          <a:ext cx="1196340" cy="3200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68A2389-55D2-44D8-BB30-7287598A996A}" type="TxLink">
            <a:rPr lang="en-US" sz="1200" b="1" i="0" u="none" strike="noStrike">
              <a:solidFill>
                <a:srgbClr val="000000"/>
              </a:solidFill>
              <a:latin typeface="Aptos Narrow"/>
            </a:rPr>
            <a:pPr/>
            <a:t>Battery cells</a:t>
          </a:fld>
          <a:endParaRPr lang="en-GB" sz="1200" b="1"/>
        </a:p>
      </cdr:txBody>
    </cdr:sp>
  </cdr:relSizeAnchor>
  <cdr:relSizeAnchor xmlns:cdr="http://schemas.openxmlformats.org/drawingml/2006/chartDrawing">
    <cdr:from>
      <cdr:x>0.01172</cdr:x>
      <cdr:y>0.25231</cdr:y>
    </cdr:from>
    <cdr:to>
      <cdr:x>0.20202</cdr:x>
      <cdr:y>0.33531</cdr:y>
    </cdr:to>
    <cdr:sp macro="" textlink="Sheet1!$A$8">
      <cdr:nvSpPr>
        <cdr:cNvPr id="8"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73660" y="972820"/>
          <a:ext cx="1196340" cy="3200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04E039-BE2B-4D9E-BEEE-EF884426B74F}" type="TxLink">
            <a:rPr lang="en-US" sz="1200" b="1" i="0" u="none" strike="noStrike">
              <a:solidFill>
                <a:srgbClr val="000000"/>
              </a:solidFill>
              <a:latin typeface="Aptos Narrow"/>
            </a:rPr>
            <a:pPr/>
            <a:t>Microprocessors</a:t>
          </a:fld>
          <a:endParaRPr lang="en-GB" sz="1200" b="1"/>
        </a:p>
      </cdr:txBody>
    </cdr:sp>
  </cdr:relSizeAnchor>
  <cdr:relSizeAnchor xmlns:cdr="http://schemas.openxmlformats.org/drawingml/2006/chartDrawing">
    <cdr:from>
      <cdr:x>0.01046</cdr:x>
      <cdr:y>0.39739</cdr:y>
    </cdr:from>
    <cdr:to>
      <cdr:x>0.20077</cdr:x>
      <cdr:y>0.48039</cdr:y>
    </cdr:to>
    <cdr:sp macro="" textlink="Sheet1!$A$9">
      <cdr:nvSpPr>
        <cdr:cNvPr id="9"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67944" y="1395976"/>
          <a:ext cx="1235755" cy="29156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C5344F2C-CEA6-4A16-813A-7165D688EDCA}" type="TxLink">
            <a:rPr lang="en-US" sz="1200" b="1" i="0" u="none" strike="noStrike">
              <a:solidFill>
                <a:srgbClr val="000000"/>
              </a:solidFill>
              <a:latin typeface="Aptos Narrow"/>
            </a:rPr>
            <a:pPr/>
            <a:t>LCD Displays</a:t>
          </a:fld>
          <a:endParaRPr lang="en-GB" sz="1200" b="1"/>
        </a:p>
      </cdr:txBody>
    </cdr:sp>
  </cdr:relSizeAnchor>
  <cdr:relSizeAnchor xmlns:cdr="http://schemas.openxmlformats.org/drawingml/2006/chartDrawing">
    <cdr:from>
      <cdr:x>0.00929</cdr:x>
      <cdr:y>0.54248</cdr:y>
    </cdr:from>
    <cdr:to>
      <cdr:x>0.1996</cdr:x>
      <cdr:y>0.62549</cdr:y>
    </cdr:to>
    <cdr:sp macro="" textlink="Sheet1!$A$10">
      <cdr:nvSpPr>
        <cdr:cNvPr id="10"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60324" y="1905633"/>
          <a:ext cx="1235755" cy="291599"/>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ED06633F-0BBA-4E67-83CA-62C0F1A12F5F}" type="TxLink">
            <a:rPr lang="en-US" sz="1200" b="1" i="0" u="none" strike="noStrike">
              <a:solidFill>
                <a:srgbClr val="000000"/>
              </a:solidFill>
              <a:latin typeface="Aptos Narrow"/>
            </a:rPr>
            <a:pPr/>
            <a:t>Sensors</a:t>
          </a:fld>
          <a:endParaRPr lang="en-GB" sz="1200" b="1"/>
        </a:p>
      </cdr:txBody>
    </cdr:sp>
  </cdr:relSizeAnchor>
  <cdr:relSizeAnchor xmlns:cdr="http://schemas.openxmlformats.org/drawingml/2006/chartDrawing">
    <cdr:from>
      <cdr:x>0.01168</cdr:x>
      <cdr:y>0.69702</cdr:y>
    </cdr:from>
    <cdr:to>
      <cdr:x>0.20198</cdr:x>
      <cdr:y>0.78002</cdr:y>
    </cdr:to>
    <cdr:sp macro="" textlink="Sheet1!$A$11">
      <cdr:nvSpPr>
        <cdr:cNvPr id="11" name="TextBox 1">
          <a:extLst xmlns:a="http://schemas.openxmlformats.org/drawingml/2006/main">
            <a:ext uri="{FF2B5EF4-FFF2-40B4-BE49-F238E27FC236}">
              <a16:creationId xmlns:a16="http://schemas.microsoft.com/office/drawing/2014/main" id="{8A61BF05-E7D0-685E-3B77-C595A18EF12F}"/>
            </a:ext>
          </a:extLst>
        </cdr:cNvPr>
        <cdr:cNvSpPr txBox="1"/>
      </cdr:nvSpPr>
      <cdr:spPr>
        <a:xfrm xmlns:a="http://schemas.openxmlformats.org/drawingml/2006/main">
          <a:off x="75865" y="2448498"/>
          <a:ext cx="1235691" cy="291564"/>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A900A8E-10CD-4B8F-8FFC-FB5B1FF61C85}" type="TxLink">
            <a:rPr lang="en-US" sz="1200" b="1" i="0" u="none" strike="noStrike">
              <a:solidFill>
                <a:srgbClr val="000000"/>
              </a:solidFill>
              <a:latin typeface="Aptos Narrow"/>
            </a:rPr>
            <a:pPr/>
            <a:t>HPC chips</a:t>
          </a:fld>
          <a:endParaRPr lang="en-GB" sz="12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n" refreshedDate="45417.859900115742" createdVersion="8" refreshedVersion="8" minRefreshableVersion="3" recordCount="48" xr:uid="{C68745E1-BD55-4F64-8C3C-A983ACE46306}">
  <cacheSource type="worksheet">
    <worksheetSource name="Table1"/>
  </cacheSource>
  <cacheFields count="4">
    <cacheField name="Department" numFmtId="0">
      <sharedItems/>
    </cacheField>
    <cacheField name="Year" numFmtId="0">
      <sharedItems containsSemiMixedTypes="0" containsString="0" containsNumber="1" containsInteger="1" minValue="2020" maxValue="2025"/>
    </cacheField>
    <cacheField name="Complaints directed at IT Helpdesk" numFmtId="0">
      <sharedItems count="4">
        <s v="Rare"/>
        <s v="Almost never"/>
        <s v="Extremely rare"/>
        <s v="Common"/>
      </sharedItems>
    </cacheField>
    <cacheField name="Cater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Retail"/>
    <n v="2020"/>
    <x v="0"/>
    <s v="Picture"/>
  </r>
  <r>
    <s v="Procurement"/>
    <n v="2020"/>
    <x v="1"/>
    <s v="Picture"/>
  </r>
  <r>
    <s v="Sales"/>
    <n v="2020"/>
    <x v="1"/>
    <s v="Picture"/>
  </r>
  <r>
    <s v="Marketing"/>
    <n v="2020"/>
    <x v="2"/>
    <s v="Picture"/>
  </r>
  <r>
    <s v="Production"/>
    <n v="2020"/>
    <x v="1"/>
    <s v="Picture"/>
  </r>
  <r>
    <s v="HR"/>
    <n v="2020"/>
    <x v="1"/>
    <s v="Picture"/>
  </r>
  <r>
    <s v="Legal"/>
    <n v="2020"/>
    <x v="1"/>
    <s v="Picture"/>
  </r>
  <r>
    <s v="IT"/>
    <n v="2020"/>
    <x v="1"/>
    <s v="Picture"/>
  </r>
  <r>
    <s v="Retail"/>
    <n v="2021"/>
    <x v="3"/>
    <s v="Picture"/>
  </r>
  <r>
    <s v="Procurement"/>
    <n v="2021"/>
    <x v="0"/>
    <s v="Picture"/>
  </r>
  <r>
    <s v="Sales"/>
    <n v="2021"/>
    <x v="0"/>
    <s v="Picture"/>
  </r>
  <r>
    <s v="Marketing"/>
    <n v="2021"/>
    <x v="0"/>
    <s v="Picture"/>
  </r>
  <r>
    <s v="Production"/>
    <n v="2021"/>
    <x v="2"/>
    <s v="Picture"/>
  </r>
  <r>
    <s v="HR"/>
    <n v="2021"/>
    <x v="2"/>
    <s v="Picture"/>
  </r>
  <r>
    <s v="Legal"/>
    <n v="2021"/>
    <x v="2"/>
    <s v="Picture"/>
  </r>
  <r>
    <s v="IT"/>
    <n v="2021"/>
    <x v="1"/>
    <s v="Picture"/>
  </r>
  <r>
    <s v="Retail"/>
    <n v="2022"/>
    <x v="3"/>
    <s v="Picture"/>
  </r>
  <r>
    <s v="Procurement"/>
    <n v="2022"/>
    <x v="3"/>
    <s v="Picture"/>
  </r>
  <r>
    <s v="Sales"/>
    <n v="2022"/>
    <x v="3"/>
    <s v="Picture"/>
  </r>
  <r>
    <s v="Marketing"/>
    <n v="2022"/>
    <x v="0"/>
    <s v="Picture"/>
  </r>
  <r>
    <s v="Production"/>
    <n v="2022"/>
    <x v="0"/>
    <s v="Picture"/>
  </r>
  <r>
    <s v="HR"/>
    <n v="2022"/>
    <x v="0"/>
    <s v="Picture"/>
  </r>
  <r>
    <s v="Legal"/>
    <n v="2022"/>
    <x v="0"/>
    <s v="Picture"/>
  </r>
  <r>
    <s v="IT"/>
    <n v="2022"/>
    <x v="1"/>
    <s v="Picture"/>
  </r>
  <r>
    <s v="Retail"/>
    <n v="2023"/>
    <x v="3"/>
    <s v="Picture"/>
  </r>
  <r>
    <s v="Procurement"/>
    <n v="2023"/>
    <x v="3"/>
    <s v="Picture"/>
  </r>
  <r>
    <s v="Sales"/>
    <n v="2023"/>
    <x v="3"/>
    <s v="Picture"/>
  </r>
  <r>
    <s v="Marketing"/>
    <n v="2023"/>
    <x v="3"/>
    <s v="Picture"/>
  </r>
  <r>
    <s v="Production"/>
    <n v="2023"/>
    <x v="3"/>
    <s v="Picture"/>
  </r>
  <r>
    <s v="HR"/>
    <n v="2023"/>
    <x v="3"/>
    <s v="Picture"/>
  </r>
  <r>
    <s v="Legal"/>
    <n v="2023"/>
    <x v="3"/>
    <s v="Picture"/>
  </r>
  <r>
    <s v="IT"/>
    <n v="2023"/>
    <x v="0"/>
    <s v="Picture"/>
  </r>
  <r>
    <s v="Retail"/>
    <n v="2024"/>
    <x v="3"/>
    <s v="Picture"/>
  </r>
  <r>
    <s v="Procurement"/>
    <n v="2024"/>
    <x v="3"/>
    <s v="Picture"/>
  </r>
  <r>
    <s v="Sales"/>
    <n v="2024"/>
    <x v="3"/>
    <s v="Picture"/>
  </r>
  <r>
    <s v="Marketing"/>
    <n v="2024"/>
    <x v="3"/>
    <s v="Picture"/>
  </r>
  <r>
    <s v="Production"/>
    <n v="2024"/>
    <x v="3"/>
    <s v="Picture"/>
  </r>
  <r>
    <s v="HR"/>
    <n v="2024"/>
    <x v="3"/>
    <s v="Picture"/>
  </r>
  <r>
    <s v="Legal"/>
    <n v="2024"/>
    <x v="1"/>
    <s v="Picture"/>
  </r>
  <r>
    <s v="IT"/>
    <n v="2024"/>
    <x v="0"/>
    <s v="Picture"/>
  </r>
  <r>
    <s v="Retail"/>
    <n v="2025"/>
    <x v="2"/>
    <s v="Picture"/>
  </r>
  <r>
    <s v="Procurement"/>
    <n v="2025"/>
    <x v="0"/>
    <s v="Picture"/>
  </r>
  <r>
    <s v="Sales"/>
    <n v="2025"/>
    <x v="3"/>
    <s v="Picture"/>
  </r>
  <r>
    <s v="Marketing"/>
    <n v="2025"/>
    <x v="3"/>
    <s v="Picture"/>
  </r>
  <r>
    <s v="Production"/>
    <n v="2025"/>
    <x v="1"/>
    <s v="Picture"/>
  </r>
  <r>
    <s v="HR"/>
    <n v="2025"/>
    <x v="3"/>
    <s v="Picture"/>
  </r>
  <r>
    <s v="Legal"/>
    <n v="2025"/>
    <x v="1"/>
    <s v="Picture"/>
  </r>
  <r>
    <s v="IT"/>
    <n v="2025"/>
    <x v="0"/>
    <s v="Pictur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B6E771-95BA-434A-A243-A5262ABD1A97}" name="PivotTable16" cacheId="5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88:G93" firstHeaderRow="1" firstDataRow="1" firstDataCol="1"/>
  <pivotFields count="4">
    <pivotField showAll="0"/>
    <pivotField showAll="0"/>
    <pivotField axis="axisRow" dataField="1" showAll="0">
      <items count="5">
        <item x="1"/>
        <item x="3"/>
        <item x="2"/>
        <item x="0"/>
        <item t="default"/>
      </items>
    </pivotField>
    <pivotField showAll="0"/>
  </pivotFields>
  <rowFields count="1">
    <field x="2"/>
  </rowFields>
  <rowItems count="5">
    <i>
      <x/>
    </i>
    <i>
      <x v="1"/>
    </i>
    <i>
      <x v="2"/>
    </i>
    <i>
      <x v="3"/>
    </i>
    <i t="grand">
      <x/>
    </i>
  </rowItems>
  <colItems count="1">
    <i/>
  </colItems>
  <dataFields count="1">
    <dataField name="Count of Complaints directed at IT Helpdesk" fld="2" subtotal="count" baseField="0" baseItem="0"/>
  </dataFields>
  <chartFormats count="10">
    <chartFormat chart="4"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 chart="6" format="9">
      <pivotArea type="data" outline="0" fieldPosition="0">
        <references count="2">
          <reference field="4294967294" count="1" selected="0">
            <x v="0"/>
          </reference>
          <reference field="2" count="1" selected="0">
            <x v="2"/>
          </reference>
        </references>
      </pivotArea>
    </chartFormat>
    <chartFormat chart="6" format="10">
      <pivotArea type="data" outline="0" fieldPosition="0">
        <references count="2">
          <reference field="4294967294" count="1" selected="0">
            <x v="0"/>
          </reference>
          <reference field="2" count="1" selected="0">
            <x v="3"/>
          </reference>
        </references>
      </pivotArea>
    </chartFormat>
    <chartFormat chart="4" format="1">
      <pivotArea type="data" outline="0" fieldPosition="0">
        <references count="2">
          <reference field="4294967294" count="1" selected="0">
            <x v="0"/>
          </reference>
          <reference field="2" count="1" selected="0">
            <x v="0"/>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2"/>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2</v>
    <v>4</v>
  </rv>
  <rv s="0">
    <v>3</v>
    <v>4</v>
  </rv>
  <rv s="0">
    <v>1</v>
    <v>4</v>
  </rv>
  <rv s="0">
    <v>0</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74AD9-B7C6-4F2A-AFA8-A172186341DE}"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6294CFC-D171-4DFE-8F31-80A87CB2FEE8}"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283D84-6282-4C71-8F2C-D64E43C89BEC}" name="Table1" displayName="Table1" ref="A61:D109" totalsRowShown="0">
  <autoFilter ref="A61:D109" xr:uid="{84283D84-6282-4C71-8F2C-D64E43C89BEC}"/>
  <tableColumns count="4">
    <tableColumn id="1" xr3:uid="{65E2E279-8C55-4BEA-8581-DA260009CE55}" name="Department"/>
    <tableColumn id="2" xr3:uid="{16581001-12D1-4C92-B7EA-ACFF0E1BF7B8}" name="Year"/>
    <tableColumn id="3" xr3:uid="{4992E8F1-B26C-4250-8D64-71A0244DFB5D}" name="Complaints directed at IT Helpdesk"/>
    <tableColumn id="4" xr3:uid="{1BFF839A-6EBC-4B04-8813-B8460346B0BE}" name="Catergory" dataDxfId="0">
      <calculatedColumnFormula>_xlfn.XLOOKUP(Table1[[#This Row],[Complaints directed at IT Helpdesk]],$E$52:$E$55,$F$52:$F$55)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9498-0B94-4BFB-9509-9CA16B9479F8}">
  <dimension ref="A3:L109"/>
  <sheetViews>
    <sheetView showGridLines="0" topLeftCell="E1" workbookViewId="0">
      <selection activeCell="R38" sqref="R38"/>
    </sheetView>
  </sheetViews>
  <sheetFormatPr defaultRowHeight="14.4" x14ac:dyDescent="0.3"/>
  <cols>
    <col min="1" max="1" width="17" customWidth="1"/>
    <col min="2" max="2" width="26.33203125" customWidth="1"/>
    <col min="3" max="3" width="32.109375" customWidth="1"/>
    <col min="4" max="4" width="12.6640625" customWidth="1"/>
    <col min="5" max="5" width="13.109375" customWidth="1"/>
    <col min="6" max="6" width="12.44140625" bestFit="1" customWidth="1"/>
    <col min="7" max="7" width="38.109375" bestFit="1" customWidth="1"/>
    <col min="8" max="8" width="8.5546875" bestFit="1" customWidth="1"/>
    <col min="9" max="9" width="13.109375" bestFit="1" customWidth="1"/>
    <col min="10" max="10" width="4.77734375" bestFit="1" customWidth="1"/>
    <col min="11" max="11" width="10.5546875" bestFit="1" customWidth="1"/>
    <col min="12" max="12" width="16.33203125" bestFit="1" customWidth="1"/>
    <col min="13" max="13" width="10.21875" bestFit="1" customWidth="1"/>
    <col min="14" max="17" width="5" bestFit="1" customWidth="1"/>
    <col min="18" max="18" width="13.109375" bestFit="1" customWidth="1"/>
    <col min="19" max="19" width="14.77734375" bestFit="1" customWidth="1"/>
    <col min="20" max="21" width="5" bestFit="1" customWidth="1"/>
    <col min="22" max="22" width="17.6640625" bestFit="1" customWidth="1"/>
    <col min="23" max="23" width="6.44140625" bestFit="1" customWidth="1"/>
    <col min="24" max="28" width="5" bestFit="1" customWidth="1"/>
    <col min="29" max="29" width="9.21875" bestFit="1" customWidth="1"/>
    <col min="30" max="30" width="10.5546875" bestFit="1" customWidth="1"/>
  </cols>
  <sheetData>
    <row r="3" spans="1:3" x14ac:dyDescent="0.3">
      <c r="A3" t="s">
        <v>37</v>
      </c>
    </row>
    <row r="6" spans="1:3" x14ac:dyDescent="0.3">
      <c r="B6" t="s">
        <v>35</v>
      </c>
      <c r="C6" t="s">
        <v>36</v>
      </c>
    </row>
    <row r="7" spans="1:3" x14ac:dyDescent="0.3">
      <c r="A7" t="s">
        <v>0</v>
      </c>
      <c r="B7">
        <v>490</v>
      </c>
      <c r="C7">
        <v>278</v>
      </c>
    </row>
    <row r="8" spans="1:3" x14ac:dyDescent="0.3">
      <c r="A8" t="s">
        <v>1</v>
      </c>
      <c r="B8">
        <v>67</v>
      </c>
      <c r="C8">
        <v>234</v>
      </c>
    </row>
    <row r="9" spans="1:3" x14ac:dyDescent="0.3">
      <c r="A9" t="s">
        <v>2</v>
      </c>
      <c r="B9">
        <v>5</v>
      </c>
      <c r="C9">
        <v>12</v>
      </c>
    </row>
    <row r="10" spans="1:3" x14ac:dyDescent="0.3">
      <c r="A10" t="s">
        <v>3</v>
      </c>
      <c r="B10">
        <v>478</v>
      </c>
      <c r="C10">
        <v>967</v>
      </c>
    </row>
    <row r="11" spans="1:3" x14ac:dyDescent="0.3">
      <c r="A11" t="s">
        <v>4</v>
      </c>
      <c r="B11">
        <v>113</v>
      </c>
      <c r="C11">
        <v>677</v>
      </c>
    </row>
    <row r="36" spans="1:6" x14ac:dyDescent="0.3">
      <c r="A36" s="2" t="s">
        <v>5</v>
      </c>
    </row>
    <row r="39" spans="1:6" x14ac:dyDescent="0.3">
      <c r="A39" s="2" t="s">
        <v>16</v>
      </c>
      <c r="B39" s="3" t="s">
        <v>6</v>
      </c>
      <c r="C39" s="2" t="s">
        <v>7</v>
      </c>
      <c r="D39" t="s">
        <v>17</v>
      </c>
      <c r="E39" t="s">
        <v>18</v>
      </c>
      <c r="F39" t="s">
        <v>19</v>
      </c>
    </row>
    <row r="40" spans="1:6" x14ac:dyDescent="0.3">
      <c r="A40" s="2" t="s">
        <v>8</v>
      </c>
      <c r="B40" s="1">
        <v>0.2</v>
      </c>
      <c r="C40" s="1">
        <v>0.35</v>
      </c>
      <c r="D40">
        <v>1</v>
      </c>
      <c r="E40" s="1">
        <f t="shared" ref="E40:E47" si="0">C40-B40</f>
        <v>0.14999999999999997</v>
      </c>
      <c r="F40" s="1">
        <v>0</v>
      </c>
    </row>
    <row r="41" spans="1:6" x14ac:dyDescent="0.3">
      <c r="A41" s="2" t="s">
        <v>9</v>
      </c>
      <c r="B41" s="1">
        <v>0.5</v>
      </c>
      <c r="C41" s="1">
        <v>0.8</v>
      </c>
      <c r="D41">
        <v>2</v>
      </c>
      <c r="E41" s="1">
        <f t="shared" si="0"/>
        <v>0.30000000000000004</v>
      </c>
      <c r="F41" s="1">
        <v>0</v>
      </c>
    </row>
    <row r="42" spans="1:6" x14ac:dyDescent="0.3">
      <c r="A42" s="2" t="s">
        <v>10</v>
      </c>
      <c r="B42" s="1">
        <v>0.7</v>
      </c>
      <c r="C42" s="1">
        <v>0.75</v>
      </c>
      <c r="D42">
        <v>3</v>
      </c>
      <c r="E42" s="1">
        <f t="shared" si="0"/>
        <v>5.0000000000000044E-2</v>
      </c>
      <c r="F42" s="1">
        <v>0</v>
      </c>
    </row>
    <row r="43" spans="1:6" x14ac:dyDescent="0.3">
      <c r="A43" s="2" t="s">
        <v>11</v>
      </c>
      <c r="B43" s="1">
        <v>0.85</v>
      </c>
      <c r="C43" s="1">
        <v>0.8</v>
      </c>
      <c r="D43">
        <v>4</v>
      </c>
      <c r="E43" s="1">
        <f t="shared" si="0"/>
        <v>-4.9999999999999933E-2</v>
      </c>
      <c r="F43" s="1">
        <v>0</v>
      </c>
    </row>
    <row r="44" spans="1:6" x14ac:dyDescent="0.3">
      <c r="A44" s="2" t="s">
        <v>12</v>
      </c>
      <c r="B44" s="1">
        <v>0.55000000000000004</v>
      </c>
      <c r="C44" s="1">
        <v>0.65</v>
      </c>
      <c r="D44">
        <v>5</v>
      </c>
      <c r="E44" s="1">
        <f t="shared" si="0"/>
        <v>9.9999999999999978E-2</v>
      </c>
      <c r="F44" s="1">
        <v>0</v>
      </c>
    </row>
    <row r="45" spans="1:6" x14ac:dyDescent="0.3">
      <c r="A45" s="2" t="s">
        <v>13</v>
      </c>
      <c r="B45" s="1">
        <v>0.34</v>
      </c>
      <c r="C45" s="1">
        <v>0.55000000000000004</v>
      </c>
      <c r="D45">
        <v>6</v>
      </c>
      <c r="E45" s="1">
        <f t="shared" si="0"/>
        <v>0.21000000000000002</v>
      </c>
      <c r="F45" s="1">
        <v>0</v>
      </c>
    </row>
    <row r="46" spans="1:6" x14ac:dyDescent="0.3">
      <c r="A46" s="2" t="s">
        <v>14</v>
      </c>
      <c r="B46" s="1">
        <v>0.5</v>
      </c>
      <c r="C46" s="1">
        <v>0.75</v>
      </c>
      <c r="D46">
        <v>7</v>
      </c>
      <c r="E46" s="1">
        <f t="shared" si="0"/>
        <v>0.25</v>
      </c>
      <c r="F46" s="1">
        <v>0</v>
      </c>
    </row>
    <row r="47" spans="1:6" x14ac:dyDescent="0.3">
      <c r="A47" s="2" t="s">
        <v>15</v>
      </c>
      <c r="B47" s="1">
        <v>0.75</v>
      </c>
      <c r="C47" s="1">
        <v>0.85</v>
      </c>
      <c r="D47">
        <v>8</v>
      </c>
      <c r="E47" s="1">
        <f t="shared" si="0"/>
        <v>9.9999999999999978E-2</v>
      </c>
      <c r="F47" s="1">
        <v>0</v>
      </c>
    </row>
    <row r="52" spans="1:12" x14ac:dyDescent="0.3">
      <c r="E52" t="s">
        <v>25</v>
      </c>
      <c r="F52" t="e" vm="1">
        <v>#VALUE!</v>
      </c>
    </row>
    <row r="53" spans="1:12" x14ac:dyDescent="0.3">
      <c r="E53" t="s">
        <v>26</v>
      </c>
      <c r="F53" t="e" vm="2">
        <v>#VALUE!</v>
      </c>
    </row>
    <row r="54" spans="1:12" x14ac:dyDescent="0.3">
      <c r="B54" t="s">
        <v>20</v>
      </c>
      <c r="E54" t="s">
        <v>23</v>
      </c>
      <c r="F54" t="e" vm="3">
        <v>#VALUE!</v>
      </c>
    </row>
    <row r="55" spans="1:12" x14ac:dyDescent="0.3">
      <c r="E55" t="s">
        <v>24</v>
      </c>
      <c r="F55" t="e" vm="4">
        <v>#VALUE!</v>
      </c>
    </row>
    <row r="57" spans="1:12" ht="18" x14ac:dyDescent="0.35">
      <c r="F57" s="5" t="str">
        <f>B54</f>
        <v>Estimated Frequency of complaints directed at IT Helpdesk</v>
      </c>
    </row>
    <row r="59" spans="1:12" x14ac:dyDescent="0.3">
      <c r="F59" s="4" t="str">
        <f>E52</f>
        <v>Almost never</v>
      </c>
      <c r="G59" s="4" t="str">
        <f>E53</f>
        <v>Extremely rare</v>
      </c>
      <c r="I59" s="4" t="str">
        <f>E54</f>
        <v>Rare</v>
      </c>
      <c r="J59" s="4" t="str">
        <f>E55</f>
        <v>Common</v>
      </c>
    </row>
    <row r="61" spans="1:12" x14ac:dyDescent="0.3">
      <c r="A61" t="s">
        <v>27</v>
      </c>
      <c r="B61" t="s">
        <v>28</v>
      </c>
      <c r="C61" t="s">
        <v>29</v>
      </c>
      <c r="D61" t="s">
        <v>30</v>
      </c>
      <c r="G61" s="4" cm="1">
        <f t="array" ref="G61:L61">TRANSPOSE(_xlfn.UNIQUE(Table1[Year]))</f>
        <v>2020</v>
      </c>
      <c r="H61" s="4">
        <v>2021</v>
      </c>
      <c r="I61" s="4">
        <v>2022</v>
      </c>
      <c r="J61" s="4">
        <v>2023</v>
      </c>
      <c r="K61" s="4">
        <v>2024</v>
      </c>
      <c r="L61" s="4">
        <v>2025</v>
      </c>
    </row>
    <row r="62" spans="1:12" x14ac:dyDescent="0.3">
      <c r="A62" t="s">
        <v>31</v>
      </c>
      <c r="B62">
        <v>2020</v>
      </c>
      <c r="C62" t="s">
        <v>23</v>
      </c>
      <c r="D62" t="e" vm="5">
        <f>_xlfn.XLOOKUP(Table1[[#This Row],[Complaints directed at IT Helpdesk]],$E$52:$E$55,$F$52:$F$55)</f>
        <v>#VALUE!</v>
      </c>
      <c r="F62" s="4" t="str" cm="1">
        <f t="array" ref="F62:F69">_xlfn.UNIQUE(Table1[Department])</f>
        <v>Retail</v>
      </c>
      <c r="G62" t="e" cm="1" vm="5">
        <f t="array" ref="G62:L69">_xlfn.XLOOKUP(_xlfn.ANCHORARRAY(F62)&amp;_xlfn.ANCHORARRAY(G61),Table1[Department]&amp;Table1[Year],Table1[Catergory])</f>
        <v>#VALUE!</v>
      </c>
      <c r="H62" t="e" vm="6">
        <v>#VALUE!</v>
      </c>
      <c r="I62" t="e" vm="6">
        <v>#VALUE!</v>
      </c>
      <c r="J62" t="e" vm="6">
        <v>#VALUE!</v>
      </c>
      <c r="K62" t="e" vm="6">
        <v>#VALUE!</v>
      </c>
      <c r="L62" t="e" vm="7">
        <v>#VALUE!</v>
      </c>
    </row>
    <row r="63" spans="1:12" x14ac:dyDescent="0.3">
      <c r="A63" t="s">
        <v>13</v>
      </c>
      <c r="B63">
        <v>2020</v>
      </c>
      <c r="C63" t="s">
        <v>25</v>
      </c>
      <c r="D63" t="e" vm="8">
        <f>_xlfn.XLOOKUP(Table1[[#This Row],[Complaints directed at IT Helpdesk]],$E$52:$E$55,$F$52:$F$55)</f>
        <v>#VALUE!</v>
      </c>
      <c r="F63" s="4" t="str">
        <v>Procurement</v>
      </c>
      <c r="G63" t="e" vm="8">
        <v>#VALUE!</v>
      </c>
      <c r="H63" t="e" vm="5">
        <v>#VALUE!</v>
      </c>
      <c r="I63" t="e" vm="6">
        <v>#VALUE!</v>
      </c>
      <c r="J63" t="e" vm="6">
        <v>#VALUE!</v>
      </c>
      <c r="K63" t="e" vm="6">
        <v>#VALUE!</v>
      </c>
      <c r="L63" t="e" vm="5">
        <v>#VALUE!</v>
      </c>
    </row>
    <row r="64" spans="1:12" x14ac:dyDescent="0.3">
      <c r="A64" t="s">
        <v>14</v>
      </c>
      <c r="B64">
        <v>2020</v>
      </c>
      <c r="C64" t="s">
        <v>25</v>
      </c>
      <c r="D64" t="e" vm="8">
        <f>_xlfn.XLOOKUP(Table1[[#This Row],[Complaints directed at IT Helpdesk]],$E$52:$E$55,$F$52:$F$55)</f>
        <v>#VALUE!</v>
      </c>
      <c r="F64" s="4" t="str">
        <v>Sales</v>
      </c>
      <c r="G64" t="e" vm="8">
        <v>#VALUE!</v>
      </c>
      <c r="H64" t="e" vm="5">
        <v>#VALUE!</v>
      </c>
      <c r="I64" t="e" vm="6">
        <v>#VALUE!</v>
      </c>
      <c r="J64" t="e" vm="6">
        <v>#VALUE!</v>
      </c>
      <c r="K64" t="e" vm="6">
        <v>#VALUE!</v>
      </c>
      <c r="L64" t="e" vm="6">
        <v>#VALUE!</v>
      </c>
    </row>
    <row r="65" spans="1:12" x14ac:dyDescent="0.3">
      <c r="A65" t="s">
        <v>21</v>
      </c>
      <c r="B65">
        <v>2020</v>
      </c>
      <c r="C65" t="s">
        <v>26</v>
      </c>
      <c r="D65" t="e" vm="7">
        <f>_xlfn.XLOOKUP(Table1[[#This Row],[Complaints directed at IT Helpdesk]],$E$52:$E$55,$F$52:$F$55)</f>
        <v>#VALUE!</v>
      </c>
      <c r="F65" s="4" t="str">
        <v>Marketing</v>
      </c>
      <c r="G65" t="e" vm="7">
        <v>#VALUE!</v>
      </c>
      <c r="H65" t="e" vm="5">
        <v>#VALUE!</v>
      </c>
      <c r="I65" t="e" vm="5">
        <v>#VALUE!</v>
      </c>
      <c r="J65" t="e" vm="6">
        <v>#VALUE!</v>
      </c>
      <c r="K65" t="e" vm="6">
        <v>#VALUE!</v>
      </c>
      <c r="L65" t="e" vm="6">
        <v>#VALUE!</v>
      </c>
    </row>
    <row r="66" spans="1:12" x14ac:dyDescent="0.3">
      <c r="A66" t="s">
        <v>8</v>
      </c>
      <c r="B66">
        <v>2020</v>
      </c>
      <c r="C66" t="s">
        <v>25</v>
      </c>
      <c r="D66" t="e" vm="8">
        <f>_xlfn.XLOOKUP(Table1[[#This Row],[Complaints directed at IT Helpdesk]],$E$52:$E$55,$F$52:$F$55)</f>
        <v>#VALUE!</v>
      </c>
      <c r="F66" s="4" t="str">
        <v>Production</v>
      </c>
      <c r="G66" t="e" vm="8">
        <v>#VALUE!</v>
      </c>
      <c r="H66" t="e" vm="7">
        <v>#VALUE!</v>
      </c>
      <c r="I66" t="e" vm="5">
        <v>#VALUE!</v>
      </c>
      <c r="J66" t="e" vm="6">
        <v>#VALUE!</v>
      </c>
      <c r="K66" t="e" vm="6">
        <v>#VALUE!</v>
      </c>
      <c r="L66" t="e" vm="8">
        <v>#VALUE!</v>
      </c>
    </row>
    <row r="67" spans="1:12" x14ac:dyDescent="0.3">
      <c r="A67" t="s">
        <v>15</v>
      </c>
      <c r="B67">
        <v>2020</v>
      </c>
      <c r="C67" t="s">
        <v>25</v>
      </c>
      <c r="D67" t="e" vm="8">
        <f>_xlfn.XLOOKUP(Table1[[#This Row],[Complaints directed at IT Helpdesk]],$E$52:$E$55,$F$52:$F$55)</f>
        <v>#VALUE!</v>
      </c>
      <c r="F67" s="4" t="str">
        <v>HR</v>
      </c>
      <c r="G67" t="e" vm="8">
        <v>#VALUE!</v>
      </c>
      <c r="H67" t="e" vm="7">
        <v>#VALUE!</v>
      </c>
      <c r="I67" t="e" vm="5">
        <v>#VALUE!</v>
      </c>
      <c r="J67" t="e" vm="6">
        <v>#VALUE!</v>
      </c>
      <c r="K67" t="e" vm="6">
        <v>#VALUE!</v>
      </c>
      <c r="L67" t="e" vm="6">
        <v>#VALUE!</v>
      </c>
    </row>
    <row r="68" spans="1:12" x14ac:dyDescent="0.3">
      <c r="A68" t="s">
        <v>22</v>
      </c>
      <c r="B68">
        <v>2020</v>
      </c>
      <c r="C68" t="s">
        <v>25</v>
      </c>
      <c r="D68" t="e" vm="8">
        <f>_xlfn.XLOOKUP(Table1[[#This Row],[Complaints directed at IT Helpdesk]],$E$52:$E$55,$F$52:$F$55)</f>
        <v>#VALUE!</v>
      </c>
      <c r="F68" s="4" t="str">
        <v>Legal</v>
      </c>
      <c r="G68" t="e" vm="8">
        <v>#VALUE!</v>
      </c>
      <c r="H68" t="e" vm="7">
        <v>#VALUE!</v>
      </c>
      <c r="I68" t="e" vm="5">
        <v>#VALUE!</v>
      </c>
      <c r="J68" t="e" vm="6">
        <v>#VALUE!</v>
      </c>
      <c r="K68" t="e" vm="8">
        <v>#VALUE!</v>
      </c>
      <c r="L68" t="e" vm="8">
        <v>#VALUE!</v>
      </c>
    </row>
    <row r="69" spans="1:12" x14ac:dyDescent="0.3">
      <c r="A69" t="s">
        <v>12</v>
      </c>
      <c r="B69">
        <v>2020</v>
      </c>
      <c r="C69" t="s">
        <v>25</v>
      </c>
      <c r="D69" t="e" vm="8">
        <f>_xlfn.XLOOKUP(Table1[[#This Row],[Complaints directed at IT Helpdesk]],$E$52:$E$55,$F$52:$F$55)</f>
        <v>#VALUE!</v>
      </c>
      <c r="F69" s="4" t="str">
        <v>IT</v>
      </c>
      <c r="G69" t="e" vm="8">
        <v>#VALUE!</v>
      </c>
      <c r="H69" t="e" vm="8">
        <v>#VALUE!</v>
      </c>
      <c r="I69" t="e" vm="8">
        <v>#VALUE!</v>
      </c>
      <c r="J69" t="e" vm="5">
        <v>#VALUE!</v>
      </c>
      <c r="K69" t="e" vm="5">
        <v>#VALUE!</v>
      </c>
      <c r="L69" t="e" vm="5">
        <v>#VALUE!</v>
      </c>
    </row>
    <row r="70" spans="1:12" x14ac:dyDescent="0.3">
      <c r="A70" t="s">
        <v>31</v>
      </c>
      <c r="B70">
        <v>2021</v>
      </c>
      <c r="C70" t="s">
        <v>24</v>
      </c>
      <c r="D70" t="e" vm="6">
        <f>_xlfn.XLOOKUP(Table1[[#This Row],[Complaints directed at IT Helpdesk]],$E$52:$E$55,$F$52:$F$55)</f>
        <v>#VALUE!</v>
      </c>
    </row>
    <row r="71" spans="1:12" x14ac:dyDescent="0.3">
      <c r="A71" t="s">
        <v>13</v>
      </c>
      <c r="B71">
        <v>2021</v>
      </c>
      <c r="C71" t="s">
        <v>23</v>
      </c>
      <c r="D71" t="e" vm="5">
        <f>_xlfn.XLOOKUP(Table1[[#This Row],[Complaints directed at IT Helpdesk]],$E$52:$E$55,$F$52:$F$55)</f>
        <v>#VALUE!</v>
      </c>
    </row>
    <row r="72" spans="1:12" x14ac:dyDescent="0.3">
      <c r="A72" t="s">
        <v>14</v>
      </c>
      <c r="B72">
        <v>2021</v>
      </c>
      <c r="C72" t="s">
        <v>23</v>
      </c>
      <c r="D72" t="e" vm="5">
        <f>_xlfn.XLOOKUP(Table1[[#This Row],[Complaints directed at IT Helpdesk]],$E$52:$E$55,$F$52:$F$55)</f>
        <v>#VALUE!</v>
      </c>
    </row>
    <row r="73" spans="1:12" x14ac:dyDescent="0.3">
      <c r="A73" t="s">
        <v>21</v>
      </c>
      <c r="B73">
        <v>2021</v>
      </c>
      <c r="C73" t="s">
        <v>23</v>
      </c>
      <c r="D73" t="e" vm="5">
        <f>_xlfn.XLOOKUP(Table1[[#This Row],[Complaints directed at IT Helpdesk]],$E$52:$E$55,$F$52:$F$55)</f>
        <v>#VALUE!</v>
      </c>
    </row>
    <row r="74" spans="1:12" x14ac:dyDescent="0.3">
      <c r="A74" t="s">
        <v>8</v>
      </c>
      <c r="B74">
        <v>2021</v>
      </c>
      <c r="C74" t="s">
        <v>26</v>
      </c>
      <c r="D74" t="e" vm="7">
        <f>_xlfn.XLOOKUP(Table1[[#This Row],[Complaints directed at IT Helpdesk]],$E$52:$E$55,$F$52:$F$55)</f>
        <v>#VALUE!</v>
      </c>
    </row>
    <row r="75" spans="1:12" x14ac:dyDescent="0.3">
      <c r="A75" t="s">
        <v>15</v>
      </c>
      <c r="B75">
        <v>2021</v>
      </c>
      <c r="C75" t="s">
        <v>26</v>
      </c>
      <c r="D75" t="e" vm="7">
        <f>_xlfn.XLOOKUP(Table1[[#This Row],[Complaints directed at IT Helpdesk]],$E$52:$E$55,$F$52:$F$55)</f>
        <v>#VALUE!</v>
      </c>
    </row>
    <row r="76" spans="1:12" x14ac:dyDescent="0.3">
      <c r="A76" t="s">
        <v>22</v>
      </c>
      <c r="B76">
        <v>2021</v>
      </c>
      <c r="C76" t="s">
        <v>26</v>
      </c>
      <c r="D76" t="e" vm="7">
        <f>_xlfn.XLOOKUP(Table1[[#This Row],[Complaints directed at IT Helpdesk]],$E$52:$E$55,$F$52:$F$55)</f>
        <v>#VALUE!</v>
      </c>
    </row>
    <row r="77" spans="1:12" x14ac:dyDescent="0.3">
      <c r="A77" t="s">
        <v>12</v>
      </c>
      <c r="B77">
        <v>2021</v>
      </c>
      <c r="C77" t="s">
        <v>25</v>
      </c>
      <c r="D77" t="e" vm="8">
        <f>_xlfn.XLOOKUP(Table1[[#This Row],[Complaints directed at IT Helpdesk]],$E$52:$E$55,$F$52:$F$55)</f>
        <v>#VALUE!</v>
      </c>
    </row>
    <row r="78" spans="1:12" x14ac:dyDescent="0.3">
      <c r="A78" t="s">
        <v>31</v>
      </c>
      <c r="B78">
        <v>2022</v>
      </c>
      <c r="C78" t="s">
        <v>24</v>
      </c>
      <c r="D78" t="e" vm="6">
        <f>_xlfn.XLOOKUP(Table1[[#This Row],[Complaints directed at IT Helpdesk]],$E$52:$E$55,$F$52:$F$55)</f>
        <v>#VALUE!</v>
      </c>
    </row>
    <row r="79" spans="1:12" x14ac:dyDescent="0.3">
      <c r="A79" t="s">
        <v>13</v>
      </c>
      <c r="B79">
        <v>2022</v>
      </c>
      <c r="C79" t="s">
        <v>24</v>
      </c>
      <c r="D79" t="e" vm="6">
        <f>_xlfn.XLOOKUP(Table1[[#This Row],[Complaints directed at IT Helpdesk]],$E$52:$E$55,$F$52:$F$55)</f>
        <v>#VALUE!</v>
      </c>
    </row>
    <row r="80" spans="1:12" x14ac:dyDescent="0.3">
      <c r="A80" t="s">
        <v>14</v>
      </c>
      <c r="B80">
        <v>2022</v>
      </c>
      <c r="C80" t="s">
        <v>24</v>
      </c>
      <c r="D80" t="e" vm="6">
        <f>_xlfn.XLOOKUP(Table1[[#This Row],[Complaints directed at IT Helpdesk]],$E$52:$E$55,$F$52:$F$55)</f>
        <v>#VALUE!</v>
      </c>
    </row>
    <row r="81" spans="1:7" x14ac:dyDescent="0.3">
      <c r="A81" t="s">
        <v>21</v>
      </c>
      <c r="B81">
        <v>2022</v>
      </c>
      <c r="C81" t="s">
        <v>23</v>
      </c>
      <c r="D81" t="e" vm="5">
        <f>_xlfn.XLOOKUP(Table1[[#This Row],[Complaints directed at IT Helpdesk]],$E$52:$E$55,$F$52:$F$55)</f>
        <v>#VALUE!</v>
      </c>
    </row>
    <row r="82" spans="1:7" x14ac:dyDescent="0.3">
      <c r="A82" t="s">
        <v>8</v>
      </c>
      <c r="B82">
        <v>2022</v>
      </c>
      <c r="C82" t="s">
        <v>23</v>
      </c>
      <c r="D82" t="e" vm="5">
        <f>_xlfn.XLOOKUP(Table1[[#This Row],[Complaints directed at IT Helpdesk]],$E$52:$E$55,$F$52:$F$55)</f>
        <v>#VALUE!</v>
      </c>
    </row>
    <row r="83" spans="1:7" x14ac:dyDescent="0.3">
      <c r="A83" t="s">
        <v>15</v>
      </c>
      <c r="B83">
        <v>2022</v>
      </c>
      <c r="C83" t="s">
        <v>23</v>
      </c>
      <c r="D83" t="e" vm="5">
        <f>_xlfn.XLOOKUP(Table1[[#This Row],[Complaints directed at IT Helpdesk]],$E$52:$E$55,$F$52:$F$55)</f>
        <v>#VALUE!</v>
      </c>
    </row>
    <row r="84" spans="1:7" x14ac:dyDescent="0.3">
      <c r="A84" t="s">
        <v>22</v>
      </c>
      <c r="B84">
        <v>2022</v>
      </c>
      <c r="C84" t="s">
        <v>23</v>
      </c>
      <c r="D84" t="e" vm="5">
        <f>_xlfn.XLOOKUP(Table1[[#This Row],[Complaints directed at IT Helpdesk]],$E$52:$E$55,$F$52:$F$55)</f>
        <v>#VALUE!</v>
      </c>
    </row>
    <row r="85" spans="1:7" x14ac:dyDescent="0.3">
      <c r="A85" t="s">
        <v>12</v>
      </c>
      <c r="B85">
        <v>2022</v>
      </c>
      <c r="C85" t="s">
        <v>25</v>
      </c>
      <c r="D85" t="e" vm="8">
        <f>_xlfn.XLOOKUP(Table1[[#This Row],[Complaints directed at IT Helpdesk]],$E$52:$E$55,$F$52:$F$55)</f>
        <v>#VALUE!</v>
      </c>
    </row>
    <row r="86" spans="1:7" x14ac:dyDescent="0.3">
      <c r="A86" t="s">
        <v>31</v>
      </c>
      <c r="B86">
        <v>2023</v>
      </c>
      <c r="C86" t="s">
        <v>24</v>
      </c>
      <c r="D86" t="e" vm="6">
        <f>_xlfn.XLOOKUP(Table1[[#This Row],[Complaints directed at IT Helpdesk]],$E$52:$E$55,$F$52:$F$55)</f>
        <v>#VALUE!</v>
      </c>
    </row>
    <row r="87" spans="1:7" x14ac:dyDescent="0.3">
      <c r="A87" t="s">
        <v>13</v>
      </c>
      <c r="B87">
        <v>2023</v>
      </c>
      <c r="C87" t="s">
        <v>24</v>
      </c>
      <c r="D87" t="e" vm="6">
        <f>_xlfn.XLOOKUP(Table1[[#This Row],[Complaints directed at IT Helpdesk]],$E$52:$E$55,$F$52:$F$55)</f>
        <v>#VALUE!</v>
      </c>
    </row>
    <row r="88" spans="1:7" x14ac:dyDescent="0.3">
      <c r="A88" t="s">
        <v>14</v>
      </c>
      <c r="B88">
        <v>2023</v>
      </c>
      <c r="C88" t="s">
        <v>24</v>
      </c>
      <c r="D88" t="e" vm="6">
        <f>_xlfn.XLOOKUP(Table1[[#This Row],[Complaints directed at IT Helpdesk]],$E$52:$E$55,$F$52:$F$55)</f>
        <v>#VALUE!</v>
      </c>
      <c r="F88" s="6" t="s">
        <v>32</v>
      </c>
      <c r="G88" t="s">
        <v>34</v>
      </c>
    </row>
    <row r="89" spans="1:7" x14ac:dyDescent="0.3">
      <c r="A89" t="s">
        <v>21</v>
      </c>
      <c r="B89">
        <v>2023</v>
      </c>
      <c r="C89" t="s">
        <v>24</v>
      </c>
      <c r="D89" t="e" vm="6">
        <f>_xlfn.XLOOKUP(Table1[[#This Row],[Complaints directed at IT Helpdesk]],$E$52:$E$55,$F$52:$F$55)</f>
        <v>#VALUE!</v>
      </c>
      <c r="F89" s="7" t="s">
        <v>25</v>
      </c>
      <c r="G89">
        <v>11</v>
      </c>
    </row>
    <row r="90" spans="1:7" x14ac:dyDescent="0.3">
      <c r="A90" t="s">
        <v>8</v>
      </c>
      <c r="B90">
        <v>2023</v>
      </c>
      <c r="C90" t="s">
        <v>24</v>
      </c>
      <c r="D90" t="e" vm="6">
        <f>_xlfn.XLOOKUP(Table1[[#This Row],[Complaints directed at IT Helpdesk]],$E$52:$E$55,$F$52:$F$55)</f>
        <v>#VALUE!</v>
      </c>
      <c r="F90" s="7" t="s">
        <v>24</v>
      </c>
      <c r="G90">
        <v>20</v>
      </c>
    </row>
    <row r="91" spans="1:7" x14ac:dyDescent="0.3">
      <c r="A91" t="s">
        <v>15</v>
      </c>
      <c r="B91">
        <v>2023</v>
      </c>
      <c r="C91" t="s">
        <v>24</v>
      </c>
      <c r="D91" t="e" vm="6">
        <f>_xlfn.XLOOKUP(Table1[[#This Row],[Complaints directed at IT Helpdesk]],$E$52:$E$55,$F$52:$F$55)</f>
        <v>#VALUE!</v>
      </c>
      <c r="F91" s="7" t="s">
        <v>26</v>
      </c>
      <c r="G91">
        <v>5</v>
      </c>
    </row>
    <row r="92" spans="1:7" x14ac:dyDescent="0.3">
      <c r="A92" t="s">
        <v>22</v>
      </c>
      <c r="B92">
        <v>2023</v>
      </c>
      <c r="C92" t="s">
        <v>24</v>
      </c>
      <c r="D92" t="e" vm="6">
        <f>_xlfn.XLOOKUP(Table1[[#This Row],[Complaints directed at IT Helpdesk]],$E$52:$E$55,$F$52:$F$55)</f>
        <v>#VALUE!</v>
      </c>
      <c r="F92" s="7" t="s">
        <v>23</v>
      </c>
      <c r="G92">
        <v>12</v>
      </c>
    </row>
    <row r="93" spans="1:7" x14ac:dyDescent="0.3">
      <c r="A93" t="s">
        <v>12</v>
      </c>
      <c r="B93">
        <v>2023</v>
      </c>
      <c r="C93" t="s">
        <v>23</v>
      </c>
      <c r="D93" t="e" vm="5">
        <f>_xlfn.XLOOKUP(Table1[[#This Row],[Complaints directed at IT Helpdesk]],$E$52:$E$55,$F$52:$F$55)</f>
        <v>#VALUE!</v>
      </c>
      <c r="F93" s="7" t="s">
        <v>33</v>
      </c>
      <c r="G93">
        <v>48</v>
      </c>
    </row>
    <row r="94" spans="1:7" x14ac:dyDescent="0.3">
      <c r="A94" t="s">
        <v>31</v>
      </c>
      <c r="B94">
        <v>2024</v>
      </c>
      <c r="C94" t="s">
        <v>24</v>
      </c>
      <c r="D94" t="e" vm="6">
        <f>_xlfn.XLOOKUP(Table1[[#This Row],[Complaints directed at IT Helpdesk]],$E$52:$E$55,$F$52:$F$55)</f>
        <v>#VALUE!</v>
      </c>
    </row>
    <row r="95" spans="1:7" x14ac:dyDescent="0.3">
      <c r="A95" t="s">
        <v>13</v>
      </c>
      <c r="B95">
        <v>2024</v>
      </c>
      <c r="C95" t="s">
        <v>24</v>
      </c>
      <c r="D95" t="e" vm="6">
        <f>_xlfn.XLOOKUP(Table1[[#This Row],[Complaints directed at IT Helpdesk]],$E$52:$E$55,$F$52:$F$55)</f>
        <v>#VALUE!</v>
      </c>
    </row>
    <row r="96" spans="1:7" x14ac:dyDescent="0.3">
      <c r="A96" t="s">
        <v>14</v>
      </c>
      <c r="B96">
        <v>2024</v>
      </c>
      <c r="C96" t="s">
        <v>24</v>
      </c>
      <c r="D96" t="e" vm="6">
        <f>_xlfn.XLOOKUP(Table1[[#This Row],[Complaints directed at IT Helpdesk]],$E$52:$E$55,$F$52:$F$55)</f>
        <v>#VALUE!</v>
      </c>
    </row>
    <row r="97" spans="1:4" x14ac:dyDescent="0.3">
      <c r="A97" t="s">
        <v>21</v>
      </c>
      <c r="B97">
        <v>2024</v>
      </c>
      <c r="C97" t="s">
        <v>24</v>
      </c>
      <c r="D97" t="e" vm="6">
        <f>_xlfn.XLOOKUP(Table1[[#This Row],[Complaints directed at IT Helpdesk]],$E$52:$E$55,$F$52:$F$55)</f>
        <v>#VALUE!</v>
      </c>
    </row>
    <row r="98" spans="1:4" x14ac:dyDescent="0.3">
      <c r="A98" t="s">
        <v>8</v>
      </c>
      <c r="B98">
        <v>2024</v>
      </c>
      <c r="C98" t="s">
        <v>24</v>
      </c>
      <c r="D98" t="e" vm="6">
        <f>_xlfn.XLOOKUP(Table1[[#This Row],[Complaints directed at IT Helpdesk]],$E$52:$E$55,$F$52:$F$55)</f>
        <v>#VALUE!</v>
      </c>
    </row>
    <row r="99" spans="1:4" x14ac:dyDescent="0.3">
      <c r="A99" t="s">
        <v>15</v>
      </c>
      <c r="B99">
        <v>2024</v>
      </c>
      <c r="C99" t="s">
        <v>24</v>
      </c>
      <c r="D99" t="e" vm="6">
        <f>_xlfn.XLOOKUP(Table1[[#This Row],[Complaints directed at IT Helpdesk]],$E$52:$E$55,$F$52:$F$55)</f>
        <v>#VALUE!</v>
      </c>
    </row>
    <row r="100" spans="1:4" x14ac:dyDescent="0.3">
      <c r="A100" t="s">
        <v>22</v>
      </c>
      <c r="B100">
        <v>2024</v>
      </c>
      <c r="C100" t="s">
        <v>25</v>
      </c>
      <c r="D100" t="e" vm="8">
        <f>_xlfn.XLOOKUP(Table1[[#This Row],[Complaints directed at IT Helpdesk]],$E$52:$E$55,$F$52:$F$55)</f>
        <v>#VALUE!</v>
      </c>
    </row>
    <row r="101" spans="1:4" x14ac:dyDescent="0.3">
      <c r="A101" t="s">
        <v>12</v>
      </c>
      <c r="B101">
        <v>2024</v>
      </c>
      <c r="C101" t="s">
        <v>23</v>
      </c>
      <c r="D101" t="e" vm="5">
        <f>_xlfn.XLOOKUP(Table1[[#This Row],[Complaints directed at IT Helpdesk]],$E$52:$E$55,$F$52:$F$55)</f>
        <v>#VALUE!</v>
      </c>
    </row>
    <row r="102" spans="1:4" x14ac:dyDescent="0.3">
      <c r="A102" t="s">
        <v>31</v>
      </c>
      <c r="B102">
        <v>2025</v>
      </c>
      <c r="C102" t="s">
        <v>26</v>
      </c>
      <c r="D102" t="e" vm="7">
        <f>_xlfn.XLOOKUP(Table1[[#This Row],[Complaints directed at IT Helpdesk]],$E$52:$E$55,$F$52:$F$55)</f>
        <v>#VALUE!</v>
      </c>
    </row>
    <row r="103" spans="1:4" x14ac:dyDescent="0.3">
      <c r="A103" t="s">
        <v>13</v>
      </c>
      <c r="B103">
        <v>2025</v>
      </c>
      <c r="C103" t="s">
        <v>23</v>
      </c>
      <c r="D103" t="e" vm="5">
        <f>_xlfn.XLOOKUP(Table1[[#This Row],[Complaints directed at IT Helpdesk]],$E$52:$E$55,$F$52:$F$55)</f>
        <v>#VALUE!</v>
      </c>
    </row>
    <row r="104" spans="1:4" x14ac:dyDescent="0.3">
      <c r="A104" t="s">
        <v>14</v>
      </c>
      <c r="B104">
        <v>2025</v>
      </c>
      <c r="C104" t="s">
        <v>24</v>
      </c>
      <c r="D104" t="e" vm="6">
        <f>_xlfn.XLOOKUP(Table1[[#This Row],[Complaints directed at IT Helpdesk]],$E$52:$E$55,$F$52:$F$55)</f>
        <v>#VALUE!</v>
      </c>
    </row>
    <row r="105" spans="1:4" x14ac:dyDescent="0.3">
      <c r="A105" t="s">
        <v>21</v>
      </c>
      <c r="B105">
        <v>2025</v>
      </c>
      <c r="C105" t="s">
        <v>24</v>
      </c>
      <c r="D105" t="e" vm="6">
        <f>_xlfn.XLOOKUP(Table1[[#This Row],[Complaints directed at IT Helpdesk]],$E$52:$E$55,$F$52:$F$55)</f>
        <v>#VALUE!</v>
      </c>
    </row>
    <row r="106" spans="1:4" x14ac:dyDescent="0.3">
      <c r="A106" t="s">
        <v>8</v>
      </c>
      <c r="B106">
        <v>2025</v>
      </c>
      <c r="C106" t="s">
        <v>25</v>
      </c>
      <c r="D106" t="e" vm="8">
        <f>_xlfn.XLOOKUP(Table1[[#This Row],[Complaints directed at IT Helpdesk]],$E$52:$E$55,$F$52:$F$55)</f>
        <v>#VALUE!</v>
      </c>
    </row>
    <row r="107" spans="1:4" x14ac:dyDescent="0.3">
      <c r="A107" t="s">
        <v>15</v>
      </c>
      <c r="B107">
        <v>2025</v>
      </c>
      <c r="C107" t="s">
        <v>24</v>
      </c>
      <c r="D107" t="e" vm="6">
        <f>_xlfn.XLOOKUP(Table1[[#This Row],[Complaints directed at IT Helpdesk]],$E$52:$E$55,$F$52:$F$55)</f>
        <v>#VALUE!</v>
      </c>
    </row>
    <row r="108" spans="1:4" x14ac:dyDescent="0.3">
      <c r="A108" t="s">
        <v>22</v>
      </c>
      <c r="B108">
        <v>2025</v>
      </c>
      <c r="C108" t="s">
        <v>25</v>
      </c>
      <c r="D108" t="e" vm="8">
        <f>_xlfn.XLOOKUP(Table1[[#This Row],[Complaints directed at IT Helpdesk]],$E$52:$E$55,$F$52:$F$55)</f>
        <v>#VALUE!</v>
      </c>
    </row>
    <row r="109" spans="1:4" x14ac:dyDescent="0.3">
      <c r="A109" t="s">
        <v>12</v>
      </c>
      <c r="B109">
        <v>2025</v>
      </c>
      <c r="C109" t="s">
        <v>23</v>
      </c>
      <c r="D109" t="e" vm="5">
        <f>_xlfn.XLOOKUP(Table1[[#This Row],[Complaints directed at IT Helpdesk]],$E$52:$E$55,$F$52:$F$55)</f>
        <v>#VALUE!</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89100-A491-48B3-8072-564476CBF1C7}">
  <dimension ref="A1"/>
  <sheetViews>
    <sheetView showGridLines="0" tabSelected="1" workbookViewId="0">
      <selection activeCell="K41" sqref="K41"/>
    </sheetView>
  </sheetViews>
  <sheetFormatPr defaultRowHeight="14.4" x14ac:dyDescent="0.3"/>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Chinwuko</dc:creator>
  <cp:lastModifiedBy>Jane Chinwuko</cp:lastModifiedBy>
  <cp:lastPrinted>2024-05-05T19:19:32Z</cp:lastPrinted>
  <dcterms:created xsi:type="dcterms:W3CDTF">2024-05-05T16:49:29Z</dcterms:created>
  <dcterms:modified xsi:type="dcterms:W3CDTF">2024-05-08T20:40:59Z</dcterms:modified>
</cp:coreProperties>
</file>