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coreserv-v2\coreserv-mdu\db\"/>
    </mc:Choice>
  </mc:AlternateContent>
  <bookViews>
    <workbookView xWindow="-120" yWindow="-120" windowWidth="27870" windowHeight="16440" activeTab="1"/>
  </bookViews>
  <sheets>
    <sheet name="RFP Dashboard" sheetId="9" r:id="rId1"/>
    <sheet name="RFP Creation" sheetId="8" r:id="rId2"/>
    <sheet name="Dispatch " sheetId="12" r:id="rId3"/>
    <sheet name="RFP Template" sheetId="7" r:id="rId4"/>
    <sheet name="RFP Database" sheetId="11" r:id="rId5"/>
    <sheet name="Update" sheetId="10" r:id="rId6"/>
    <sheet name="Vendor" sheetId="14" r:id="rId7"/>
  </sheets>
  <externalReferences>
    <externalReference r:id="rId8"/>
  </externalReferences>
  <definedNames>
    <definedName name="_xlnm._FilterDatabase" localSheetId="6" hidden="1">Vendor!$A$1:$AV$492</definedName>
    <definedName name="_xlnm.Print_Area" localSheetId="3">'RFP Template'!$A$1:$N$47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4" l="1"/>
  <c r="T2" i="14" s="1"/>
  <c r="AP2" i="14"/>
  <c r="S3" i="14"/>
  <c r="T3" i="14" s="1"/>
  <c r="AP3" i="14"/>
  <c r="S4" i="14"/>
  <c r="T4" i="14" s="1"/>
  <c r="S5" i="14"/>
  <c r="T5" i="14" s="1"/>
  <c r="S6" i="14"/>
  <c r="T6" i="14" s="1"/>
  <c r="S7" i="14"/>
  <c r="T7" i="14" s="1"/>
  <c r="S8" i="14"/>
  <c r="T8" i="14" s="1"/>
  <c r="AP8" i="14"/>
  <c r="S9" i="14"/>
  <c r="T9" i="14" s="1"/>
  <c r="AP9" i="14"/>
  <c r="S10" i="14"/>
  <c r="T10" i="14" s="1"/>
  <c r="S11" i="14"/>
  <c r="T11" i="14" s="1"/>
  <c r="S12" i="14"/>
  <c r="T12" i="14" s="1"/>
  <c r="S13" i="14"/>
  <c r="T13" i="14" s="1"/>
  <c r="S14" i="14"/>
  <c r="T14" i="14" s="1"/>
  <c r="S15" i="14"/>
  <c r="T15" i="14" s="1"/>
  <c r="S16" i="14"/>
  <c r="T16" i="14" s="1"/>
  <c r="S17" i="14"/>
  <c r="T17" i="14" s="1"/>
  <c r="S18" i="14"/>
  <c r="T18" i="14" s="1"/>
  <c r="S19" i="14"/>
  <c r="T19" i="14" s="1"/>
  <c r="S20" i="14"/>
  <c r="T20" i="14" s="1"/>
  <c r="S21" i="14"/>
  <c r="S22" i="14"/>
  <c r="T22" i="14" s="1"/>
  <c r="S23" i="14"/>
  <c r="T23" i="14" s="1"/>
  <c r="S24" i="14"/>
  <c r="T24" i="14" s="1"/>
  <c r="S25" i="14"/>
  <c r="T25" i="14" s="1"/>
  <c r="S26" i="14"/>
  <c r="T26" i="14" s="1"/>
  <c r="S27" i="14"/>
  <c r="T27" i="14" s="1"/>
  <c r="S28" i="14"/>
  <c r="T28" i="14" s="1"/>
  <c r="S29" i="14"/>
  <c r="T29" i="14" s="1"/>
  <c r="S30" i="14"/>
  <c r="T30" i="14" s="1"/>
  <c r="S31" i="14"/>
  <c r="T31" i="14" s="1"/>
  <c r="S32" i="14"/>
  <c r="T32" i="14" s="1"/>
  <c r="S33" i="14"/>
  <c r="T33" i="14" s="1"/>
  <c r="S34" i="14"/>
  <c r="T34" i="14" s="1"/>
  <c r="S35" i="14"/>
  <c r="T35" i="14" s="1"/>
  <c r="S36" i="14"/>
  <c r="T36" i="14" s="1"/>
  <c r="S37" i="14"/>
  <c r="T37" i="14" s="1"/>
  <c r="S38" i="14"/>
  <c r="T38" i="14" s="1"/>
  <c r="S39" i="14"/>
  <c r="T39" i="14" s="1"/>
  <c r="S40" i="14"/>
  <c r="T40" i="14" s="1"/>
  <c r="S41" i="14"/>
  <c r="T41" i="14" s="1"/>
  <c r="S42" i="14"/>
  <c r="T42" i="14" s="1"/>
  <c r="S43" i="14"/>
  <c r="T43" i="14" s="1"/>
  <c r="S44" i="14"/>
  <c r="T44" i="14" s="1"/>
  <c r="S45" i="14"/>
  <c r="T45" i="14" s="1"/>
  <c r="S46" i="14"/>
  <c r="T46" i="14" s="1"/>
  <c r="S47" i="14"/>
  <c r="T47" i="14" s="1"/>
  <c r="S48" i="14"/>
  <c r="T48" i="14" s="1"/>
  <c r="S49" i="14"/>
  <c r="T49" i="14" s="1"/>
  <c r="S50" i="14"/>
  <c r="T50" i="14" s="1"/>
  <c r="S51" i="14"/>
  <c r="T51" i="14" s="1"/>
  <c r="S52" i="14"/>
  <c r="T52" i="14" s="1"/>
  <c r="S53" i="14"/>
  <c r="T53" i="14" s="1"/>
  <c r="S54" i="14"/>
  <c r="T54" i="14" s="1"/>
  <c r="S55" i="14"/>
  <c r="T55" i="14" s="1"/>
  <c r="S56" i="14"/>
  <c r="T56" i="14" s="1"/>
  <c r="S57" i="14"/>
  <c r="T57" i="14" s="1"/>
  <c r="S58" i="14"/>
  <c r="T58" i="14" s="1"/>
  <c r="S59" i="14"/>
  <c r="T59" i="14" s="1"/>
  <c r="S60" i="14"/>
  <c r="T60" i="14" s="1"/>
  <c r="S61" i="14"/>
  <c r="T61" i="14" s="1"/>
  <c r="S62" i="14"/>
  <c r="T62" i="14" s="1"/>
  <c r="S63" i="14"/>
  <c r="T63" i="14" s="1"/>
  <c r="S64" i="14"/>
  <c r="T64" i="14" s="1"/>
  <c r="S65" i="14"/>
  <c r="T65" i="14" s="1"/>
  <c r="S66" i="14"/>
  <c r="T66" i="14" s="1"/>
  <c r="S67" i="14"/>
  <c r="T67" i="14" s="1"/>
  <c r="S68" i="14"/>
  <c r="T68" i="14" s="1"/>
  <c r="S69" i="14"/>
  <c r="T69" i="14" s="1"/>
  <c r="S70" i="14"/>
  <c r="T70" i="14" s="1"/>
  <c r="S71" i="14"/>
  <c r="T71" i="14" s="1"/>
  <c r="S72" i="14"/>
  <c r="T72" i="14" s="1"/>
  <c r="S73" i="14"/>
  <c r="T73" i="14" s="1"/>
  <c r="S74" i="14"/>
  <c r="T74" i="14" s="1"/>
  <c r="S75" i="14"/>
  <c r="T75" i="14" s="1"/>
  <c r="S76" i="14"/>
  <c r="T76" i="14" s="1"/>
  <c r="S77" i="14"/>
  <c r="T77" i="14" s="1"/>
  <c r="S78" i="14"/>
  <c r="T78" i="14" s="1"/>
  <c r="S79" i="14"/>
  <c r="T79" i="14" s="1"/>
  <c r="S80" i="14"/>
  <c r="T80" i="14" s="1"/>
  <c r="S81" i="14"/>
  <c r="T81" i="14" s="1"/>
  <c r="S82" i="14"/>
  <c r="T82" i="14" s="1"/>
  <c r="S83" i="14"/>
  <c r="T83" i="14" s="1"/>
  <c r="S84" i="14"/>
  <c r="T84" i="14" s="1"/>
  <c r="S85" i="14"/>
  <c r="T85" i="14" s="1"/>
  <c r="S86" i="14"/>
  <c r="T86" i="14" s="1"/>
  <c r="S87" i="14"/>
  <c r="T87" i="14" s="1"/>
  <c r="S88" i="14"/>
  <c r="T88" i="14" s="1"/>
  <c r="S89" i="14"/>
  <c r="T89" i="14" s="1"/>
  <c r="S90" i="14"/>
  <c r="T90" i="14" s="1"/>
  <c r="S91" i="14"/>
  <c r="T91" i="14" s="1"/>
  <c r="S92" i="14"/>
  <c r="T92" i="14" s="1"/>
  <c r="S93" i="14"/>
  <c r="T93" i="14" s="1"/>
  <c r="S94" i="14"/>
  <c r="T94" i="14" s="1"/>
  <c r="S95" i="14"/>
  <c r="T95" i="14" s="1"/>
  <c r="S96" i="14"/>
  <c r="T96" i="14" s="1"/>
  <c r="S97" i="14"/>
  <c r="T97" i="14" s="1"/>
  <c r="S98" i="14"/>
  <c r="T98" i="14" s="1"/>
  <c r="S99" i="14"/>
  <c r="T99" i="14" s="1"/>
  <c r="S100" i="14"/>
  <c r="T100" i="14" s="1"/>
  <c r="S101" i="14"/>
  <c r="T101" i="14" s="1"/>
  <c r="S102" i="14"/>
  <c r="T102" i="14" s="1"/>
  <c r="S103" i="14"/>
  <c r="T103" i="14" s="1"/>
  <c r="S104" i="14"/>
  <c r="T104" i="14" s="1"/>
  <c r="S105" i="14"/>
  <c r="T105" i="14" s="1"/>
  <c r="S106" i="14"/>
  <c r="T106" i="14" s="1"/>
  <c r="S107" i="14"/>
  <c r="T107" i="14" s="1"/>
  <c r="S108" i="14"/>
  <c r="T108" i="14" s="1"/>
  <c r="S109" i="14"/>
  <c r="T109" i="14" s="1"/>
  <c r="S110" i="14"/>
  <c r="T110" i="14" s="1"/>
  <c r="S111" i="14"/>
  <c r="T111" i="14" s="1"/>
  <c r="S112" i="14"/>
  <c r="T112" i="14" s="1"/>
  <c r="S113" i="14"/>
  <c r="T113" i="14" s="1"/>
  <c r="S114" i="14"/>
  <c r="T114" i="14" s="1"/>
  <c r="S115" i="14"/>
  <c r="T115" i="14" s="1"/>
  <c r="S116" i="14"/>
  <c r="T116" i="14" s="1"/>
  <c r="S117" i="14"/>
  <c r="T117" i="14" s="1"/>
  <c r="S118" i="14"/>
  <c r="T118" i="14" s="1"/>
  <c r="S119" i="14"/>
  <c r="T119" i="14" s="1"/>
  <c r="S120" i="14"/>
  <c r="T120" i="14" s="1"/>
  <c r="S121" i="14"/>
  <c r="T121" i="14" s="1"/>
  <c r="S122" i="14"/>
  <c r="T122" i="14" s="1"/>
  <c r="S123" i="14"/>
  <c r="T123" i="14" s="1"/>
  <c r="S124" i="14"/>
  <c r="T124" i="14" s="1"/>
  <c r="S125" i="14"/>
  <c r="T125" i="14" s="1"/>
  <c r="S126" i="14"/>
  <c r="T126" i="14" s="1"/>
  <c r="S127" i="14"/>
  <c r="T127" i="14" s="1"/>
  <c r="S128" i="14"/>
  <c r="T128" i="14" s="1"/>
  <c r="S129" i="14"/>
  <c r="T129" i="14" s="1"/>
  <c r="S130" i="14"/>
  <c r="T130" i="14" s="1"/>
  <c r="S131" i="14"/>
  <c r="T131" i="14" s="1"/>
  <c r="S132" i="14"/>
  <c r="T132" i="14" s="1"/>
  <c r="S133" i="14"/>
  <c r="T133" i="14" s="1"/>
  <c r="S134" i="14"/>
  <c r="T134" i="14" s="1"/>
  <c r="S135" i="14"/>
  <c r="T135" i="14" s="1"/>
  <c r="S136" i="14"/>
  <c r="T136" i="14" s="1"/>
  <c r="S137" i="14"/>
  <c r="T137" i="14" s="1"/>
  <c r="S138" i="14"/>
  <c r="T138" i="14" s="1"/>
  <c r="S139" i="14"/>
  <c r="T139" i="14" s="1"/>
  <c r="S140" i="14"/>
  <c r="T140" i="14" s="1"/>
  <c r="S141" i="14"/>
  <c r="T141" i="14" s="1"/>
  <c r="S142" i="14"/>
  <c r="T142" i="14" s="1"/>
  <c r="S143" i="14"/>
  <c r="T143" i="14" s="1"/>
  <c r="S144" i="14"/>
  <c r="T144" i="14" s="1"/>
  <c r="S145" i="14"/>
  <c r="T145" i="14" s="1"/>
  <c r="S146" i="14"/>
  <c r="T146" i="14" s="1"/>
  <c r="S147" i="14"/>
  <c r="T147" i="14" s="1"/>
  <c r="S148" i="14"/>
  <c r="T148" i="14" s="1"/>
  <c r="S149" i="14"/>
  <c r="T149" i="14" s="1"/>
  <c r="S150" i="14"/>
  <c r="T150" i="14" s="1"/>
  <c r="S151" i="14"/>
  <c r="T151" i="14" s="1"/>
  <c r="S152" i="14"/>
  <c r="T152" i="14" s="1"/>
  <c r="S153" i="14"/>
  <c r="T153" i="14" s="1"/>
  <c r="S154" i="14"/>
  <c r="T154" i="14" s="1"/>
  <c r="S155" i="14"/>
  <c r="T155" i="14" s="1"/>
  <c r="S156" i="14"/>
  <c r="T156" i="14" s="1"/>
  <c r="S157" i="14"/>
  <c r="T157" i="14" s="1"/>
  <c r="S158" i="14"/>
  <c r="T158" i="14" s="1"/>
  <c r="S159" i="14"/>
  <c r="T159" i="14" s="1"/>
  <c r="S160" i="14"/>
  <c r="T160" i="14" s="1"/>
  <c r="S161" i="14"/>
  <c r="T161" i="14" s="1"/>
  <c r="S162" i="14"/>
  <c r="T162" i="14" s="1"/>
  <c r="S163" i="14"/>
  <c r="T163" i="14" s="1"/>
  <c r="S164" i="14"/>
  <c r="T164" i="14" s="1"/>
  <c r="S165" i="14"/>
  <c r="T165" i="14" s="1"/>
  <c r="S166" i="14"/>
  <c r="T166" i="14" s="1"/>
  <c r="S167" i="14"/>
  <c r="T167" i="14" s="1"/>
  <c r="S168" i="14"/>
  <c r="T168" i="14" s="1"/>
  <c r="S169" i="14"/>
  <c r="T169" i="14" s="1"/>
  <c r="S170" i="14"/>
  <c r="T170" i="14" s="1"/>
  <c r="S171" i="14"/>
  <c r="T171" i="14" s="1"/>
  <c r="S172" i="14"/>
  <c r="T172" i="14" s="1"/>
  <c r="S173" i="14"/>
  <c r="T173" i="14" s="1"/>
  <c r="S174" i="14"/>
  <c r="T174" i="14" s="1"/>
  <c r="S175" i="14"/>
  <c r="T175" i="14" s="1"/>
  <c r="S176" i="14"/>
  <c r="T176" i="14" s="1"/>
  <c r="S177" i="14"/>
  <c r="T177" i="14" s="1"/>
  <c r="S178" i="14"/>
  <c r="T178" i="14" s="1"/>
  <c r="S179" i="14"/>
  <c r="T179" i="14" s="1"/>
  <c r="S180" i="14"/>
  <c r="T180" i="14" s="1"/>
  <c r="S181" i="14"/>
  <c r="T181" i="14" s="1"/>
  <c r="S182" i="14"/>
  <c r="T182" i="14" s="1"/>
  <c r="S183" i="14"/>
  <c r="T183" i="14" s="1"/>
  <c r="S184" i="14"/>
  <c r="T184" i="14" s="1"/>
  <c r="S185" i="14"/>
  <c r="T185" i="14" s="1"/>
  <c r="S186" i="14"/>
  <c r="T186" i="14" s="1"/>
  <c r="S187" i="14"/>
  <c r="T187" i="14" s="1"/>
  <c r="S188" i="14"/>
  <c r="T188" i="14" s="1"/>
  <c r="S189" i="14"/>
  <c r="T189" i="14" s="1"/>
  <c r="S190" i="14"/>
  <c r="T190" i="14" s="1"/>
  <c r="S191" i="14"/>
  <c r="T191" i="14" s="1"/>
  <c r="S192" i="14"/>
  <c r="T192" i="14" s="1"/>
  <c r="S193" i="14"/>
  <c r="T193" i="14" s="1"/>
  <c r="S194" i="14"/>
  <c r="T194" i="14" s="1"/>
  <c r="S195" i="14"/>
  <c r="T195" i="14" s="1"/>
  <c r="S196" i="14"/>
  <c r="T196" i="14" s="1"/>
  <c r="S197" i="14"/>
  <c r="T197" i="14" s="1"/>
  <c r="S198" i="14"/>
  <c r="T198" i="14" s="1"/>
  <c r="S199" i="14"/>
  <c r="T199" i="14" s="1"/>
  <c r="S200" i="14"/>
  <c r="T200" i="14" s="1"/>
  <c r="S201" i="14"/>
  <c r="T201" i="14" s="1"/>
  <c r="S202" i="14"/>
  <c r="T202" i="14" s="1"/>
  <c r="S203" i="14"/>
  <c r="T203" i="14" s="1"/>
  <c r="S204" i="14"/>
  <c r="T204" i="14" s="1"/>
  <c r="S205" i="14"/>
  <c r="T205" i="14" s="1"/>
  <c r="S206" i="14"/>
  <c r="T206" i="14" s="1"/>
  <c r="S207" i="14"/>
  <c r="T207" i="14" s="1"/>
  <c r="S208" i="14"/>
  <c r="T208" i="14" s="1"/>
  <c r="S209" i="14"/>
  <c r="T209" i="14" s="1"/>
  <c r="S210" i="14"/>
  <c r="T210" i="14" s="1"/>
  <c r="S211" i="14"/>
  <c r="T211" i="14" s="1"/>
  <c r="S212" i="14"/>
  <c r="T212" i="14" s="1"/>
  <c r="S213" i="14"/>
  <c r="T213" i="14" s="1"/>
  <c r="S214" i="14"/>
  <c r="T214" i="14" s="1"/>
  <c r="S215" i="14"/>
  <c r="T215" i="14" s="1"/>
  <c r="S216" i="14"/>
  <c r="T216" i="14" s="1"/>
  <c r="S217" i="14"/>
  <c r="T217" i="14" s="1"/>
  <c r="S218" i="14"/>
  <c r="T218" i="14" s="1"/>
  <c r="S219" i="14"/>
  <c r="T219" i="14" s="1"/>
  <c r="S220" i="14"/>
  <c r="T220" i="14" s="1"/>
  <c r="S221" i="14"/>
  <c r="T221" i="14" s="1"/>
  <c r="S222" i="14"/>
  <c r="T222" i="14" s="1"/>
  <c r="S223" i="14"/>
  <c r="T223" i="14" s="1"/>
  <c r="S224" i="14"/>
  <c r="T224" i="14" s="1"/>
  <c r="S225" i="14"/>
  <c r="T225" i="14" s="1"/>
  <c r="S226" i="14"/>
  <c r="T226" i="14" s="1"/>
  <c r="S227" i="14"/>
  <c r="T227" i="14" s="1"/>
  <c r="S228" i="14"/>
  <c r="T228" i="14" s="1"/>
  <c r="S229" i="14"/>
  <c r="T229" i="14" s="1"/>
  <c r="S230" i="14"/>
  <c r="T230" i="14" s="1"/>
  <c r="S231" i="14"/>
  <c r="T231" i="14" s="1"/>
  <c r="S232" i="14"/>
  <c r="T232" i="14" s="1"/>
  <c r="S233" i="14"/>
  <c r="T233" i="14" s="1"/>
  <c r="S234" i="14"/>
  <c r="T234" i="14" s="1"/>
  <c r="S235" i="14"/>
  <c r="T235" i="14" s="1"/>
  <c r="S236" i="14"/>
  <c r="T236" i="14" s="1"/>
  <c r="S237" i="14"/>
  <c r="T237" i="14" s="1"/>
  <c r="S238" i="14"/>
  <c r="T238" i="14" s="1"/>
  <c r="S239" i="14"/>
  <c r="T239" i="14" s="1"/>
  <c r="T240" i="14"/>
  <c r="S241" i="14"/>
  <c r="T241" i="14" s="1"/>
  <c r="S242" i="14"/>
  <c r="T242" i="14" s="1"/>
  <c r="S243" i="14"/>
  <c r="T243" i="14" s="1"/>
  <c r="S244" i="14"/>
  <c r="T244" i="14" s="1"/>
  <c r="S245" i="14"/>
  <c r="T245" i="14" s="1"/>
  <c r="S246" i="14"/>
  <c r="T246" i="14" s="1"/>
  <c r="S247" i="14"/>
  <c r="T247" i="14" s="1"/>
  <c r="S248" i="14"/>
  <c r="T248" i="14" s="1"/>
  <c r="S249" i="14"/>
  <c r="T249" i="14" s="1"/>
  <c r="S250" i="14"/>
  <c r="T250" i="14" s="1"/>
  <c r="S251" i="14"/>
  <c r="T251" i="14" s="1"/>
  <c r="S252" i="14"/>
  <c r="T252" i="14" s="1"/>
  <c r="S253" i="14"/>
  <c r="T253" i="14" s="1"/>
  <c r="S254" i="14"/>
  <c r="T254" i="14" s="1"/>
  <c r="S255" i="14"/>
  <c r="T255" i="14" s="1"/>
  <c r="S256" i="14"/>
  <c r="T256" i="14" s="1"/>
  <c r="S257" i="14"/>
  <c r="T257" i="14" s="1"/>
  <c r="S258" i="14"/>
  <c r="T258" i="14" s="1"/>
  <c r="S259" i="14"/>
  <c r="T259" i="14" s="1"/>
  <c r="S260" i="14"/>
  <c r="T260" i="14" s="1"/>
  <c r="S261" i="14"/>
  <c r="T261" i="14" s="1"/>
  <c r="S262" i="14"/>
  <c r="T262" i="14" s="1"/>
  <c r="S263" i="14"/>
  <c r="T263" i="14" s="1"/>
  <c r="S264" i="14"/>
  <c r="T264" i="14" s="1"/>
  <c r="S265" i="14"/>
  <c r="T265" i="14" s="1"/>
  <c r="S266" i="14"/>
  <c r="T266" i="14" s="1"/>
  <c r="S267" i="14"/>
  <c r="T267" i="14" s="1"/>
  <c r="S268" i="14"/>
  <c r="T268" i="14" s="1"/>
  <c r="S269" i="14"/>
  <c r="T269" i="14" s="1"/>
  <c r="S270" i="14"/>
  <c r="T270" i="14" s="1"/>
  <c r="S271" i="14"/>
  <c r="T271" i="14" s="1"/>
  <c r="S272" i="14"/>
  <c r="T272" i="14" s="1"/>
  <c r="S273" i="14"/>
  <c r="T273" i="14" s="1"/>
  <c r="S274" i="14"/>
  <c r="T274" i="14" s="1"/>
  <c r="S275" i="14"/>
  <c r="T275" i="14" s="1"/>
  <c r="S276" i="14"/>
  <c r="T276" i="14" s="1"/>
  <c r="S277" i="14"/>
  <c r="T277" i="14" s="1"/>
  <c r="S278" i="14"/>
  <c r="T278" i="14" s="1"/>
  <c r="S279" i="14"/>
  <c r="T279" i="14" s="1"/>
  <c r="S280" i="14"/>
  <c r="T280" i="14" s="1"/>
  <c r="S281" i="14"/>
  <c r="T281" i="14" s="1"/>
  <c r="S282" i="14"/>
  <c r="T282" i="14" s="1"/>
  <c r="S283" i="14"/>
  <c r="T283" i="14" s="1"/>
  <c r="S284" i="14"/>
  <c r="T284" i="14" s="1"/>
  <c r="S285" i="14"/>
  <c r="T285" i="14" s="1"/>
  <c r="S286" i="14"/>
  <c r="T286" i="14" s="1"/>
  <c r="S287" i="14"/>
  <c r="T287" i="14" s="1"/>
  <c r="S288" i="14"/>
  <c r="T288" i="14" s="1"/>
  <c r="S289" i="14"/>
  <c r="T289" i="14" s="1"/>
  <c r="S290" i="14"/>
  <c r="T290" i="14" s="1"/>
  <c r="S291" i="14"/>
  <c r="T291" i="14" s="1"/>
  <c r="V291" i="14"/>
  <c r="O292" i="14"/>
  <c r="U292" i="14" s="1"/>
  <c r="S292" i="14"/>
  <c r="T292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8" i="14"/>
  <c r="T298" i="14" s="1"/>
  <c r="S299" i="14"/>
  <c r="T299" i="14" s="1"/>
  <c r="S300" i="14"/>
  <c r="T300" i="14" s="1"/>
  <c r="S301" i="14"/>
  <c r="T301" i="14" s="1"/>
  <c r="S302" i="14"/>
  <c r="T302" i="14" s="1"/>
  <c r="S303" i="14"/>
  <c r="T303" i="14" s="1"/>
  <c r="S304" i="14"/>
  <c r="T304" i="14" s="1"/>
  <c r="S305" i="14"/>
  <c r="T305" i="14" s="1"/>
  <c r="S306" i="14"/>
  <c r="T306" i="14" s="1"/>
  <c r="S307" i="14"/>
  <c r="T307" i="14" s="1"/>
  <c r="S308" i="14"/>
  <c r="T308" i="14" s="1"/>
  <c r="S309" i="14"/>
  <c r="T309" i="14" s="1"/>
  <c r="S310" i="14"/>
  <c r="T310" i="14" s="1"/>
  <c r="S311" i="14"/>
  <c r="T311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S403" i="14"/>
  <c r="T403" i="14" s="1"/>
  <c r="S404" i="14"/>
  <c r="T404" i="14" s="1"/>
  <c r="S405" i="14"/>
  <c r="T405" i="14" s="1"/>
  <c r="S406" i="14"/>
  <c r="T406" i="14" s="1"/>
  <c r="S407" i="14"/>
  <c r="T407" i="14" s="1"/>
  <c r="S408" i="14"/>
  <c r="T408" i="14" s="1"/>
  <c r="S409" i="14"/>
  <c r="T409" i="14" s="1"/>
  <c r="S410" i="14"/>
  <c r="T410" i="14" s="1"/>
  <c r="S411" i="14"/>
  <c r="T411" i="14" s="1"/>
  <c r="S412" i="14"/>
  <c r="T412" i="14" s="1"/>
  <c r="S413" i="14"/>
  <c r="T413" i="14" s="1"/>
  <c r="S414" i="14"/>
  <c r="T414" i="14" s="1"/>
  <c r="S415" i="14"/>
  <c r="T415" i="14" s="1"/>
  <c r="S416" i="14"/>
  <c r="T416" i="14" s="1"/>
  <c r="S417" i="14"/>
  <c r="T417" i="14" s="1"/>
  <c r="S418" i="14"/>
  <c r="T418" i="14" s="1"/>
  <c r="S419" i="14"/>
  <c r="T419" i="14" s="1"/>
  <c r="S420" i="14"/>
  <c r="T420" i="14" s="1"/>
  <c r="S421" i="14"/>
  <c r="T421" i="14" s="1"/>
  <c r="S422" i="14"/>
  <c r="T422" i="14" s="1"/>
  <c r="S423" i="14"/>
  <c r="T423" i="14" s="1"/>
  <c r="S424" i="14"/>
  <c r="T424" i="14" s="1"/>
  <c r="S425" i="14"/>
  <c r="T425" i="14" s="1"/>
  <c r="S426" i="14"/>
  <c r="T426" i="14" s="1"/>
  <c r="S427" i="14"/>
  <c r="T427" i="14" s="1"/>
  <c r="S428" i="14"/>
  <c r="T428" i="14" s="1"/>
  <c r="S429" i="14"/>
  <c r="T429" i="14" s="1"/>
  <c r="S430" i="14"/>
  <c r="T430" i="14" s="1"/>
  <c r="S431" i="14"/>
  <c r="T431" i="14" s="1"/>
  <c r="S432" i="14"/>
  <c r="T432" i="14" s="1"/>
  <c r="S433" i="14"/>
  <c r="T433" i="14" s="1"/>
  <c r="S434" i="14"/>
  <c r="T434" i="14" s="1"/>
  <c r="S435" i="14"/>
  <c r="T435" i="14" s="1"/>
  <c r="S436" i="14"/>
  <c r="T436" i="14" s="1"/>
  <c r="S437" i="14"/>
  <c r="T437" i="14" s="1"/>
  <c r="S438" i="14"/>
  <c r="T438" i="14" s="1"/>
  <c r="S439" i="14"/>
  <c r="T439" i="14" s="1"/>
  <c r="S440" i="14"/>
  <c r="T440" i="14" s="1"/>
  <c r="S441" i="14"/>
  <c r="T441" i="14" s="1"/>
  <c r="S442" i="14"/>
  <c r="T442" i="14" s="1"/>
  <c r="S443" i="14"/>
  <c r="T443" i="14" s="1"/>
  <c r="S444" i="14"/>
  <c r="T444" i="14" s="1"/>
  <c r="S445" i="14"/>
  <c r="T445" i="14" s="1"/>
  <c r="S446" i="14"/>
  <c r="T446" i="14" s="1"/>
  <c r="S447" i="14"/>
  <c r="T447" i="14" s="1"/>
  <c r="S448" i="14"/>
  <c r="T448" i="14" s="1"/>
  <c r="S449" i="14"/>
  <c r="T449" i="14" s="1"/>
  <c r="S450" i="14"/>
  <c r="T450" i="14" s="1"/>
  <c r="S451" i="14"/>
  <c r="T451" i="14" s="1"/>
  <c r="S452" i="14"/>
  <c r="T452" i="14" s="1"/>
  <c r="S453" i="14"/>
  <c r="T453" i="14" s="1"/>
  <c r="S454" i="14"/>
  <c r="T454" i="14" s="1"/>
  <c r="S455" i="14"/>
  <c r="T455" i="14" s="1"/>
  <c r="S456" i="14"/>
  <c r="T456" i="14" s="1"/>
  <c r="S457" i="14"/>
  <c r="T457" i="14" s="1"/>
  <c r="S458" i="14"/>
  <c r="T458" i="14" s="1"/>
  <c r="S459" i="14"/>
  <c r="T459" i="14" s="1"/>
  <c r="S460" i="14"/>
  <c r="T460" i="14" s="1"/>
  <c r="S461" i="14"/>
  <c r="T461" i="14" s="1"/>
  <c r="S462" i="14"/>
  <c r="T462" i="14" s="1"/>
  <c r="S463" i="14"/>
  <c r="T463" i="14" s="1"/>
  <c r="S464" i="14"/>
  <c r="T464" i="14" s="1"/>
  <c r="S465" i="14"/>
  <c r="T465" i="14" s="1"/>
  <c r="S466" i="14"/>
  <c r="T466" i="14" s="1"/>
  <c r="S467" i="14"/>
  <c r="T467" i="14" s="1"/>
  <c r="S468" i="14"/>
  <c r="T468" i="14" s="1"/>
  <c r="S469" i="14"/>
  <c r="T469" i="14" s="1"/>
  <c r="S470" i="14"/>
  <c r="T470" i="14" s="1"/>
  <c r="S471" i="14"/>
  <c r="T471" i="14" s="1"/>
  <c r="S472" i="14"/>
  <c r="T472" i="14" s="1"/>
  <c r="S473" i="14"/>
  <c r="T473" i="14" s="1"/>
  <c r="S474" i="14"/>
  <c r="T474" i="14" s="1"/>
  <c r="S475" i="14"/>
  <c r="T475" i="14" s="1"/>
  <c r="S476" i="14"/>
  <c r="T476" i="14" s="1"/>
  <c r="S477" i="14"/>
  <c r="T477" i="14" s="1"/>
  <c r="S478" i="14"/>
  <c r="T478" i="14" s="1"/>
  <c r="S479" i="14"/>
  <c r="T479" i="14" s="1"/>
  <c r="S480" i="14"/>
  <c r="T480" i="14" s="1"/>
  <c r="S481" i="14"/>
  <c r="T481" i="14" s="1"/>
  <c r="S482" i="14"/>
  <c r="T482" i="14" s="1"/>
  <c r="S483" i="14"/>
  <c r="T483" i="14" s="1"/>
  <c r="S484" i="14"/>
  <c r="T484" i="14" s="1"/>
  <c r="S485" i="14"/>
  <c r="T485" i="14" s="1"/>
  <c r="S486" i="14"/>
  <c r="T486" i="14" s="1"/>
  <c r="S487" i="14"/>
  <c r="T487" i="14" s="1"/>
  <c r="S488" i="14"/>
  <c r="T488" i="14" s="1"/>
  <c r="S489" i="14"/>
  <c r="T489" i="14" s="1"/>
  <c r="S490" i="14"/>
  <c r="T490" i="14" s="1"/>
  <c r="S491" i="14"/>
  <c r="T491" i="14" s="1"/>
  <c r="S492" i="14"/>
  <c r="T492" i="14" s="1"/>
  <c r="J6" i="7"/>
  <c r="D18" i="7"/>
  <c r="C19" i="7"/>
  <c r="J22" i="7"/>
  <c r="B27" i="7"/>
</calcChain>
</file>

<file path=xl/comments1.xml><?xml version="1.0" encoding="utf-8"?>
<comments xmlns="http://schemas.openxmlformats.org/spreadsheetml/2006/main">
  <authors>
    <author>Raymund A. Enage</author>
  </authors>
  <commentList>
    <comment ref="J79" authorId="0" shapeId="0">
      <text>
        <r>
          <rPr>
            <b/>
            <sz val="9"/>
            <color indexed="81"/>
            <rFont val="Tahoma"/>
            <family val="2"/>
          </rPr>
          <t>Raymund A. Enage:</t>
        </r>
        <r>
          <rPr>
            <sz val="9"/>
            <color indexed="81"/>
            <rFont val="Tahoma"/>
            <family val="2"/>
          </rPr>
          <t xml:space="preserve">
YES if file was uploaded</t>
        </r>
      </text>
    </comment>
    <comment ref="K79" authorId="0" shapeId="0">
      <text>
        <r>
          <rPr>
            <b/>
            <sz val="9"/>
            <color indexed="81"/>
            <rFont val="Tahoma"/>
            <family val="2"/>
          </rPr>
          <t>Raymund A. Enage:</t>
        </r>
        <r>
          <rPr>
            <sz val="9"/>
            <color indexed="81"/>
            <rFont val="Tahoma"/>
            <family val="2"/>
          </rPr>
          <t xml:space="preserve">
NO if no file was uploaded</t>
        </r>
      </text>
    </comment>
  </commentList>
</comments>
</file>

<file path=xl/comments2.xml><?xml version="1.0" encoding="utf-8"?>
<comments xmlns="http://schemas.openxmlformats.org/spreadsheetml/2006/main">
  <authors>
    <author>tc={FA487048-5338-457D-9C18-F6B77FCC2543}</author>
    <author>tc={A1FAA29A-217C-48DF-BD87-6C0939B85494}</author>
    <author>tc={081441D1-4BAB-4444-AFBF-AC16A668023F}</author>
    <author>tc={93FCA9AD-14BB-473E-ADF7-7033F86DE4BE}</author>
    <author>tc={D16946E3-2D46-4431-8F60-8FA91941B1A6}</author>
    <author>tc={E4B861AA-C8F6-4385-A323-2FDC1D889F69}</author>
    <author>tc={A9E8AB78-AA07-47EE-83FF-16BECAB2D05F}</author>
    <author>tc={A4E9201A-B7FA-4F12-9806-17549FBD3CE2}</author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pLS INSERT JENALYN PANGAN
</t>
        </r>
      </text>
    </comment>
    <comment ref="B11" authorId="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M1- DESTINY A METER #87020247 </t>
        </r>
      </text>
    </comment>
    <comment ref="B12" authorId="2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M2- DESTINY B METER #98081570 </t>
        </r>
      </text>
    </comment>
    <comment ref="B20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20th Flr-9233391</t>
        </r>
      </text>
    </comment>
    <comment ref="B2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19th Flr-12092692</t>
        </r>
      </text>
    </comment>
    <comment ref="B73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MDF ROOM
</t>
        </r>
      </text>
    </comment>
    <comment ref="B74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32ND FLOOR
</t>
        </r>
      </text>
    </comment>
    <comment ref="AD94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IAS UPLOAD FOR 111321-121221
</t>
        </r>
      </text>
    </comment>
  </commentList>
</comments>
</file>

<file path=xl/sharedStrings.xml><?xml version="1.0" encoding="utf-8"?>
<sst xmlns="http://schemas.openxmlformats.org/spreadsheetml/2006/main" count="10305" uniqueCount="2522">
  <si>
    <t>VENDOR NAME</t>
  </si>
  <si>
    <t>BLDG NAME</t>
  </si>
  <si>
    <t>Vendor Code</t>
  </si>
  <si>
    <t>CITY</t>
  </si>
  <si>
    <t>Contact Person</t>
  </si>
  <si>
    <t>Contact Number</t>
  </si>
  <si>
    <t>Tier Segment</t>
  </si>
  <si>
    <t>KAM</t>
  </si>
  <si>
    <t>ACCT</t>
  </si>
  <si>
    <t>ACCT TYPE</t>
  </si>
  <si>
    <t>PAYMENT TERMS</t>
  </si>
  <si>
    <t>SOA TYPE</t>
  </si>
  <si>
    <t xml:space="preserve">GOLDEN EMPIRE TOWER           </t>
  </si>
  <si>
    <t>MANILA</t>
  </si>
  <si>
    <t>Tier 2</t>
  </si>
  <si>
    <t>JOHN PAYUMO</t>
  </si>
  <si>
    <t>SKY CABLE</t>
  </si>
  <si>
    <t>MDU</t>
  </si>
  <si>
    <t>Monthly</t>
  </si>
  <si>
    <t>Soft Copy</t>
  </si>
  <si>
    <t>DESTINY</t>
  </si>
  <si>
    <t>MREIT, INC.</t>
  </si>
  <si>
    <t>QUEZON CITY</t>
  </si>
  <si>
    <t>Annie Rose Castro/ Hans Aldrine M. Rallos</t>
  </si>
  <si>
    <t>09171350512/09173518437/MREIT :709-3025</t>
  </si>
  <si>
    <t>Not in List</t>
  </si>
  <si>
    <t>MARICEL CAMPOS</t>
  </si>
  <si>
    <t>CORPO</t>
  </si>
  <si>
    <t>2WS Building Administration Inc.</t>
  </si>
  <si>
    <t>MREIT</t>
  </si>
  <si>
    <t>TAGUIG</t>
  </si>
  <si>
    <t xml:space="preserve">Gerrille Lumagda/John </t>
  </si>
  <si>
    <t>403-79-82/8227956</t>
  </si>
  <si>
    <t xml:space="preserve">8 ADRIATICO                   </t>
  </si>
  <si>
    <t>Admin</t>
  </si>
  <si>
    <t>548-4000</t>
  </si>
  <si>
    <t>81 Xavier Residences Condominium Corporation</t>
  </si>
  <si>
    <t xml:space="preserve">81 XAVIER RESIDENCES TOWER A  </t>
  </si>
  <si>
    <t>Tier 3</t>
  </si>
  <si>
    <t>JOHN BRIAN PASCUA</t>
  </si>
  <si>
    <t>AIC Gold Tower Condo. Corp.</t>
  </si>
  <si>
    <t xml:space="preserve">AIC GOLD TOWER                </t>
  </si>
  <si>
    <t>PASIG</t>
  </si>
  <si>
    <t>MS.Channy</t>
  </si>
  <si>
    <t xml:space="preserve">6343860/6317935 </t>
  </si>
  <si>
    <t>MARY ANN JINGCO</t>
  </si>
  <si>
    <t>ESPERANZA PLACE</t>
  </si>
  <si>
    <t>SAN JUAN</t>
  </si>
  <si>
    <t>MAKATI</t>
  </si>
  <si>
    <t>TRI.PH</t>
  </si>
  <si>
    <t xml:space="preserve">Alveo Land Corp.(CELADON) 
</t>
  </si>
  <si>
    <t xml:space="preserve">CELADON RESIDENCES            </t>
  </si>
  <si>
    <t>Amaia Skies Avenida Condominium Corporation</t>
  </si>
  <si>
    <t>Amaia Skies Cubao Condominium Corporation</t>
  </si>
  <si>
    <t xml:space="preserve">AMAIA SKIES CUBAO TOWER 1     </t>
  </si>
  <si>
    <t>FERDIE ANGELES</t>
  </si>
  <si>
    <t>Amberland Plaza Condominium Corporation</t>
  </si>
  <si>
    <t>Anchor Skysuites Condominium Corporation</t>
  </si>
  <si>
    <t xml:space="preserve">ANCHOR SKYSUITES CONDOMINIUM  </t>
  </si>
  <si>
    <t>Antel Global Corporate Center Condo. Assoc., Inc.</t>
  </si>
  <si>
    <t xml:space="preserve">Marc Edzon </t>
  </si>
  <si>
    <t>6376324/6325</t>
  </si>
  <si>
    <t>Arista Place Condominium Corporation</t>
  </si>
  <si>
    <t xml:space="preserve">ARISTA PLACE ALPHA            </t>
  </si>
  <si>
    <t>PARANAQUE</t>
  </si>
  <si>
    <t>Mitch/ERICA</t>
  </si>
  <si>
    <t>875-8680</t>
  </si>
  <si>
    <t>RAMON  CONCEPCION</t>
  </si>
  <si>
    <t xml:space="preserve">ASPIRE TOWER                  </t>
  </si>
  <si>
    <t>LORENZ ANGELO TEVES</t>
  </si>
  <si>
    <t xml:space="preserve">ASTORIA PLAZA CONDOMINIUM     </t>
  </si>
  <si>
    <t>Avalon Condominium Corporation</t>
  </si>
  <si>
    <t xml:space="preserve">AVALON CONDOMINIUM            </t>
  </si>
  <si>
    <t>MS.STRING</t>
  </si>
  <si>
    <t>Hard Copy</t>
  </si>
  <si>
    <t>AVIDA TOWERS ALABANG CONDOMINIUM CORPORATION</t>
  </si>
  <si>
    <t>RAMON CONCEPCION</t>
  </si>
  <si>
    <t>AVIDA TOWERS CENTERA CONDOMINIUM CORPORATION</t>
  </si>
  <si>
    <t>TOWER 1 &amp; TOWER 2</t>
  </si>
  <si>
    <t>Laurence Ditablan</t>
  </si>
  <si>
    <t>TOWER 3 &amp; TOWER 4</t>
  </si>
  <si>
    <t>AVIDA TOWERS MAKATI WEST CONDOMINIUM CORPORATION</t>
  </si>
  <si>
    <t>AVIDA TOWERS MAKATI WEST TWR 1</t>
  </si>
  <si>
    <t>NEIL PAJARILLO</t>
  </si>
  <si>
    <t xml:space="preserve">AVIDA TOWERS NEW MANILA TWR 2 </t>
  </si>
  <si>
    <t xml:space="preserve">AVIDA TOWERS NEW MANILA TWR 3 </t>
  </si>
  <si>
    <t xml:space="preserve">AVIDA TOWERS NEW MANILA TWR 4 </t>
  </si>
  <si>
    <t xml:space="preserve">AVIDA TOWERS NEW MANILA TWR 5 </t>
  </si>
  <si>
    <t>Avida Towers San Lazaro Condo. Corp.</t>
  </si>
  <si>
    <t xml:space="preserve">AVIDA TOWERS SAN LAZARO TWR 1 </t>
  </si>
  <si>
    <t xml:space="preserve">AVIDA TOWERS SAN LAZARO TWR 2 </t>
  </si>
  <si>
    <t xml:space="preserve">AVIDA TOWERS SAN LAZARO TWR 3 </t>
  </si>
  <si>
    <t xml:space="preserve">AVIDA TOWERS SAN LAZARO TWR 4 </t>
  </si>
  <si>
    <t xml:space="preserve">AVIDA TOWERS SAN LAZARO TWR 5 </t>
  </si>
  <si>
    <t>Axis Residences Condominium Corporation</t>
  </si>
  <si>
    <t xml:space="preserve">AXIS RESIDENCES TOWER 1       </t>
  </si>
  <si>
    <t>BALI OASIS 2 CONDOMINIUM CORPORATION(JAYAPURA BLDG 3)</t>
  </si>
  <si>
    <t>BALI OASIS 2 CONDOMINIUM (JAYAPURA  BUILDING 3)</t>
  </si>
  <si>
    <t>944-6114</t>
  </si>
  <si>
    <t>BALI OASIS CONDOMINIUM CORPORATION (1 SURABAYA BLDG)</t>
  </si>
  <si>
    <t>BALI OASIS 1 SURABAYA BUILDING</t>
  </si>
  <si>
    <t>.Christine Gerona</t>
  </si>
  <si>
    <t>Bay Gardens Condominium Corporation</t>
  </si>
  <si>
    <t>833-8208</t>
  </si>
  <si>
    <t xml:space="preserve">BAYVIEW INTERNATIONAL TOWER 1 </t>
  </si>
  <si>
    <t xml:space="preserve">BELL MANSION                  </t>
  </si>
  <si>
    <t xml:space="preserve">BELLA VILLA 1                 </t>
  </si>
  <si>
    <t>Semi-Annual</t>
  </si>
  <si>
    <t xml:space="preserve">BERKELEY RESIDENCES           </t>
  </si>
  <si>
    <t>Birch Tower Condominium Association, Inc.</t>
  </si>
  <si>
    <t xml:space="preserve">BIRCH TOWER                   </t>
  </si>
  <si>
    <t xml:space="preserve">BLUE RESIDENCES               </t>
  </si>
  <si>
    <t xml:space="preserve">BLUE SAPPHIRE RESIDENCES      </t>
  </si>
  <si>
    <t>JENALYN PANGAN</t>
  </si>
  <si>
    <t xml:space="preserve">Boulevard Mansion Hotel </t>
  </si>
  <si>
    <t>Deactivated</t>
  </si>
  <si>
    <t>MUNTINLUPA</t>
  </si>
  <si>
    <t>BSA Tower Condominium Corporation</t>
  </si>
  <si>
    <t xml:space="preserve">BSA TOWER                     </t>
  </si>
  <si>
    <t>BSA TWIN TOWER CONDOMINIUM</t>
  </si>
  <si>
    <t xml:space="preserve">BSA TWIN TOWERS               </t>
  </si>
  <si>
    <t>BUREAU OF TREASURY(CAMP AGUINALDO)</t>
  </si>
  <si>
    <t>9116001 LOC 6623</t>
  </si>
  <si>
    <t>GOV AGENCIES</t>
  </si>
  <si>
    <t xml:space="preserve">BURGUNDY TRANSPACIFIC PLACE   </t>
  </si>
  <si>
    <t xml:space="preserve">Cad Realty Development Corp. </t>
  </si>
  <si>
    <t>ISLAND PLAZA SALCEDO</t>
  </si>
  <si>
    <t>MANDALUYONG</t>
  </si>
  <si>
    <t xml:space="preserve">CAPRI OASIS CIELO             </t>
  </si>
  <si>
    <t>CBC CORPORATE CENTER(CHARLES BUILDER CORP)PROSERV</t>
  </si>
  <si>
    <t>02) 8350-4087</t>
  </si>
  <si>
    <t xml:space="preserve">CENTRO TOWER                  </t>
  </si>
  <si>
    <t>Century Plaza Condominium Corp</t>
  </si>
  <si>
    <t xml:space="preserve">CENTURY PLAZA                 </t>
  </si>
  <si>
    <t>Chateau De Lorraine Condominium Assoc. Inc.</t>
  </si>
  <si>
    <t xml:space="preserve">CHATEAU LORRAINE              </t>
  </si>
  <si>
    <t>Jimmy Ang</t>
  </si>
  <si>
    <t>9273327003/3980235</t>
  </si>
  <si>
    <t xml:space="preserve">CINTILEY RESIDENCES           </t>
  </si>
  <si>
    <t>Circulo Verde Phase 1 Condominium Corporation</t>
  </si>
  <si>
    <t xml:space="preserve">CIRCULO VERDE IBIZA BUILDING  </t>
  </si>
  <si>
    <t>Careon</t>
  </si>
  <si>
    <t>9552383/ 0917-792-5498/0917-100-5556</t>
  </si>
  <si>
    <t xml:space="preserve">CIRCULO VERDE LLEIDA BUILDING  </t>
  </si>
  <si>
    <t>CIRCULO VERDE MAJORCA BUILDING</t>
  </si>
  <si>
    <t xml:space="preserve">Circulo Verde Phase 1 Condominium Corporation </t>
  </si>
  <si>
    <t xml:space="preserve">CIRCULO VERDE SEVILLE BUILDING  </t>
  </si>
  <si>
    <t xml:space="preserve">CITY RESIDENCES CONDOMINIUM   </t>
  </si>
  <si>
    <t>Cityland Condo. V, Inc. ( South Star Plaza)</t>
  </si>
  <si>
    <t xml:space="preserve">SOUTH STAR PLAZA              </t>
  </si>
  <si>
    <t>Gilbert</t>
  </si>
  <si>
    <t>892-2549</t>
  </si>
  <si>
    <t>CITYLAND CONDOMINIUM V, INC.</t>
  </si>
  <si>
    <t>Cityland Pasong Tamo Tower, Inc.</t>
  </si>
  <si>
    <t xml:space="preserve">CITYLAND PASONG TAMO TOWER    </t>
  </si>
  <si>
    <t>Cityland Pasong Tamo, Inc.</t>
  </si>
  <si>
    <t xml:space="preserve">CITYLAND ESTACION TOWER       </t>
  </si>
  <si>
    <t>Cityland Pioneer, Inc.</t>
  </si>
  <si>
    <t xml:space="preserve">CITYLAND PIONEER CONDOMINIUM  </t>
  </si>
  <si>
    <t>Cityland Shaw Tower, Inc.</t>
  </si>
  <si>
    <t xml:space="preserve">CITYLAND SHAW TOWER CONDO     </t>
  </si>
  <si>
    <t>jOHN BRIAN PASCUA</t>
  </si>
  <si>
    <t>CITYLAND WACK WACK ROYAL MANSION, INC.</t>
  </si>
  <si>
    <t>Classica Tower Condominium Association, Inc.</t>
  </si>
  <si>
    <t xml:space="preserve">CLASSICA TOWER CONDOMINIUM    </t>
  </si>
  <si>
    <t>7521974/887-1037</t>
  </si>
  <si>
    <t xml:space="preserve">THE CORINTHIAN EXEC REGENCY   </t>
  </si>
  <si>
    <t>Crescent Park Residences Condo. Corp.</t>
  </si>
  <si>
    <t xml:space="preserve">CRESCENT PARK RESIDENCE       </t>
  </si>
  <si>
    <t>DOODS</t>
  </si>
  <si>
    <t xml:space="preserve">5193977/5195980 </t>
  </si>
  <si>
    <t>Crowne 88 Condominium Corporation</t>
  </si>
  <si>
    <t xml:space="preserve">CROWN 88 CONDOMINIUM          </t>
  </si>
  <si>
    <t>Cypress Gardens Condominium Corporation</t>
  </si>
  <si>
    <t>Downtown Realty Investment, Inc.</t>
  </si>
  <si>
    <t>THE EASTWOOD LE GRAND CONDO T1</t>
  </si>
  <si>
    <t>EASTWOOD NORTH CONDO ASSOCIATION INC.</t>
  </si>
  <si>
    <t>Eastwood Parkview 1</t>
  </si>
  <si>
    <t>Eastwood North Condo. Assoc., Inc. ( One Central Park)</t>
  </si>
  <si>
    <t>ONE CENTRAL PARK</t>
  </si>
  <si>
    <t>EASTWOOD PARKVIEW 2</t>
  </si>
  <si>
    <t xml:space="preserve">EASTWOOD PARK RESIDENCES      </t>
  </si>
  <si>
    <t xml:space="preserve">EL PUEBLO ONE CONDO BLDG A    </t>
  </si>
  <si>
    <t>lORENZ ANGELO TEVES</t>
  </si>
  <si>
    <t xml:space="preserve">ESCALADES EAST TOWER          </t>
  </si>
  <si>
    <t>Escalades at 20th Avenue Condo. Corp.</t>
  </si>
  <si>
    <t xml:space="preserve">ESCALADES AT 20TH AVE TOWER 1 
</t>
  </si>
  <si>
    <t>Espana Tower Condominium Association, Inc.</t>
  </si>
  <si>
    <t xml:space="preserve">ESPANA TOWER                  </t>
  </si>
  <si>
    <t>Essensa East Forbes Condominium Corporation</t>
  </si>
  <si>
    <t xml:space="preserve">ESSENSA EAST CAMERON TOWER    </t>
  </si>
  <si>
    <t>Tier 1</t>
  </si>
  <si>
    <t>Eton Parkview Greenbelt Condo. Corp. (ETON)</t>
  </si>
  <si>
    <t xml:space="preserve">ETON PARKVIEW GREENBELT       </t>
  </si>
  <si>
    <t>5484000 local 4116</t>
  </si>
  <si>
    <t>ETON TOWER MAKATI</t>
  </si>
  <si>
    <t xml:space="preserve">ETON TOWER MAKATI             </t>
  </si>
  <si>
    <t>548-4000 LOC 4115</t>
  </si>
  <si>
    <t xml:space="preserve">FINI HOMES EMERALD 1          </t>
  </si>
  <si>
    <t>VALENZUELA</t>
  </si>
  <si>
    <t>First Baron</t>
  </si>
  <si>
    <t>Brian Pascua</t>
  </si>
  <si>
    <t>First Marbella Condominium Association, Inc.</t>
  </si>
  <si>
    <t xml:space="preserve">MARBELLA 1                    </t>
  </si>
  <si>
    <t>PASAY</t>
  </si>
  <si>
    <t>ROYDA</t>
  </si>
  <si>
    <t>833-8559</t>
  </si>
  <si>
    <t>MARBELLA 1</t>
  </si>
  <si>
    <t>Fort 1 Global City Center Assoc. Corp.</t>
  </si>
  <si>
    <t>FORT 1 GLOBAL CITY CENTER BLDG</t>
  </si>
  <si>
    <t>Ms.NORIE</t>
  </si>
  <si>
    <t>9289888 loc 6041-42-43</t>
  </si>
  <si>
    <t>FORT BONIFACIO(PHILIPPINE ARMY)COLLECTING OFFICER</t>
  </si>
  <si>
    <t>Francesca Royale Condominium</t>
  </si>
  <si>
    <t xml:space="preserve">FRANCESCA ROYALE TOWER 1      </t>
  </si>
  <si>
    <t>Annual</t>
  </si>
  <si>
    <t>FRANCESCA ROYALE TOWER 2</t>
  </si>
  <si>
    <t>Gateway Garden Ridge Condominium Corporation</t>
  </si>
  <si>
    <t xml:space="preserve">GATEWAY GARDEN RIDGE          </t>
  </si>
  <si>
    <t>Mam Celia</t>
  </si>
  <si>
    <t>706-5328</t>
  </si>
  <si>
    <t>GATEWAY GARDEN RIDGE CONDOMONIUM CORPORATION</t>
  </si>
  <si>
    <t xml:space="preserve">MANDALUYONG </t>
  </si>
  <si>
    <t>Gilmore Heights Condominium Association, Inc.</t>
  </si>
  <si>
    <t>GILMORE HEIGHTS CONDOMINIUM   T</t>
  </si>
  <si>
    <t xml:space="preserve">GOLDLAND PLAZA                </t>
  </si>
  <si>
    <t xml:space="preserve">GOLDLAND TOWER                </t>
  </si>
  <si>
    <t>San Juan</t>
  </si>
  <si>
    <t>GOODMANAGEMENT CORPORATION(COHER CENTER)</t>
  </si>
  <si>
    <t xml:space="preserve">GREENBELT HAMILTON TOWER 1    </t>
  </si>
  <si>
    <t>Landwealth Homeowners Association,Inc</t>
  </si>
  <si>
    <t>LANDWEALTH MANSION CONDOMINIUM</t>
  </si>
  <si>
    <t>Anneth&amp;MARLENE</t>
  </si>
  <si>
    <t>Legaspi Suites Corporation</t>
  </si>
  <si>
    <t xml:space="preserve">LIGHT RESIDENCES TOWER 1      </t>
  </si>
  <si>
    <t xml:space="preserve">LIGHT RESIDENCES TOWER 2      </t>
  </si>
  <si>
    <t xml:space="preserve">LIGHT RESIDENCES TOWER 3      </t>
  </si>
  <si>
    <t>Alvin Jay Almarez</t>
  </si>
  <si>
    <t>0945-395-9236 </t>
  </si>
  <si>
    <t>MARC PROPERTIES CORPORATION</t>
  </si>
  <si>
    <t>MEDICAL PLAZA ORTIGAS CONDOMINIUM CORP</t>
  </si>
  <si>
    <t>NorthRidge Mansion Condominium Association Inc</t>
  </si>
  <si>
    <t xml:space="preserve">NORTHRIDGE MANSION            </t>
  </si>
  <si>
    <t>Kai Garcia</t>
  </si>
  <si>
    <t>One Archers Place Condo.(ETON)</t>
  </si>
  <si>
    <t>ONE ARCHERS PLACE WEST TOWER 2</t>
  </si>
  <si>
    <t>Belle Ortega</t>
  </si>
  <si>
    <t>5484000  loc 4084</t>
  </si>
  <si>
    <t>ONE86 AT WILSON CONDOMINIUM CORPORATION</t>
  </si>
  <si>
    <t xml:space="preserve">ONE86 AT WILSON               </t>
  </si>
  <si>
    <t>PAF &amp; LIGHT(VILLAMOR PHIL AIRFORCE)Col Jesus Villamor AIR BASE,Pasay City(DESTINY)</t>
  </si>
  <si>
    <t>Sgt Carlos De Guzman</t>
  </si>
  <si>
    <t xml:space="preserve">PIONEER WOODLAND TOWER 2      </t>
  </si>
  <si>
    <t xml:space="preserve">PIONEER WOODLAND TOWER 3      </t>
  </si>
  <si>
    <t xml:space="preserve">PIONEER WOODLAND TOWER 4      </t>
  </si>
  <si>
    <t>PLATINUM 1 CONDOMINIUM</t>
  </si>
  <si>
    <t>PLATINUM 1000</t>
  </si>
  <si>
    <t xml:space="preserve">PORTO VITA NORTH TOWER        </t>
  </si>
  <si>
    <t>Raffles Condominium Corporation</t>
  </si>
  <si>
    <t>914-2591/910-5267</t>
  </si>
  <si>
    <t>Raymond Realty Corporation</t>
  </si>
  <si>
    <t xml:space="preserve">RAYMOND TOWER                 </t>
  </si>
  <si>
    <t>RCBC REALTY CORPORATION</t>
  </si>
  <si>
    <t xml:space="preserve">RRN MONTECITO                 </t>
  </si>
  <si>
    <t xml:space="preserve">RRN PINECREST                 </t>
  </si>
  <si>
    <t xml:space="preserve">THE RISE MAKATI               </t>
  </si>
  <si>
    <t> 457777</t>
  </si>
  <si>
    <t>Shine Residences Condominium Corporation</t>
  </si>
  <si>
    <t xml:space="preserve">SHINE RESIDENCES              </t>
  </si>
  <si>
    <t>Sorrento Oasis Condominium Corporation(BLDG A)</t>
  </si>
  <si>
    <t xml:space="preserve">SORRENTO OASIS BLDG A         </t>
  </si>
  <si>
    <t>Bernard/JUDELYN</t>
  </si>
  <si>
    <t>955-1169/946-6638</t>
  </si>
  <si>
    <t>Sorrento Oasis Condominium Corporation(BLDG C )</t>
  </si>
  <si>
    <t xml:space="preserve">SORRENTO OASIS BLDG C         </t>
  </si>
  <si>
    <t>Sorrento Oasis Condominium Corporation(BLDG F )</t>
  </si>
  <si>
    <t xml:space="preserve">SORRENTO OASIS BLDG F         </t>
  </si>
  <si>
    <t>Sorrento Oasis Condominium Corporation(BLDG G )</t>
  </si>
  <si>
    <t xml:space="preserve">SORRENTO OASIS BLDG G         </t>
  </si>
  <si>
    <t>Sorrento Oasis Condominium Corporation(BLDG J )</t>
  </si>
  <si>
    <t xml:space="preserve">SORRENTO OASIS BLDG J         </t>
  </si>
  <si>
    <t>Sorrento Oasis Condominium Corporation(BLDG L )</t>
  </si>
  <si>
    <t xml:space="preserve">SORRENTO OASIS BLDG L         </t>
  </si>
  <si>
    <t>Sorrento Oasis Condominium Corporation(BLDG M1 )</t>
  </si>
  <si>
    <t xml:space="preserve">SORRENTO OASIS BLDG M1        </t>
  </si>
  <si>
    <t>Sorrento Oasis Condominium Corporation(BLDG M2 )</t>
  </si>
  <si>
    <t xml:space="preserve">SORRENTO OASIS BLDG M2        </t>
  </si>
  <si>
    <t>SunnyMede Land Corporation(150)</t>
  </si>
  <si>
    <t>SunnyMede Land Corporation(1614)</t>
  </si>
  <si>
    <t xml:space="preserve">SUNTRUST CAPITOL PLAZA        </t>
  </si>
  <si>
    <t>The Baron Place</t>
  </si>
  <si>
    <t>THE CHATEAU ELYSEE CONDOMINIUM ASSOCIATION, INC</t>
  </si>
  <si>
    <t xml:space="preserve">CHATEAU ELYSEE CONCORDE CONDO </t>
  </si>
  <si>
    <t>CHATEAU ELYSEE LAFAYETTE CONDO</t>
  </si>
  <si>
    <t xml:space="preserve">CHATEAU ELYSEE EIFFEL CONDO   </t>
  </si>
  <si>
    <t xml:space="preserve">CHATEAU ELYSEE SIEN CONDO     </t>
  </si>
  <si>
    <t xml:space="preserve">CHATEAU ELYSEE VENDOME CONDO  </t>
  </si>
  <si>
    <t xml:space="preserve">CHATEAU ELYSEE RITZ CONDO     </t>
  </si>
  <si>
    <t xml:space="preserve">THE ETON RESIDENCES GREENBELT </t>
  </si>
  <si>
    <t xml:space="preserve"> Ariz/Mary Grace</t>
  </si>
  <si>
    <t>548-4000 loc 4084</t>
  </si>
  <si>
    <t>THE FLORENCE CONDOMINIUM ASSOCIATION,INC</t>
  </si>
  <si>
    <t xml:space="preserve">THE FLORENCE TOWER 1          </t>
  </si>
  <si>
    <t>728-2419</t>
  </si>
  <si>
    <t>GRAND HAMPTON TOWER 1</t>
  </si>
  <si>
    <t>GRAND HAMPTON TOWER 2</t>
  </si>
  <si>
    <t>Mr.Mars Caro/Mary Luz Guan</t>
  </si>
  <si>
    <t>552-1484</t>
  </si>
  <si>
    <t>/Mr.Mars Caro/Mary Luz Guan</t>
  </si>
  <si>
    <t>The Greenbelt Madison Condominium Association, Inc.</t>
  </si>
  <si>
    <t xml:space="preserve">GREENBELT MADISON             </t>
  </si>
  <si>
    <t>NIel Pajarillo</t>
  </si>
  <si>
    <t>THE INSULAR LIFE ASSURANCE COMPANY LTD.</t>
  </si>
  <si>
    <t>Tropicana Garden City  VALDERAMA Tower</t>
  </si>
  <si>
    <t>NO VENDOR CODE YET</t>
  </si>
  <si>
    <t>MARIKINA</t>
  </si>
  <si>
    <t>Tropicana Garden City IBIZA Tower</t>
  </si>
  <si>
    <t>Tropicana Garden City TOLEDO Tower</t>
  </si>
  <si>
    <t>VICTORIA TOWERS CONDOMINIUM ASSOCIATION INC.</t>
  </si>
  <si>
    <t xml:space="preserve">VICTORIA TOWERS CONDOMINIUM A </t>
  </si>
  <si>
    <t xml:space="preserve">Mylene Martal </t>
  </si>
  <si>
    <t>8441 6987</t>
  </si>
  <si>
    <t>VIVALDI RESIDENCES CONDOMINIUM CORPORATION</t>
  </si>
  <si>
    <t xml:space="preserve">VIVALDI RESIDENCES            </t>
  </si>
  <si>
    <t>ZETA Condominium Corporation</t>
  </si>
  <si>
    <t>ZINNIA TOWERS CONDOMINIUM CORPORATION</t>
  </si>
  <si>
    <t xml:space="preserve">ZINNIA NORTH TOWER            </t>
  </si>
  <si>
    <t xml:space="preserve">ESCALADES ACACIA BUILDING A   </t>
  </si>
  <si>
    <t>ALPHA GRANDVIEW CONDO TOWER A &amp; B</t>
  </si>
  <si>
    <t xml:space="preserve">ANTEL SPA RESIDENCES          </t>
  </si>
  <si>
    <t xml:space="preserve"> Asiawealth Tower 1 Condominium Corporation </t>
  </si>
  <si>
    <t xml:space="preserve">ASIA WEALTH TOWER             </t>
  </si>
  <si>
    <t xml:space="preserve">BREEZE RESIDENCES             </t>
  </si>
  <si>
    <t xml:space="preserve"> Capitol Commons Corp. (ESTANCIA MALL) </t>
  </si>
  <si>
    <t xml:space="preserve"> Capitol Commons Corp. (ORTIGAS COMMERCIAL CORPORATION) </t>
  </si>
  <si>
    <t xml:space="preserve"> Capitol Commons Corp. (THE VIRIDIAN) </t>
  </si>
  <si>
    <t xml:space="preserve">VIRIDIAN IN GREENHILLS        </t>
  </si>
  <si>
    <t xml:space="preserve">CLAIREMONT HILL PARKSUITES    </t>
  </si>
  <si>
    <t>DASMARINAS VILLAGE ASSOCIATION INC</t>
  </si>
  <si>
    <t>EL PUEBLO MANILA BLDG</t>
  </si>
  <si>
    <t>FIELD RESIDENCES TOWER 1</t>
  </si>
  <si>
    <t>PARAÑAQUE</t>
  </si>
  <si>
    <t>FIELD RESIDENCES TOWER 7</t>
  </si>
  <si>
    <t xml:space="preserve"> Flair Towers Condominium Corporation  (Basement) </t>
  </si>
  <si>
    <t xml:space="preserve">FLAIR SOUTH TOWER             </t>
  </si>
  <si>
    <t xml:space="preserve"> Flair Towers Condominium Corporation  (Ground floor) </t>
  </si>
  <si>
    <t xml:space="preserve">FLAIR NORTH TOWER             </t>
  </si>
  <si>
    <t xml:space="preserve">GOMEGA 1 CONDOMINIUM          </t>
  </si>
  <si>
    <t xml:space="preserve">GRACE RESIDENCES TOWER 3      </t>
  </si>
  <si>
    <t xml:space="preserve">GRACE RESIDENCES TOWER 4      </t>
  </si>
  <si>
    <t xml:space="preserve">GRAND SOHO MAKATI BUILDING    </t>
  </si>
  <si>
    <t xml:space="preserve">GREENBELT EXCELSIOR            </t>
  </si>
  <si>
    <t>GREENHILLS HEIGHTS CONDOMINIUM</t>
  </si>
  <si>
    <t> </t>
  </si>
  <si>
    <t xml:space="preserve"> Honeycomb Builders, Incorporated ( The Residens Condo.) </t>
  </si>
  <si>
    <t xml:space="preserve">HORIZON CONDOMINIUM           </t>
  </si>
  <si>
    <t xml:space="preserve">IMPERIUM EMERAUDE RESIDENCES  </t>
  </si>
  <si>
    <t xml:space="preserve">QUEZON CITY </t>
  </si>
  <si>
    <t xml:space="preserve"> Jade Place Condominium </t>
  </si>
  <si>
    <t>new vendor</t>
  </si>
  <si>
    <t>JAZZ RESIDENCES TOWER A-D</t>
  </si>
  <si>
    <t>KASARA URBAN RESORT RESIDENCES</t>
  </si>
  <si>
    <t xml:space="preserve"> Ke Yu Ang (Studio A Residences) </t>
  </si>
  <si>
    <t xml:space="preserve">STUDIO A RESIDENCES           </t>
  </si>
  <si>
    <t xml:space="preserve"> La Verti Residences Condominium Corporation (NORTH TOWER) </t>
  </si>
  <si>
    <t xml:space="preserve">LA VERTI RESIDENCES NORTH TWR </t>
  </si>
  <si>
    <t xml:space="preserve"> La Verti Residences Condominium Corporation (SOUTH TOWER) </t>
  </si>
  <si>
    <t xml:space="preserve">LA VERTI RESIDENCES SOUTH TWR </t>
  </si>
  <si>
    <t>LEE GARDENS CONDOMINIUM SOUTH / NORTH</t>
  </si>
  <si>
    <t xml:space="preserve">LPL MANOR                     </t>
  </si>
  <si>
    <t>M PLACE AT SOUTH TRIANGLE TWR</t>
  </si>
  <si>
    <t xml:space="preserve"> Magnolia Place Condominium Corporation </t>
  </si>
  <si>
    <t xml:space="preserve">MAGNOLIA PLACE  BLDG    </t>
  </si>
  <si>
    <t xml:space="preserve">MANHATTAN HEIGHTS TOWER     </t>
  </si>
  <si>
    <t xml:space="preserve"> Manhattan Parkview Condominium Association, Inc.</t>
  </si>
  <si>
    <t>Ferdie Angeles</t>
  </si>
  <si>
    <t xml:space="preserve"> Manila Luxury Condominium Corp. </t>
  </si>
  <si>
    <t xml:space="preserve">MANILA LUXURY CONDOMINIUM     </t>
  </si>
  <si>
    <t xml:space="preserve"> Margaret Grand Residences </t>
  </si>
  <si>
    <t xml:space="preserve">MARGARET GRAND RESIDENCES     </t>
  </si>
  <si>
    <t xml:space="preserve">MAN TOWER LEGAZPI             </t>
  </si>
  <si>
    <t xml:space="preserve">MCS TOWER                     </t>
  </si>
  <si>
    <t xml:space="preserve">MEZZA 2 RESIDENCES            </t>
  </si>
  <si>
    <t xml:space="preserve"> Midas Project Realty, Inc. (Anglo Residences) </t>
  </si>
  <si>
    <t xml:space="preserve">ANGLO RESIDENCES              </t>
  </si>
  <si>
    <t xml:space="preserve"> Midland Plaza Condominium Corporation (4th Floor) </t>
  </si>
  <si>
    <t xml:space="preserve">MIDLAND PLAZA                 </t>
  </si>
  <si>
    <t xml:space="preserve"> Midland Plaza Condominium Corporation (8th Floor) </t>
  </si>
  <si>
    <t xml:space="preserve"> MTC Unit Owner's Assoc. Inc. </t>
  </si>
  <si>
    <t xml:space="preserve">METROPOLITAN TERRACES CONDO   </t>
  </si>
  <si>
    <t xml:space="preserve">NEW ALABANG TOWNHOMES         </t>
  </si>
  <si>
    <t xml:space="preserve">OLYMPIC HEIGHTS TOWER 1-3    </t>
  </si>
  <si>
    <t xml:space="preserve">ONE BEVERLY PLACE CONDOMINIUM </t>
  </si>
  <si>
    <t xml:space="preserve">ONE CENTRAL CONDOMINIUM       </t>
  </si>
  <si>
    <t>Hub</t>
  </si>
  <si>
    <t xml:space="preserve">ONE LAFAYETTE SQUARE          </t>
  </si>
  <si>
    <t>ONE ORCHARD CONDOMINIUM TWR 1-3</t>
  </si>
  <si>
    <t xml:space="preserve">PACIFIC REGENCY HOTEL         </t>
  </si>
  <si>
    <t>PALMDALE HEIGHTS BUILDING 1-6</t>
  </si>
  <si>
    <t xml:space="preserve">PARAGON PLAZA                 </t>
  </si>
  <si>
    <t xml:space="preserve">PARC CHATEAU CONDOMINIUM      </t>
  </si>
  <si>
    <t xml:space="preserve">PARC ROYALE CONDOMINIUM       </t>
  </si>
  <si>
    <t xml:space="preserve">PEARL OF THE ORIENT TOWER     </t>
  </si>
  <si>
    <t xml:space="preserve"> Penhurst Parkplace Condominium Corporation </t>
  </si>
  <si>
    <t>PENHURST PARKPLACE CONDOMINIUM</t>
  </si>
  <si>
    <t xml:space="preserve">PERLA MANSION                 </t>
  </si>
  <si>
    <t xml:space="preserve">PIONEER POINTE CONDOMINIUM    </t>
  </si>
  <si>
    <t xml:space="preserve">FOUR SEASONS                  </t>
  </si>
  <si>
    <t xml:space="preserve">PRINCETON RESIDENCES          </t>
  </si>
  <si>
    <t xml:space="preserve"> Raymond Realty Corp. (The Plaza Royale) </t>
  </si>
  <si>
    <t xml:space="preserve">PLAZA ROYALE                  </t>
  </si>
  <si>
    <t xml:space="preserve">REGENT PARKWAY CONDOMINIUM    </t>
  </si>
  <si>
    <t xml:space="preserve"> Renaissance 2000 Condominium Corporation </t>
  </si>
  <si>
    <t xml:space="preserve">RENAISSANCE 2000              </t>
  </si>
  <si>
    <t xml:space="preserve">RENAISSANCE 1000 TOWER D      </t>
  </si>
  <si>
    <t xml:space="preserve">RENAISSANCE 1000 TOWER F      </t>
  </si>
  <si>
    <t xml:space="preserve">RESIDENCIA DE REGINA CONDO    </t>
  </si>
  <si>
    <t xml:space="preserve">HARRISON RESIDENCES           </t>
  </si>
  <si>
    <t xml:space="preserve">RIDGEWOOD TOWER 3             </t>
  </si>
  <si>
    <t xml:space="preserve">RIDGEWOOD TOWER 1             </t>
  </si>
  <si>
    <t xml:space="preserve">RIDGEWOOD TOWER 2             </t>
  </si>
  <si>
    <t xml:space="preserve">RIVER GREEN RESIDENCES SOUTH  </t>
  </si>
  <si>
    <t xml:space="preserve">EAST OF GALLERIA WING A - C  </t>
  </si>
  <si>
    <t xml:space="preserve">101 NEWPORT BOULEVARD         </t>
  </si>
  <si>
    <t xml:space="preserve"> Terraprime Condomium ,  (Prima Residences) </t>
  </si>
  <si>
    <t xml:space="preserve">PRIMA RESIDENCES TERRAPRIME   </t>
  </si>
  <si>
    <t xml:space="preserve"> The Exchange Regency Condominium Corporation </t>
  </si>
  <si>
    <t xml:space="preserve">EXCHANGE REGENCY              </t>
  </si>
  <si>
    <t xml:space="preserve">SAPPHIRE BLOC NORTH &amp; SOUTH TOWER     </t>
  </si>
  <si>
    <t xml:space="preserve">TWO SEVEN RESIDENCES CONDO    </t>
  </si>
  <si>
    <t xml:space="preserve"> The Vantage at Kapitolyo </t>
  </si>
  <si>
    <t>Brian P</t>
  </si>
  <si>
    <t xml:space="preserve">UPTOWN RITZ RESIDENCE         </t>
  </si>
  <si>
    <t xml:space="preserve"> Valle Verde Mansions, Inc. </t>
  </si>
  <si>
    <t xml:space="preserve">VALLE VERDE MANSION           </t>
  </si>
  <si>
    <t xml:space="preserve"> Verawood Residences Condo. Corp. </t>
  </si>
  <si>
    <t xml:space="preserve">VERAWOOD RESIDENCES 1-7   </t>
  </si>
  <si>
    <t>6805 Ayala Avenue Condominium Corporation</t>
  </si>
  <si>
    <t xml:space="preserve">MULTINATIONAL BANCORPORTION CENTRE </t>
  </si>
  <si>
    <t>ACT Tower Condominium Corp.</t>
  </si>
  <si>
    <t xml:space="preserve">ACT TOWER </t>
  </si>
  <si>
    <t xml:space="preserve">AEON PRIME BUILDING </t>
  </si>
  <si>
    <t>ALABANG BUSINESS TOWER</t>
  </si>
  <si>
    <t>PRIME LAND</t>
  </si>
  <si>
    <t>ATLANTA CENTRE CONDOMINIUM CORPORATION</t>
  </si>
  <si>
    <t>Belvedere Tower Condominium Corporation</t>
  </si>
  <si>
    <t>BELVEDERE TOWER</t>
  </si>
  <si>
    <t>Citi Plaza (Portuguese Realty Inc.)</t>
  </si>
  <si>
    <t>CITI PLAZA</t>
  </si>
  <si>
    <t>Citicenter Condominium Corporation</t>
  </si>
  <si>
    <t>CITIBANK CENTER</t>
  </si>
  <si>
    <t>Crissant Plaza</t>
  </si>
  <si>
    <t xml:space="preserve">CRISSANT PLAZA </t>
  </si>
  <si>
    <t xml:space="preserve">DIAMOND RESIDENCES            </t>
  </si>
  <si>
    <t>DY INTERNATIONAL BUILDING MATERIALS CORP.</t>
  </si>
  <si>
    <t xml:space="preserve">DY INTERNATIONAL BUILDING </t>
  </si>
  <si>
    <t xml:space="preserve">Elizabeth Place Condominium Corporation </t>
  </si>
  <si>
    <t xml:space="preserve">ELIZABETH PLACE               </t>
  </si>
  <si>
    <t>Neil P.</t>
  </si>
  <si>
    <t>FOUNTAIN BREEZE CONDOMINIUM CORPORATION</t>
  </si>
  <si>
    <t>Mon Concepcion</t>
  </si>
  <si>
    <t>G. A. Yupangco &amp; Co., Inc.</t>
  </si>
  <si>
    <t xml:space="preserve">G.A. YUPANGCO BUILDING </t>
  </si>
  <si>
    <t xml:space="preserve">GREENBELT PARKPLACE           </t>
  </si>
  <si>
    <t>Kassel Condo. Corp.</t>
  </si>
  <si>
    <t xml:space="preserve">KASSEL CONDOMINIUM            </t>
  </si>
  <si>
    <t xml:space="preserve">KENSINGTON PLACE CONDOMINIUM  </t>
  </si>
  <si>
    <t xml:space="preserve">LPL Manor </t>
  </si>
  <si>
    <t xml:space="preserve">MAKATI EXECUTIVE TOWER 1      </t>
  </si>
  <si>
    <t>Makati Sky Plaza, Inc.</t>
  </si>
  <si>
    <t>6788 AYALA AVENUE</t>
  </si>
  <si>
    <t>NA</t>
  </si>
  <si>
    <t>Midland Plaza Condominium Corporation</t>
  </si>
  <si>
    <t xml:space="preserve">GOLDLAND MILLENIA TOWER       </t>
  </si>
  <si>
    <t>Ocean Tower Condo.</t>
  </si>
  <si>
    <t xml:space="preserve">OCEAN TOWER CONDOMINIUM       </t>
  </si>
  <si>
    <t xml:space="preserve">Ocean Tower Condo. </t>
  </si>
  <si>
    <t>JOHN P.</t>
  </si>
  <si>
    <t>ONE CORPORATE CENTER</t>
  </si>
  <si>
    <t>ONE MADISON PLACE (Luxury Residences)</t>
  </si>
  <si>
    <t>ILO-ILO</t>
  </si>
  <si>
    <t xml:space="preserve">PASIG OXFORD MANSION          </t>
  </si>
  <si>
    <t xml:space="preserve">PASIG ROYALE MANSION          </t>
  </si>
  <si>
    <t xml:space="preserve">PASIG WINDSOR MANSION         </t>
  </si>
  <si>
    <t xml:space="preserve">PEARL OF THE ORIENT TOWER </t>
  </si>
  <si>
    <t>Penhurst Parkplace Condominium Corporation</t>
  </si>
  <si>
    <t xml:space="preserve">Petaluma Properties, Inc. </t>
  </si>
  <si>
    <t>Prescon Philippines, Inc. (First Metro Strata )</t>
  </si>
  <si>
    <t>FIRST METRO STRATA CONDOMINIUM</t>
  </si>
  <si>
    <t xml:space="preserve">RICHVILLE CORPORATE CENTER </t>
  </si>
  <si>
    <t>Rite Shelter Dev. Corp. ( JV Managers Tower Condo)</t>
  </si>
  <si>
    <t xml:space="preserve">J V MANAGERS TOWER            </t>
  </si>
  <si>
    <t>SHERIDAN TOWERS CONDOMINIUM CORPORATION</t>
  </si>
  <si>
    <t>SKYLAND PLAZA</t>
  </si>
  <si>
    <t>Spring Residences Condominium Corporation</t>
  </si>
  <si>
    <t xml:space="preserve">SPRING RESIDENCES TOWER 1     </t>
  </si>
  <si>
    <t>The One Executive Condominium Corporation</t>
  </si>
  <si>
    <t>THE ONE EXECUTIVE OFFICE</t>
  </si>
  <si>
    <t>The Paseo Verde At Real Condominium Corporation</t>
  </si>
  <si>
    <t xml:space="preserve">PASEO VERDE AT REAL TOWER 1   </t>
  </si>
  <si>
    <t>LAS PIÑAS</t>
  </si>
  <si>
    <t>The Peak Tower (PHCOLO, INC.)</t>
  </si>
  <si>
    <t xml:space="preserve">THE PEAK BUILDING </t>
  </si>
  <si>
    <t xml:space="preserve">TIFFANY PLACE CONDOMINIUM     </t>
  </si>
  <si>
    <t>Triumph Development Corporation</t>
  </si>
  <si>
    <t xml:space="preserve">TRIUMPH BUILDING </t>
  </si>
  <si>
    <t xml:space="preserve">Two Roxas Triangle Makati </t>
  </si>
  <si>
    <t xml:space="preserve">TWO ROXAS TRIANGLE            </t>
  </si>
  <si>
    <t>TYCOON CENTER</t>
  </si>
  <si>
    <t>PASEO DE ROXAS BUILDING</t>
  </si>
  <si>
    <t>INTER ISLAND INFO SYS INC.</t>
  </si>
  <si>
    <t>TRI PH</t>
  </si>
  <si>
    <t>MONTHLY</t>
  </si>
  <si>
    <t>SOFT COPY</t>
  </si>
  <si>
    <t>ACG Realty Corporation</t>
  </si>
  <si>
    <t xml:space="preserve">ACG RESIDENCES                </t>
  </si>
  <si>
    <t>John P.</t>
  </si>
  <si>
    <t>ADB Tower Condominium Association, Inc.</t>
  </si>
  <si>
    <t xml:space="preserve">ADB TOWER                     </t>
  </si>
  <si>
    <t>TIER 2</t>
  </si>
  <si>
    <t>Meann J.</t>
  </si>
  <si>
    <t xml:space="preserve">ADMIRAL BAYSUITES CONDOMINIUM </t>
  </si>
  <si>
    <t>AIC Grande Tower Condominium Corporation</t>
  </si>
  <si>
    <t xml:space="preserve">AIC GRANDE TOWER              </t>
  </si>
  <si>
    <t>Lyn Maloles</t>
  </si>
  <si>
    <t xml:space="preserve">AIC Grande Tower Condominium Corporation  </t>
  </si>
  <si>
    <t xml:space="preserve">ASIANA OASIS BUILDING ANANDA  </t>
  </si>
  <si>
    <t>TIER 3</t>
  </si>
  <si>
    <t>Mon C.</t>
  </si>
  <si>
    <t>AVIDA TOWERS BGC 9TH AVENUE CONDOMINIUM CORP</t>
  </si>
  <si>
    <t xml:space="preserve">AVIDA TOWERS BGC TOWER 1      </t>
  </si>
  <si>
    <t>Allen P.</t>
  </si>
  <si>
    <t>AVIDA TOWERS SAN LORENZO TWR 1 TWR 2</t>
  </si>
  <si>
    <t>Ayala Southvale Village Homeowners Assn., Inc.</t>
  </si>
  <si>
    <t>CAVITE</t>
  </si>
  <si>
    <t>NONE</t>
  </si>
  <si>
    <t>Bonifacio Heights Residences Condominium Corp.</t>
  </si>
  <si>
    <t xml:space="preserve">CALIFORNIA GARDEN SQUARE      </t>
  </si>
  <si>
    <t>Cedarcrest Condominium Corporation</t>
  </si>
  <si>
    <t xml:space="preserve">CEDAR CREST AMARANTH          </t>
  </si>
  <si>
    <t>Chimes Greenhills Condominium Corporation</t>
  </si>
  <si>
    <t>Columbia Owners Association Inc</t>
  </si>
  <si>
    <t xml:space="preserve">COLUMBIAN INTERNATIONAL TOWER </t>
  </si>
  <si>
    <t>Cordova Condominium Corporation</t>
  </si>
  <si>
    <t xml:space="preserve">CORDOVA CONDOMINIUM           </t>
  </si>
  <si>
    <t>D' University Place Condominium Corporation</t>
  </si>
  <si>
    <t xml:space="preserve">D UNIVERSITY PLACE            </t>
  </si>
  <si>
    <t>PAGE ONE BUILDING ASSOCIATION</t>
  </si>
  <si>
    <t>East Court Properties &amp; Management Corporation</t>
  </si>
  <si>
    <t xml:space="preserve">AURORA RESIDENCES             </t>
  </si>
  <si>
    <t>Jonalyn Mateo</t>
  </si>
  <si>
    <t>8931402/8133364/jonalyn.mateo@sosajbmanagement.com</t>
  </si>
  <si>
    <t>Forbeswood Parklane Condominium Association Inc.</t>
  </si>
  <si>
    <t>Galleria Regency Condominium Corporation</t>
  </si>
  <si>
    <t xml:space="preserve">GALLERIA REGENCY CONDOMINIUM  </t>
  </si>
  <si>
    <t xml:space="preserve">GREENBELT RADISSONS           </t>
  </si>
  <si>
    <t>Jade Pacific Holdings Corporation</t>
  </si>
  <si>
    <t xml:space="preserve">JADE PACIFIC RESIDENCES       </t>
  </si>
  <si>
    <t>Joven Saguid</t>
  </si>
  <si>
    <t>6339639/09956440179</t>
  </si>
  <si>
    <t>Ferdie A.</t>
  </si>
  <si>
    <t xml:space="preserve">Land Group, Inc. </t>
  </si>
  <si>
    <t xml:space="preserve">THE AVENUE RESIDENCES BLDG 1  </t>
  </si>
  <si>
    <t>Josie</t>
  </si>
  <si>
    <t>4556862/4537899/09177004027/09672358377 anzel</t>
  </si>
  <si>
    <t>Laurenz T.</t>
  </si>
  <si>
    <t xml:space="preserve">LITTLE BAGUIO GARDEN          </t>
  </si>
  <si>
    <t>Engr. Virgilio Presentacion</t>
  </si>
  <si>
    <t>Jennifer Manlolo</t>
  </si>
  <si>
    <t>Marina Square Suites Condominium Association, Inc.</t>
  </si>
  <si>
    <t xml:space="preserve">MARINA SQUARE SUITES CONDO    </t>
  </si>
  <si>
    <t>Marissa Pureza</t>
  </si>
  <si>
    <t>4042787/5267264</t>
  </si>
  <si>
    <t>Nordstrum Residences Condominium Corporation</t>
  </si>
  <si>
    <t xml:space="preserve">NORDSTRUM RESIDENCES          </t>
  </si>
  <si>
    <t>Oceanaire Residences Condominium Corp.</t>
  </si>
  <si>
    <t xml:space="preserve">OCEAN AIRE ZINNIA TOWER 4     </t>
  </si>
  <si>
    <t>N. San Juan</t>
  </si>
  <si>
    <t>5053127/+639176713222</t>
  </si>
  <si>
    <t>One Capitol Condominium Corporation</t>
  </si>
  <si>
    <t xml:space="preserve">ONE CAPITOL CONDOMINIUM       </t>
  </si>
  <si>
    <t>One Castilla Place Condominium Corporation</t>
  </si>
  <si>
    <t xml:space="preserve">ONE CASTILLA PLACE            </t>
  </si>
  <si>
    <t>cherry</t>
  </si>
  <si>
    <t>0282731870 PLDT</t>
  </si>
  <si>
    <t>One Magnificent Mile Condominium Corp.</t>
  </si>
  <si>
    <t>Zyra Antonio/eya Conde</t>
  </si>
  <si>
    <t>6374835/6374833/637483334</t>
  </si>
  <si>
    <t>One Oasis Condominium Corporation</t>
  </si>
  <si>
    <t xml:space="preserve">ONE OASIS CONDOMINIUM BLDG A  </t>
  </si>
  <si>
    <t xml:space="preserve">ONE SPATIAL CONDOMINIUM 1     </t>
  </si>
  <si>
    <t>Peninsula Enterprises &amp; Realty Dev't Corp.</t>
  </si>
  <si>
    <t>PENINSULA COURT</t>
  </si>
  <si>
    <t>Mabel /myla</t>
  </si>
  <si>
    <t>8123181/8966466</t>
  </si>
  <si>
    <t>Pieceland Corp.</t>
  </si>
  <si>
    <t>Jenibel Densing</t>
  </si>
  <si>
    <t>Pines Peak Tower  2</t>
  </si>
  <si>
    <t xml:space="preserve">Pines Peak Tower 1 </t>
  </si>
  <si>
    <t xml:space="preserve">PIONEER HIGHLANDS SOUTH       </t>
  </si>
  <si>
    <t>WEST INSULA</t>
  </si>
  <si>
    <t>SOUTH INSULA</t>
  </si>
  <si>
    <t>Residencias De Manila Bldg. 7 and 8 Condominium Assn. Inc.</t>
  </si>
  <si>
    <t xml:space="preserve">RESIDENCIA DE MANILA          </t>
  </si>
  <si>
    <t>5590804/5670090</t>
  </si>
  <si>
    <t>Robinsons Fort Residences Condominium Corporation</t>
  </si>
  <si>
    <t>THE FORT RESIDENCES</t>
  </si>
  <si>
    <t>Shiela Regular</t>
  </si>
  <si>
    <t>SUNVISION</t>
  </si>
  <si>
    <t>GATEWAY GARDEN HTS CONDOMINIUM</t>
  </si>
  <si>
    <t xml:space="preserve">ONE GATEWAY PLACE CONDOMINIUM </t>
  </si>
  <si>
    <t xml:space="preserve">GATEWAY REGENCY CONDOMINIUM   </t>
  </si>
  <si>
    <t>Robinsons Land Corporation</t>
  </si>
  <si>
    <t>CYBERSCAPE ALPHA</t>
  </si>
  <si>
    <t>EXXA TOWER</t>
  </si>
  <si>
    <t>Robinsons McKinley Park Residences Condonimium Corporation</t>
  </si>
  <si>
    <t xml:space="preserve">MCKINLEY PARK RESIDENCES      </t>
  </si>
  <si>
    <t>5192400/4786405</t>
  </si>
  <si>
    <t>Rockwell Land Corporation</t>
  </si>
  <si>
    <t xml:space="preserve">ROCKWELL CENTER               </t>
  </si>
  <si>
    <t xml:space="preserve">ROSEMONT TOWER                </t>
  </si>
  <si>
    <t>Alma Sanoria/Janet of Admin</t>
  </si>
  <si>
    <t>3733953/3733384</t>
  </si>
  <si>
    <t xml:space="preserve">RPR-MANILA CONDOMINIUM CORPORATION </t>
  </si>
  <si>
    <t>Raizza Francisco</t>
  </si>
  <si>
    <t xml:space="preserve">SAN BENISSA CASA BARCELONA    </t>
  </si>
  <si>
    <t>Candy Crusis-Santiago</t>
  </si>
  <si>
    <t>9219288/9831024/09159063800</t>
  </si>
  <si>
    <t xml:space="preserve">SAN LORENZO PLACE TWR 1       </t>
  </si>
  <si>
    <t>Johnie E. Orias/Lloyd Christopher Lappay</t>
  </si>
  <si>
    <t>7752-1271 </t>
  </si>
  <si>
    <t xml:space="preserve">SAN LORENZO PLACE TWR 2       </t>
  </si>
  <si>
    <t xml:space="preserve">SAN LORENZO PLACE TWR 3       </t>
  </si>
  <si>
    <t xml:space="preserve">SAN LORENZO PLACE TWR 4       </t>
  </si>
  <si>
    <t xml:space="preserve">SEA RESIDENCES CONDO TOWER A  </t>
  </si>
  <si>
    <t>Serendra Inc. ( The Aston At Two Serendra )</t>
  </si>
  <si>
    <t xml:space="preserve">THE ASTON AT TWO SERENDRA     </t>
  </si>
  <si>
    <t>Zaira Tioxon/Rowena Dualte/ Jovi Samosa 9165484 admin/Sam Salinas</t>
  </si>
  <si>
    <t>846-1345</t>
  </si>
  <si>
    <t>Serendra Inc. ( The East Tower )</t>
  </si>
  <si>
    <t xml:space="preserve">ONE SERENDRA EAST TOWER       </t>
  </si>
  <si>
    <t>Serendra Inc. ( The Meranti at Two Serendra )</t>
  </si>
  <si>
    <t xml:space="preserve">THE MERANTI AT TWO SERENDRA   </t>
  </si>
  <si>
    <t>Serendra Inc. ( The Red Oaks )</t>
  </si>
  <si>
    <t xml:space="preserve">THE RED OAK TWO SERENDRA      </t>
  </si>
  <si>
    <t>Serendra Inc. ( West Tower )</t>
  </si>
  <si>
    <t xml:space="preserve">ONE SERENDRA WEST TOWER       </t>
  </si>
  <si>
    <t>Serendra Inc. (Serendra One B)</t>
  </si>
  <si>
    <t xml:space="preserve">BAMBOO ONE SERENDRA           </t>
  </si>
  <si>
    <t>Serendra Inc. (Serendra One D)</t>
  </si>
  <si>
    <t xml:space="preserve">NARRA ONE SERENDRA            </t>
  </si>
  <si>
    <t>Serendra Inc. (Serendra Two C)</t>
  </si>
  <si>
    <t xml:space="preserve">TWO SERENDRA TOWER CALLERY    </t>
  </si>
  <si>
    <t>Serendra Inc. (Serendra Two D)</t>
  </si>
  <si>
    <t xml:space="preserve">TWO SERENDRA TOWER DOLCE      </t>
  </si>
  <si>
    <t xml:space="preserve">SHELL RESIDENCES TOWER A      </t>
  </si>
  <si>
    <t xml:space="preserve">PASAY </t>
  </si>
  <si>
    <t xml:space="preserve">SHELL RESIDENCES TOWER B      </t>
  </si>
  <si>
    <t>Shore Residences Condominium Corporation</t>
  </si>
  <si>
    <t xml:space="preserve">SHORE RESIDENCES TOWER A      </t>
  </si>
  <si>
    <t xml:space="preserve">SHORE 2 RESIDENCES TOWER 1    </t>
  </si>
  <si>
    <t xml:space="preserve">Smartman Properties, Inc. </t>
  </si>
  <si>
    <t xml:space="preserve">ISLAND TOWER                  </t>
  </si>
  <si>
    <t>Jen Midal</t>
  </si>
  <si>
    <t>9541094/9541550</t>
  </si>
  <si>
    <t>Soho Central Condominium Corporation</t>
  </si>
  <si>
    <t xml:space="preserve">SOHO CENTRAL CONDOMINIUM      </t>
  </si>
  <si>
    <t>Sonic Steel Industries, Inc.</t>
  </si>
  <si>
    <t>BPI BINONDO BUILDING</t>
  </si>
  <si>
    <t>South of Market Condominium Corp.</t>
  </si>
  <si>
    <t>SOUTH OF MARKET COND NORTH TWR</t>
  </si>
  <si>
    <t>Spazio Bernardo Condominium Corporation</t>
  </si>
  <si>
    <t xml:space="preserve">SPAZIO BERNARDO ANTHEA        </t>
  </si>
  <si>
    <t>STATE CENTRE CONDOMINIUM CORP.</t>
  </si>
  <si>
    <t>State Properties Corporation</t>
  </si>
  <si>
    <t>Ms Nescie Dela Cruz - Head</t>
  </si>
  <si>
    <t>2340502/2342352</t>
  </si>
  <si>
    <t xml:space="preserve">STELLAR PLACE CLARIS BUILDING </t>
  </si>
  <si>
    <t>Sunny Villas Condominium Corporation</t>
  </si>
  <si>
    <t xml:space="preserve">SUNNY VILLAS BUILDING 1       </t>
  </si>
  <si>
    <t xml:space="preserve">SUNNY VILLAS BUILDING 2       </t>
  </si>
  <si>
    <t>ECO TOWER</t>
  </si>
  <si>
    <t>Rudolph Benedict Nerona</t>
  </si>
  <si>
    <t>5560964/5560653/5501258</t>
  </si>
  <si>
    <t xml:space="preserve">SWIRE ELAN CONDOMINIUM        </t>
  </si>
  <si>
    <t>Jane Perez/elansuitess@yahoo.com</t>
  </si>
  <si>
    <t>7447878 LOC. 165</t>
  </si>
  <si>
    <t xml:space="preserve">TARA RESIDENCES               </t>
  </si>
  <si>
    <t>The Address At Wack Wack Condominium Corporation</t>
  </si>
  <si>
    <t xml:space="preserve">THE ADDRESS AT WACK WACK      </t>
  </si>
  <si>
    <t>The Amaryllis Condominium Corporation</t>
  </si>
  <si>
    <t xml:space="preserve">THE AMARYLLIS CONDOMINIUM     </t>
  </si>
  <si>
    <t xml:space="preserve">BILTMORE CONDOMINIUM          </t>
  </si>
  <si>
    <t>The Columns Ayala Avenue Condominium Corporation</t>
  </si>
  <si>
    <t xml:space="preserve">THE COLUMNS                   </t>
  </si>
  <si>
    <t>909-0015 to 16</t>
  </si>
  <si>
    <t>THE EASTWOOD EXCELSIOR TOWER 1</t>
  </si>
  <si>
    <t>The Eastwood Legrand Condo. Assoc., Inc.</t>
  </si>
  <si>
    <t>The Eisenhower Condominium Corporation</t>
  </si>
  <si>
    <t xml:space="preserve">EISENHOWER CONDOMINIUM        </t>
  </si>
  <si>
    <t>Rose Manantan</t>
  </si>
  <si>
    <t>The Enterprise Center Condominium Corporation</t>
  </si>
  <si>
    <t>The Fifth At Rafael Condominium Corporation</t>
  </si>
  <si>
    <t xml:space="preserve">THE FIFTH AT RAFAEL           </t>
  </si>
  <si>
    <t>The Fort Trion Towers Condominium Corporation</t>
  </si>
  <si>
    <t xml:space="preserve">THE FORT TRION TOWER 1        </t>
  </si>
  <si>
    <t>The Frabella I Condominium Corporation</t>
  </si>
  <si>
    <t xml:space="preserve">FRABELLA 1                    </t>
  </si>
  <si>
    <t>Legorio Sabarias Jr.</t>
  </si>
  <si>
    <t xml:space="preserve">GARDEN HEIGHTS CONDOMINIUM    </t>
  </si>
  <si>
    <t>CIANNO PLAZA CONDOMINIUM</t>
  </si>
  <si>
    <t>THE GRAND EASTWOOD PALAZZO CONDOMINIUM ASSOCIATION INC.</t>
  </si>
  <si>
    <t>EASTWOOD PALAZZO DA VINCI BLDG</t>
  </si>
  <si>
    <t xml:space="preserve">GREENBELT CHANCELLOR          </t>
  </si>
  <si>
    <t>The Icon Residences Condominium Corporation</t>
  </si>
  <si>
    <t xml:space="preserve">ICON RESIDENCES TOWER 1 BLDG  </t>
  </si>
  <si>
    <t>Mary Ann Pangan</t>
  </si>
  <si>
    <t>5191073/5191075</t>
  </si>
  <si>
    <t>The Infinity Condominium Corporation</t>
  </si>
  <si>
    <t xml:space="preserve">THE INFINITY TOWER            </t>
  </si>
  <si>
    <t>Maybel De los Reyes</t>
  </si>
  <si>
    <t>5190428/5532446</t>
  </si>
  <si>
    <t>The JMT Condominium Corporation</t>
  </si>
  <si>
    <t>Ruby-Ruth Merez (Bldg Services Mgr.)</t>
  </si>
  <si>
    <t>86312491/6338728</t>
  </si>
  <si>
    <t>THE MALAYAN PLAZA CONDOMINIUM OWNERS' ASSOCIATION, INC.</t>
  </si>
  <si>
    <t xml:space="preserve">THE MALAYAN PLAZA             </t>
  </si>
  <si>
    <t>The Mezza Residences Condominium Association, Inc.</t>
  </si>
  <si>
    <t xml:space="preserve">MEZZA RESIDENCES TOWER 1      </t>
  </si>
  <si>
    <t xml:space="preserve">MEZZA RESIDENCES TOWER 2      </t>
  </si>
  <si>
    <t>THE NEW VALLE VERDE TERRACES, INC.</t>
  </si>
  <si>
    <t xml:space="preserve">VALLE VERDE TERRACES          </t>
  </si>
  <si>
    <t>The Peak Condominium Corporation</t>
  </si>
  <si>
    <t xml:space="preserve">THE PEAK TOWER CONDOMINIUM    </t>
  </si>
  <si>
    <t>The Pearl Place Condominium Corporation</t>
  </si>
  <si>
    <t xml:space="preserve">THE PEARL PLAZA               </t>
  </si>
  <si>
    <t>The Regency at Salcedo Condominium Corporation</t>
  </si>
  <si>
    <t xml:space="preserve">REGENCY AT SALCEDO            </t>
  </si>
  <si>
    <t>The Salcedo Park Condominium Association, Inc.</t>
  </si>
  <si>
    <t xml:space="preserve">SALCEDO PARK TOWER 1          </t>
  </si>
  <si>
    <t>The Sapphire Residences Condo. Corp.</t>
  </si>
  <si>
    <t xml:space="preserve">SAPPHIRE RESIDENCES           </t>
  </si>
  <si>
    <t>Ms. Elizabeth J. Joaquin</t>
  </si>
  <si>
    <t xml:space="preserve">8519-1393/519-1602 </t>
  </si>
  <si>
    <t>The Twin Towers Condominium Corporation</t>
  </si>
  <si>
    <t xml:space="preserve">TWIN TOWERS                   </t>
  </si>
  <si>
    <t>Three Salcedo Place Condominium Corporation</t>
  </si>
  <si>
    <t xml:space="preserve">THREE SALCEDO PLACE           </t>
  </si>
  <si>
    <t xml:space="preserve">TIVOLI GARDEN BAUHINIA BLDG   </t>
  </si>
  <si>
    <t xml:space="preserve">TIVOLI GARDEN HELICONIA BLDG  </t>
  </si>
  <si>
    <t xml:space="preserve">TIVOLI GARDEN HIBISCUS BLDG   </t>
  </si>
  <si>
    <t xml:space="preserve">TIVOLI GARDEN IRIS BLDG       </t>
  </si>
  <si>
    <t>TMR - New Manila Condominium Corporation</t>
  </si>
  <si>
    <t xml:space="preserve">MAGNOLIA RESIDENCES TOWER A   </t>
  </si>
  <si>
    <t>Torre Lorenzo Condominium Corporation</t>
  </si>
  <si>
    <t xml:space="preserve">TORRE LORENZO CONDOMINIUM     </t>
  </si>
  <si>
    <t>Torre Venezia Condominium Association, Inc.</t>
  </si>
  <si>
    <t xml:space="preserve">TORRE VENEZIA                 </t>
  </si>
  <si>
    <t>TERMINATED</t>
  </si>
  <si>
    <t>Trees Residences Condominium Corporation</t>
  </si>
  <si>
    <t xml:space="preserve">TREES RESIDENCES ACACIA TWR 1 </t>
  </si>
  <si>
    <t>Tropical Palms Condominium Corporation</t>
  </si>
  <si>
    <t xml:space="preserve">TROPICAL PALMS                </t>
  </si>
  <si>
    <t xml:space="preserve">TWO LAFAYETTE SQUARE          </t>
  </si>
  <si>
    <t>University Tower 1 Condominium</t>
  </si>
  <si>
    <t xml:space="preserve">UNIVERSITY TOWER CONDOMINIUM  </t>
  </si>
  <si>
    <t>Upscale Realty Holdings Corporation</t>
  </si>
  <si>
    <t>Ramil O. Giray</t>
  </si>
  <si>
    <t xml:space="preserve">URDANETA APARTMENT            </t>
  </si>
  <si>
    <t>Valencia Hills Condominium Corporation</t>
  </si>
  <si>
    <t xml:space="preserve">VALENCIA HILLS CONDO TOWER A  </t>
  </si>
  <si>
    <t xml:space="preserve">VALENCIA HILLS CONDO TOWER B  </t>
  </si>
  <si>
    <t>Viera Residences Condominium Corporation</t>
  </si>
  <si>
    <t>Virra 1 Luxury Apartment Condominium Corporation</t>
  </si>
  <si>
    <t>Orlando Marcelo/Evangeline Medalia</t>
  </si>
  <si>
    <t xml:space="preserve">WACK WACK TWIN TOWER A        </t>
  </si>
  <si>
    <t xml:space="preserve">WACK WACK TWIN TOWER B        </t>
  </si>
  <si>
    <t>West of Ayala Condo Corp.</t>
  </si>
  <si>
    <t xml:space="preserve">WEST OF AYALA CONDOMINIUM     </t>
  </si>
  <si>
    <t xml:space="preserve">WESTGATE PLAZA CONDOMINIUM    </t>
  </si>
  <si>
    <t>BANK DETAILS</t>
  </si>
  <si>
    <t>With Bank Details</t>
  </si>
  <si>
    <t>Refuse to send Bank Details</t>
  </si>
  <si>
    <t>WITH BANK DETAILS</t>
  </si>
  <si>
    <t>Without Bank Details</t>
  </si>
  <si>
    <t>With bank Details</t>
  </si>
  <si>
    <t>Not Active</t>
  </si>
  <si>
    <t>For Check Payment</t>
  </si>
  <si>
    <t>10 years + 6 mos</t>
  </si>
  <si>
    <t>BPI</t>
  </si>
  <si>
    <t xml:space="preserve"> METROPOLITAN BANK &amp; TRUST COMPANY</t>
  </si>
  <si>
    <t>SECURITY BANK</t>
  </si>
  <si>
    <t xml:space="preserve">BDO </t>
  </si>
  <si>
    <t xml:space="preserve"> Eastwest Bank</t>
  </si>
  <si>
    <t>BANK OF THE PHILIPPINE ISLAND</t>
  </si>
  <si>
    <t>UCPB</t>
  </si>
  <si>
    <t>BDO</t>
  </si>
  <si>
    <t>PNB</t>
  </si>
  <si>
    <t>ROBINSONS BANK</t>
  </si>
  <si>
    <t>CHINABANK</t>
  </si>
  <si>
    <t>UNIONBANK</t>
  </si>
  <si>
    <t>Metrobank</t>
  </si>
  <si>
    <t>UCPB BANK</t>
  </si>
  <si>
    <t>CHINABANK Savings Bank</t>
  </si>
  <si>
    <t>EASTWEST BANK</t>
  </si>
  <si>
    <t>METROBANK</t>
  </si>
  <si>
    <t>BANCO DE ORO</t>
  </si>
  <si>
    <t>no contract</t>
  </si>
  <si>
    <t>Robinsons Bank</t>
  </si>
  <si>
    <t>ROBINSONS BANK CORPORATION</t>
  </si>
  <si>
    <t>Metropolitan Bank &amp; Trust Company</t>
  </si>
  <si>
    <t>CHINABANK CORPORATION</t>
  </si>
  <si>
    <t>RCBC</t>
  </si>
  <si>
    <t>CHECK PAYMENT ONLY</t>
  </si>
  <si>
    <t> CHINA BANK</t>
  </si>
  <si>
    <t>UNION BANK OF THE PHILS.</t>
  </si>
  <si>
    <t>EASTWEST</t>
  </si>
  <si>
    <t>BPI FAMILY SAVINGS BANK</t>
  </si>
  <si>
    <t>Metro Bank(Metropolitan Bank &amp; Trust Company)</t>
  </si>
  <si>
    <t>BANCO DE ORO (BDO) UNIBANK</t>
  </si>
  <si>
    <t>Metropolitan Bank &amp; Trust Company (MBTC)</t>
  </si>
  <si>
    <t xml:space="preserve">Metrobank </t>
  </si>
  <si>
    <t>MetroBank</t>
  </si>
  <si>
    <t>BDO / METROBANK</t>
  </si>
  <si>
    <t>Processor</t>
  </si>
  <si>
    <t>Noel Aliazas</t>
  </si>
  <si>
    <t>Artemio Valiente</t>
  </si>
  <si>
    <t>636-9292 loc 5772</t>
  </si>
  <si>
    <t>Imee Mejia</t>
  </si>
  <si>
    <t>636-9292 loc 5775 </t>
  </si>
  <si>
    <t>636-9292 loc 5826</t>
  </si>
  <si>
    <t>Address</t>
  </si>
  <si>
    <t>Tin</t>
  </si>
  <si>
    <t>ESCALADES AT 20TH AVENUE CONDOMINIUM CORPORATION</t>
  </si>
  <si>
    <t>Area</t>
  </si>
  <si>
    <t>CHEQUE AMOUNT</t>
  </si>
  <si>
    <t>OR NUMBER</t>
  </si>
  <si>
    <t>OR DATE</t>
  </si>
  <si>
    <t>CONTACT PERSON</t>
  </si>
  <si>
    <t>CONTACT NUMBER</t>
  </si>
  <si>
    <t>ADDRESS</t>
  </si>
  <si>
    <t>TO FOLLOW</t>
  </si>
  <si>
    <t>2022-03-15</t>
  </si>
  <si>
    <t>Maine</t>
  </si>
  <si>
    <t>20th Avenue San Roque 3, Cubao, Quezon City</t>
  </si>
  <si>
    <t>Vendor Name</t>
  </si>
  <si>
    <t>Phone Number</t>
  </si>
  <si>
    <t>Company Code</t>
  </si>
  <si>
    <t>Sky Contact Person</t>
  </si>
  <si>
    <t>Sky Phone Number</t>
  </si>
  <si>
    <t>Sky Email Address</t>
  </si>
  <si>
    <t>Internal Order 1</t>
  </si>
  <si>
    <t>Internal Order 2</t>
  </si>
  <si>
    <t>VAT EXEMPT AS PER TRAIN LAW..ATTACHED TRAIN LAW NOTICE</t>
  </si>
  <si>
    <t>Remarks: Submitted Original SOA for the period of MAR 31,2022 -  APR 30,2022</t>
  </si>
  <si>
    <t>Reximie Pagatpat</t>
  </si>
  <si>
    <t>Approved by:</t>
  </si>
  <si>
    <t>Recommending Approval (DEPT / DIV HEAD):</t>
  </si>
  <si>
    <t>Prepared by:</t>
  </si>
  <si>
    <t>MAY 2022/POWER SUPPLY / 168.50KWH</t>
  </si>
  <si>
    <t>SCBR0PAS7509 50%</t>
  </si>
  <si>
    <t>SCCABPAS7509 50%</t>
  </si>
  <si>
    <t>Electric bill of Condominium</t>
  </si>
  <si>
    <t>Text</t>
  </si>
  <si>
    <t>Amount</t>
  </si>
  <si>
    <t>Tax</t>
  </si>
  <si>
    <t>Assignment</t>
  </si>
  <si>
    <t>Internal Order</t>
  </si>
  <si>
    <t>Cost Center</t>
  </si>
  <si>
    <t>D/C</t>
  </si>
  <si>
    <t>TOTAL AMOUNT:</t>
  </si>
  <si>
    <t>MAY 2022/POWER SUPPLY /033122-043022</t>
  </si>
  <si>
    <t>Description:</t>
  </si>
  <si>
    <t>opssupportgroup@skycable.com</t>
  </si>
  <si>
    <t>Email:</t>
  </si>
  <si>
    <t>CHEQUE</t>
  </si>
  <si>
    <t>Payment Method:</t>
  </si>
  <si>
    <t>6369292 loc 5775</t>
  </si>
  <si>
    <t>Phone:</t>
  </si>
  <si>
    <t>Division/Subsidiary ID:</t>
  </si>
  <si>
    <t>Imelda G. Mejia</t>
  </si>
  <si>
    <t>Contact Person:</t>
  </si>
  <si>
    <t>Network Operations</t>
  </si>
  <si>
    <t>Division/Subsidiary:</t>
  </si>
  <si>
    <t>REQUEST INFORMATION</t>
  </si>
  <si>
    <t>201-505-746-000</t>
  </si>
  <si>
    <t>TIN:</t>
  </si>
  <si>
    <t> Tel: 7910-1826 /( Fax: 8638-4406)/IreneJoy Alayza</t>
  </si>
  <si>
    <t>MEZZANINE FLR MEDICAL PLAZA SAN MIGUEL AVENUE,BRGY SAN ANTONIO,ORTIGAS CENTER,PASIG CITY 1605</t>
  </si>
  <si>
    <t>Address:</t>
  </si>
  <si>
    <t>Vendor Name:</t>
  </si>
  <si>
    <t>Vendor Code:</t>
  </si>
  <si>
    <t>VENDOR INFORMATION</t>
  </si>
  <si>
    <t>REQUEST FOR PAYMENT</t>
  </si>
  <si>
    <t>Document Type:</t>
  </si>
  <si>
    <t>To avoid disconnection</t>
  </si>
  <si>
    <t>REASON for URGENCY:</t>
  </si>
  <si>
    <t>May 10 ,2022</t>
  </si>
  <si>
    <t>Document Date:</t>
  </si>
  <si>
    <t>Y</t>
  </si>
  <si>
    <t>URGENT:</t>
  </si>
  <si>
    <t xml:space="preserve">            Company Code:</t>
  </si>
  <si>
    <t>PLS. DO NOT DELAY</t>
  </si>
  <si>
    <t xml:space="preserve">                                                                  6F, ELJ Building, Mother Ignacia St., Cor., Sgt. Esguerra St., Quezon City</t>
  </si>
  <si>
    <t>Form: RFP</t>
  </si>
  <si>
    <t>UTILITIES - RUSH</t>
  </si>
  <si>
    <t xml:space="preserve">                                                                  SKY CABLE CORPORATION AND SUBSIDIARIES</t>
  </si>
  <si>
    <t>RFP Creation</t>
  </si>
  <si>
    <t>**auto populate based on RFP Database</t>
  </si>
  <si>
    <t>Bill Period From</t>
  </si>
  <si>
    <t>**Calendar</t>
  </si>
  <si>
    <t>Current Reading</t>
  </si>
  <si>
    <t>Previous Reading</t>
  </si>
  <si>
    <t>Month</t>
  </si>
  <si>
    <t>Bill Period To</t>
  </si>
  <si>
    <t>** based on the Billed Period From (auto populate)</t>
  </si>
  <si>
    <t>Click History</t>
  </si>
  <si>
    <t>Consumption</t>
  </si>
  <si>
    <t>**subtract Currect Reading from Previous Reading</t>
  </si>
  <si>
    <t>** numbers only</t>
  </si>
  <si>
    <t>TOTAL AMOUNT</t>
  </si>
  <si>
    <t>Rate</t>
  </si>
  <si>
    <t>Vat Amount</t>
  </si>
  <si>
    <t>Interest</t>
  </si>
  <si>
    <t>Penalty</t>
  </si>
  <si>
    <t>Penalty/Interest Vat Amount</t>
  </si>
  <si>
    <t>Surcharge</t>
  </si>
  <si>
    <t>Miscellaneous</t>
  </si>
  <si>
    <t>Date Bill Received</t>
  </si>
  <si>
    <t>Due Date</t>
  </si>
  <si>
    <t>System</t>
  </si>
  <si>
    <t>Encoded by</t>
  </si>
  <si>
    <t>Sky Cable</t>
  </si>
  <si>
    <t>Destiny</t>
  </si>
  <si>
    <t>Sun Vision</t>
  </si>
  <si>
    <t>Tri.Ph</t>
  </si>
  <si>
    <t>Government Agency</t>
  </si>
  <si>
    <t>CAINTA</t>
  </si>
  <si>
    <t>CALOOCAN CITY</t>
  </si>
  <si>
    <t>PATEROS</t>
  </si>
  <si>
    <t>Ryan Silao</t>
  </si>
  <si>
    <t>Dianna May Carino</t>
  </si>
  <si>
    <t>Carlyn Calvadores</t>
  </si>
  <si>
    <t>Next Bill Date</t>
  </si>
  <si>
    <t>** 1 month after Billed Period From</t>
  </si>
  <si>
    <t>Download RFP</t>
  </si>
  <si>
    <t>** See RFP template</t>
  </si>
  <si>
    <t>** drop down</t>
  </si>
  <si>
    <t>Upload Copy of SOA</t>
  </si>
  <si>
    <t>** text</t>
  </si>
  <si>
    <t>** auto populate</t>
  </si>
  <si>
    <t>RFP DATABASE</t>
  </si>
  <si>
    <t>RFP Date/Document Date</t>
  </si>
  <si>
    <t>RFP Dashboard</t>
  </si>
  <si>
    <t>RFP
     Dashboard
     RFP Creation
     RFP Database</t>
  </si>
  <si>
    <t>Note:</t>
  </si>
  <si>
    <t>**capable of sorting per column</t>
  </si>
  <si>
    <t xml:space="preserve">**capable of searching </t>
  </si>
  <si>
    <t xml:space="preserve">          by company name</t>
  </si>
  <si>
    <t xml:space="preserve">          by RFP Date/Document Date</t>
  </si>
  <si>
    <t xml:space="preserve">          by Next Bill Date</t>
  </si>
  <si>
    <t>** capable of extracting data by date range (RFP Date/Document Date)</t>
  </si>
  <si>
    <t>** capable of deleting / editing rows</t>
  </si>
  <si>
    <t xml:space="preserve">          by Month and Year</t>
  </si>
  <si>
    <t>** upload jpg or pdf</t>
  </si>
  <si>
    <t xml:space="preserve">     Dashboard</t>
  </si>
  <si>
    <t xml:space="preserve">     RFP Database</t>
  </si>
  <si>
    <t xml:space="preserve">          RFP Creation</t>
  </si>
  <si>
    <t xml:space="preserve">          Update</t>
  </si>
  <si>
    <t>*** once populated and saved, data will go to the Dashboard</t>
  </si>
  <si>
    <t xml:space="preserve">          by vendor name</t>
  </si>
  <si>
    <t xml:space="preserve">          by Company Code</t>
  </si>
  <si>
    <t xml:space="preserve">          by Area</t>
  </si>
  <si>
    <t xml:space="preserve">          by System</t>
  </si>
  <si>
    <t>** capable of extracting data</t>
  </si>
  <si>
    <t>** Once saved, data will be transferred to RFP Database</t>
  </si>
  <si>
    <t>Quezon City</t>
  </si>
  <si>
    <t>** Sky provides list of Vendors</t>
  </si>
  <si>
    <t>**Coreserv will upload file</t>
  </si>
  <si>
    <t>** Coreserv will edit the file for dispatch</t>
  </si>
  <si>
    <t>edit</t>
  </si>
  <si>
    <t>Add Activity</t>
  </si>
  <si>
    <t>Dispatch Date</t>
  </si>
  <si>
    <t>Assigned To</t>
  </si>
  <si>
    <t>Team Code</t>
  </si>
  <si>
    <t>** Calendar</t>
  </si>
  <si>
    <t>** Drop Down</t>
  </si>
  <si>
    <t>** auto populate (lookup)</t>
  </si>
  <si>
    <t>Remarks</t>
  </si>
  <si>
    <t>Status</t>
  </si>
  <si>
    <t>Completion Date</t>
  </si>
  <si>
    <t>Action Taken</t>
  </si>
  <si>
    <t>** if activy is incomplete/not done, add activity again.</t>
  </si>
  <si>
    <t>Batch File</t>
  </si>
  <si>
    <t>Emailed By</t>
  </si>
  <si>
    <t>John Raymond Santos</t>
  </si>
  <si>
    <t>With Preferred Date</t>
  </si>
  <si>
    <t>Completed</t>
  </si>
  <si>
    <t>No.of Dispatch</t>
  </si>
  <si>
    <t>Intial Dashboard During Upload</t>
  </si>
  <si>
    <t>Final Dashboard with dispatch results</t>
  </si>
  <si>
    <t>Extraction Report</t>
  </si>
  <si>
    <t>** There will be 2 types of Extraction report</t>
  </si>
  <si>
    <t>1. Final Dashboard (as is)</t>
  </si>
  <si>
    <t>2. Prod Report</t>
  </si>
  <si>
    <t>Raymund Enage</t>
  </si>
  <si>
    <t>CS01</t>
  </si>
  <si>
    <t>CS02</t>
  </si>
  <si>
    <t>subs not availabke</t>
  </si>
  <si>
    <t>Revisit</t>
  </si>
  <si>
    <t>-</t>
  </si>
  <si>
    <t>Picked up OR</t>
  </si>
  <si>
    <t>Upload OR</t>
  </si>
  <si>
    <t>Upload SOA</t>
  </si>
  <si>
    <t>**upload jpg/pdf</t>
  </si>
  <si>
    <t>Successfully Picked Up</t>
  </si>
  <si>
    <t>Juy 3, 2022</t>
  </si>
  <si>
    <t>Yes</t>
  </si>
  <si>
    <t>Uploaded OR</t>
  </si>
  <si>
    <t>Uploaded SOA</t>
  </si>
  <si>
    <t>No</t>
  </si>
  <si>
    <t>OR</t>
  </si>
  <si>
    <t>view</t>
  </si>
  <si>
    <t>SOA</t>
  </si>
  <si>
    <t>RFP</t>
  </si>
  <si>
    <t>Assigned To (Name of Riders</t>
  </si>
  <si>
    <t>westgateuser4@gmail.com</t>
  </si>
  <si>
    <t>Jeorlyn Prado</t>
  </si>
  <si>
    <t>Active</t>
  </si>
  <si>
    <t>10 years plus 6 months</t>
  </si>
  <si>
    <t>July 1, 2008 to June 30, 2018</t>
  </si>
  <si>
    <t>29/09/2021</t>
  </si>
  <si>
    <t>₱2,494.58</t>
  </si>
  <si>
    <t>8128683/8934399</t>
  </si>
  <si>
    <t>Westgate Plaza Condominium Association, Inc.</t>
  </si>
  <si>
    <t>Expired</t>
  </si>
  <si>
    <t>5 years</t>
  </si>
  <si>
    <t>July 19 2005 to July 18 2010</t>
  </si>
  <si>
    <t>SOA cannot be settled by Sky Cable ( all SOAs to be settled by Destiny only)</t>
  </si>
  <si>
    <t>SOA CANNOT BE SETTLED BY SKY BECAUSE COVERING PERIOD WAS THE TIME OF DESTINY</t>
  </si>
  <si>
    <t>10 years plus 12 months</t>
  </si>
  <si>
    <t>Dec 2018 to November 2028</t>
  </si>
  <si>
    <t>₱1,527.64</t>
  </si>
  <si>
    <t>8886600/8886652</t>
  </si>
  <si>
    <t>Princess Ivy Dael</t>
  </si>
  <si>
    <t>no MOA</t>
  </si>
  <si>
    <t>No MOA</t>
  </si>
  <si>
    <t>NO CONTRACT with tempo agreement</t>
  </si>
  <si>
    <t>NO CONTRACT</t>
  </si>
  <si>
    <t>16/03/2020</t>
  </si>
  <si>
    <t>₱11,593.22</t>
  </si>
  <si>
    <t>8398-4661</t>
  </si>
  <si>
    <t>Metchie Artocillo</t>
  </si>
  <si>
    <t>West End Elysium Association Inc.</t>
  </si>
  <si>
    <t>wwttcc2012@gmail.com</t>
  </si>
  <si>
    <t>87270316 loc. 104</t>
  </si>
  <si>
    <t>COLEEN CULLA</t>
  </si>
  <si>
    <t>June 1 2008 to May 31 2018</t>
  </si>
  <si>
    <t>15/07/2021</t>
  </si>
  <si>
    <t>7270316 loc104/7260037</t>
  </si>
  <si>
    <t>Coleen Culla</t>
  </si>
  <si>
    <t xml:space="preserve">Wack Wack Twin Towers Condo. Corp. </t>
  </si>
  <si>
    <t>Wack Wack Twin Towers Condo. Corp.</t>
  </si>
  <si>
    <t>EXPIRED</t>
  </si>
  <si>
    <t>March 7 2005 to March 7 2010</t>
  </si>
  <si>
    <t>₱564.00</t>
  </si>
  <si>
    <t>NEWLY ENDORSED, STILL WAITING THE MOA FROM SIR FERDIE</t>
  </si>
  <si>
    <t>6 years</t>
  </si>
  <si>
    <t>June 22 2011 to June 22 2017</t>
  </si>
  <si>
    <t>21/01/2022</t>
  </si>
  <si>
    <t>22/12/2021</t>
  </si>
  <si>
    <t>7266441/7266440</t>
  </si>
  <si>
    <t>Cherry C. Carlos/ Maria Aneli Nacion</t>
  </si>
  <si>
    <t>22/04/2021</t>
  </si>
  <si>
    <t>Alden E. Ganaden</t>
  </si>
  <si>
    <t>5 years plus 12 months extension</t>
  </si>
  <si>
    <t>November 19, 2018-November 19, 2023 + 12 months extensionNov19, 2024.</t>
  </si>
  <si>
    <t>27/09/2021</t>
  </si>
  <si>
    <t>Ms Zia Binalla</t>
  </si>
  <si>
    <t>Urdaneta Apartments Condo. Corp.</t>
  </si>
  <si>
    <t>no Record in OneDrive</t>
  </si>
  <si>
    <t>28/10/2019</t>
  </si>
  <si>
    <t>₱15,285.32</t>
  </si>
  <si>
    <t>13/04/2019</t>
  </si>
  <si>
    <t>January 7 2008 to January 7 2018</t>
  </si>
  <si>
    <t>28/10/2021</t>
  </si>
  <si>
    <t>₱10,000.00</t>
  </si>
  <si>
    <t>Jerry Venegas</t>
  </si>
  <si>
    <t>tlsmkcondo2022@gmail.com</t>
  </si>
  <si>
    <t>8887-49-65</t>
  </si>
  <si>
    <t>HAZELINE MAE HERMITA</t>
  </si>
  <si>
    <t>6 years plus 12 months extension</t>
  </si>
  <si>
    <t>eptember 17, 2012 to September 16, 2018 + 12 months automatic renewal.,</t>
  </si>
  <si>
    <t>₱2,259.66</t>
  </si>
  <si>
    <t>0288874964/4695</t>
  </si>
  <si>
    <t xml:space="preserve">Hazeline </t>
  </si>
  <si>
    <t>Two Lafayette Square Condominium Association, Inc.</t>
  </si>
  <si>
    <t>7 years plus 12 months auto renewal</t>
  </si>
  <si>
    <t>March 4 2014 to March 3 2021 plus 12 months auto renewal</t>
  </si>
  <si>
    <t>15/11/2021</t>
  </si>
  <si>
    <t>15/10/2021</t>
  </si>
  <si>
    <t>Liza Villaflores</t>
  </si>
  <si>
    <t>6 years plus 6 months</t>
  </si>
  <si>
    <t>September 11 2015 to September 11 2021</t>
  </si>
  <si>
    <t>April 28 2008 to April 28 2013</t>
  </si>
  <si>
    <t>3747308/3746319</t>
  </si>
  <si>
    <t>Ycel Cabungcal</t>
  </si>
  <si>
    <t>25/11/2020</t>
  </si>
  <si>
    <t>₱1,555.20</t>
  </si>
  <si>
    <t>10 years</t>
  </si>
  <si>
    <t>March 13, 2012 to March 12, 2022</t>
  </si>
  <si>
    <t>28/09/2021</t>
  </si>
  <si>
    <t>₱246.03</t>
  </si>
  <si>
    <t>3100757 /521-1334</t>
  </si>
  <si>
    <t>Connie Antiga</t>
  </si>
  <si>
    <t>tmrbillingcollection@gmail.com</t>
  </si>
  <si>
    <t>Celeste A. Dela Torre</t>
  </si>
  <si>
    <t>March 24, 2014 to September 24, 2024</t>
  </si>
  <si>
    <t>12/23/201</t>
  </si>
  <si>
    <t>May Apple Joy Galvez</t>
  </si>
  <si>
    <t>July 20 2010 to July 20 2016</t>
  </si>
  <si>
    <t>₱2,661.12</t>
  </si>
  <si>
    <t>9424821/9426242</t>
  </si>
  <si>
    <t>Tivoli Garden Residences Corporation (Iris)</t>
  </si>
  <si>
    <t>₱1,881.60</t>
  </si>
  <si>
    <t>Tivoli Garden Residences Corporation (Hibiscus)</t>
  </si>
  <si>
    <t>₱2,056.32</t>
  </si>
  <si>
    <t>Tivoli Garden Residences Corporation (Heliconia)</t>
  </si>
  <si>
    <t>₱1,680.00</t>
  </si>
  <si>
    <t>Tivoli Garden Residences Corporation (Bauhinia)</t>
  </si>
  <si>
    <t>threesp.aa@gmail.com</t>
  </si>
  <si>
    <t>7933-2562</t>
  </si>
  <si>
    <t>PRECIOUS CABRADILLA</t>
  </si>
  <si>
    <t>April 1, 2014 to April 1, 2024</t>
  </si>
  <si>
    <t>17/06/2021</t>
  </si>
  <si>
    <t>7500803/8871007/7500800</t>
  </si>
  <si>
    <t>Mr. Jene Telma</t>
  </si>
  <si>
    <t>twintowers.aa@gmail.com</t>
  </si>
  <si>
    <t>Julle Romano</t>
  </si>
  <si>
    <t>November 26 2010 to November 26 2016</t>
  </si>
  <si>
    <t>29/05/2019</t>
  </si>
  <si>
    <t>₱9,473.88</t>
  </si>
  <si>
    <t>6250671/5768655/09778221115</t>
  </si>
  <si>
    <t>Chesca</t>
  </si>
  <si>
    <t>5 years plus 12 months</t>
  </si>
  <si>
    <t>October 28 2015 to October 28 2020</t>
  </si>
  <si>
    <t>₱17,848.33</t>
  </si>
  <si>
    <t>888-0557</t>
  </si>
  <si>
    <t>trasccaa@gmail.com</t>
  </si>
  <si>
    <t>Abegail dela Cruz</t>
  </si>
  <si>
    <t>September 11 2014 to September 11 2024</t>
  </si>
  <si>
    <t>₱1,544.75</t>
  </si>
  <si>
    <t>31/10/2021</t>
  </si>
  <si>
    <t>7521951/8871401/7521952</t>
  </si>
  <si>
    <t>CARLOS ERNESTO</t>
  </si>
  <si>
    <t>December 9 2013 to December 9 2023</t>
  </si>
  <si>
    <t>₱2,360.94</t>
  </si>
  <si>
    <t>17/04/2017</t>
  </si>
  <si>
    <t>18/03/2017</t>
  </si>
  <si>
    <t>6 years plus 12 months</t>
  </si>
  <si>
    <t>September 1 2014 to September 1 2020</t>
  </si>
  <si>
    <t>8811-3747/8848-2562</t>
  </si>
  <si>
    <t>Angelica Esparas</t>
  </si>
  <si>
    <t>August 1 2012 to August 1 2017</t>
  </si>
  <si>
    <t>14/01/2019</t>
  </si>
  <si>
    <t>₱5,701.84</t>
  </si>
  <si>
    <t>7/20/418</t>
  </si>
  <si>
    <t>9146019/6337403/9146019/82910070</t>
  </si>
  <si>
    <t>Richard De Jesus</t>
  </si>
  <si>
    <t>mezza1.billing@greenmist.ph</t>
  </si>
  <si>
    <t>Jen Juliano</t>
  </si>
  <si>
    <t>August 1 2014 to August 1 2020</t>
  </si>
  <si>
    <t>17/03/2022</t>
  </si>
  <si>
    <t>24/04/2022</t>
  </si>
  <si>
    <t>25/03/2022</t>
  </si>
  <si>
    <t>3531397/3695356</t>
  </si>
  <si>
    <t>Marjorie Angeles</t>
  </si>
  <si>
    <t xml:space="preserve">10 years </t>
  </si>
  <si>
    <t xml:space="preserve">August 24, 2012 to August 24, 2022 </t>
  </si>
  <si>
    <t>06/31/20</t>
  </si>
  <si>
    <t>July 1 2015 to June 31 2020</t>
  </si>
  <si>
    <t>27/11/2019</t>
  </si>
  <si>
    <t>₱42,690.89</t>
  </si>
  <si>
    <t>July 6 2010 to July 6 2020</t>
  </si>
  <si>
    <t>₱4,689.23</t>
  </si>
  <si>
    <t>₱2,100.00</t>
  </si>
  <si>
    <t>greenbeltchancellor@gmail.com</t>
  </si>
  <si>
    <t>8164272/8163272</t>
  </si>
  <si>
    <t>Gielyn Aureada</t>
  </si>
  <si>
    <t>5 years wit tempo agreement</t>
  </si>
  <si>
    <t xml:space="preserve">October 1 2010 to October 1 2015 </t>
  </si>
  <si>
    <t>20/09/2021</t>
  </si>
  <si>
    <t>8163272/3105184</t>
  </si>
  <si>
    <t>Krizzia Ann V. Palasigue</t>
  </si>
  <si>
    <t>The Greenbelt Chancellor Condo. Association, Inc.</t>
  </si>
  <si>
    <t>grandeastwoodpalazzo.a01@firstoceanic.com.ph</t>
  </si>
  <si>
    <t>ANGIELYN S. CONDINO</t>
  </si>
  <si>
    <t>5 years plus 6 months automatic renewal</t>
  </si>
  <si>
    <t>Mar 19, 2019 to Mar 19, 2024</t>
  </si>
  <si>
    <t>13/09/2021</t>
  </si>
  <si>
    <t>₱2,456.48</t>
  </si>
  <si>
    <t>6615793/5849147</t>
  </si>
  <si>
    <t>Julie Ann Cacao</t>
  </si>
  <si>
    <t>global_tower@yahoo.com</t>
  </si>
  <si>
    <t>Hilda Talia</t>
  </si>
  <si>
    <t>gen mascardo st bangkal makati</t>
  </si>
  <si>
    <t>18/01/2019</t>
  </si>
  <si>
    <t>₱24,000.00</t>
  </si>
  <si>
    <t xml:space="preserve">The Global Tower Inc. </t>
  </si>
  <si>
    <t>July 3 2003 to July 3 2009</t>
  </si>
  <si>
    <t>19/11/2020</t>
  </si>
  <si>
    <t>Egalyn "Egay" Ducut/ Tess Villarama</t>
  </si>
  <si>
    <t>The Garden Heights Condo. Corp.</t>
  </si>
  <si>
    <t>5 years plus 12 months automatic renewal</t>
  </si>
  <si>
    <t>January 27, 2014 to January 27, 2021</t>
  </si>
  <si>
    <t>₱120.86</t>
  </si>
  <si>
    <t>billing.triontowersacct@gmail.com</t>
  </si>
  <si>
    <t>Ria elaine Taneca</t>
  </si>
  <si>
    <t>December 9 2011 to December 9 2021</t>
  </si>
  <si>
    <t>₱8,137.00</t>
  </si>
  <si>
    <t>13/10/2021</t>
  </si>
  <si>
    <t>14/09/2021</t>
  </si>
  <si>
    <t>8175839/9552445</t>
  </si>
  <si>
    <t>Sheila Regular</t>
  </si>
  <si>
    <t>6 years plus 12 months automatic renewal</t>
  </si>
  <si>
    <t>June 29 2016 to June 28 2022</t>
  </si>
  <si>
    <t>₱7,469.72</t>
  </si>
  <si>
    <t>30/11/2021</t>
  </si>
  <si>
    <t>3 years</t>
  </si>
  <si>
    <t>June 1, 2018 to May 31, 2021</t>
  </si>
  <si>
    <t>7521000/5523303</t>
  </si>
  <si>
    <t>Cristy Macalino,cristy.macalino@spmsi.com.ph</t>
  </si>
  <si>
    <t>October 16 2019 to October 16 2029</t>
  </si>
  <si>
    <t>31/03/2022</t>
  </si>
  <si>
    <t>27/05/2013</t>
  </si>
  <si>
    <t>₱3,762.72</t>
  </si>
  <si>
    <t>February 6 2012 to February 5 2017 plus 6 months auto renewal</t>
  </si>
  <si>
    <t xml:space="preserve"> 584-9144</t>
  </si>
  <si>
    <t>Rex/Claudel delos Reyes</t>
  </si>
  <si>
    <t>The Eastwood Excelsior Condo. Association, Inc.</t>
  </si>
  <si>
    <t>November 8 2004 to November 8 2014</t>
  </si>
  <si>
    <t>₱46,061.10</t>
  </si>
  <si>
    <t>November 6 2011 to November 6 2021</t>
  </si>
  <si>
    <t>30/04/2022</t>
  </si>
  <si>
    <t>The Biltmore Condominium Corp.</t>
  </si>
  <si>
    <t>HUB</t>
  </si>
  <si>
    <t>July 7, 2016 to July 7, 2026</t>
  </si>
  <si>
    <t>3981835/3689718</t>
  </si>
  <si>
    <t>albert lacambra/Lovelyn Jane Dayrit</t>
  </si>
  <si>
    <t>theaddress.concierge@gmail.com</t>
  </si>
  <si>
    <t>8470-37-07</t>
  </si>
  <si>
    <t>RUBY RUTH</t>
  </si>
  <si>
    <t>June 28 2012 to June 28 2022</t>
  </si>
  <si>
    <t>₱10,660.62</t>
  </si>
  <si>
    <t>18/12/2020</t>
  </si>
  <si>
    <t>Ruby Ruth Reyboneria</t>
  </si>
  <si>
    <t>August 26 2014 to August 26 2019 plus 12  months automatic renewal</t>
  </si>
  <si>
    <t>16/02/2021</t>
  </si>
  <si>
    <t>Jaira Sta Ana</t>
  </si>
  <si>
    <t>Tara Residences Condominium Corp.</t>
  </si>
  <si>
    <t>elansuitess@yahoo.com</t>
  </si>
  <si>
    <t>Jane perez</t>
  </si>
  <si>
    <t>49 annapolis st. greenhills san juan</t>
  </si>
  <si>
    <t>10 years plus 12 months automatic renewal</t>
  </si>
  <si>
    <t>July 25, 2014 to July 24, 2024 plus 12 mos.</t>
  </si>
  <si>
    <t>Swire Elan Suites Condo. Corp.</t>
  </si>
  <si>
    <t>Irene Mackay Girao</t>
  </si>
  <si>
    <t>July 3 2014 to July 3 2019</t>
  </si>
  <si>
    <t xml:space="preserve">Super Prime Holdings, Inc. </t>
  </si>
  <si>
    <t>11 years</t>
  </si>
  <si>
    <t>March 31, 2015 to March 31, 2026</t>
  </si>
  <si>
    <t>16/02/2022</t>
  </si>
  <si>
    <t>16/01/2022</t>
  </si>
  <si>
    <t>Aileen Asuncion</t>
  </si>
  <si>
    <t>March 4 2014 to March 3 2019</t>
  </si>
  <si>
    <t>Abby Montecalbo/Racquel Pangilinan</t>
  </si>
  <si>
    <t>Stellar Place Condominium Corporation</t>
  </si>
  <si>
    <t>Dec 9 2011 to Dec 8 2021</t>
  </si>
  <si>
    <t>15/04/2021</t>
  </si>
  <si>
    <t>₱2,499.61</t>
  </si>
  <si>
    <t>March 31, 2015 to March 30, 2026</t>
  </si>
  <si>
    <t>441-2879 / 8938-0365</t>
  </si>
  <si>
    <t>Jocelyn Lyrom</t>
  </si>
  <si>
    <t>Feb 15 2008 to Feb 15 2018</t>
  </si>
  <si>
    <t>8560132/0129</t>
  </si>
  <si>
    <t>Jhex C. / Rachel G. / Aldwin A.</t>
  </si>
  <si>
    <t>23/09/2020</t>
  </si>
  <si>
    <t>16/09/2020</t>
  </si>
  <si>
    <t>n/A</t>
  </si>
  <si>
    <t>Liza Villavicencio</t>
  </si>
  <si>
    <t>theadministration.sohocentral@gmail.com</t>
  </si>
  <si>
    <t>Arnold Aspa</t>
  </si>
  <si>
    <t>10 years plus 6 months automatic renewal</t>
  </si>
  <si>
    <t>February    2009 to February 2019 plus 6 months auto renewal</t>
  </si>
  <si>
    <t>Joy Anne Mary Penales/ Arnold Aspa</t>
  </si>
  <si>
    <t>February 8  2011 to February 8 2021 plus 6 months auto renewal</t>
  </si>
  <si>
    <t>₱5,393.64</t>
  </si>
  <si>
    <t>SMDC</t>
  </si>
  <si>
    <t>5 year plus 6 months automatic renewal</t>
  </si>
  <si>
    <t>June 28  2017 to June 27 2022</t>
  </si>
  <si>
    <t>₱3,257.88</t>
  </si>
  <si>
    <t>18/04/2022</t>
  </si>
  <si>
    <t>19/03/2021</t>
  </si>
  <si>
    <t xml:space="preserve"> 7-796-3951 </t>
  </si>
  <si>
    <t>5 years plus 6 months</t>
  </si>
  <si>
    <t xml:space="preserve">April 13 2015 to April 13 2021 </t>
  </si>
  <si>
    <t>Jaylyn Alburo/Engr. Allan Michael M. Alviar</t>
  </si>
  <si>
    <t xml:space="preserve">Shell Residences Condominium Corp. </t>
  </si>
  <si>
    <t>August 6 2007 to August 6 2017</t>
  </si>
  <si>
    <t>21/02/2020</t>
  </si>
  <si>
    <t>₱2,654.93</t>
  </si>
  <si>
    <t>₱2,356.74</t>
  </si>
  <si>
    <t>July 30 2009 to July 30 2016</t>
  </si>
  <si>
    <t>₱2,527.81</t>
  </si>
  <si>
    <t>₱3,018.85</t>
  </si>
  <si>
    <t>November 16 2015 to November 16 2025</t>
  </si>
  <si>
    <t>May 30 2013 to May 30 2023</t>
  </si>
  <si>
    <t>₱1,614.93</t>
  </si>
  <si>
    <t xml:space="preserve">March 10 2015 to March 10 2025 </t>
  </si>
  <si>
    <t>₱3,060.33</t>
  </si>
  <si>
    <t>August 8 2011 to August 8 2021</t>
  </si>
  <si>
    <t>₱2,427.80</t>
  </si>
  <si>
    <t>September 12 2011 to September 12 2021</t>
  </si>
  <si>
    <t>₱2,263.32</t>
  </si>
  <si>
    <t>25/11/2019</t>
  </si>
  <si>
    <t>June 26 2015 to June 25 2021</t>
  </si>
  <si>
    <t>24/02/2022</t>
  </si>
  <si>
    <t>15/01/2022</t>
  </si>
  <si>
    <t>8856-0143</t>
  </si>
  <si>
    <t>Sea Residences Condominium Corp.</t>
  </si>
  <si>
    <t xml:space="preserve">5 years </t>
  </si>
  <si>
    <t>August 30 2013 to August 29 2018</t>
  </si>
  <si>
    <t>San Lorenzo Place Condominium Association, Inc. (Tower 4)</t>
  </si>
  <si>
    <t>San Lorenzo Place Condominium Association, Inc. (Tower 3)</t>
  </si>
  <si>
    <t>San Lorenzo Place Condominium Association, Inc. (Tower 2)</t>
  </si>
  <si>
    <t>accounting@slpcai.com</t>
  </si>
  <si>
    <t>Jincel Joy Sangalang</t>
  </si>
  <si>
    <t>San Lorenzo Place Condominium Association, Inc. (Tower 1)</t>
  </si>
  <si>
    <t>sanbenissa@cpmgi.com.ph</t>
  </si>
  <si>
    <t>09636206439/89219288/89831024</t>
  </si>
  <si>
    <t>Olive Quinto</t>
  </si>
  <si>
    <t>March 31, 2015 to March 31, 2025 plus 12 months auto renewal</t>
  </si>
  <si>
    <t>San Benissa Garden Villas Condiminium Corporation</t>
  </si>
  <si>
    <t>WAITING SOA</t>
  </si>
  <si>
    <t>October 13, 2014 to October 12, 2021 plus 12 months auto renewal</t>
  </si>
  <si>
    <t>21/07/2021</t>
  </si>
  <si>
    <t>₱5,044.76</t>
  </si>
  <si>
    <t>28/02/2021</t>
  </si>
  <si>
    <t>Rosemont Tower Condominium Association, Inc.</t>
  </si>
  <si>
    <t>carlosjohnm@rockwell.com.ph</t>
  </si>
  <si>
    <t>Carlos</t>
  </si>
  <si>
    <t>4 years</t>
  </si>
  <si>
    <t>January 1, 2018 to December 31, 2022</t>
  </si>
  <si>
    <t>09178057083/7930088</t>
  </si>
  <si>
    <t>SHANE</t>
  </si>
  <si>
    <t>February 8 2010 to February 8 2020</t>
  </si>
  <si>
    <t>20/02/2020</t>
  </si>
  <si>
    <t>₱2,247.39</t>
  </si>
  <si>
    <t>13/02/2020</t>
  </si>
  <si>
    <t>14/01/2020</t>
  </si>
  <si>
    <t xml:space="preserve">5 years plus 6 months </t>
  </si>
  <si>
    <t>September 23 2019 to September 22 2024</t>
  </si>
  <si>
    <t>22/07/2021</t>
  </si>
  <si>
    <t>₱8,745.71</t>
  </si>
  <si>
    <t>8397-1888 Local 32968</t>
  </si>
  <si>
    <t>Chona b. Pinzon</t>
  </si>
  <si>
    <t>3 years plus 6 months</t>
  </si>
  <si>
    <t>January 13, 2018 to January 13 2021</t>
  </si>
  <si>
    <t>₱2,618.03</t>
  </si>
  <si>
    <t>July 31 2012 to July 30 2022</t>
  </si>
  <si>
    <t>₱1,608.36</t>
  </si>
  <si>
    <t>6252273/7062357</t>
  </si>
  <si>
    <t>Maria Cristina Santamaria</t>
  </si>
  <si>
    <t>Robinsons Gateway Residences Condominium Corporation (Gateway Regency)</t>
  </si>
  <si>
    <t>June 24 2009 to June 24 2014</t>
  </si>
  <si>
    <t>₱1,691.92</t>
  </si>
  <si>
    <t>Robinsons Gateway Residences Condominium Corporation (Gateway Garden Heights)</t>
  </si>
  <si>
    <t>₱1,678.99</t>
  </si>
  <si>
    <t xml:space="preserve">Robinsons Gateway Residences Condominium Corporation </t>
  </si>
  <si>
    <t>November 8, 2010 to May 8, 2021</t>
  </si>
  <si>
    <t>November 1 2015 to October 31 2020</t>
  </si>
  <si>
    <t>₱1,967.52</t>
  </si>
  <si>
    <t>9610488/2777771</t>
  </si>
  <si>
    <t>Regine</t>
  </si>
  <si>
    <t xml:space="preserve">Power Concessionaires Inc  </t>
  </si>
  <si>
    <t>₱1,091.26</t>
  </si>
  <si>
    <t>phncc_north@yahoo.com</t>
  </si>
  <si>
    <t>7358-0570</t>
  </si>
  <si>
    <t>MICHELLE MASCOLINO</t>
  </si>
  <si>
    <t>November 23  2018 to November 22 2018</t>
  </si>
  <si>
    <t>25/01/2022</t>
  </si>
  <si>
    <t>26/12/2021</t>
  </si>
  <si>
    <t>3580570/3580571</t>
  </si>
  <si>
    <t>Jenny Dela Trinidad/Jennie Ros</t>
  </si>
  <si>
    <t>Pioneer Highlands North Condo. Corp.</t>
  </si>
  <si>
    <t>March 17 2021</t>
  </si>
  <si>
    <t>WAITING DOCS AND SOA FROM THE ADMIN</t>
  </si>
  <si>
    <t>15/11/2018</t>
  </si>
  <si>
    <t>₱3,216.00</t>
  </si>
  <si>
    <t>July 15 2016 to July 15 2019</t>
  </si>
  <si>
    <t>25/11/2021</t>
  </si>
  <si>
    <t>26/10/2021</t>
  </si>
  <si>
    <t>October 1, 2012 - September 30, 2022</t>
  </si>
  <si>
    <t>14/07/2021</t>
  </si>
  <si>
    <t>₱379.66</t>
  </si>
  <si>
    <t>17/09/2021</t>
  </si>
  <si>
    <t>18/08/2021</t>
  </si>
  <si>
    <t>8098809/8076478</t>
  </si>
  <si>
    <t>Kia Mari R. Empleo/ Arlene V. Cortes</t>
  </si>
  <si>
    <t>Park Trade Centre Condominium Corp.</t>
  </si>
  <si>
    <t>June 20 2014 to June 20 2021</t>
  </si>
  <si>
    <t>9978547/7994817</t>
  </si>
  <si>
    <t>Roselyn Joy Reyes</t>
  </si>
  <si>
    <t>One Spatial Condominium Corporation</t>
  </si>
  <si>
    <t>yes</t>
  </si>
  <si>
    <t>January 2010</t>
  </si>
  <si>
    <t>₱7,233.11</t>
  </si>
  <si>
    <t>7-2397623/ 8-6320734</t>
  </si>
  <si>
    <t>July 1, 2016 to June 30, 2021</t>
  </si>
  <si>
    <t>September 6 2015 to September 6 2025</t>
  </si>
  <si>
    <t>₱3,559.71</t>
  </si>
  <si>
    <t>June 29 2015 to June 29 2021</t>
  </si>
  <si>
    <t>31/07/2021</t>
  </si>
  <si>
    <t>Beth Borja/Ma Pricila Balan</t>
  </si>
  <si>
    <t>September 1 2014 to September 1 2024</t>
  </si>
  <si>
    <t>₱2,202.96</t>
  </si>
  <si>
    <t>8 years plus 12 months</t>
  </si>
  <si>
    <t>May 13 2015 to May 13 2023</t>
  </si>
  <si>
    <t>₱22,978.97</t>
  </si>
  <si>
    <t>Edelyn Dellomas</t>
  </si>
  <si>
    <t>20 years plus auto renewal</t>
  </si>
  <si>
    <t>Jan 1 2015 to December 31 2035</t>
  </si>
  <si>
    <t>₱172.18</t>
  </si>
  <si>
    <t>8180712/8178715</t>
  </si>
  <si>
    <t>Olive</t>
  </si>
  <si>
    <t>Maripola Realty &amp; Development Corporation</t>
  </si>
  <si>
    <t>September 22 2003 to September 22 2013</t>
  </si>
  <si>
    <t>₱4,931.03</t>
  </si>
  <si>
    <t>accounting@lbtcai.com</t>
  </si>
  <si>
    <t>72131898/09171193413</t>
  </si>
  <si>
    <t>Shilamai M. Laciapac</t>
  </si>
  <si>
    <t>August 5, 2015 - August 4, 2025</t>
  </si>
  <si>
    <t>₱2,928.24</t>
  </si>
  <si>
    <t>LITTLE BAGUIO TERRACES TOWER 1 TOWER 3</t>
  </si>
  <si>
    <t>Little Baguio Terraces Condominium Association Inc.(TOWER 3)</t>
  </si>
  <si>
    <t>₱2,619.48</t>
  </si>
  <si>
    <t>Little Baguio Terraces Condominium Association Inc.(TOWER 1)</t>
  </si>
  <si>
    <t>littlebaguiogardens@firstoceanic.com.ph</t>
  </si>
  <si>
    <t>Rachelle Capon</t>
  </si>
  <si>
    <t xml:space="preserve">March 28 2019 to March 28 2029 </t>
  </si>
  <si>
    <t>₱6,029.86</t>
  </si>
  <si>
    <t>Little Baguio Gardens Condominium Association, Inc.</t>
  </si>
  <si>
    <t>July 30 2014 to July 30 2019</t>
  </si>
  <si>
    <t>₱10,233.78</t>
  </si>
  <si>
    <t>April 1 2016 to April 1 2026</t>
  </si>
  <si>
    <t>30/08/2019</t>
  </si>
  <si>
    <t>₱1,033.75</t>
  </si>
  <si>
    <t>greenbeltradissons.ao@firstoceanic.com.ph</t>
  </si>
  <si>
    <t>Michelle Tejoso</t>
  </si>
  <si>
    <t>December 15 2014 to December 15 2024</t>
  </si>
  <si>
    <t>20/08/2021</t>
  </si>
  <si>
    <t>₱2,899.73</t>
  </si>
  <si>
    <t>7519415 local 122</t>
  </si>
  <si>
    <t>Greenbelt Radissons Condominium Association, Inc.,</t>
  </si>
  <si>
    <t>galleria.regency@gmail.com</t>
  </si>
  <si>
    <t>E. Mabansag</t>
  </si>
  <si>
    <t>Adb Avenue, Ugong Norte Quezon City</t>
  </si>
  <si>
    <t>1 year + 12 months</t>
  </si>
  <si>
    <t>March 19 2019 to March 20 2020</t>
  </si>
  <si>
    <t>20/01/2022</t>
  </si>
  <si>
    <t>21/12/2021</t>
  </si>
  <si>
    <t>0286350745/09084080998</t>
  </si>
  <si>
    <t>Emmanuel Joy Mabansag/Jem Aperin</t>
  </si>
  <si>
    <t>5 year plus 12 months automatic renewal</t>
  </si>
  <si>
    <t xml:space="preserve">May 5 2016 to May 5 2021 </t>
  </si>
  <si>
    <t>JOSE PERU</t>
  </si>
  <si>
    <t>November 1 2019 to October 31 2024</t>
  </si>
  <si>
    <t>FIRST e-BANK TOWER CONDO. CORP.</t>
  </si>
  <si>
    <t>aurora.condosj@yahoo.com</t>
  </si>
  <si>
    <t>Ella Caola</t>
  </si>
  <si>
    <t>10 years + 12 months</t>
  </si>
  <si>
    <t>May 2 2016 to May 2 2026</t>
  </si>
  <si>
    <t xml:space="preserve">April 1 2014 to March 31 2034 </t>
  </si>
  <si>
    <t>₱700.41</t>
  </si>
  <si>
    <t>15/05/2021</t>
  </si>
  <si>
    <t>0288504258/8509147</t>
  </si>
  <si>
    <t>Marilyn Briz / Efren Jalimao</t>
  </si>
  <si>
    <t xml:space="preserve">Don Nicanor Realty Corp. </t>
  </si>
  <si>
    <t>2421duniversityplace@gmail.com</t>
  </si>
  <si>
    <t>82547057/09754486561</t>
  </si>
  <si>
    <t>Janette Camarador/John Kerwyn Retumban</t>
  </si>
  <si>
    <t>February 7 2016 to February 7 2026</t>
  </si>
  <si>
    <t>₱5,995.20</t>
  </si>
  <si>
    <t>thecordova138@gmail.com</t>
  </si>
  <si>
    <t>8815-3007</t>
  </si>
  <si>
    <t>JAY EM JAFALME</t>
  </si>
  <si>
    <t>6 years + 12 months</t>
  </si>
  <si>
    <t>May 31 2016 to May 31 2026</t>
  </si>
  <si>
    <t>8153007/8153006</t>
  </si>
  <si>
    <t>Nikkie Almario/Connie Dadiz</t>
  </si>
  <si>
    <t>1 YEAR</t>
  </si>
  <si>
    <t>November 2 2016 to October 30 2017</t>
  </si>
  <si>
    <t>77445512/13</t>
  </si>
  <si>
    <t>Diseree B. Sedigo/Jane</t>
  </si>
  <si>
    <t>18/04/2019</t>
  </si>
  <si>
    <t>19/03/2019</t>
  </si>
  <si>
    <t>July 7, 2016 to July 7, 2021</t>
  </si>
  <si>
    <t>₱21,713.59</t>
  </si>
  <si>
    <t>16/09/2021</t>
  </si>
  <si>
    <t>6212466/6212435</t>
  </si>
  <si>
    <t>Josephine Quiban</t>
  </si>
  <si>
    <t>10 years + 6 months</t>
  </si>
  <si>
    <t>January 13 2013 to January 13 2023</t>
  </si>
  <si>
    <t>₱17,748.24</t>
  </si>
  <si>
    <t>25/05/2021</t>
  </si>
  <si>
    <t>Neslee Rodriguez</t>
  </si>
  <si>
    <t xml:space="preserve">California Garden Square Condominium Assn. Inc. </t>
  </si>
  <si>
    <t xml:space="preserve">November 22 2005 to November 2 2010 </t>
  </si>
  <si>
    <t>newly endorsed waiting SOA and Docs from the admin</t>
  </si>
  <si>
    <t>WITH tempo agreement</t>
  </si>
  <si>
    <t>October 3 2008 to October 3 2018</t>
  </si>
  <si>
    <t>Jackie Manalo</t>
  </si>
  <si>
    <t xml:space="preserve">Feb 11 2013 to Feb 11 2023 </t>
  </si>
  <si>
    <t>March 10,2015 to March 10, 2026</t>
  </si>
  <si>
    <t>77174995/09178295244</t>
  </si>
  <si>
    <t>Engr. Payo</t>
  </si>
  <si>
    <t xml:space="preserve">Avida Towers San Lorenzo Condominium Corporation </t>
  </si>
  <si>
    <t>bnc.atbgc9th@gmail.com</t>
  </si>
  <si>
    <t>Arianne Relonia</t>
  </si>
  <si>
    <t>10 year plus 12 months automatic renewal</t>
  </si>
  <si>
    <t>March 27 2018 to March 26 2028</t>
  </si>
  <si>
    <t>5 years/termination with written notice</t>
  </si>
  <si>
    <t>March 1 2012 to March 1 2017</t>
  </si>
  <si>
    <t xml:space="preserve">Sally / Connie </t>
  </si>
  <si>
    <t>Aseana Holdings, Inc.</t>
  </si>
  <si>
    <t>August 9 2016 to August 9 2022</t>
  </si>
  <si>
    <t>₱681.54</t>
  </si>
  <si>
    <t>₱1,785.28</t>
  </si>
  <si>
    <t xml:space="preserve">May 13 2015 to May 12 2025 </t>
  </si>
  <si>
    <t>Mark Magabo/ Serene Genia</t>
  </si>
  <si>
    <t>Admiral Baysuites Condominium Corp.</t>
  </si>
  <si>
    <t>Feb 24, 2017 to Feb 23, 2027</t>
  </si>
  <si>
    <t>20/12/2021</t>
  </si>
  <si>
    <t>6210797/09328806585</t>
  </si>
  <si>
    <t>Wilfred Francisco</t>
  </si>
  <si>
    <t>Nov 7 2016 to Nov 7 2026</t>
  </si>
  <si>
    <t>₱10,980.00</t>
  </si>
  <si>
    <t>7118029/7115315/7115669</t>
  </si>
  <si>
    <t>Gemma Capada</t>
  </si>
  <si>
    <t>July 5 2016</t>
  </si>
  <si>
    <t>20/02/2022</t>
  </si>
  <si>
    <t>26/06/2021</t>
  </si>
  <si>
    <t xml:space="preserve">danica </t>
  </si>
  <si>
    <t>111 Paseo De Roxas Condominium Association Inc.</t>
  </si>
  <si>
    <t>Apr. 16, 2016 - Apr. 15, 2021</t>
  </si>
  <si>
    <t>Tycoon Centre Condominium Unitowners Association, Inc.</t>
  </si>
  <si>
    <t>ma.perez@tdc.com.ph</t>
  </si>
  <si>
    <t>Mary Ann C. Perez</t>
  </si>
  <si>
    <t xml:space="preserve">20 years </t>
  </si>
  <si>
    <t>June 1, 2015 - May 31, 2035</t>
  </si>
  <si>
    <t>6 years + 12 mos.</t>
  </si>
  <si>
    <t>July 10, 2013 - July 10, 2019</t>
  </si>
  <si>
    <t>Tiffany Place Condominium (River Oaks Realty Corp.)</t>
  </si>
  <si>
    <t>July 1, 2015 - June 30, 2018</t>
  </si>
  <si>
    <t>Feb. 26, 2019 - Feb. 26, 2025</t>
  </si>
  <si>
    <t>accounting.oneexecutive@yahoo.com</t>
  </si>
  <si>
    <t>84215473/09457388604</t>
  </si>
  <si>
    <t>Apple De Leon</t>
  </si>
  <si>
    <t>5 years + 1 year</t>
  </si>
  <si>
    <t>Oct. 01, 2019 - Sept. 30, 2024</t>
  </si>
  <si>
    <t>5 years + 6 months</t>
  </si>
  <si>
    <t>July 29, 2019 - July 29, 2024</t>
  </si>
  <si>
    <t>May 1, 2015 - Apr. 1, 2020</t>
  </si>
  <si>
    <t>no SOA-MAr.26,2021 to Aug.25, 2021</t>
  </si>
  <si>
    <t>Skyland Plaza Condominium Corp.</t>
  </si>
  <si>
    <t>5 years + 6 mos.</t>
  </si>
  <si>
    <t>July 23, 2018 - July 23, 2023</t>
  </si>
  <si>
    <t>Aug. 16, 2015 - Aug. 15, 2035</t>
  </si>
  <si>
    <t>no SOA_Mar. 2021 to Aug.. 2021</t>
  </si>
  <si>
    <t>no SOA_Nov. 2020 to Jan. 2021</t>
  </si>
  <si>
    <t>Richville Corporate Centre Condominium Corporation</t>
  </si>
  <si>
    <t>With Tempo</t>
  </si>
  <si>
    <t>Sept. 11, 2015 - Sept. 11, 2021</t>
  </si>
  <si>
    <t>₱5,656.22</t>
  </si>
  <si>
    <t>Aug. 16, 2017 - Aug. 15, 2022</t>
  </si>
  <si>
    <t>₱77.21</t>
  </si>
  <si>
    <t>5 years + 12 mos.</t>
  </si>
  <si>
    <t>Nov. 26, 2018 - Nov. 26, 2023</t>
  </si>
  <si>
    <t>Mar. 16, 2016 - Mar. 15, 2026</t>
  </si>
  <si>
    <t>Pearl of the Orient Tower Condo. Assoc. Inc.</t>
  </si>
  <si>
    <t>June 21, 2012 - June 21, 2022</t>
  </si>
  <si>
    <t>Pasig Royale, Oxford, Windsor Mansions, Inc. (PWM)</t>
  </si>
  <si>
    <t>Pasig Royale, Oxford, Windsor Mansions, Inc. (PRM)</t>
  </si>
  <si>
    <t>Pasig Royale, Oxford, Windsor Mansions, Inc. (OM)</t>
  </si>
  <si>
    <t>Dec. 1, 2005 - Nov. 30, 2015</t>
  </si>
  <si>
    <t>Parc Chateau Condominium (parc chateau condo unitowers association, inc.) old meter</t>
  </si>
  <si>
    <t>Parc Chateau Condominium (parc chateau condo unitowers association, inc.) new meter</t>
  </si>
  <si>
    <t>6 years + 6 mos.</t>
  </si>
  <si>
    <t>July 26, 2019 - July 26, 2025</t>
  </si>
  <si>
    <t>Palladium Homeowners Assoc., Inc.</t>
  </si>
  <si>
    <t>Mar. 23, 2012 - Mar. 23, 2022</t>
  </si>
  <si>
    <t>Pacific Regency Incorporated</t>
  </si>
  <si>
    <t>Nov. 9, 2012 - Nov. 9, 2018</t>
  </si>
  <si>
    <t xml:space="preserve">Pacific Center Condominium, Inc.  </t>
  </si>
  <si>
    <t>July 21, 2017 - July 21, 2027</t>
  </si>
  <si>
    <t>10 years + 6 mos.</t>
  </si>
  <si>
    <t>Nov. 24, 2014 - Nov. 24, 2024</t>
  </si>
  <si>
    <t>One Corporate Centre Condo Unitowners Assoc., Inc.</t>
  </si>
  <si>
    <t>Aug. 1, 2013 - July 31, 2023</t>
  </si>
  <si>
    <t>MOQ Realty Inc. ( Southgate Building)</t>
  </si>
  <si>
    <t>Jan. 10, 2019 - Jan. 10, 2025</t>
  </si>
  <si>
    <t xml:space="preserve">Millenia Tower Condominium Association, Inc. </t>
  </si>
  <si>
    <t>Oct. 20, 2011 - Oct. 20, 2017</t>
  </si>
  <si>
    <t>Feb. 5, 2013 - Feb. 5, 2019</t>
  </si>
  <si>
    <t xml:space="preserve">MDC 100, Inc. </t>
  </si>
  <si>
    <t>July 1, 2016 - June 30, 2021</t>
  </si>
  <si>
    <t>mpctcc_accounting@yahoo.com</t>
  </si>
  <si>
    <t>Ariane Joy Penaverde</t>
  </si>
  <si>
    <t>May 23, 2002 - May 23, 2007</t>
  </si>
  <si>
    <t>separate payment per Tower</t>
  </si>
  <si>
    <t xml:space="preserve">MAKATI PRIME CITY             </t>
  </si>
  <si>
    <t>Makati Prime City Towers Condominium Corp. (Palm Tower B)</t>
  </si>
  <si>
    <t>Makati Prime City Towers Condominium Corp. (Palm Tower A)</t>
  </si>
  <si>
    <t>May 17, 2012 - May 17, 2022</t>
  </si>
  <si>
    <t>need CWT before O.R.</t>
  </si>
  <si>
    <t>Makati Executive Tower I, Inc.</t>
  </si>
  <si>
    <t>Oct. 7, 2021 - Oct. 7, 2026</t>
  </si>
  <si>
    <t>kensingtonplacecondocorp@gmail.com</t>
  </si>
  <si>
    <t>M.Fasardo</t>
  </si>
  <si>
    <t>Apr. 15, 2013 - Apr. 15, 2018</t>
  </si>
  <si>
    <t>received new SOA- as of Feb. 22, 2022 (Feb. 14, 2016 - Dec. 13, 2021</t>
  </si>
  <si>
    <t>₱51,944.74</t>
  </si>
  <si>
    <t>Kensington Place Condominium Corp.</t>
  </si>
  <si>
    <t>greenbeltparkplace.ao2@firstoceanic.com.ph</t>
  </si>
  <si>
    <t>Jade Barro</t>
  </si>
  <si>
    <t>Sept. 27, 2013 - Sept. 27, 2018</t>
  </si>
  <si>
    <t>Greenbelt Parkplace Condo. Assoc., Inc.(Luxury Residences)</t>
  </si>
  <si>
    <t>June 1, 2015 - May 31, 2018</t>
  </si>
  <si>
    <t>₱3,898.24</t>
  </si>
  <si>
    <t>elizabethplacecondo@gmail.com</t>
  </si>
  <si>
    <t>April Rodriquez</t>
  </si>
  <si>
    <t>332 H.V. Dela Costa St. Salcedo Village, Makati City</t>
  </si>
  <si>
    <t>5 years + 12 months</t>
  </si>
  <si>
    <t>Aug. 9, 2021 - Aug. 9, 2026</t>
  </si>
  <si>
    <t xml:space="preserve">20 Years </t>
  </si>
  <si>
    <t>Sept. 1, 2015 - Aug. 31, 2035</t>
  </si>
  <si>
    <t>new condo</t>
  </si>
  <si>
    <t>diamondproperty2016@gmail.com</t>
  </si>
  <si>
    <t>656-91-38</t>
  </si>
  <si>
    <t>MARIAN GILVES</t>
  </si>
  <si>
    <t>Jan. 12, 2016 - Jan. 12, 2022</t>
  </si>
  <si>
    <t>Diamond Towers (Diamond Property Management and Dev't. Phils. Corp.)</t>
  </si>
  <si>
    <t>Feb. 1, 2015 - Jan. 31, 2036</t>
  </si>
  <si>
    <t>cyrelle.catinan@ap.jll.com</t>
  </si>
  <si>
    <t>09177241880/77525312</t>
  </si>
  <si>
    <t>cyrelle catinan</t>
  </si>
  <si>
    <t>Sept. 1, 2015 - Aug. 31, 2020</t>
  </si>
  <si>
    <t>CITIBANK TOWER</t>
  </si>
  <si>
    <t>Cititower Condominium Corporation (BDO Towers Valero Condo. Corp.)</t>
  </si>
  <si>
    <t>2 years</t>
  </si>
  <si>
    <t>Oct. 19, 2019 - Oct. 16, 2021</t>
  </si>
  <si>
    <t>Notarized on March 16, 2021 - no subs as per Mam Maricel  as of Mar. 8, 2022 for sked pull out the facilities</t>
  </si>
  <si>
    <t>Jan. 1, 2013 - Dec. 31, 2022</t>
  </si>
  <si>
    <t>Alabang Prime Land  Ventures Inc.</t>
  </si>
  <si>
    <t>Oct. 1, 2012 - Sept. 30, 2022</t>
  </si>
  <si>
    <t>Alabang Business Tower Condominium Corp.</t>
  </si>
  <si>
    <t>7 years</t>
  </si>
  <si>
    <t>Aug. 16, 2015 - Aug. 15, 2022</t>
  </si>
  <si>
    <t>Aeonprime Land Dev't. Corp.</t>
  </si>
  <si>
    <t>May 1, 2015 - Apr. 1, 2035</t>
  </si>
  <si>
    <t>ayala6805condo.ro@gmail.com</t>
  </si>
  <si>
    <t>Sitti Amina M. sahid</t>
  </si>
  <si>
    <t>Jan. 1, 2015 - Dec. 31, 2017</t>
  </si>
  <si>
    <t>Sept. 13, 2017 - Sept. 13, 2027</t>
  </si>
  <si>
    <t>bank closed account</t>
  </si>
  <si>
    <t>₱71,612.96</t>
  </si>
  <si>
    <t>May 3, 2013 - May 3, 2018</t>
  </si>
  <si>
    <t>₱4,021.16</t>
  </si>
  <si>
    <t>May 19, 2017 - May 19, 2027</t>
  </si>
  <si>
    <t xml:space="preserve"> Uptown Ritz Condominium Association Inc. </t>
  </si>
  <si>
    <t>June 3, 2016 - June 3, 2026</t>
  </si>
  <si>
    <t xml:space="preserve"> Uptown Commercial Center Administration, Inc. </t>
  </si>
  <si>
    <t>utpnoval92618@yahoo.com</t>
  </si>
  <si>
    <t>Marc Alcaraz</t>
  </si>
  <si>
    <t>10 years + 12 mos.</t>
  </si>
  <si>
    <t>Jan. 12, 2016 - Jan. 12, 2026</t>
  </si>
  <si>
    <t>₱2,824.80</t>
  </si>
  <si>
    <t xml:space="preserve">UNIVERSITY TOWER P NOVAL      </t>
  </si>
  <si>
    <t xml:space="preserve"> University Tower P. Noval Condominium (MDF ROOM (3rd Flr.) </t>
  </si>
  <si>
    <t>₱3,757.60</t>
  </si>
  <si>
    <t xml:space="preserve"> University Tower P. Noval Condominium (EE ROOM (28th Flr.) </t>
  </si>
  <si>
    <t>ROCKWELL PRIMARIES DEVELOPMENT CORPORATION</t>
  </si>
  <si>
    <t>Mar. 14. 2017 - Mar. 14, 2023</t>
  </si>
  <si>
    <t xml:space="preserve"> The Two Seven Residences </t>
  </si>
  <si>
    <t>Aug. 6, 2015 - Aug. 6, 2025</t>
  </si>
  <si>
    <t xml:space="preserve"> The Sapphire Bloc Condominium Corporation </t>
  </si>
  <si>
    <t>Aug. 30, 2013 - Aug. 30, 2018</t>
  </si>
  <si>
    <t xml:space="preserve">ROCHESTER GARDEN VILLAS </t>
  </si>
  <si>
    <t xml:space="preserve"> The Rochester Condo. Assoc. (TOWER G) </t>
  </si>
  <si>
    <t xml:space="preserve"> The Rochester Condo. Assoc. (TOWER B) </t>
  </si>
  <si>
    <t xml:space="preserve"> The Rochester Condo. Assoc. (PARKLANE TOWER H) </t>
  </si>
  <si>
    <t xml:space="preserve"> The Rochester Condo. Assoc. (PARKLANE TOWER F) </t>
  </si>
  <si>
    <t>Jan. 11, 2012 - Jan. 11, 2021</t>
  </si>
  <si>
    <t>₱2,350.62</t>
  </si>
  <si>
    <t>Oct. 22, 2012 - Oct. 12. 2022</t>
  </si>
  <si>
    <t>July 14, 2015 - July 14, 2025</t>
  </si>
  <si>
    <t xml:space="preserve"> Savoy Hotel Manila, Inc. </t>
  </si>
  <si>
    <t>Dec. 6, 2017 - Dec. 6, 2020</t>
  </si>
  <si>
    <t xml:space="preserve"> Robinsons Equitable Tower Condo. Corp. </t>
  </si>
  <si>
    <t>Aug. 20, 2009 - Aug. 20, 2019</t>
  </si>
  <si>
    <t>need SOA - Jan. 2021 to July 2021</t>
  </si>
  <si>
    <t xml:space="preserve"> Robinsons East of Galleria Condominium Corp. </t>
  </si>
  <si>
    <t>Dec. 29, 2016 - Dec. 29, 2026</t>
  </si>
  <si>
    <t xml:space="preserve"> River Green Residences </t>
  </si>
  <si>
    <t>ridgewood.payment@gmail.com</t>
  </si>
  <si>
    <t>Analyn Gatmaitan</t>
  </si>
  <si>
    <t>Aug. 12, 2011 - Aug. 12, 2021</t>
  </si>
  <si>
    <t xml:space="preserve"> Ridgewood Towers Condo. Corp.  (Tower 2)</t>
  </si>
  <si>
    <t>Oct. 20, 2010 - Oct. 20, 2020</t>
  </si>
  <si>
    <t xml:space="preserve"> Ridgewood Towers Condo. Corp.  (Tower 1)</t>
  </si>
  <si>
    <t>Feb. 14, 2013 - Feb. 14, 2023</t>
  </si>
  <si>
    <t xml:space="preserve"> Ridgewood Towers Condo. Corp.   (Tower 3)</t>
  </si>
  <si>
    <t>Dec. 3, 2012 - Dec. 3, 2022</t>
  </si>
  <si>
    <t xml:space="preserve"> Rickwell Realty Corporation (HARRISON RESIDENCES) </t>
  </si>
  <si>
    <t>Nov. 26, 2007 - Nov. 26, 2017</t>
  </si>
  <si>
    <t xml:space="preserve"> Residencia de Regina Condominium Corp. </t>
  </si>
  <si>
    <t>rennaissance1000acctg@gmail.com</t>
  </si>
  <si>
    <t>Mary Jane Ohendras</t>
  </si>
  <si>
    <t>Oct. 2, 2020 - Oct. 2, 2025</t>
  </si>
  <si>
    <t xml:space="preserve"> Renaissance Towers 1000 Condo. Corp.  (Tower F) </t>
  </si>
  <si>
    <t xml:space="preserve"> Renaissance Towers 1000 Condo. Corp.  (Tower D) </t>
  </si>
  <si>
    <t>Dec. 18, 2007 - Dec. 18, 2017</t>
  </si>
  <si>
    <t>₱2,186.52</t>
  </si>
  <si>
    <t>Feb. 14, 2019 - Feb. 14, 2029</t>
  </si>
  <si>
    <t xml:space="preserve"> Regent Parkway Condominium Assoc., Inc. </t>
  </si>
  <si>
    <t>Nov. 11, 2014 - Nov. 11, 2019</t>
  </si>
  <si>
    <t xml:space="preserve">RAYA GARDEN BALI BLDG A       </t>
  </si>
  <si>
    <t xml:space="preserve"> Raya Garden Condominium Corporation (SURABAYA) </t>
  </si>
  <si>
    <t>RAYA GARDEN BALI BLDG B</t>
  </si>
  <si>
    <t xml:space="preserve"> Raya Garden Condominium Corporation (JAKARTA) </t>
  </si>
  <si>
    <t>RAYA GARDEN BALI BLDG C</t>
  </si>
  <si>
    <t xml:space="preserve"> Raya Garden Condominium Corporation (BALI) </t>
  </si>
  <si>
    <t>Sept. 11, 2013 - Sept. 11, 2018</t>
  </si>
  <si>
    <t xml:space="preserve"> Princeton Residences Condominium Corporation </t>
  </si>
  <si>
    <t>6 years +12 mos.</t>
  </si>
  <si>
    <t>Oct. 29, 2012 - Oct. 29, 2018</t>
  </si>
  <si>
    <t xml:space="preserve">PRINCE DAVID CONDOMINIUM      </t>
  </si>
  <si>
    <t xml:space="preserve"> Prince David Condominium Association, Inc. (3rd Floor) </t>
  </si>
  <si>
    <t>pdcai_2017@yahoo.com</t>
  </si>
  <si>
    <t>Jizola Ipulan</t>
  </si>
  <si>
    <t xml:space="preserve"> Prince David Condominium Association, Inc. (14th Floor) </t>
  </si>
  <si>
    <t>Sept. 13, 2013 - Sept. 13, 2018</t>
  </si>
  <si>
    <t>₱60.91</t>
  </si>
  <si>
    <t xml:space="preserve"> Prestige Tower Condo. Unitowners Association, Inc. </t>
  </si>
  <si>
    <t>fourseasonconcierge@gmail.com</t>
  </si>
  <si>
    <t>8892-7974</t>
  </si>
  <si>
    <t>DIANA CHUA / MIMI</t>
  </si>
  <si>
    <t xml:space="preserve"> Post Oaks Properties Corporation (Four Seasons Salcedo) </t>
  </si>
  <si>
    <t>admin.pioneerpointe@proexcel.com.ph</t>
  </si>
  <si>
    <t>Joanna Ebacuado</t>
  </si>
  <si>
    <t>10 years + 5 years</t>
  </si>
  <si>
    <t>Aug. 6, 2008 - Aug. 6, 2018</t>
  </si>
  <si>
    <t>with SOA for encoding</t>
  </si>
  <si>
    <t xml:space="preserve"> Pioneer Pointe Condominium Corporation </t>
  </si>
  <si>
    <t>June 22, 2012 - June 22, 2022</t>
  </si>
  <si>
    <t xml:space="preserve"> Perla Condominium Corporation </t>
  </si>
  <si>
    <t>penhurstaccounting@yahoo.com</t>
  </si>
  <si>
    <t>Mae Ann Geadap</t>
  </si>
  <si>
    <t>Oct. 15, 2015 - Oct. 15, 2025</t>
  </si>
  <si>
    <t xml:space="preserve"> Pearl of the Orient Tower Condo. Assoc. Inc. </t>
  </si>
  <si>
    <t>May 15, 2006 - May 14, 2016</t>
  </si>
  <si>
    <t>₱1,120.00</t>
  </si>
  <si>
    <t xml:space="preserve"> Parc Royale Condominium Unitowners Assoc. Inc.(PRCUAI) </t>
  </si>
  <si>
    <t>Dec. 5, 2005 - Dec. 5, 2015</t>
  </si>
  <si>
    <t xml:space="preserve"> Parc Chateau Condominium (parc chateau condo unitowers association, inc.) </t>
  </si>
  <si>
    <t>63-64-933</t>
  </si>
  <si>
    <t>JEN</t>
  </si>
  <si>
    <t>Nov. 15, 2004 - Nov. 14, 2014</t>
  </si>
  <si>
    <t xml:space="preserve"> Paragon Plaza Condominium Corp </t>
  </si>
  <si>
    <t>Dec. 9, 2013 - Dec. 9, 2019</t>
  </si>
  <si>
    <t xml:space="preserve"> Palmdale Heights Condominium Corporation  </t>
  </si>
  <si>
    <t xml:space="preserve"> Pacific Regency Incorporated </t>
  </si>
  <si>
    <t>Oct. 23, 2018 - Oct. 23, 2023</t>
  </si>
  <si>
    <t xml:space="preserve">need SOA 22-Aug-18	22-Oct-20, 22-Jan-21	21-Mar-21
</t>
  </si>
  <si>
    <t xml:space="preserve"> One Orchard Road Condo. Asso., Inc. </t>
  </si>
  <si>
    <t>olscai@yahoo.com</t>
  </si>
  <si>
    <t>844-39-39</t>
  </si>
  <si>
    <t>GEMMA</t>
  </si>
  <si>
    <t>May 5, 2021 - May 5, 2031</t>
  </si>
  <si>
    <t xml:space="preserve"> One Lafayette Square Condominium Association,Inc. </t>
  </si>
  <si>
    <t xml:space="preserve"> One Corporate Centre Condo Unitowners Assoc., Inc. </t>
  </si>
  <si>
    <t>onecenralcondominium-90@firstoceanic.com.ph</t>
  </si>
  <si>
    <t>JASON BALBIN</t>
  </si>
  <si>
    <t>Sept. 21, 2012 - Sept. 21, 2022</t>
  </si>
  <si>
    <t>need SOA Dec 2019 to Sept 2021</t>
  </si>
  <si>
    <t xml:space="preserve"> One Central Condominium Association Inc. </t>
  </si>
  <si>
    <t>onebeverlyplace@gmail.com</t>
  </si>
  <si>
    <t>Nicole Anne Nazareth</t>
  </si>
  <si>
    <t>35 annapolis st. greenhills san juan</t>
  </si>
  <si>
    <t>Aug. 1, 2014 - Aug. 1, 2021</t>
  </si>
  <si>
    <t xml:space="preserve"> One Beverly Place Condominium Association, Inc. </t>
  </si>
  <si>
    <t>olympicheights.aol@firstoceanic.com.ph</t>
  </si>
  <si>
    <t>34376370/09173210244</t>
  </si>
  <si>
    <t>Genelyn Brita</t>
  </si>
  <si>
    <t>10 Orchard Road Eastwood Quezon city</t>
  </si>
  <si>
    <t>Jan. 1, 2012 - Jan. 1, 2017</t>
  </si>
  <si>
    <t xml:space="preserve"> Olympic Heights Condo. Assoc., Inc. </t>
  </si>
  <si>
    <t>Apr. 11, 2012 - Apr. 11, 2018</t>
  </si>
  <si>
    <t xml:space="preserve"> New Alabang Townhouses Condo. Corp. </t>
  </si>
  <si>
    <t>mtcvoai@yahoo.com.au</t>
  </si>
  <si>
    <t>Gerry P. Barte</t>
  </si>
  <si>
    <t>Sept. 2, 2019 - Sept. 2, 2022</t>
  </si>
  <si>
    <t>Nov. 5, 2018 - Nov. 5, 2028</t>
  </si>
  <si>
    <t>Sept. 15, 2014 - Sept. 15, 2019</t>
  </si>
  <si>
    <t xml:space="preserve"> Mezza 2 Residences Condominium Corporation </t>
  </si>
  <si>
    <t>88111714/09357822685</t>
  </si>
  <si>
    <t>Armando P Santos</t>
  </si>
  <si>
    <t>May 29, 2013 - May 29, 2023</t>
  </si>
  <si>
    <t xml:space="preserve"> MCS Tower Condominium Unit Owner's Assoc., Inc. </t>
  </si>
  <si>
    <t>Jan. 30, 2013 - Jan. 30, 2023</t>
  </si>
  <si>
    <t xml:space="preserve"> Masterman Land Corporation (Mantower Legaspi)</t>
  </si>
  <si>
    <t>May 13, 2016 - May 13, 2026</t>
  </si>
  <si>
    <t>₱16,200.00</t>
  </si>
  <si>
    <t>Feb. 1, 2014 - Jan. 31, 2024</t>
  </si>
  <si>
    <t xml:space="preserve"> Manuela Corporation ( WorldWide Corporate Center) </t>
  </si>
  <si>
    <t>July 11, 2013 - July 11, 2023</t>
  </si>
  <si>
    <t xml:space="preserve"> Manhattan Heights Condominium Association, Inc. </t>
  </si>
  <si>
    <t>Feb. 15, 2010 - Feb. 15, 2020</t>
  </si>
  <si>
    <t>Jan. 7, 2014 - Jan. 7, 2019</t>
  </si>
  <si>
    <t xml:space="preserve"> M Place @ South Triangle Condominium Corp. </t>
  </si>
  <si>
    <t xml:space="preserve"> LPL Manor Condo. Corp. </t>
  </si>
  <si>
    <t>Sept. 5, 2011 - Sept. 5, 2017</t>
  </si>
  <si>
    <t xml:space="preserve">LPL CONDOMINIUM               </t>
  </si>
  <si>
    <t xml:space="preserve"> LPL Greenhills Condominium Corporation (with Meter 1 &amp; 2) </t>
  </si>
  <si>
    <t>Aug. 14, 2014 - Aug. 14, 2020</t>
  </si>
  <si>
    <t xml:space="preserve"> Lee Gardens Condominium Association, Inc.  </t>
  </si>
  <si>
    <t>Mar. 4, 2014 - Mar. 4, 2019</t>
  </si>
  <si>
    <t>received new SOA- Dec. 15, 2021</t>
  </si>
  <si>
    <t>₱22,169.06</t>
  </si>
  <si>
    <t>₱22,537.63</t>
  </si>
  <si>
    <t>July 1, 2012 - July 1, 2022</t>
  </si>
  <si>
    <t>June 14, 2018 - June 14, 2028</t>
  </si>
  <si>
    <t xml:space="preserve"> Kasara Urban Resort Residences Condo. Assoc., Inc. </t>
  </si>
  <si>
    <t>Oct. 11, 2012 - Oct. 11, 2017</t>
  </si>
  <si>
    <t xml:space="preserve"> Jazz Residences Condominium Corporation </t>
  </si>
  <si>
    <t>Aug. 1, 2012 - Aug. 1, 2022</t>
  </si>
  <si>
    <t xml:space="preserve"> Imperium Emeraude Realty Company (THREE J APARTMENTS AND RENTALS CORP)</t>
  </si>
  <si>
    <t>horizoncondo91@gmail.com</t>
  </si>
  <si>
    <t>866-86-26</t>
  </si>
  <si>
    <t>EVELYN</t>
  </si>
  <si>
    <t xml:space="preserve"> Horizon Condominium Association Inc. </t>
  </si>
  <si>
    <t>Oct. 13, 2014 - Oct. 13, 2019</t>
  </si>
  <si>
    <t>06/5/2021-07/5/2021</t>
  </si>
  <si>
    <t>Feb. 18, 2013 - Feb. 18, 2024</t>
  </si>
  <si>
    <t>06/19/2021-07/20/2021</t>
  </si>
  <si>
    <t xml:space="preserve"> Hantex Land Corporation </t>
  </si>
  <si>
    <t>Jan. 27, 2014 - Jan. 27, 2020</t>
  </si>
  <si>
    <t>July. 2021</t>
  </si>
  <si>
    <t xml:space="preserve"> Greenhills Heights Condo Association, Inc. </t>
  </si>
  <si>
    <t>greenbeltexcelsior@firstoceanic.com.ph</t>
  </si>
  <si>
    <t>7915-4629</t>
  </si>
  <si>
    <t>RAYMART MARQUEZ</t>
  </si>
  <si>
    <t>Nearly Expired</t>
  </si>
  <si>
    <t>Dec. 29, 2016 - Dec. 29, 2021</t>
  </si>
  <si>
    <t>1/13/2021-2/12/2021</t>
  </si>
  <si>
    <t xml:space="preserve"> Greenbelt Excelsior Condominium Association Inc. </t>
  </si>
  <si>
    <t>residencedrivergreen@gmail.com</t>
  </si>
  <si>
    <t>87214541/09778571881</t>
  </si>
  <si>
    <t>Roan Enriquez</t>
  </si>
  <si>
    <t>June 15, 2015 - June 15, 2020</t>
  </si>
  <si>
    <t>separate payment per buiilding</t>
  </si>
  <si>
    <t xml:space="preserve">GREEN RESIDENCES              </t>
  </si>
  <si>
    <t xml:space="preserve"> Green Residences Condominium Corporation (SKYCABLE(P1.3) </t>
  </si>
  <si>
    <t xml:space="preserve"> Green Residences Condominium Corporation (SKYCABLE(P1.2) </t>
  </si>
  <si>
    <t>gsm.staffassistant2@gmail.com</t>
  </si>
  <si>
    <t>5310-5965</t>
  </si>
  <si>
    <t>MARWIN D. SALAS</t>
  </si>
  <si>
    <t>Apr. 28, 2010 - Apr. 28, 2020</t>
  </si>
  <si>
    <t xml:space="preserve"> Grand Soho Makati Condo., Corp </t>
  </si>
  <si>
    <t>grace.billing@greenmist.ph</t>
  </si>
  <si>
    <t>Nina Flor</t>
  </si>
  <si>
    <t>July 13, 2017 - July 13, 2022</t>
  </si>
  <si>
    <t xml:space="preserve"> Grace Residences Condominium Corporation (GRACE SKYCABLE T4) </t>
  </si>
  <si>
    <t xml:space="preserve"> Grace Residences Condominium Corporation (GRACE SKYCABLE T3) </t>
  </si>
  <si>
    <t>gomega1@gmail.con</t>
  </si>
  <si>
    <t>0977-2400-730</t>
  </si>
  <si>
    <t>PATRICK PALAWAG</t>
  </si>
  <si>
    <t>Dec. 2, 2015 - Dec. 2, 2021</t>
  </si>
  <si>
    <t xml:space="preserve"> Gomega 1 Condominium Corporation </t>
  </si>
  <si>
    <t xml:space="preserve"> Field Residences Condominium Corp.  (SKYCBL 7) </t>
  </si>
  <si>
    <t xml:space="preserve"> Field Residences Condominium Corp.  (SKYCBL 1) </t>
  </si>
  <si>
    <t>epmanilaacctg@yahoo.com</t>
  </si>
  <si>
    <t>Jelian Ramos</t>
  </si>
  <si>
    <t>#630 anonas st. sta mesa Manila</t>
  </si>
  <si>
    <t>Jan. 20, 2015 - Jan. 20, 2025</t>
  </si>
  <si>
    <t xml:space="preserve"> El Pueblo Manila Condominium Inc. </t>
  </si>
  <si>
    <t xml:space="preserve"> Dasmariñas Village Ass'n., Inc. </t>
  </si>
  <si>
    <t>June 21, 2016 - June 21, 2026</t>
  </si>
  <si>
    <t xml:space="preserve"> Clairemont Hills Parksuites Condominium Corporation </t>
  </si>
  <si>
    <t>FTTH</t>
  </si>
  <si>
    <t>Feb. 8, 2017 - Feb. 8, 2027</t>
  </si>
  <si>
    <t>₱9,452.61</t>
  </si>
  <si>
    <t>₱6,571.53</t>
  </si>
  <si>
    <t>Dec. 8, 2017 - Dec. 8, 2022</t>
  </si>
  <si>
    <t>₱1,360.05</t>
  </si>
  <si>
    <t>Aug. 10, 2016 - Aug. 10, 2022</t>
  </si>
  <si>
    <t xml:space="preserve"> Breeze Residences Condominium Corporation </t>
  </si>
  <si>
    <t>Oct. 10, 2012 - Oct. 10, 2022</t>
  </si>
  <si>
    <t>Apr. 1, 2015 - Mar. 31, 2020</t>
  </si>
  <si>
    <t xml:space="preserve"> Antel SPA Residences T1 &amp; Antel Serenity T2 Condo. Ass'n., Inc. (SPA Res.) </t>
  </si>
  <si>
    <t xml:space="preserve"> Antel SPA Residences T1 &amp; Antel Serenity T2 Condo. Ass'n., Inc. (Serenity Res.) </t>
  </si>
  <si>
    <t>alphagrandview_condo@yahoo.com</t>
  </si>
  <si>
    <t>85248825/83547195/85265634</t>
  </si>
  <si>
    <t>Lea Azares</t>
  </si>
  <si>
    <t>1716 M.h. Del Pilar st. Malate Manila</t>
  </si>
  <si>
    <t>June 27, 2000 -  june 27, 2003</t>
  </si>
  <si>
    <t xml:space="preserve"> Alpha Grandview Condominium Corporation </t>
  </si>
  <si>
    <t>Apr. 25, 2016 - Apr. 25, 2026</t>
  </si>
  <si>
    <t xml:space="preserve"> Acacia Escalades Condominium Corporation </t>
  </si>
  <si>
    <t>10 yrs</t>
  </si>
  <si>
    <t>Sept 6,2016 - Sept 5,2026</t>
  </si>
  <si>
    <t>NO SOA SEPT21-OCT20&amp;NOV21-DEC 20,2019 Email 011921/OCT21-DEC 20,2021/EMAIL FOR BANK DETAILS</t>
  </si>
  <si>
    <t>11/21/20-12/20/20</t>
  </si>
  <si>
    <t xml:space="preserve">09055587833 | 09227650199 </t>
  </si>
  <si>
    <t>GRACIEL RIVERA</t>
  </si>
  <si>
    <t>With Auto Renewal Clause</t>
  </si>
  <si>
    <t>Aug 16,2016 - Aug 15,2021</t>
  </si>
  <si>
    <t>NEED SOA:121221-011222</t>
  </si>
  <si>
    <t>659-4547</t>
  </si>
  <si>
    <t>5 yrs</t>
  </si>
  <si>
    <t>March 26,2015 - March 25,2020</t>
  </si>
  <si>
    <t>Expired MOA/Follow up to Sir Ferdie 01/04/2022. With ER AS OF 03/04/22</t>
  </si>
  <si>
    <t>FEB 2022 BILL</t>
  </si>
  <si>
    <t>376-1111 loc 841,842,843</t>
  </si>
  <si>
    <t>10 yrs w/ 12 mos auto renewal</t>
  </si>
  <si>
    <t>Jan 9,2017 - Jan 8,2027 extended Jan 8,2028</t>
  </si>
  <si>
    <t>georgebariacta@gmail.com</t>
  </si>
  <si>
    <t>GEORGE BARIACTA</t>
  </si>
  <si>
    <t>20 yrs</t>
  </si>
  <si>
    <t>Jan 1,2015 - Dec 31,2035</t>
  </si>
  <si>
    <t>NEED SOA:021321-041322 AS OF 042122</t>
  </si>
  <si>
    <t>9338530978/8187736 loc 823</t>
  </si>
  <si>
    <t>George Bariatco</t>
  </si>
  <si>
    <t>UPTURN CORP.(HERCO CENTER)TRI.PH</t>
  </si>
  <si>
    <t>NO MOA</t>
  </si>
  <si>
    <t>New Endorsed:031822 TOLEDO Tower NO MOA</t>
  </si>
  <si>
    <t>5 YEARS 6 MONTS/not auto renewal</t>
  </si>
  <si>
    <t>Aug 2,2014-Aug 1,2019</t>
  </si>
  <si>
    <t>New Endorsed:031822 IBIZA Tower Expired MOA/Follow up to Sir Nald De Vera 041222</t>
  </si>
  <si>
    <t>Aug 23,2013-Aug 22,2018</t>
  </si>
  <si>
    <t>New Endorsed:031822 VALDERAMA Tower Expired MOA</t>
  </si>
  <si>
    <t>Will change payment options</t>
  </si>
  <si>
    <t>5 YRS</t>
  </si>
  <si>
    <t>JUNE 1,2019 - MAY 30,2024</t>
  </si>
  <si>
    <t>Requested SOA for MAY31,2020-Dec 311,2020 &amp; 040121-043021/060121-063021/ emailed: 110421 &amp; 122821</t>
  </si>
  <si>
    <t>need SOA:053120-022821/040121-073121</t>
  </si>
  <si>
    <t>:8582-1818 loc 3233/ 3232</t>
  </si>
  <si>
    <t>Angela/Jenny</t>
  </si>
  <si>
    <t>5 Yrs w/ 12 mos auto Renewal</t>
  </si>
  <si>
    <t>Jan 27,2014-Jan 26,2019 extended Jan 26,2020</t>
  </si>
  <si>
    <t>Updated SOA until 011222 recieved 021722</t>
  </si>
  <si>
    <t>Marichu I Genaral/Rob Fuentes</t>
  </si>
  <si>
    <t>APRIL 28,2009 - APRIL 27,2014</t>
  </si>
  <si>
    <t>NO SOA Submitted after several fups/coordiated also to Mam Allen Pangan</t>
  </si>
  <si>
    <t>The Grand Hamptons Tower 2 Condominium Corporation</t>
  </si>
  <si>
    <t>5 yrs 12Months Auto Renewal</t>
  </si>
  <si>
    <t>Dec 8,2015 - Dec 7,2020</t>
  </si>
  <si>
    <t>Submitted SOA only last 091421 after coordinated to Mam Allen Pangan</t>
  </si>
  <si>
    <t>July 15,2013 - July 14,2018</t>
  </si>
  <si>
    <t>Leo Santos/Jean Tan</t>
  </si>
  <si>
    <t>The Grand Hamptons Tower 1 Condominium Corporation</t>
  </si>
  <si>
    <t>2 yrs 12Months Auto Renewal</t>
  </si>
  <si>
    <t>OCT 14,2021 - OCT 13,2023</t>
  </si>
  <si>
    <t>March 4,2017 - March 3,2027</t>
  </si>
  <si>
    <t>10 yrs w/ 6 mos auto renewal</t>
  </si>
  <si>
    <t>May 15,2012 to May 14,2022 Extended Nov 14,2022</t>
  </si>
  <si>
    <t>The Eton Res Greenbelt Condo. Corp.(ETON)</t>
  </si>
  <si>
    <t>July 11,2013 - July 10,2023 extended July 10,2024</t>
  </si>
  <si>
    <t>Updated SOA 050522/Process Prev Balance</t>
  </si>
  <si>
    <t>798-0068/776-0638./9988419533</t>
  </si>
  <si>
    <t>798-0068/776-0638.Ms.Joana Ron Oboza</t>
  </si>
  <si>
    <t>10 Years/12 Mos Autorenewal</t>
  </si>
  <si>
    <t>June 9,2014-June 8,2024 Extended 12 Mos</t>
  </si>
  <si>
    <t>Newly Endorsed: 032522/Need Docs email 032822</t>
  </si>
  <si>
    <t xml:space="preserve">July 27,2015-July 26,2025 </t>
  </si>
  <si>
    <t>NEED SOA:111521-031422 EMAILED:061422</t>
  </si>
  <si>
    <t>Tel: (02) 7-342-9585</t>
  </si>
  <si>
    <t>JOEY LUIS</t>
  </si>
  <si>
    <t>SUNTRUST PARKVIEW CONDOMINIUM ASSOCIATION,INC(MDF)</t>
  </si>
  <si>
    <t>SUNTRUST PARKVIEW CONDOMINIUM ASSOCIATION,INC(ACACIA TOWER 4)</t>
  </si>
  <si>
    <t>LHYN SALAMANTE</t>
  </si>
  <si>
    <t xml:space="preserve">July 27,2015 - July 26,2025 </t>
  </si>
  <si>
    <t>needSOA:072421-092321/122421-012322 EMAILED: 051922/061522</t>
  </si>
  <si>
    <t>needSOA:052421-062321</t>
  </si>
  <si>
    <t>8937-8046</t>
  </si>
  <si>
    <t xml:space="preserve"> Lhyn Salavante</t>
  </si>
  <si>
    <t>SUNTRUST CAPITOL PLAZA CONDOMINIUM ASSOCIATION INC</t>
  </si>
  <si>
    <t>April 24,2015 - April 23,2035</t>
  </si>
  <si>
    <t>NEED SOA:062620-092520(3 SOA)/122620-012521(1 SOA)/042621-082521(4 SOA) email Request 011222</t>
  </si>
  <si>
    <t>4411307/4411300(fax)</t>
  </si>
  <si>
    <t>Joyce Ann Dela Cruz</t>
  </si>
  <si>
    <t>NEED SOA:080721-110621 for email review/120721-050622(5) 061422</t>
  </si>
  <si>
    <t>May 17,2013 - May 16,2023</t>
  </si>
  <si>
    <t>111821-021722</t>
  </si>
  <si>
    <t>8076484/8076480</t>
  </si>
  <si>
    <t>South Center Tower Condominium Corp.</t>
  </si>
  <si>
    <t>6 yrs w/ 6 mos auto renewal</t>
  </si>
  <si>
    <t>Aug 4,2014 - Aug 3,2020 Extended Aug 3,2021</t>
  </si>
  <si>
    <t>Follow up to Admin c/o Sir Bernard several times Oct 2021 as per Him inaayos p nila since wla endorsed old admin last 2021. Send email 022122 for SOA Fup</t>
  </si>
  <si>
    <t>26MOS</t>
  </si>
  <si>
    <t>July 25,2014 - July 24,2020 Extended July 24,2021</t>
  </si>
  <si>
    <t>Feb 21,2014 - Feb 20,2020 Extended Feb 20,2021</t>
  </si>
  <si>
    <t>Jan 15,2014 -Jan 8,2020 Extended Jan 8,2021</t>
  </si>
  <si>
    <t>June 9,2014 -June 8,2020 Extended June 8,2021</t>
  </si>
  <si>
    <t>5 yrs w/ 6 mos auto renewal</t>
  </si>
  <si>
    <t>May 7,2015 - May 6,2020 Extended Nov 6,2020</t>
  </si>
  <si>
    <t>UPDATED SOA AS OF 042922</t>
  </si>
  <si>
    <t>941-4698</t>
  </si>
  <si>
    <t>Trixia</t>
  </si>
  <si>
    <t>10 YRS AUTO RENEWAL CLAUSE</t>
  </si>
  <si>
    <t xml:space="preserve">OCT 25,2015-OCT 25,2015 </t>
  </si>
  <si>
    <t>₱12,917.30</t>
  </si>
  <si>
    <t>8-298-8000 loc 205</t>
  </si>
  <si>
    <t>Leah Mae Reyes</t>
  </si>
  <si>
    <t>Shang Property Management Services Inc./ The Rise Makati</t>
  </si>
  <si>
    <t>5 YRS (AUTO RENEWAL)</t>
  </si>
  <si>
    <t>JAN 1,2019 - JAN 1,2024</t>
  </si>
  <si>
    <t>UPDATED SOA</t>
  </si>
  <si>
    <t>7940-5811</t>
  </si>
  <si>
    <t>Christine R. del Mundo/Engr. John Denver Hiezon</t>
  </si>
  <si>
    <t>RESIDENTIAL RESORT CONDOMINIUM ASSOCIATION INC(PINECREST)</t>
  </si>
  <si>
    <t>RESIDENTIAL RESORT CONDOMINIUM ASSOCIATION INC(MONTECITO)</t>
  </si>
  <si>
    <t>necanlas@rcbcplaza.com.ph</t>
  </si>
  <si>
    <t>88874941 loc 144</t>
  </si>
  <si>
    <t>Nerissa Canlas</t>
  </si>
  <si>
    <t>10 yrs w/ 10 yrs auto renewal</t>
  </si>
  <si>
    <t>Jan 21,2019 - Jan 21 2029 Extended Jan 21,2039</t>
  </si>
  <si>
    <t>Updated SOA as of 051922</t>
  </si>
  <si>
    <t>8874941 to 43</t>
  </si>
  <si>
    <t>Jeza Mae Patoy</t>
  </si>
  <si>
    <t>Dec 19,2013 - Dec 18,2023 Extended Dec 18,2024</t>
  </si>
  <si>
    <t>9541093/9541094</t>
  </si>
  <si>
    <t>GEN</t>
  </si>
  <si>
    <t>3 yrs With AUTO RENEWAL CLAUSE</t>
  </si>
  <si>
    <t>Nov 7,2016 - Nov 6,2019</t>
  </si>
  <si>
    <t>Dec 11,2012 - Dec 11,2022 extended Dec 11,2023</t>
  </si>
  <si>
    <t>UPDATED SOA as of 041222</t>
  </si>
  <si>
    <t>709-3247/0922-885-3451</t>
  </si>
  <si>
    <t>JACKIE GALVEZ</t>
  </si>
  <si>
    <t>PORTOVITA CONDOMINIUM ASSOCIATION INC</t>
  </si>
  <si>
    <t>10 YRS 6 Months Auto Renewal</t>
  </si>
  <si>
    <t>July 4,2003 - July 3,2013</t>
  </si>
  <si>
    <t>FOR PROCESSING/As Per James Esmaya NO SKY billing for Electical as Per ADMIN  Ms. Vivian(eamiled:081221 @10:48AM) Saved email on NEW DECLARED Vendor</t>
  </si>
  <si>
    <t>accounting@pwlcai.com</t>
  </si>
  <si>
    <t>Michelle Tutor</t>
  </si>
  <si>
    <t>5 yrs/With Tempo Agreement 11062019</t>
  </si>
  <si>
    <t>Aug 30,2013 - Aug 29,2018</t>
  </si>
  <si>
    <t>request for KWH reading for Oct 19,2021-Nov 18,2021 email again 020722</t>
  </si>
  <si>
    <t>6964989/6211348/ 72381175/7793-2553.</t>
  </si>
  <si>
    <t xml:space="preserve"> Leah</t>
  </si>
  <si>
    <t>PIONEER WOODLANDS CONDOMINIUM(T4)</t>
  </si>
  <si>
    <t>UPDATED SOA:FOR VALIDATION:081920-101820 STILL REFLECTED ON SOA</t>
  </si>
  <si>
    <t>PIONEER WOODLANDS CONDOMINIUM(T3)</t>
  </si>
  <si>
    <t>PIONEER WOODLANDS CONDOMINIUM(T1 &amp; T2)</t>
  </si>
  <si>
    <t>1 yr With AUTO RENEWAL CLAUSE</t>
  </si>
  <si>
    <t>Dec 1,2015 - Dec 1,2016</t>
  </si>
  <si>
    <t>NEED SOA:080119-083119/080121-093021/090121-113021 FOR REVIEW EMAIL</t>
  </si>
  <si>
    <t>759-5941/</t>
  </si>
  <si>
    <t>Ellen</t>
  </si>
  <si>
    <t>PHIL AXA LIFE CENTRE COND CORP</t>
  </si>
  <si>
    <t>no duration</t>
  </si>
  <si>
    <t>No Duration</t>
  </si>
  <si>
    <t>NO MOA NEEDED GOV AGENCIES</t>
  </si>
  <si>
    <t>Update Previous Balance.Offset Paymnet for April-May 2022</t>
  </si>
  <si>
    <r>
      <t>PAF &amp; LIGHT(VILLAMOR PHIL AIRFORCE)Col Jesus Villamor AIR BASE,Pasay City</t>
    </r>
    <r>
      <rPr>
        <sz val="11"/>
        <color rgb="FF000000"/>
        <rFont val="Calibri"/>
        <family val="2"/>
        <scheme val="minor"/>
      </rPr>
      <t>(SKY)</t>
    </r>
  </si>
  <si>
    <t>July 23,2012 - July 22,2022 extended Jan 22,2023</t>
  </si>
  <si>
    <t>FOR PROCESSING</t>
  </si>
  <si>
    <t>722-7101 local 107</t>
  </si>
  <si>
    <t>Rafael Y Malang</t>
  </si>
  <si>
    <t>Aug 5,2010 -Aug 4,2020 Extended Feb 4,2021</t>
  </si>
  <si>
    <t>NEED:SOA &amp;KWH for Jan8,2020-May11,2021/080817-090717/100815-110715/060814-070714</t>
  </si>
  <si>
    <t>April 1,2016 - March 30,2026 extended to March 30,2027</t>
  </si>
  <si>
    <t>June 23,2014 - June 22,2025 extended Dec 22,2025</t>
  </si>
  <si>
    <t>Updated SOA as of 041822</t>
  </si>
  <si>
    <t> Tel: 7910-1826 /( Fax: 8638-4406</t>
  </si>
  <si>
    <t>IreneJoy Alayza</t>
  </si>
  <si>
    <t>March 15,2016 - March 14,2021</t>
  </si>
  <si>
    <t>EMAILED VENDOR FOR SOA WITH CONSUMPTION READING /NO RESPONSE FROM VENDOR</t>
  </si>
  <si>
    <t>5 yrs/WITH 1 PAGER MOA 062821</t>
  </si>
  <si>
    <t>March 3,2015 - March 3,2020/WITH 1 PAGER MOA 062821</t>
  </si>
  <si>
    <t>UPDATED SOA 052322/NO KWH READING 011422-031322</t>
  </si>
  <si>
    <t>8938374 to 288/8130368/8134674</t>
  </si>
  <si>
    <t>Ms.DayDay</t>
  </si>
  <si>
    <t>Manila Memorial Park</t>
  </si>
  <si>
    <t>10 Years/No Automatic Renewal</t>
  </si>
  <si>
    <t>Dec 8,2015-Dec 7,2025</t>
  </si>
  <si>
    <t>UPLOADED ON IAS 050222 /UPDATED SOA</t>
  </si>
  <si>
    <t>Manhanttan Plaza Towers Condominium</t>
  </si>
  <si>
    <t>light.billing@greenmist.ph</t>
  </si>
  <si>
    <t>Venic Abelon</t>
  </si>
  <si>
    <t>Nov 22,2013 - Nov 21,2018 Extended May 21,2019</t>
  </si>
  <si>
    <t>need SOA:032322-042222 emailed:060822</t>
  </si>
  <si>
    <t>GinaMae</t>
  </si>
  <si>
    <t>Light Residences Condominium(TOWER3)</t>
  </si>
  <si>
    <t>Light Residences Condominium(TOWER2)</t>
  </si>
  <si>
    <t>UPDATED SOA as of  060822</t>
  </si>
  <si>
    <t>Light Residences Condominium(TOWER1)</t>
  </si>
  <si>
    <t>5 yrs With AUTO RENEWAL CLAUSE</t>
  </si>
  <si>
    <t>June 22,2015 - June 21,2020</t>
  </si>
  <si>
    <t>NEED SOA:052421-082521 emailed: 110821</t>
  </si>
  <si>
    <t>Longterm Service Agreement</t>
  </si>
  <si>
    <t>6 yrs/wITH tEMPO AGREEMENT</t>
  </si>
  <si>
    <t>March 7,2013 - March 7,2019</t>
  </si>
  <si>
    <t>NEED SOA:102321-022222</t>
  </si>
  <si>
    <t>86565746/86565618</t>
  </si>
  <si>
    <t>Ms. Jamella/Property:Sir Richard</t>
  </si>
  <si>
    <t xml:space="preserve">GREENHILLS GARDEN SQUARE      </t>
  </si>
  <si>
    <t>Greenhills Garden Square Condominium Association,Inc. (C7)</t>
  </si>
  <si>
    <t>Greenhills Garden Square Condominium Association,Inc. (C1)</t>
  </si>
  <si>
    <t xml:space="preserve">July 14,2015 - July 13,2025 </t>
  </si>
  <si>
    <t>needSOA:JJAN 13,2021-FEB12,2021/APRIL 13,2021-JUNE 12,2021/JULY 13,2021-SEPT 12,2021/SEPT13,2021-DEC 12,2021 Emailed Vendor 01192022</t>
  </si>
  <si>
    <t>09171028902/083643425</t>
  </si>
  <si>
    <t>Mia Deborah</t>
  </si>
  <si>
    <t>GREENBELT HAMILTON CONDOMINIUM ASSOCIATION,INC.</t>
  </si>
  <si>
    <t>9 yrs w/ 6 mos auto renewal</t>
  </si>
  <si>
    <t>March 9,2016 - March 8,2025 extended to Sept 8,2025</t>
  </si>
  <si>
    <t>UPDATED SOA AS OF 041822</t>
  </si>
  <si>
    <t>76254322/09176523929</t>
  </si>
  <si>
    <t>NERIEKOLE PONCE</t>
  </si>
  <si>
    <t xml:space="preserve">GRASS RESIDENCES TOWER 3      </t>
  </si>
  <si>
    <t>Grass Residences Condominium Corp(TOWER 3 GF SIN#2016-8813316 NEW)</t>
  </si>
  <si>
    <t>Grass Residences Condominium Corp(TOWER 3 17FL SIN#2016-8813304 NEW)</t>
  </si>
  <si>
    <t>Oct 3,2014 - Oct 3,2019 exteded April 3,2020</t>
  </si>
  <si>
    <t xml:space="preserve">GRASS RESIDENCES TOWER 2      </t>
  </si>
  <si>
    <t>Grass Residences Condominium Corp(TOWER 2 B1)/1209-1177</t>
  </si>
  <si>
    <t>Grass Residences Condominium Corp(TOWER 2 32ND FL)/1209-1051</t>
  </si>
  <si>
    <t>Grass Residences Condominium Corp(TOWER 2 20THF)/1209-2796</t>
  </si>
  <si>
    <t xml:space="preserve">GRASS RESIDENCES EAST TOWER 1 </t>
  </si>
  <si>
    <t>Grass Residences Condominium Corp(TOWER 1B 23rd)SIN#2016-8816426 NEW</t>
  </si>
  <si>
    <t>Grass Residences Condominium Corp(TOWER 1A 23rd)SIN#2016-8813303 N</t>
  </si>
  <si>
    <t>Grass Residences Condominium Corp(T1B 2ND FLR:SIN#1204166 NEW)</t>
  </si>
  <si>
    <t>Grass Residences Condominium Corp(T1A 2ND FLR:SIN#1204179 NEW)</t>
  </si>
  <si>
    <t>July 1,2015 - June 30,2035</t>
  </si>
  <si>
    <t>MOA under DESTINY</t>
  </si>
  <si>
    <t>1 yr with Six Months AutoRenewal</t>
  </si>
  <si>
    <t>Jan 7,2013 - Jan 7,2014</t>
  </si>
  <si>
    <t>NO SOA SUBMITTED(ANNUAL PAY)</t>
  </si>
  <si>
    <t>721-3871</t>
  </si>
  <si>
    <t>Goldland Tower Condominium Corporation</t>
  </si>
  <si>
    <t>goldlandplazacond@gmail.com</t>
  </si>
  <si>
    <t>Cielo V. Ortega</t>
  </si>
  <si>
    <t>8 yrs w/ 12 mos auto renewal</t>
  </si>
  <si>
    <t>Jan 12,2016 - Jan 11,2024 extended Jan 11,2025</t>
  </si>
  <si>
    <t>NEED KWH READING FOR 121821-021722 CALLBACK BY GERRY 041922</t>
  </si>
  <si>
    <t>721-7393</t>
  </si>
  <si>
    <t>Cristine/Jane</t>
  </si>
  <si>
    <t>Goldland Plaza Condo. Corp.</t>
  </si>
  <si>
    <t>5 yrs w/ 12 mos auto renewal</t>
  </si>
  <si>
    <t>March 26,2014 - March 25,2019 Extended March 25,2020</t>
  </si>
  <si>
    <t>Request for SOA for 012821-022822.Emailed Vendor:031122</t>
  </si>
  <si>
    <t>Gilmore Townhomes Condo. Corp.</t>
  </si>
  <si>
    <t>gilmoreheights.ao@firstocenic.com.ph</t>
  </si>
  <si>
    <t>Mark Gil D. Relano</t>
  </si>
  <si>
    <t>July 29,2020 - July 28,2030 Extended July 28,2031</t>
  </si>
  <si>
    <t>UPDATED SOA AS OF 051022/Request CWT 061422</t>
  </si>
  <si>
    <t xml:space="preserve"> 8722-4041</t>
  </si>
  <si>
    <t>Mark Gil Relano</t>
  </si>
  <si>
    <t>6 yrs 12MONTHS AUTO RENEWAL</t>
  </si>
  <si>
    <t>AUGUST 17,2016 -AUGUST 16,2022</t>
  </si>
  <si>
    <t>emailed Vendor for SOA request &amp; Validation 013122/As per Mam Celia no reading on Destiny Meter / For Checking endorsed to Sir Wennie/Sir Mon</t>
  </si>
  <si>
    <t>Ma'am Celia</t>
  </si>
  <si>
    <t>6 yrs</t>
  </si>
  <si>
    <t>Aug 17,2016 - Aug 17,2022</t>
  </si>
  <si>
    <t>NEED SOA:011822-021822/ NEARLY EXPIRED</t>
  </si>
  <si>
    <t>Aug 5,2008 - Aug 4,2018 Extended Aug 4,2019</t>
  </si>
  <si>
    <t>UPDATED BILL/SOA</t>
  </si>
  <si>
    <t>NEED SOA:JUNE14-JULY 14/JULY14-AUG14/SEPT14-OCT14/Jan14,2021-Feb 14,2021/MAY14,2021-JULY 14,2021/081421-091421(fOR ENCODING &amp; REVIEW ON EMAIL</t>
  </si>
  <si>
    <t>July 26,2010-July 25,2020 extended 12MOS</t>
  </si>
  <si>
    <t>Newly Endoreded: 032522/Need Docs email 032822</t>
  </si>
  <si>
    <t>finihomescondo@yahoo.com</t>
  </si>
  <si>
    <t>09190745039/83328669</t>
  </si>
  <si>
    <t>A. FLORES</t>
  </si>
  <si>
    <t>March 28,2014 - March 27,2020 extended March 27,2021</t>
  </si>
  <si>
    <t>UPDATED SOA/Follow up Penalty &amp; Interest Charges to Sir Ferdie Angeles 051322</t>
  </si>
  <si>
    <t>3328669/2439106</t>
  </si>
  <si>
    <t>Jonathan/Ryan/Rizza</t>
  </si>
  <si>
    <t>FINIHOMES CONDO ASSOC., INC.</t>
  </si>
  <si>
    <t>Aug 21,2008 - Aug 20,2018 Extended to Feb 20,2019(6MOS AUTO RENEWAL)</t>
  </si>
  <si>
    <t>2019-1/2020-11/2021-1(Nov14,2019-Dec 13,2019/Dec14,2019-Oct13,2020/AUG 14,2021-SEPT 13,2021/ NO PENALTY</t>
  </si>
  <si>
    <t>NOV 2019 BILL</t>
  </si>
  <si>
    <t xml:space="preserve">FIFTH AVENUE PLACE            </t>
  </si>
  <si>
    <t>Fifth Avenue Place Condominium Corp.(SunVission)</t>
  </si>
  <si>
    <t>Aug 24,2015 to Aug 23,2020 Extended Aug 23,2021</t>
  </si>
  <si>
    <t>emailed 041222 for KWH Reading:101320-031222 endorsed to GErry for callback</t>
  </si>
  <si>
    <t xml:space="preserve">req for SOA 111319-121219/011320-021220/021320-031220/121320-111221/031321-071221 /071321-081221/121321-011322        </t>
  </si>
  <si>
    <t xml:space="preserve">req for SOA 111319-121219/011320-021220/021320-031220/121320-111221/031321-071221         </t>
  </si>
  <si>
    <t>Oct 24,2014 - Oct 23,2020 Extended Oct 23,2021</t>
  </si>
  <si>
    <t>updated SOA 042022/Email again BIR Circular for TAX Exempt /Willnot accept BIR2307 032222</t>
  </si>
  <si>
    <t>815-1502</t>
  </si>
  <si>
    <t>JEFF COMIA</t>
  </si>
  <si>
    <t>Dec 5,2008 - Dec 4,2018 Extended June 4,2019</t>
  </si>
  <si>
    <t>June 30,2011 - June 29,2021 extended Dec 29,2021</t>
  </si>
  <si>
    <t>Updated Bill up to 123121</t>
  </si>
  <si>
    <t>June 23,2015 - June 22,2025 extended Dec 22,2025</t>
  </si>
  <si>
    <t>(02) 8926 9036</t>
  </si>
  <si>
    <t>Roman Jay Domingo</t>
  </si>
  <si>
    <t>Escalades @ East Tower</t>
  </si>
  <si>
    <t>elpueblocondominium.qc@gmail.com</t>
  </si>
  <si>
    <t>christine luz</t>
  </si>
  <si>
    <t>March 23,2012 - March 22,2022 Extended Sept 22,2022</t>
  </si>
  <si>
    <t>NEED SOA:082820-092720</t>
  </si>
  <si>
    <t>5048379/2631262/2116500/2439236</t>
  </si>
  <si>
    <t xml:space="preserve"> Ms.Gemma</t>
  </si>
  <si>
    <t>El Pueblo One Condominium Association Inc</t>
  </si>
  <si>
    <t>July 23,2012 - July 22,2017 extended Jan 22,2018</t>
  </si>
  <si>
    <t>EASTWOOD SOUTH CONDO ASSOCIATION,INC</t>
  </si>
  <si>
    <t>5YRS - AUTO RENEWAL</t>
  </si>
  <si>
    <t>JUNE 11,2012-JUNE 10,2017</t>
  </si>
  <si>
    <t>June 28,2012 - June 27,2022 Extended Dec 27,2022</t>
  </si>
  <si>
    <t>eastwoodlegrand3.a03@firstoceanic.com.ph</t>
  </si>
  <si>
    <t>ANGELA ARGOSINO</t>
  </si>
  <si>
    <t>July 11,2013 - July 10,2023</t>
  </si>
  <si>
    <t>Sept 23-Oct 22/Jan 23-MARCH 22,2021/042321-052221/082321-092221/112321-012222 AS OF 030422</t>
  </si>
  <si>
    <t>7 MOS</t>
  </si>
  <si>
    <t>955-9960</t>
  </si>
  <si>
    <t>Ms.Kath</t>
  </si>
  <si>
    <t>Eastwood Le Grand III Condominium Association,Inc</t>
  </si>
  <si>
    <t>Sept 17,2012 - Sept 16,2018 Extended Sept 16,2019</t>
  </si>
  <si>
    <t>NO MOA/PENDING ON IAS 060721-120621</t>
  </si>
  <si>
    <t>818-4268/892-6493/</t>
  </si>
  <si>
    <t xml:space="preserve"> Noel(Admin)</t>
  </si>
  <si>
    <t>Dec 5,2008 - Dec 4,2018 Extended Dec 4,2019</t>
  </si>
  <si>
    <t>Updated SOA AS OF 061522/FOR PAYMENT CHECK 060119-083119 061522</t>
  </si>
  <si>
    <t>Jasmine</t>
  </si>
  <si>
    <t>Feb 2,2011 - Feb 1,2017</t>
  </si>
  <si>
    <t>NEED SOA:011320-091221(Emailed:101821)/NO PENALTY/</t>
  </si>
  <si>
    <t>cerinc@ymail.com</t>
  </si>
  <si>
    <t>706-49-57</t>
  </si>
  <si>
    <t>JESSA</t>
  </si>
  <si>
    <t>March 8,2012 - March 7,2022 extended Sept 7,2022</t>
  </si>
  <si>
    <t>706-4957/706-5351</t>
  </si>
  <si>
    <t>ARWYN/JESSA</t>
  </si>
  <si>
    <t>Corinthian Executive Regency, Inc.</t>
  </si>
  <si>
    <t>NEED SOA:012121-022121/052121-092121/WITH PENALTY</t>
  </si>
  <si>
    <t>04/21/21-05/20/21</t>
  </si>
  <si>
    <t>July 13,2012 - July 12,2032</t>
  </si>
  <si>
    <t>NEED SOA:101721-111621(FOR CHECK ON EMAIL 013122)/121721-021622</t>
  </si>
  <si>
    <t>8427929/8427930/8424102</t>
  </si>
  <si>
    <t>Common Goal Real Properties,INC.</t>
  </si>
  <si>
    <t>Feb 11,2013 - Feb 10,2023 Extended Feb 10,2024</t>
  </si>
  <si>
    <t>cwwrm@yahoo.com</t>
  </si>
  <si>
    <t>8721-3933</t>
  </si>
  <si>
    <t>ARJAY PISTA</t>
  </si>
  <si>
    <t>Jan 5,2008 - Jan 4,2017 Extended July 4,2017</t>
  </si>
  <si>
    <t>ReqSOA for July 1-31,2019/Oct1-31,2019/100120-103120/020121-022821/for upload to IAS Pending by FAM</t>
  </si>
  <si>
    <t>ReqSOA for July 1-31,2019/Oct1-31,2019/100120-103120/</t>
  </si>
  <si>
    <t>Gemma</t>
  </si>
  <si>
    <t>joyilaorodida@yahoo.com</t>
  </si>
  <si>
    <t>JOY ILAO</t>
  </si>
  <si>
    <t>July 7,2015 -July 6,2020 extended July 6,2021</t>
  </si>
  <si>
    <t>UPDATED SOA AS OF 061522</t>
  </si>
  <si>
    <t>631-6129</t>
  </si>
  <si>
    <t>Ms. Joy</t>
  </si>
  <si>
    <t>Oct 21,2015 - Oct 20,2021 Extended Oct 20,2022</t>
  </si>
  <si>
    <t>Updated SOA</t>
  </si>
  <si>
    <t>6871483/6871496</t>
  </si>
  <si>
    <t>Nov 18,2003 - Nov 17,2013 Extended Nov 17,2014</t>
  </si>
  <si>
    <t>city6264@gmail.com</t>
  </si>
  <si>
    <t>8843-2704</t>
  </si>
  <si>
    <t>KAREN</t>
  </si>
  <si>
    <t>April  25,2016 - April 24,2021  extended Nov 12,2014</t>
  </si>
  <si>
    <t>061421-081321 FOR SOA REQUEST 032322</t>
  </si>
  <si>
    <t xml:space="preserve">813-7811 </t>
  </si>
  <si>
    <t>Dec 14,2012 - Dec 13,2022 extended Dec 13,2023</t>
  </si>
  <si>
    <t>UPDATED SOA AS OF 041922</t>
  </si>
  <si>
    <t>gilbertalejandro_ssp@yahoo.com</t>
  </si>
  <si>
    <t>gilbert alejandro</t>
  </si>
  <si>
    <t>south star plaza south superhighway bangkal makati</t>
  </si>
  <si>
    <t>cityresidences2022@gmail.com</t>
  </si>
  <si>
    <t>8531-3490</t>
  </si>
  <si>
    <t>CHARITO ALMASAN</t>
  </si>
  <si>
    <t>May 23,2013 - May 22,2023 Extended May 22,2024</t>
  </si>
  <si>
    <t>CHARMAINE MS.VICKY</t>
  </si>
  <si>
    <t>CITY RESIDENCES CONDOMINIUM CORPORATION(FORMERLY DO-WELL)</t>
  </si>
  <si>
    <t>10yrs-12mos autorenewal</t>
  </si>
  <si>
    <t>MOA: June10,2015-June9,2025(10yrs-12mos autorenewal)</t>
  </si>
  <si>
    <t>NEED SOA:072321-092221</t>
  </si>
  <si>
    <t>June 1,2015 - May 31,2025 Extended May 31,2026</t>
  </si>
  <si>
    <t>09/23/17-10/22/17</t>
  </si>
  <si>
    <t>April 2,2013 - April 1,2023  Extended Oct 1,2023</t>
  </si>
  <si>
    <t>updated SOA 060822</t>
  </si>
  <si>
    <t>Bambi Chiu</t>
  </si>
  <si>
    <t>Cintiley Residences Condominium Assoc., Inc.</t>
  </si>
  <si>
    <t>Nov 8,2013 - Nov 7,2023 Extended Nov 7,2024</t>
  </si>
  <si>
    <t>needSOA:040121-073121</t>
  </si>
  <si>
    <t>July 8,2010 - July 7,2015 extended Jan 7,2016</t>
  </si>
  <si>
    <t>May 25,2018 - May 24,2028 extended May 24,2029</t>
  </si>
  <si>
    <t>REQUEST SOA 100121-123121 TO VENDOR 012722</t>
  </si>
  <si>
    <t>CENTRO TOWER CONDOMINIUM CORP.</t>
  </si>
  <si>
    <t>NOTICE TO PROCEED APRIL 16,2014</t>
  </si>
  <si>
    <t>TEMPO AGREEMENT (JAN 14,2019)</t>
  </si>
  <si>
    <t>COORDINATED TO MS. SARAH VASQUEZ BUT NO REPLY</t>
  </si>
  <si>
    <t>May 28,2013 - May 27,2018 extended May 27,2019</t>
  </si>
  <si>
    <t>CAPRI OASIS PASIG CONDOMINIUM CORPORATION:CIELO BUILDING</t>
  </si>
  <si>
    <t xml:space="preserve">CAPRI OASIS BREZZA            </t>
  </si>
  <si>
    <t>CAPRI OASIS PASIG CONDOMINIUM CORPORATION:BREEZA BUILDING M1&amp;M2</t>
  </si>
  <si>
    <t xml:space="preserve">CAPRI OASIS ALBERO            </t>
  </si>
  <si>
    <t>CAPRI OASIS PASIG CONDOMINIUM CORPORATION:ALBERO BUILDING M1&amp;M2</t>
  </si>
  <si>
    <t>May 17,2012 - May16,2022 extended Nov 16,2022</t>
  </si>
  <si>
    <t>need SOA:021721-081721/NO PENALTY/</t>
  </si>
  <si>
    <t>NO DURATION</t>
  </si>
  <si>
    <t>May 3,2004 - NO ENDING( Long Term Agreement)</t>
  </si>
  <si>
    <t>REQUESTED SOA: FOR 2015(6)/2016 (9)/2017(1)/2018(2)/2019(11)/2020(11)/2021(8)</t>
  </si>
  <si>
    <t>3541262/5239308</t>
  </si>
  <si>
    <t>BURGUNDY TRANSPACIFIC PLACE OWNER'S ASSO. INC.</t>
  </si>
  <si>
    <t>UPDATED SOA AS OF 060822</t>
  </si>
  <si>
    <t>10 yrs 6 Months Auto Renewal</t>
  </si>
  <si>
    <t>March 31,2011 - March 31,2021</t>
  </si>
  <si>
    <t>updated SOA as of 061422</t>
  </si>
  <si>
    <t>9 yrs w/ 12 mos auto renewal</t>
  </si>
  <si>
    <t>Nov 14,2013 - Nov 13,2022 extended Nov 13,2023</t>
  </si>
  <si>
    <t>bsison@zuelligbuilding.com</t>
  </si>
  <si>
    <t>88187020 loc. 102</t>
  </si>
  <si>
    <t>Berma sison</t>
  </si>
  <si>
    <t>DATE SIGNED JUNE 22,2021</t>
  </si>
  <si>
    <t>ONE PAGER MOA</t>
  </si>
  <si>
    <t>Updated SOA as of 042922</t>
  </si>
  <si>
    <t>29/4/2022</t>
  </si>
  <si>
    <t>Bridgebury Realty Corp.</t>
  </si>
  <si>
    <t>3 YRS AUTORENEWAL 12MOS</t>
  </si>
  <si>
    <t>NOV 30,2020 - NOV 30,2023</t>
  </si>
  <si>
    <t>NEED SOA:072620-082520/082620-092520/WITH PAYMENT TRANSFER TO THE INSULARLIFE 021221 PAYOUT</t>
  </si>
  <si>
    <t>July26-Aug 25/Aug 26-Sept25/NOV26,2020- DEC25,2020</t>
  </si>
  <si>
    <t>-0945 721 1759</t>
  </si>
  <si>
    <t>Angel Salunoy/Sanie Grace G. Siva</t>
  </si>
  <si>
    <t>BPI-PHILAMLIFE(AYALA LIFE FGU CENTER ALABANG)</t>
  </si>
  <si>
    <t>May 14,2012 - May 13,2017  extended Nov 13,2017</t>
  </si>
  <si>
    <t>Dec 9,2015 - Dec 8,2020 extended Dec 8,2021</t>
  </si>
  <si>
    <t>UPDATED SOA AS OF 040522</t>
  </si>
  <si>
    <t>8519-8471,8519-0115</t>
  </si>
  <si>
    <t xml:space="preserve"> Ms.Jess/Jean</t>
  </si>
  <si>
    <t>Blue Sapphire Residences Condo Corp.</t>
  </si>
  <si>
    <t>bluebilling@greenmist.ph</t>
  </si>
  <si>
    <t>kath Moriente</t>
  </si>
  <si>
    <t>SEPT ,2019-SEPT 2024 extended 6 MOS</t>
  </si>
  <si>
    <t>UPDATED SOA AS OF 061422</t>
  </si>
  <si>
    <t>9585153/3520030</t>
  </si>
  <si>
    <t>ADMIN</t>
  </si>
  <si>
    <t>Blue Residences Condominium Corp</t>
  </si>
  <si>
    <t>NEED SOA:010921-090521/NO PENALTY(emailed:100621)</t>
  </si>
  <si>
    <t xml:space="preserve"> 12/09/20-01/08/21</t>
  </si>
  <si>
    <t>July 8, 2014 to July 7, 2024 extended Jan 7,2025</t>
  </si>
  <si>
    <t>6212403/6212402</t>
  </si>
  <si>
    <t>JAY ESTRELLANES PROPERTY MANAGER</t>
  </si>
  <si>
    <t>Berkeley Residences</t>
  </si>
  <si>
    <t>Nov 17,2006 - Nov 16,2011 extended May 18,2012</t>
  </si>
  <si>
    <t>Updated SOA/ For OR Collection emailed Vendor 011222</t>
  </si>
  <si>
    <t xml:space="preserve">ANGIE </t>
  </si>
  <si>
    <t>Bella Villa One Condominium Corporation</t>
  </si>
  <si>
    <t>Dec 8,2015 - Dec 7,2025 extended to Dec 7,2021</t>
  </si>
  <si>
    <t>Need SOA:082221-052222 as of 061422</t>
  </si>
  <si>
    <t>Bell Mansion Condominium Corporation</t>
  </si>
  <si>
    <t>Sept 6,2012 - Sept 6,2017</t>
  </si>
  <si>
    <t>Updated SOA 012222</t>
  </si>
  <si>
    <t>needSOA:082619-092519/112619-012520/022620-032520/120120-123120/010121-013121/060121-063021</t>
  </si>
  <si>
    <t>8558119/8557014/8557013 loc 11</t>
  </si>
  <si>
    <t>Marie/Karen</t>
  </si>
  <si>
    <t>BAYVIEW INTERNATIONAL TOWER CONDOMINIUM ASSOC INC</t>
  </si>
  <si>
    <t>Oct 22,2010 - Oct 21,2015 extended April 21,2016</t>
  </si>
  <si>
    <t>NO SOA</t>
  </si>
  <si>
    <t>6 yrs w/ auto renewal</t>
  </si>
  <si>
    <t xml:space="preserve">Jan 15,2014 -Jan 15,2020 </t>
  </si>
  <si>
    <t>Pick up OR 030422 by gerry request SOA60620-090520/100620-120520/050621-060521</t>
  </si>
  <si>
    <t>6 YEARS-12MOS AUTORENEWAL</t>
  </si>
  <si>
    <t>MARCH 7,2014-MARCH 6,2020</t>
  </si>
  <si>
    <t>Pick up OR 030422 by gerry request SOA 092220-022222</t>
  </si>
  <si>
    <t>Jan 12,2016 - Jan 11,2024 extended July 11,2024</t>
  </si>
  <si>
    <t>FOR SOA REVISION : 122420-072421 DUE TO WRONG YEAR /122421-022422 053022</t>
  </si>
  <si>
    <t>275-3803</t>
  </si>
  <si>
    <t>July 25,2013 - June 24,2023 extended Dec 24,2023</t>
  </si>
  <si>
    <t xml:space="preserve"> Divine</t>
  </si>
  <si>
    <t>July 1,2011 - June 30,2021 extended Dec 30,2021</t>
  </si>
  <si>
    <t>Sept 6,2010 -Sept 5,2020 extended March 5,2021</t>
  </si>
  <si>
    <t>Aug 26,2009 - Aug 25,2019 extended Feb 25,2020</t>
  </si>
  <si>
    <t>NEED SOA:</t>
  </si>
  <si>
    <t>Aug1,2014-July31,2021 extended July 31,2022</t>
  </si>
  <si>
    <t>FYI:NO SOA FOR APRIL 24-MAY 23,2018 &amp; AUG 24-SEPT 23,2018 &amp; DEC 24-JAN 23,2019 /OCT24,2019-FEB23,2020/OCT24,2020-012321</t>
  </si>
  <si>
    <t>Joan&amp;Ellen</t>
  </si>
  <si>
    <t>Avida Towers New Manila Condominium Corporation(T5)</t>
  </si>
  <si>
    <t>Nov17,2011-Nov16,2021 extended May16,2022</t>
  </si>
  <si>
    <t>Avida Towers New Manila Condominium Corporation(T4)</t>
  </si>
  <si>
    <t>Sept6,2010-Sept5,2020 extended March5,2021</t>
  </si>
  <si>
    <t>Avida Towers New Manila Condominium Corporation(T3)</t>
  </si>
  <si>
    <t>Aug26,2009-Aug25,2019 extended Feb 25,2020</t>
  </si>
  <si>
    <t>Avida Towers New Manila Condominium Corporation(T2)</t>
  </si>
  <si>
    <t>avida.makatiwest@yahoo.com</t>
  </si>
  <si>
    <t>Jenny Rose R. Dizon</t>
  </si>
  <si>
    <t>Nov 17,2010 - Nov 16,2020 extedned May 16,2021</t>
  </si>
  <si>
    <t>need SOA:121521-031522</t>
  </si>
  <si>
    <t>944-2621/</t>
  </si>
  <si>
    <t>Eric Estrella</t>
  </si>
  <si>
    <t>10 Yrs w/ 12 mos auto renewal</t>
  </si>
  <si>
    <t>July 4,2018 - July 3,2028 to July 3,2029</t>
  </si>
  <si>
    <t>June 16,2014 - June 15,2024 to June 3,2025</t>
  </si>
  <si>
    <t>SEPT 3,2013-SEPT2,2023</t>
  </si>
  <si>
    <t>New declared Vendor 022222/Waiting for SOA emailed 030222/030922</t>
  </si>
  <si>
    <t>09472128547 / 745-4201</t>
  </si>
  <si>
    <t>Evelyn Salamat</t>
  </si>
  <si>
    <t>March 31,2010 -March 30,2016 extended Sept 30,2016</t>
  </si>
  <si>
    <t>NEED SOA:010120-093021/NO PENALTY/requested:100621 by Gerry c/o Mam String will email</t>
  </si>
  <si>
    <t>12/1/19-12/31/19</t>
  </si>
  <si>
    <t>Nov 10,2009-Nov 9,2019 extended May 9,2020</t>
  </si>
  <si>
    <t>updated SOA 042022</t>
  </si>
  <si>
    <t>687-1111 loc 8075</t>
  </si>
  <si>
    <t>Ms. Len Mercado</t>
  </si>
  <si>
    <t>Astoria Plaza Condo. Corp.</t>
  </si>
  <si>
    <t>Aug 30,2012 - Aug 29,2022 extended Feb 28,2023</t>
  </si>
  <si>
    <t>NeedSOA:Jan23,2021-june22,2021/Oct23,2020-Nov 22,2020/072221-092221/WITH PENALTY</t>
  </si>
  <si>
    <t>283-1513/09271824910</t>
  </si>
  <si>
    <t>Meanne</t>
  </si>
  <si>
    <t>Aspire at Nuvo City Condo. Corp.</t>
  </si>
  <si>
    <t>March 4,2014 -March 3,2019</t>
  </si>
  <si>
    <t>SEVERAL TIME VISIT FOR PICK UP SOA BUT NOT AVAILABLE/AS PER GERRY NEW ADMIN WILL CHECK AS OF 060222</t>
  </si>
  <si>
    <t>NO MOA/PENDING ON IAS</t>
  </si>
  <si>
    <t>FIXED RATE</t>
  </si>
  <si>
    <t>Oct 13,2014 - Oct 12,2024 extended Oct 12,2025</t>
  </si>
  <si>
    <t>UPDATED SOA AS OF 060222</t>
  </si>
  <si>
    <t>2418892/2549791</t>
  </si>
  <si>
    <t>RJ</t>
  </si>
  <si>
    <t>6339371/6965840</t>
  </si>
  <si>
    <t xml:space="preserve"> Maynard</t>
  </si>
  <si>
    <t>Feb 27,2017 - Feb 26,2027 extended Feb 26,2028</t>
  </si>
  <si>
    <t>(02) 7910-4149/0907-096-0160</t>
  </si>
  <si>
    <t>MHAE CARDOZA</t>
  </si>
  <si>
    <t>May 30,2017-May 29,2027</t>
  </si>
  <si>
    <t>UPDATED SOA AS OF 042322</t>
  </si>
  <si>
    <t>(02) 775-19082  / (02) 7373 8225</t>
  </si>
  <si>
    <t>IVY MAHINAN</t>
  </si>
  <si>
    <t xml:space="preserve">Continous </t>
  </si>
  <si>
    <t>September 24,2021</t>
  </si>
  <si>
    <t>One pager MOA</t>
  </si>
  <si>
    <t>NEED SOA:111320-091321/AS PER ADMIN SIR GOERGE POSSIBLE FOR TERMINATION NO SUBS NA DAW PO AS OF OCT 2021</t>
  </si>
  <si>
    <t>ALSCO DEV CORP(COHERCO Corporate Center)TRI.PH</t>
  </si>
  <si>
    <t>Sept 11,2014-Sept 10,2020 extended SEPT 10,2021</t>
  </si>
  <si>
    <t>UPDATED SOA 053022</t>
  </si>
  <si>
    <t>5315437 loc 112</t>
  </si>
  <si>
    <t>Allegro Resources Coporation</t>
  </si>
  <si>
    <t>March 21,2012 -March 20,2018 extended Sept 20,2018</t>
  </si>
  <si>
    <t>NEED SOA:092020-102020/122020-022021/072021-092021/WITH PENALTY</t>
  </si>
  <si>
    <t>81xavierbillingcollection@gmail.com</t>
  </si>
  <si>
    <t>Jessa Movina</t>
  </si>
  <si>
    <t>NEED SOA:111920-021921/031921-041821/091921-111821</t>
  </si>
  <si>
    <t xml:space="preserve"> Rose</t>
  </si>
  <si>
    <t>Nov 7,213 to Nov 6,2023 Extended  Nov 6,2024</t>
  </si>
  <si>
    <t>need SOA:AUG7-SEPT6,20/SEPT7-OCT6,20/NOV7-DEC6,20/FEB 7,21-APRIL6,21/JUNE 7,2021-SEPT 6,2021/OCT7,21-JAN6,22</t>
  </si>
  <si>
    <t>need SOA:AUG7-SEPT6,20/SEPT7-OCT6,20/NOV7-DEC6,20/FEB 7,21-APRIL6,21/MAY 7,2021-AUG 6,2021</t>
  </si>
  <si>
    <t>8 Adriatico Condominium Coproration(ETON)</t>
  </si>
  <si>
    <t>co-mkhl.mreit@firstoceanic.com.ph</t>
  </si>
  <si>
    <t>IPC BUILDING #28 Upper Mckinley Road, Mckinley Center Taguig city</t>
  </si>
  <si>
    <t>MEGAWORLD</t>
  </si>
  <si>
    <t>1 PAGER MOA Dated March 11,2020</t>
  </si>
  <si>
    <t>New Vendor Name under MREIT/UPDATED SOA 052322</t>
  </si>
  <si>
    <t>avcastro.mreit@firstoceanic.com.ph</t>
  </si>
  <si>
    <t>Annie Rose Castro</t>
  </si>
  <si>
    <t>1800 Eastwood Ave. Bagumbayan Quezon city</t>
  </si>
  <si>
    <t>With One Pager MOA signed March 19,2020 no Duration</t>
  </si>
  <si>
    <t>CHANGE VENDOR TO MREIT 060121/UPDATED SOA AS OF 041822</t>
  </si>
  <si>
    <t>1800 Eastwood Avenue Building Administration Inc.</t>
  </si>
  <si>
    <t>June 1,2010 -May 31,2019 extended Nov 30,2019</t>
  </si>
  <si>
    <t>UNDERPAYMENT &amp; INTEREST/FOR FUP SOA RELAYED TO ADMIN RIZA DUE TO WRONG READING 022322</t>
  </si>
  <si>
    <t>522-3370</t>
  </si>
  <si>
    <t>Ms Rizza</t>
  </si>
  <si>
    <t>1322 Roxas Boulevard Condominium Corp. (Golden Empire Tower)</t>
  </si>
  <si>
    <t>NEED SOA:052621-092521/WITH PENALTY</t>
  </si>
  <si>
    <t>567-3384</t>
  </si>
  <si>
    <t>RIZZA</t>
  </si>
  <si>
    <t>EMAIL ADDRESS</t>
  </si>
  <si>
    <t>renewal (months)</t>
  </si>
  <si>
    <t>Terms</t>
  </si>
  <si>
    <t>Recent Renewal</t>
  </si>
  <si>
    <t>Expiration</t>
  </si>
  <si>
    <t>REVENUE PER MONTH</t>
  </si>
  <si>
    <t>AVERAGE CONSUMPTION PER MONTH</t>
  </si>
  <si>
    <t>TYPE</t>
  </si>
  <si>
    <t>PROPERTY MANAGEMENT</t>
  </si>
  <si>
    <t>With Penalty/Surcharge</t>
  </si>
  <si>
    <t>AUTO-RENEWAL</t>
  </si>
  <si>
    <t>MOA STATUS</t>
  </si>
  <si>
    <t>MOA DURATION</t>
  </si>
  <si>
    <t>REMARKS</t>
  </si>
  <si>
    <t>Month Balance (TO)</t>
  </si>
  <si>
    <t>Month Balance (FROM)</t>
  </si>
  <si>
    <t>LATEST MONTH SETTLED</t>
  </si>
  <si>
    <t>PENDING BALANCE (month)</t>
  </si>
  <si>
    <t>AVG COST/MONTH</t>
  </si>
  <si>
    <t>RFP DATE</t>
  </si>
  <si>
    <t>IAS DOC</t>
  </si>
  <si>
    <t>AMT</t>
  </si>
  <si>
    <t>Week Number</t>
  </si>
  <si>
    <t>DISPATCH DATE</t>
  </si>
  <si>
    <t>LAST BILL RECEIVED PERIOD (TO)</t>
  </si>
  <si>
    <t>LAST BILL RECEIVED PERIOD (FROM)</t>
  </si>
  <si>
    <t>KWH COST/MONTH</t>
  </si>
  <si>
    <t>TOTAL KWH CONSUMPTION</t>
  </si>
  <si>
    <t>PREVIOUS KWH READING (TO)</t>
  </si>
  <si>
    <t>PREVIOUS KWH READING (FROM)</t>
  </si>
  <si>
    <t>UNIT</t>
  </si>
  <si>
    <t>KWH</t>
  </si>
  <si>
    <t>float</t>
  </si>
  <si>
    <t>date</t>
  </si>
  <si>
    <t>Peso</t>
  </si>
  <si>
    <t>consumption*rate</t>
  </si>
  <si>
    <t>Amount+Vat Amount+Interest+Penalty+Penalty/Interest Vat Amount+Surcharge+Miscellaneous</t>
  </si>
  <si>
    <t>both</t>
  </si>
  <si>
    <t>electrical</t>
  </si>
  <si>
    <t>Particulars</t>
  </si>
  <si>
    <t>free text</t>
  </si>
  <si>
    <t>rental</t>
  </si>
  <si>
    <t>FORMULA</t>
  </si>
  <si>
    <t>DATA TYPE</t>
  </si>
  <si>
    <t>RFP TYPE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</si>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</sst>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m/d/yy;@"/>
    <numFmt numFmtId="166" formatCode="&quot;₱&quot;#,##0.00"/>
    <numFmt numFmtId="167" formatCode="&quot;₱&quot;#,##0.00;[Red]&quot;₱&quot;#,##0.00"/>
    <numFmt numFmtId="168" formatCode="[$-409]d\-mmm\-yy;@"/>
    <numFmt numFmtId="169" formatCode="[$-409]mmmm\-yy;@"/>
    <numFmt numFmtId="170" formatCode="[$₱-464]#,##0.00"/>
    <numFmt numFmtId="171" formatCode="[$-409]dd\-mmm\-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 Light"/>
      <family val="1"/>
      <scheme val="major"/>
    </font>
    <font>
      <b/>
      <sz val="16"/>
      <color theme="1"/>
      <name val="Calibri Light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Shruti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 Unicode MS"/>
      <family val="2"/>
    </font>
    <font>
      <b/>
      <sz val="9"/>
      <color rgb="FFFF0000"/>
      <name val="Arial Unicode MS"/>
      <family val="2"/>
    </font>
    <font>
      <sz val="9"/>
      <name val="Arial Unicode MS"/>
      <family val="2"/>
    </font>
    <font>
      <sz val="9"/>
      <color rgb="FFFF0000"/>
      <name val="Arial Unicode MS"/>
      <family val="2"/>
    </font>
    <font>
      <sz val="11"/>
      <color rgb="FF050505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sz val="10"/>
      <color rgb="FF201F1E"/>
      <name val="Calibri"/>
      <family val="2"/>
    </font>
    <font>
      <sz val="11"/>
      <color rgb="FF000000"/>
      <name val="Calibri"/>
      <family val="2"/>
      <scheme val="minor"/>
    </font>
    <font>
      <sz val="10"/>
      <color rgb="FF242424"/>
      <name val="Segoe UI"/>
      <family val="2"/>
    </font>
    <font>
      <sz val="11"/>
      <color rgb="FF242424"/>
      <name val="Calibri"/>
      <family val="2"/>
    </font>
    <font>
      <sz val="11"/>
      <color rgb="FF555555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9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DEBF7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4" fontId="28" fillId="0" borderId="0" applyFont="0" applyFill="0" applyBorder="0" applyAlignment="0" applyProtection="0"/>
    <xf numFmtId="0" fontId="28" fillId="0" borderId="0"/>
  </cellStyleXfs>
  <cellXfs count="40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5" fillId="0" borderId="2" xfId="0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>
      <alignment horizontal="left" vertical="center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9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2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left" vertical="center"/>
      <protection locked="0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164" fontId="9" fillId="0" borderId="0" xfId="0" applyNumberFormat="1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166" fontId="9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6" fontId="11" fillId="0" borderId="0" xfId="2" applyNumberFormat="1" applyFont="1" applyBorder="1" applyAlignment="1" applyProtection="1">
      <alignment horizontal="center" vertical="center"/>
      <protection locked="0"/>
    </xf>
    <xf numFmtId="166" fontId="11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2" fontId="8" fillId="0" borderId="7" xfId="0" applyNumberFormat="1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4" xfId="0" applyFont="1" applyBorder="1" applyAlignment="1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17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18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167" fontId="0" fillId="5" borderId="0" xfId="0" applyNumberFormat="1" applyFill="1"/>
    <xf numFmtId="4" fontId="2" fillId="5" borderId="0" xfId="0" applyNumberFormat="1" applyFont="1" applyFill="1"/>
    <xf numFmtId="0" fontId="0" fillId="0" borderId="2" xfId="0" applyBorder="1" applyAlignment="1">
      <alignment horizontal="center"/>
    </xf>
    <xf numFmtId="0" fontId="2" fillId="4" borderId="0" xfId="0" applyFont="1" applyFill="1"/>
    <xf numFmtId="0" fontId="2" fillId="6" borderId="2" xfId="0" applyFont="1" applyFill="1" applyBorder="1"/>
    <xf numFmtId="0" fontId="2" fillId="6" borderId="0" xfId="0" applyFont="1" applyFill="1"/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167" fontId="6" fillId="8" borderId="0" xfId="0" applyNumberFormat="1" applyFont="1" applyFill="1" applyAlignment="1">
      <alignment horizontal="center"/>
    </xf>
    <xf numFmtId="4" fontId="6" fillId="8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7" borderId="0" xfId="0" applyFont="1" applyFill="1" applyAlignment="1">
      <alignment vertical="top" wrapText="1"/>
    </xf>
    <xf numFmtId="0" fontId="6" fillId="7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1" fontId="7" fillId="0" borderId="2" xfId="0" applyNumberFormat="1" applyFont="1" applyBorder="1" applyAlignment="1">
      <alignment horizontal="center"/>
    </xf>
    <xf numFmtId="0" fontId="0" fillId="7" borderId="0" xfId="0" applyFill="1"/>
    <xf numFmtId="1" fontId="0" fillId="4" borderId="0" xfId="0" applyNumberFormat="1" applyFill="1"/>
    <xf numFmtId="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1" fillId="0" borderId="0" xfId="0" applyFont="1"/>
    <xf numFmtId="15" fontId="0" fillId="0" borderId="2" xfId="0" applyNumberFormat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5" fontId="0" fillId="0" borderId="0" xfId="0" applyNumberFormat="1" applyAlignment="1">
      <alignment horizontal="left"/>
    </xf>
    <xf numFmtId="0" fontId="0" fillId="7" borderId="12" xfId="0" applyFill="1" applyBorder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  <xf numFmtId="0" fontId="9" fillId="10" borderId="4" xfId="0" applyFont="1" applyFill="1" applyBorder="1" applyAlignment="1" applyProtection="1">
      <alignment vertical="center"/>
      <protection locked="0"/>
    </xf>
    <xf numFmtId="0" fontId="22" fillId="0" borderId="0" xfId="0" applyFont="1"/>
    <xf numFmtId="168" fontId="22" fillId="0" borderId="0" xfId="0" applyNumberFormat="1" applyFont="1" applyAlignment="1">
      <alignment horizontal="center"/>
    </xf>
    <xf numFmtId="168" fontId="22" fillId="0" borderId="0" xfId="0" applyNumberFormat="1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4" fontId="22" fillId="8" borderId="0" xfId="0" applyNumberFormat="1" applyFont="1" applyFill="1" applyAlignment="1">
      <alignment horizontal="center"/>
    </xf>
    <xf numFmtId="169" fontId="22" fillId="8" borderId="0" xfId="0" applyNumberFormat="1" applyFont="1" applyFill="1" applyAlignment="1">
      <alignment horizontal="center"/>
    </xf>
    <xf numFmtId="1" fontId="22" fillId="8" borderId="0" xfId="0" applyNumberFormat="1" applyFont="1" applyFill="1" applyAlignment="1">
      <alignment horizontal="center"/>
    </xf>
    <xf numFmtId="164" fontId="22" fillId="8" borderId="0" xfId="0" applyNumberFormat="1" applyFont="1" applyFill="1" applyAlignment="1">
      <alignment horizontal="center"/>
    </xf>
    <xf numFmtId="0" fontId="24" fillId="8" borderId="0" xfId="0" applyFont="1" applyFill="1" applyAlignment="1">
      <alignment vertical="center"/>
    </xf>
    <xf numFmtId="164" fontId="23" fillId="8" borderId="0" xfId="0" applyNumberFormat="1" applyFont="1" applyFill="1" applyAlignment="1">
      <alignment vertical="center"/>
    </xf>
    <xf numFmtId="14" fontId="22" fillId="8" borderId="0" xfId="0" applyNumberFormat="1" applyFont="1" applyFill="1" applyAlignment="1">
      <alignment horizontal="center" vertical="center"/>
    </xf>
    <xf numFmtId="14" fontId="22" fillId="8" borderId="0" xfId="0" applyNumberFormat="1" applyFont="1" applyFill="1" applyAlignment="1">
      <alignment horizontal="left"/>
    </xf>
    <xf numFmtId="0" fontId="22" fillId="8" borderId="0" xfId="0" applyFont="1" applyFill="1" applyAlignment="1">
      <alignment horizontal="center"/>
    </xf>
    <xf numFmtId="0" fontId="25" fillId="0" borderId="0" xfId="0" applyFont="1" applyAlignment="1">
      <alignment vertical="top"/>
    </xf>
    <xf numFmtId="168" fontId="25" fillId="0" borderId="0" xfId="0" applyNumberFormat="1" applyFont="1" applyAlignment="1">
      <alignment horizontal="center" vertical="top"/>
    </xf>
    <xf numFmtId="168" fontId="25" fillId="0" borderId="0" xfId="0" applyNumberFormat="1" applyFont="1" applyAlignment="1">
      <alignment vertical="top"/>
    </xf>
    <xf numFmtId="0" fontId="26" fillId="0" borderId="0" xfId="0" applyFont="1"/>
    <xf numFmtId="0" fontId="3" fillId="0" borderId="0" xfId="1" applyAlignment="1"/>
    <xf numFmtId="168" fontId="26" fillId="0" borderId="0" xfId="0" applyNumberFormat="1" applyFont="1" applyAlignment="1">
      <alignment horizontal="center"/>
    </xf>
    <xf numFmtId="168" fontId="26" fillId="0" borderId="0" xfId="0" applyNumberFormat="1" applyFont="1"/>
    <xf numFmtId="0" fontId="25" fillId="0" borderId="13" xfId="0" applyFont="1" applyBorder="1" applyAlignment="1">
      <alignment horizontal="left" vertical="top"/>
    </xf>
    <xf numFmtId="0" fontId="25" fillId="0" borderId="13" xfId="0" applyFont="1" applyBorder="1" applyAlignment="1">
      <alignment horizontal="center" vertical="top"/>
    </xf>
    <xf numFmtId="0" fontId="25" fillId="0" borderId="13" xfId="0" applyFont="1" applyBorder="1" applyAlignment="1">
      <alignment horizontal="center"/>
    </xf>
    <xf numFmtId="0" fontId="25" fillId="0" borderId="13" xfId="0" applyFont="1" applyBorder="1"/>
    <xf numFmtId="0" fontId="25" fillId="8" borderId="13" xfId="0" applyFont="1" applyFill="1" applyBorder="1"/>
    <xf numFmtId="164" fontId="25" fillId="8" borderId="13" xfId="0" applyNumberFormat="1" applyFont="1" applyFill="1" applyBorder="1"/>
    <xf numFmtId="0" fontId="25" fillId="8" borderId="13" xfId="0" applyFont="1" applyFill="1" applyBorder="1" applyAlignment="1">
      <alignment horizontal="center"/>
    </xf>
    <xf numFmtId="0" fontId="25" fillId="8" borderId="14" xfId="0" applyFont="1" applyFill="1" applyBorder="1" applyAlignment="1">
      <alignment horizontal="center" vertical="center"/>
    </xf>
    <xf numFmtId="14" fontId="25" fillId="8" borderId="15" xfId="0" applyNumberFormat="1" applyFont="1" applyFill="1" applyBorder="1" applyAlignment="1">
      <alignment horizontal="center" vertical="center"/>
    </xf>
    <xf numFmtId="14" fontId="25" fillId="8" borderId="13" xfId="0" applyNumberFormat="1" applyFont="1" applyFill="1" applyBorder="1" applyAlignment="1">
      <alignment horizontal="left"/>
    </xf>
    <xf numFmtId="0" fontId="25" fillId="8" borderId="14" xfId="0" applyFont="1" applyFill="1" applyBorder="1"/>
    <xf numFmtId="0" fontId="25" fillId="0" borderId="14" xfId="0" applyFont="1" applyBorder="1"/>
    <xf numFmtId="0" fontId="25" fillId="0" borderId="15" xfId="0" applyFont="1" applyBorder="1"/>
    <xf numFmtId="0" fontId="25" fillId="0" borderId="16" xfId="0" applyFont="1" applyBorder="1"/>
    <xf numFmtId="0" fontId="25" fillId="8" borderId="13" xfId="0" quotePrefix="1" applyFont="1" applyFill="1" applyBorder="1" applyAlignment="1">
      <alignment horizontal="left"/>
    </xf>
    <xf numFmtId="4" fontId="25" fillId="8" borderId="13" xfId="0" applyNumberFormat="1" applyFont="1" applyFill="1" applyBorder="1"/>
    <xf numFmtId="14" fontId="25" fillId="8" borderId="13" xfId="0" applyNumberFormat="1" applyFont="1" applyFill="1" applyBorder="1"/>
    <xf numFmtId="0" fontId="25" fillId="8" borderId="17" xfId="0" applyFont="1" applyFill="1" applyBorder="1"/>
    <xf numFmtId="14" fontId="25" fillId="8" borderId="17" xfId="0" applyNumberFormat="1" applyFont="1" applyFill="1" applyBorder="1"/>
    <xf numFmtId="4" fontId="27" fillId="8" borderId="13" xfId="0" applyNumberFormat="1" applyFont="1" applyFill="1" applyBorder="1"/>
    <xf numFmtId="14" fontId="27" fillId="8" borderId="13" xfId="0" applyNumberFormat="1" applyFont="1" applyFill="1" applyBorder="1" applyAlignment="1">
      <alignment horizontal="left"/>
    </xf>
    <xf numFmtId="0" fontId="25" fillId="8" borderId="15" xfId="0" applyFont="1" applyFill="1" applyBorder="1"/>
    <xf numFmtId="0" fontId="28" fillId="8" borderId="0" xfId="0" applyFont="1" applyFill="1"/>
    <xf numFmtId="14" fontId="25" fillId="8" borderId="0" xfId="0" applyNumberFormat="1" applyFont="1" applyFill="1"/>
    <xf numFmtId="0" fontId="27" fillId="8" borderId="13" xfId="0" applyFont="1" applyFill="1" applyBorder="1"/>
    <xf numFmtId="0" fontId="25" fillId="0" borderId="18" xfId="0" applyFont="1" applyBorder="1"/>
    <xf numFmtId="0" fontId="25" fillId="0" borderId="0" xfId="0" applyFont="1" applyAlignment="1">
      <alignment horizontal="left" vertical="top"/>
    </xf>
    <xf numFmtId="0" fontId="26" fillId="0" borderId="13" xfId="0" applyFont="1" applyBorder="1"/>
    <xf numFmtId="0" fontId="26" fillId="0" borderId="13" xfId="0" applyFont="1" applyBorder="1" applyAlignment="1">
      <alignment horizontal="center"/>
    </xf>
    <xf numFmtId="0" fontId="25" fillId="0" borderId="13" xfId="0" applyFont="1" applyBorder="1" applyAlignment="1">
      <alignment horizontal="left"/>
    </xf>
    <xf numFmtId="14" fontId="25" fillId="8" borderId="13" xfId="0" applyNumberFormat="1" applyFont="1" applyFill="1" applyBorder="1" applyAlignment="1">
      <alignment horizontal="center"/>
    </xf>
    <xf numFmtId="169" fontId="25" fillId="8" borderId="13" xfId="0" applyNumberFormat="1" applyFont="1" applyFill="1" applyBorder="1" applyAlignment="1">
      <alignment horizontal="center"/>
    </xf>
    <xf numFmtId="1" fontId="25" fillId="8" borderId="13" xfId="0" applyNumberFormat="1" applyFont="1" applyFill="1" applyBorder="1" applyAlignment="1">
      <alignment horizontal="center"/>
    </xf>
    <xf numFmtId="164" fontId="25" fillId="8" borderId="13" xfId="0" applyNumberFormat="1" applyFont="1" applyFill="1" applyBorder="1" applyAlignment="1">
      <alignment horizontal="center"/>
    </xf>
    <xf numFmtId="0" fontId="25" fillId="8" borderId="13" xfId="0" applyFont="1" applyFill="1" applyBorder="1" applyAlignment="1">
      <alignment vertical="center"/>
    </xf>
    <xf numFmtId="0" fontId="25" fillId="8" borderId="13" xfId="0" applyFont="1" applyFill="1" applyBorder="1" applyAlignment="1">
      <alignment horizontal="left"/>
    </xf>
    <xf numFmtId="14" fontId="25" fillId="8" borderId="14" xfId="0" applyNumberFormat="1" applyFont="1" applyFill="1" applyBorder="1"/>
    <xf numFmtId="0" fontId="3" fillId="0" borderId="0" xfId="1" applyAlignment="1">
      <alignment vertical="top"/>
    </xf>
    <xf numFmtId="0" fontId="25" fillId="0" borderId="0" xfId="0" applyFont="1" applyAlignment="1">
      <alignment horizontal="center" vertical="top"/>
    </xf>
    <xf numFmtId="14" fontId="29" fillId="8" borderId="0" xfId="0" applyNumberFormat="1" applyFont="1" applyFill="1"/>
    <xf numFmtId="0" fontId="27" fillId="0" borderId="14" xfId="0" applyFont="1" applyBorder="1"/>
    <xf numFmtId="14" fontId="27" fillId="8" borderId="13" xfId="0" applyNumberFormat="1" applyFont="1" applyFill="1" applyBorder="1"/>
    <xf numFmtId="14" fontId="28" fillId="8" borderId="0" xfId="0" applyNumberFormat="1" applyFont="1" applyFill="1"/>
    <xf numFmtId="3" fontId="26" fillId="0" borderId="13" xfId="0" applyNumberFormat="1" applyFont="1" applyBorder="1"/>
    <xf numFmtId="0" fontId="25" fillId="8" borderId="0" xfId="0" applyFont="1" applyFill="1"/>
    <xf numFmtId="4" fontId="25" fillId="8" borderId="17" xfId="0" applyNumberFormat="1" applyFont="1" applyFill="1" applyBorder="1"/>
    <xf numFmtId="14" fontId="30" fillId="11" borderId="19" xfId="0" applyNumberFormat="1" applyFont="1" applyFill="1" applyBorder="1"/>
    <xf numFmtId="14" fontId="30" fillId="11" borderId="20" xfId="0" applyNumberFormat="1" applyFont="1" applyFill="1" applyBorder="1"/>
    <xf numFmtId="14" fontId="30" fillId="11" borderId="21" xfId="0" applyNumberFormat="1" applyFont="1" applyFill="1" applyBorder="1"/>
    <xf numFmtId="14" fontId="30" fillId="11" borderId="22" xfId="0" applyNumberFormat="1" applyFont="1" applyFill="1" applyBorder="1"/>
    <xf numFmtId="0" fontId="31" fillId="11" borderId="0" xfId="0" applyFont="1" applyFill="1" applyAlignment="1">
      <alignment wrapText="1"/>
    </xf>
    <xf numFmtId="0" fontId="32" fillId="8" borderId="0" xfId="0" applyFont="1" applyFill="1"/>
    <xf numFmtId="14" fontId="30" fillId="8" borderId="0" xfId="0" applyNumberFormat="1" applyFont="1" applyFill="1"/>
    <xf numFmtId="14" fontId="33" fillId="8" borderId="0" xfId="0" applyNumberFormat="1" applyFont="1" applyFill="1"/>
    <xf numFmtId="0" fontId="25" fillId="0" borderId="3" xfId="0" applyFont="1" applyBorder="1"/>
    <xf numFmtId="0" fontId="34" fillId="8" borderId="0" xfId="0" applyFont="1" applyFill="1" applyAlignment="1">
      <alignment wrapText="1"/>
    </xf>
    <xf numFmtId="49" fontId="25" fillId="0" borderId="13" xfId="0" applyNumberFormat="1" applyFont="1" applyBorder="1"/>
    <xf numFmtId="0" fontId="25" fillId="0" borderId="17" xfId="0" applyFont="1" applyBorder="1"/>
    <xf numFmtId="0" fontId="25" fillId="0" borderId="23" xfId="0" applyFont="1" applyBorder="1"/>
    <xf numFmtId="14" fontId="25" fillId="8" borderId="13" xfId="0" applyNumberFormat="1" applyFont="1" applyFill="1" applyBorder="1" applyAlignment="1">
      <alignment horizontal="left" vertical="top"/>
    </xf>
    <xf numFmtId="169" fontId="25" fillId="8" borderId="13" xfId="0" applyNumberFormat="1" applyFont="1" applyFill="1" applyBorder="1" applyAlignment="1">
      <alignment horizontal="center" vertical="top"/>
    </xf>
    <xf numFmtId="1" fontId="25" fillId="8" borderId="13" xfId="0" applyNumberFormat="1" applyFont="1" applyFill="1" applyBorder="1" applyAlignment="1">
      <alignment horizontal="center" vertical="top"/>
    </xf>
    <xf numFmtId="164" fontId="25" fillId="8" borderId="13" xfId="0" applyNumberFormat="1" applyFont="1" applyFill="1" applyBorder="1" applyAlignment="1">
      <alignment horizontal="left" vertical="top"/>
    </xf>
    <xf numFmtId="14" fontId="25" fillId="8" borderId="13" xfId="0" applyNumberFormat="1" applyFont="1" applyFill="1" applyBorder="1" applyAlignment="1">
      <alignment horizontal="center" vertical="center"/>
    </xf>
    <xf numFmtId="14" fontId="25" fillId="8" borderId="13" xfId="0" applyNumberFormat="1" applyFont="1" applyFill="1" applyBorder="1" applyAlignment="1">
      <alignment horizontal="left" vertical="center"/>
    </xf>
    <xf numFmtId="0" fontId="25" fillId="8" borderId="13" xfId="0" applyFont="1" applyFill="1" applyBorder="1" applyAlignment="1">
      <alignment horizontal="left" vertical="top"/>
    </xf>
    <xf numFmtId="0" fontId="25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wrapText="1"/>
    </xf>
    <xf numFmtId="0" fontId="25" fillId="0" borderId="17" xfId="0" applyFont="1" applyBorder="1" applyAlignment="1">
      <alignment wrapText="1"/>
    </xf>
    <xf numFmtId="0" fontId="35" fillId="0" borderId="13" xfId="0" applyFont="1" applyBorder="1" applyAlignment="1">
      <alignment horizontal="center" vertical="center"/>
    </xf>
    <xf numFmtId="0" fontId="25" fillId="0" borderId="24" xfId="0" applyFont="1" applyBorder="1" applyAlignment="1">
      <alignment wrapText="1"/>
    </xf>
    <xf numFmtId="0" fontId="25" fillId="0" borderId="24" xfId="0" applyFont="1" applyBorder="1"/>
    <xf numFmtId="14" fontId="25" fillId="8" borderId="13" xfId="0" applyNumberFormat="1" applyFont="1" applyFill="1" applyBorder="1" applyAlignment="1">
      <alignment horizontal="center" vertical="top"/>
    </xf>
    <xf numFmtId="170" fontId="25" fillId="8" borderId="13" xfId="0" applyNumberFormat="1" applyFont="1" applyFill="1" applyBorder="1" applyAlignment="1">
      <alignment horizontal="center" vertical="center"/>
    </xf>
    <xf numFmtId="164" fontId="25" fillId="8" borderId="13" xfId="0" applyNumberFormat="1" applyFont="1" applyFill="1" applyBorder="1" applyAlignment="1">
      <alignment horizontal="left" vertical="center"/>
    </xf>
    <xf numFmtId="0" fontId="25" fillId="8" borderId="13" xfId="0" applyFont="1" applyFill="1" applyBorder="1" applyAlignment="1">
      <alignment horizontal="center" vertical="top"/>
    </xf>
    <xf numFmtId="0" fontId="35" fillId="0" borderId="13" xfId="0" applyFont="1" applyBorder="1" applyAlignment="1">
      <alignment horizontal="center" vertical="center" wrapText="1"/>
    </xf>
    <xf numFmtId="0" fontId="25" fillId="0" borderId="4" xfId="0" applyFont="1" applyBorder="1" applyAlignment="1">
      <alignment wrapText="1"/>
    </xf>
    <xf numFmtId="0" fontId="25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left" vertical="top"/>
    </xf>
    <xf numFmtId="4" fontId="25" fillId="8" borderId="13" xfId="0" applyNumberFormat="1" applyFont="1" applyFill="1" applyBorder="1" applyAlignment="1">
      <alignment vertical="center"/>
    </xf>
    <xf numFmtId="0" fontId="25" fillId="0" borderId="17" xfId="0" applyFont="1" applyBorder="1" applyAlignment="1">
      <alignment horizontal="left" vertical="top"/>
    </xf>
    <xf numFmtId="0" fontId="25" fillId="0" borderId="24" xfId="0" applyFont="1" applyBorder="1" applyAlignment="1">
      <alignment horizontal="left" vertical="top"/>
    </xf>
    <xf numFmtId="0" fontId="25" fillId="12" borderId="13" xfId="0" applyFont="1" applyFill="1" applyBorder="1" applyAlignment="1">
      <alignment horizontal="left" vertical="top"/>
    </xf>
    <xf numFmtId="0" fontId="25" fillId="8" borderId="13" xfId="0" applyFont="1" applyFill="1" applyBorder="1" applyAlignment="1">
      <alignment vertical="top"/>
    </xf>
    <xf numFmtId="164" fontId="25" fillId="8" borderId="13" xfId="0" applyNumberFormat="1" applyFont="1" applyFill="1" applyBorder="1" applyAlignment="1">
      <alignment vertical="top"/>
    </xf>
    <xf numFmtId="0" fontId="37" fillId="0" borderId="2" xfId="0" applyFont="1" applyBorder="1" applyAlignment="1">
      <alignment horizontal="center" vertical="center"/>
    </xf>
    <xf numFmtId="1" fontId="25" fillId="8" borderId="13" xfId="0" applyNumberFormat="1" applyFont="1" applyFill="1" applyBorder="1" applyAlignment="1">
      <alignment horizontal="center" vertical="center"/>
    </xf>
    <xf numFmtId="170" fontId="25" fillId="8" borderId="13" xfId="0" applyNumberFormat="1" applyFont="1" applyFill="1" applyBorder="1" applyAlignment="1">
      <alignment horizontal="center" vertical="top"/>
    </xf>
    <xf numFmtId="4" fontId="38" fillId="8" borderId="0" xfId="0" applyNumberFormat="1" applyFont="1" applyFill="1"/>
    <xf numFmtId="14" fontId="36" fillId="8" borderId="13" xfId="0" applyNumberFormat="1" applyFont="1" applyFill="1" applyBorder="1" applyAlignment="1">
      <alignment horizontal="center" vertical="center"/>
    </xf>
    <xf numFmtId="0" fontId="39" fillId="8" borderId="25" xfId="0" applyFont="1" applyFill="1" applyBorder="1"/>
    <xf numFmtId="0" fontId="40" fillId="8" borderId="0" xfId="0" applyFont="1" applyFill="1"/>
    <xf numFmtId="0" fontId="39" fillId="8" borderId="0" xfId="0" applyFont="1" applyFill="1"/>
    <xf numFmtId="0" fontId="25" fillId="8" borderId="13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left" vertical="center"/>
    </xf>
    <xf numFmtId="0" fontId="35" fillId="13" borderId="13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wrapText="1"/>
    </xf>
    <xf numFmtId="14" fontId="25" fillId="0" borderId="13" xfId="0" applyNumberFormat="1" applyFont="1" applyBorder="1" applyAlignment="1">
      <alignment horizontal="left" vertical="top"/>
    </xf>
    <xf numFmtId="0" fontId="25" fillId="0" borderId="13" xfId="0" applyFont="1" applyBorder="1" applyAlignment="1">
      <alignment horizontal="left" vertical="center" wrapText="1"/>
    </xf>
    <xf numFmtId="0" fontId="25" fillId="0" borderId="13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24" xfId="0" applyFont="1" applyBorder="1" applyAlignment="1">
      <alignment vertical="center" wrapText="1"/>
    </xf>
    <xf numFmtId="0" fontId="41" fillId="0" borderId="0" xfId="0" applyFont="1"/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vertical="center"/>
    </xf>
    <xf numFmtId="14" fontId="25" fillId="0" borderId="13" xfId="0" applyNumberFormat="1" applyFont="1" applyBorder="1" applyAlignment="1">
      <alignment horizontal="left" vertical="center"/>
    </xf>
    <xf numFmtId="15" fontId="25" fillId="8" borderId="13" xfId="0" applyNumberFormat="1" applyFont="1" applyFill="1" applyBorder="1"/>
    <xf numFmtId="15" fontId="25" fillId="8" borderId="13" xfId="0" applyNumberFormat="1" applyFont="1" applyFill="1" applyBorder="1" applyAlignment="1">
      <alignment horizontal="left"/>
    </xf>
    <xf numFmtId="164" fontId="25" fillId="8" borderId="13" xfId="0" applyNumberFormat="1" applyFont="1" applyFill="1" applyBorder="1" applyAlignment="1">
      <alignment vertical="center"/>
    </xf>
    <xf numFmtId="0" fontId="25" fillId="0" borderId="13" xfId="0" applyFont="1" applyBorder="1" applyAlignment="1">
      <alignment horizontal="left" vertical="top" wrapText="1"/>
    </xf>
    <xf numFmtId="170" fontId="25" fillId="8" borderId="13" xfId="0" applyNumberFormat="1" applyFont="1" applyFill="1" applyBorder="1" applyAlignment="1">
      <alignment vertical="center"/>
    </xf>
    <xf numFmtId="0" fontId="36" fillId="0" borderId="13" xfId="0" applyFont="1" applyBorder="1" applyAlignment="1">
      <alignment horizontal="center" vertical="top"/>
    </xf>
    <xf numFmtId="15" fontId="25" fillId="8" borderId="13" xfId="0" applyNumberFormat="1" applyFont="1" applyFill="1" applyBorder="1" applyAlignment="1">
      <alignment horizont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168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vertical="center"/>
    </xf>
    <xf numFmtId="0" fontId="25" fillId="12" borderId="0" xfId="0" applyFont="1" applyFill="1" applyAlignment="1">
      <alignment horizontal="left" vertical="top"/>
    </xf>
    <xf numFmtId="0" fontId="25" fillId="12" borderId="0" xfId="0" applyFont="1" applyFill="1" applyAlignment="1">
      <alignment vertical="top"/>
    </xf>
    <xf numFmtId="168" fontId="25" fillId="12" borderId="0" xfId="0" applyNumberFormat="1" applyFont="1" applyFill="1" applyAlignment="1">
      <alignment horizontal="center" vertical="top"/>
    </xf>
    <xf numFmtId="168" fontId="25" fillId="12" borderId="0" xfId="0" applyNumberFormat="1" applyFont="1" applyFill="1" applyAlignment="1">
      <alignment vertical="top"/>
    </xf>
    <xf numFmtId="0" fontId="3" fillId="12" borderId="0" xfId="1" applyFill="1" applyAlignment="1">
      <alignment vertical="top"/>
    </xf>
    <xf numFmtId="0" fontId="25" fillId="0" borderId="15" xfId="0" applyFont="1" applyBorder="1" applyAlignment="1">
      <alignment horizontal="left"/>
    </xf>
    <xf numFmtId="0" fontId="25" fillId="8" borderId="13" xfId="4" applyNumberFormat="1" applyFont="1" applyFill="1" applyBorder="1" applyAlignment="1">
      <alignment vertical="center"/>
    </xf>
    <xf numFmtId="164" fontId="25" fillId="8" borderId="13" xfId="4" applyFont="1" applyFill="1" applyBorder="1" applyAlignment="1">
      <alignment vertical="center"/>
    </xf>
    <xf numFmtId="0" fontId="25" fillId="0" borderId="2" xfId="0" applyFont="1" applyBorder="1" applyAlignment="1">
      <alignment horizontal="left"/>
    </xf>
    <xf numFmtId="0" fontId="25" fillId="0" borderId="0" xfId="0" applyFont="1"/>
    <xf numFmtId="0" fontId="25" fillId="0" borderId="17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17" xfId="0" applyFont="1" applyBorder="1" applyAlignment="1">
      <alignment horizontal="center" vertical="top"/>
    </xf>
    <xf numFmtId="0" fontId="23" fillId="0" borderId="0" xfId="0" applyFont="1" applyAlignment="1">
      <alignment horizontal="center"/>
    </xf>
    <xf numFmtId="164" fontId="25" fillId="8" borderId="13" xfId="4" applyFont="1" applyFill="1" applyBorder="1" applyAlignment="1">
      <alignment horizontal="center" vertical="top"/>
    </xf>
    <xf numFmtId="1" fontId="25" fillId="8" borderId="13" xfId="4" applyNumberFormat="1" applyFont="1" applyFill="1" applyBorder="1" applyAlignment="1">
      <alignment vertical="center"/>
    </xf>
    <xf numFmtId="166" fontId="25" fillId="8" borderId="13" xfId="0" applyNumberFormat="1" applyFont="1" applyFill="1" applyBorder="1" applyAlignment="1">
      <alignment vertical="center"/>
    </xf>
    <xf numFmtId="0" fontId="25" fillId="0" borderId="24" xfId="0" applyFont="1" applyBorder="1" applyAlignment="1">
      <alignment horizontal="left"/>
    </xf>
    <xf numFmtId="164" fontId="25" fillId="8" borderId="13" xfId="4" applyFont="1" applyFill="1" applyBorder="1" applyAlignment="1">
      <alignment horizontal="left" vertical="top"/>
    </xf>
    <xf numFmtId="0" fontId="27" fillId="0" borderId="13" xfId="0" applyFont="1" applyBorder="1" applyAlignment="1">
      <alignment horizontal="center"/>
    </xf>
    <xf numFmtId="164" fontId="25" fillId="8" borderId="13" xfId="0" applyNumberFormat="1" applyFont="1" applyFill="1" applyBorder="1" applyAlignment="1">
      <alignment horizontal="center" vertical="top"/>
    </xf>
    <xf numFmtId="1" fontId="25" fillId="8" borderId="13" xfId="0" applyNumberFormat="1" applyFont="1" applyFill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3" fillId="0" borderId="2" xfId="0" applyFont="1" applyBorder="1" applyAlignment="1">
      <alignment wrapText="1"/>
    </xf>
    <xf numFmtId="0" fontId="42" fillId="0" borderId="13" xfId="0" applyFont="1" applyBorder="1" applyAlignment="1">
      <alignment horizontal="left"/>
    </xf>
    <xf numFmtId="0" fontId="23" fillId="0" borderId="13" xfId="0" applyFont="1" applyBorder="1" applyAlignment="1">
      <alignment wrapText="1"/>
    </xf>
    <xf numFmtId="0" fontId="25" fillId="0" borderId="3" xfId="0" applyFont="1" applyBorder="1" applyAlignment="1">
      <alignment horizontal="center"/>
    </xf>
    <xf numFmtId="0" fontId="3" fillId="0" borderId="0" xfId="1" applyFill="1" applyBorder="1" applyAlignment="1"/>
    <xf numFmtId="0" fontId="42" fillId="0" borderId="0" xfId="0" applyFont="1"/>
    <xf numFmtId="166" fontId="25" fillId="8" borderId="13" xfId="4" applyNumberFormat="1" applyFont="1" applyFill="1" applyBorder="1" applyAlignment="1">
      <alignment vertical="center"/>
    </xf>
    <xf numFmtId="3" fontId="26" fillId="0" borderId="13" xfId="0" applyNumberFormat="1" applyFont="1" applyBorder="1" applyAlignment="1">
      <alignment vertical="center"/>
    </xf>
    <xf numFmtId="169" fontId="25" fillId="0" borderId="13" xfId="0" applyNumberFormat="1" applyFont="1" applyBorder="1" applyAlignment="1">
      <alignment horizontal="left" vertical="top"/>
    </xf>
    <xf numFmtId="0" fontId="43" fillId="0" borderId="13" xfId="0" applyFont="1" applyBorder="1" applyAlignment="1">
      <alignment horizontal="left"/>
    </xf>
    <xf numFmtId="0" fontId="44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 vertical="top"/>
    </xf>
    <xf numFmtId="0" fontId="34" fillId="0" borderId="2" xfId="0" applyFont="1" applyBorder="1" applyAlignment="1">
      <alignment horizontal="center"/>
    </xf>
    <xf numFmtId="14" fontId="25" fillId="8" borderId="13" xfId="0" applyNumberFormat="1" applyFont="1" applyFill="1" applyBorder="1" applyAlignment="1">
      <alignment horizontal="center" wrapText="1"/>
    </xf>
    <xf numFmtId="0" fontId="46" fillId="0" borderId="0" xfId="0" applyFont="1" applyAlignment="1">
      <alignment horizontal="center"/>
    </xf>
    <xf numFmtId="0" fontId="43" fillId="0" borderId="13" xfId="0" applyFont="1" applyBorder="1"/>
    <xf numFmtId="3" fontId="26" fillId="0" borderId="13" xfId="0" applyNumberFormat="1" applyFont="1" applyBorder="1" applyAlignment="1">
      <alignment horizontal="center"/>
    </xf>
    <xf numFmtId="0" fontId="25" fillId="8" borderId="13" xfId="0" applyFont="1" applyFill="1" applyBorder="1" applyAlignment="1">
      <alignment wrapText="1"/>
    </xf>
    <xf numFmtId="0" fontId="42" fillId="0" borderId="0" xfId="0" applyFont="1" applyAlignment="1">
      <alignment horizontal="left"/>
    </xf>
    <xf numFmtId="0" fontId="23" fillId="0" borderId="2" xfId="0" applyFont="1" applyBorder="1"/>
    <xf numFmtId="3" fontId="26" fillId="0" borderId="13" xfId="0" applyNumberFormat="1" applyFont="1" applyBorder="1" applyAlignment="1">
      <alignment horizontal="center" vertical="center"/>
    </xf>
    <xf numFmtId="4" fontId="25" fillId="8" borderId="0" xfId="0" applyNumberFormat="1" applyFont="1" applyFill="1"/>
    <xf numFmtId="0" fontId="25" fillId="8" borderId="0" xfId="0" applyFont="1" applyFill="1" applyAlignment="1">
      <alignment horizontal="left"/>
    </xf>
    <xf numFmtId="0" fontId="34" fillId="14" borderId="13" xfId="0" applyFont="1" applyFill="1" applyBorder="1" applyAlignment="1">
      <alignment horizontal="left"/>
    </xf>
    <xf numFmtId="0" fontId="27" fillId="14" borderId="13" xfId="0" applyFont="1" applyFill="1" applyBorder="1"/>
    <xf numFmtId="0" fontId="25" fillId="0" borderId="0" xfId="0" applyFont="1" applyAlignment="1">
      <alignment horizontal="center"/>
    </xf>
    <xf numFmtId="164" fontId="25" fillId="8" borderId="13" xfId="4" applyFont="1" applyFill="1" applyBorder="1" applyAlignment="1">
      <alignment horizontal="left" vertical="center"/>
    </xf>
    <xf numFmtId="0" fontId="25" fillId="0" borderId="17" xfId="0" applyFont="1" applyBorder="1" applyAlignment="1">
      <alignment horizontal="center" vertical="center"/>
    </xf>
    <xf numFmtId="0" fontId="25" fillId="0" borderId="24" xfId="0" applyFont="1" applyBorder="1" applyAlignment="1">
      <alignment horizontal="left" vertical="center"/>
    </xf>
    <xf numFmtId="0" fontId="25" fillId="0" borderId="0" xfId="0" applyFont="1" applyAlignment="1">
      <alignment horizontal="left"/>
    </xf>
    <xf numFmtId="14" fontId="25" fillId="8" borderId="13" xfId="0" applyNumberFormat="1" applyFont="1" applyFill="1" applyBorder="1" applyAlignment="1">
      <alignment vertical="center" wrapText="1"/>
    </xf>
    <xf numFmtId="0" fontId="25" fillId="8" borderId="13" xfId="0" applyFont="1" applyFill="1" applyBorder="1" applyAlignment="1">
      <alignment vertical="center" wrapText="1"/>
    </xf>
    <xf numFmtId="0" fontId="25" fillId="15" borderId="0" xfId="0" applyFont="1" applyFill="1" applyAlignment="1">
      <alignment horizontal="left" vertical="top"/>
    </xf>
    <xf numFmtId="0" fontId="25" fillId="15" borderId="0" xfId="0" applyFont="1" applyFill="1" applyAlignment="1">
      <alignment vertical="top"/>
    </xf>
    <xf numFmtId="168" fontId="25" fillId="15" borderId="0" xfId="0" applyNumberFormat="1" applyFont="1" applyFill="1" applyAlignment="1">
      <alignment horizontal="center" vertical="top"/>
    </xf>
    <xf numFmtId="168" fontId="25" fillId="15" borderId="0" xfId="0" applyNumberFormat="1" applyFont="1" applyFill="1" applyAlignment="1">
      <alignment vertical="top"/>
    </xf>
    <xf numFmtId="0" fontId="25" fillId="15" borderId="13" xfId="0" applyFont="1" applyFill="1" applyBorder="1" applyAlignment="1">
      <alignment horizontal="left" vertical="top"/>
    </xf>
    <xf numFmtId="0" fontId="25" fillId="15" borderId="13" xfId="0" applyFont="1" applyFill="1" applyBorder="1" applyAlignment="1">
      <alignment horizontal="center" vertical="top"/>
    </xf>
    <xf numFmtId="0" fontId="25" fillId="15" borderId="13" xfId="0" applyFont="1" applyFill="1" applyBorder="1" applyAlignment="1">
      <alignment horizontal="left"/>
    </xf>
    <xf numFmtId="0" fontId="25" fillId="15" borderId="13" xfId="0" applyFont="1" applyFill="1" applyBorder="1"/>
    <xf numFmtId="0" fontId="25" fillId="15" borderId="17" xfId="0" applyFont="1" applyFill="1" applyBorder="1" applyAlignment="1">
      <alignment horizontal="center"/>
    </xf>
    <xf numFmtId="0" fontId="25" fillId="15" borderId="13" xfId="0" applyFont="1" applyFill="1" applyBorder="1" applyAlignment="1">
      <alignment horizontal="center"/>
    </xf>
    <xf numFmtId="0" fontId="25" fillId="15" borderId="24" xfId="0" applyFont="1" applyFill="1" applyBorder="1"/>
    <xf numFmtId="0" fontId="25" fillId="0" borderId="17" xfId="0" applyFont="1" applyBorder="1" applyAlignment="1">
      <alignment horizontal="center" vertical="top" wrapText="1"/>
    </xf>
    <xf numFmtId="0" fontId="25" fillId="0" borderId="24" xfId="0" applyFont="1" applyBorder="1" applyAlignment="1">
      <alignment horizontal="left" vertical="top" wrapText="1"/>
    </xf>
    <xf numFmtId="0" fontId="34" fillId="0" borderId="2" xfId="0" applyFont="1" applyBorder="1" applyAlignment="1">
      <alignment horizontal="center" wrapText="1"/>
    </xf>
    <xf numFmtId="0" fontId="23" fillId="0" borderId="13" xfId="0" applyFont="1" applyBorder="1" applyAlignment="1">
      <alignment horizontal="left" wrapText="1"/>
    </xf>
    <xf numFmtId="0" fontId="42" fillId="0" borderId="13" xfId="0" applyFont="1" applyBorder="1"/>
    <xf numFmtId="0" fontId="25" fillId="16" borderId="13" xfId="0" applyFont="1" applyFill="1" applyBorder="1" applyAlignment="1">
      <alignment horizontal="center"/>
    </xf>
    <xf numFmtId="0" fontId="27" fillId="0" borderId="13" xfId="0" applyFont="1" applyBorder="1" applyAlignment="1">
      <alignment horizontal="center" wrapText="1"/>
    </xf>
    <xf numFmtId="0" fontId="27" fillId="14" borderId="13" xfId="0" applyFont="1" applyFill="1" applyBorder="1" applyAlignment="1">
      <alignment horizontal="left"/>
    </xf>
    <xf numFmtId="0" fontId="27" fillId="14" borderId="0" xfId="0" applyFont="1" applyFill="1" applyAlignment="1">
      <alignment horizontal="left"/>
    </xf>
    <xf numFmtId="0" fontId="25" fillId="0" borderId="2" xfId="0" applyFont="1" applyBorder="1"/>
    <xf numFmtId="0" fontId="43" fillId="0" borderId="0" xfId="0" applyFont="1" applyAlignment="1">
      <alignment horizontal="left"/>
    </xf>
    <xf numFmtId="0" fontId="43" fillId="0" borderId="2" xfId="0" applyFont="1" applyBorder="1" applyAlignment="1">
      <alignment horizontal="left"/>
    </xf>
    <xf numFmtId="0" fontId="23" fillId="0" borderId="13" xfId="0" applyFont="1" applyBorder="1"/>
    <xf numFmtId="0" fontId="23" fillId="0" borderId="2" xfId="0" applyFont="1" applyBorder="1" applyAlignment="1">
      <alignment horizontal="left"/>
    </xf>
    <xf numFmtId="0" fontId="23" fillId="0" borderId="0" xfId="0" applyFont="1" applyAlignment="1">
      <alignment horizontal="left" wrapText="1"/>
    </xf>
    <xf numFmtId="0" fontId="25" fillId="0" borderId="2" xfId="0" applyFont="1" applyBorder="1" applyAlignment="1">
      <alignment horizontal="left" vertical="top"/>
    </xf>
    <xf numFmtId="1" fontId="25" fillId="8" borderId="13" xfId="0" applyNumberFormat="1" applyFont="1" applyFill="1" applyBorder="1" applyAlignment="1">
      <alignment horizontal="left" vertical="top"/>
    </xf>
    <xf numFmtId="0" fontId="23" fillId="8" borderId="0" xfId="0" applyFont="1" applyFill="1" applyAlignment="1">
      <alignment wrapText="1"/>
    </xf>
    <xf numFmtId="0" fontId="25" fillId="10" borderId="13" xfId="0" applyFont="1" applyFill="1" applyBorder="1" applyAlignment="1">
      <alignment horizontal="left" vertical="top"/>
    </xf>
    <xf numFmtId="0" fontId="25" fillId="10" borderId="13" xfId="0" applyFont="1" applyFill="1" applyBorder="1" applyAlignment="1">
      <alignment horizontal="center" vertical="top"/>
    </xf>
    <xf numFmtId="0" fontId="25" fillId="10" borderId="17" xfId="0" applyFont="1" applyFill="1" applyBorder="1" applyAlignment="1">
      <alignment horizontal="center" vertical="top"/>
    </xf>
    <xf numFmtId="0" fontId="25" fillId="10" borderId="24" xfId="0" applyFont="1" applyFill="1" applyBorder="1" applyAlignment="1">
      <alignment horizontal="left" vertical="top"/>
    </xf>
    <xf numFmtId="166" fontId="25" fillId="8" borderId="0" xfId="0" applyNumberFormat="1" applyFont="1" applyFill="1" applyAlignment="1">
      <alignment vertical="center"/>
    </xf>
    <xf numFmtId="0" fontId="42" fillId="0" borderId="2" xfId="0" applyFont="1" applyBorder="1" applyAlignment="1">
      <alignment horizontal="left"/>
    </xf>
    <xf numFmtId="0" fontId="25" fillId="17" borderId="0" xfId="0" applyFont="1" applyFill="1" applyAlignment="1">
      <alignment horizontal="left" vertical="top"/>
    </xf>
    <xf numFmtId="0" fontId="25" fillId="17" borderId="0" xfId="0" applyFont="1" applyFill="1" applyAlignment="1">
      <alignment vertical="top"/>
    </xf>
    <xf numFmtId="168" fontId="25" fillId="17" borderId="0" xfId="0" applyNumberFormat="1" applyFont="1" applyFill="1" applyAlignment="1">
      <alignment horizontal="center" vertical="top"/>
    </xf>
    <xf numFmtId="168" fontId="25" fillId="17" borderId="0" xfId="0" applyNumberFormat="1" applyFont="1" applyFill="1" applyAlignment="1">
      <alignment vertical="top"/>
    </xf>
    <xf numFmtId="0" fontId="25" fillId="0" borderId="13" xfId="0" applyFont="1" applyBorder="1" applyAlignment="1">
      <alignment vertical="top" wrapText="1"/>
    </xf>
    <xf numFmtId="0" fontId="25" fillId="0" borderId="23" xfId="0" applyFont="1" applyBorder="1" applyAlignment="1">
      <alignment horizontal="center"/>
    </xf>
    <xf numFmtId="0" fontId="25" fillId="17" borderId="13" xfId="0" applyFont="1" applyFill="1" applyBorder="1" applyAlignment="1">
      <alignment horizontal="left" vertical="top"/>
    </xf>
    <xf numFmtId="0" fontId="25" fillId="17" borderId="13" xfId="0" applyFont="1" applyFill="1" applyBorder="1" applyAlignment="1">
      <alignment horizontal="center" vertical="top"/>
    </xf>
    <xf numFmtId="0" fontId="47" fillId="0" borderId="13" xfId="0" applyFont="1" applyBorder="1" applyAlignment="1">
      <alignment horizontal="center"/>
    </xf>
    <xf numFmtId="15" fontId="25" fillId="0" borderId="0" xfId="0" applyNumberFormat="1" applyFont="1" applyAlignment="1">
      <alignment vertical="top"/>
    </xf>
    <xf numFmtId="15" fontId="25" fillId="0" borderId="13" xfId="0" applyNumberFormat="1" applyFont="1" applyBorder="1"/>
    <xf numFmtId="0" fontId="23" fillId="0" borderId="2" xfId="0" applyFont="1" applyBorder="1" applyAlignment="1">
      <alignment horizontal="left" wrapText="1"/>
    </xf>
    <xf numFmtId="164" fontId="25" fillId="8" borderId="13" xfId="0" applyNumberFormat="1" applyFont="1" applyFill="1" applyBorder="1" applyAlignment="1">
      <alignment vertical="center" wrapText="1"/>
    </xf>
    <xf numFmtId="15" fontId="25" fillId="0" borderId="0" xfId="0" applyNumberFormat="1" applyFont="1" applyAlignment="1">
      <alignment horizontal="center" vertical="top"/>
    </xf>
    <xf numFmtId="0" fontId="48" fillId="0" borderId="13" xfId="0" applyFont="1" applyBorder="1" applyAlignment="1">
      <alignment horizontal="center"/>
    </xf>
    <xf numFmtId="0" fontId="23" fillId="0" borderId="0" xfId="0" applyFont="1" applyAlignment="1">
      <alignment wrapText="1"/>
    </xf>
    <xf numFmtId="14" fontId="25" fillId="8" borderId="13" xfId="0" applyNumberFormat="1" applyFont="1" applyFill="1" applyBorder="1" applyAlignment="1">
      <alignment vertical="center"/>
    </xf>
    <xf numFmtId="169" fontId="25" fillId="8" borderId="13" xfId="0" applyNumberFormat="1" applyFont="1" applyFill="1" applyBorder="1" applyAlignment="1">
      <alignment vertical="center"/>
    </xf>
    <xf numFmtId="0" fontId="43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vertical="center" wrapText="1"/>
    </xf>
    <xf numFmtId="0" fontId="23" fillId="0" borderId="24" xfId="0" applyFont="1" applyBorder="1" applyAlignment="1">
      <alignment vertical="center" wrapText="1"/>
    </xf>
    <xf numFmtId="171" fontId="25" fillId="0" borderId="13" xfId="0" applyNumberFormat="1" applyFont="1" applyBorder="1" applyAlignment="1">
      <alignment horizontal="left" vertical="top"/>
    </xf>
    <xf numFmtId="2" fontId="25" fillId="8" borderId="13" xfId="0" applyNumberFormat="1" applyFont="1" applyFill="1" applyBorder="1" applyAlignment="1">
      <alignment horizontal="left" vertical="top"/>
    </xf>
    <xf numFmtId="0" fontId="25" fillId="0" borderId="9" xfId="0" applyFont="1" applyBorder="1"/>
    <xf numFmtId="0" fontId="49" fillId="18" borderId="13" xfId="0" applyFont="1" applyFill="1" applyBorder="1" applyAlignment="1">
      <alignment horizontal="center" wrapText="1"/>
    </xf>
    <xf numFmtId="0" fontId="49" fillId="18" borderId="13" xfId="0" applyFont="1" applyFill="1" applyBorder="1" applyAlignment="1">
      <alignment horizontal="center" vertical="center" wrapText="1"/>
    </xf>
    <xf numFmtId="0" fontId="50" fillId="18" borderId="13" xfId="0" applyFont="1" applyFill="1" applyBorder="1" applyAlignment="1">
      <alignment horizontal="center" vertical="center"/>
    </xf>
    <xf numFmtId="0" fontId="51" fillId="18" borderId="13" xfId="0" applyFont="1" applyFill="1" applyBorder="1" applyAlignment="1">
      <alignment horizontal="center" vertical="center"/>
    </xf>
    <xf numFmtId="0" fontId="49" fillId="18" borderId="13" xfId="0" applyFont="1" applyFill="1" applyBorder="1" applyAlignment="1">
      <alignment horizontal="center" vertical="center"/>
    </xf>
    <xf numFmtId="14" fontId="49" fillId="8" borderId="13" xfId="5" applyNumberFormat="1" applyFont="1" applyFill="1" applyBorder="1" applyAlignment="1">
      <alignment horizontal="center" vertical="center" wrapText="1"/>
    </xf>
    <xf numFmtId="169" fontId="49" fillId="8" borderId="13" xfId="5" applyNumberFormat="1" applyFont="1" applyFill="1" applyBorder="1" applyAlignment="1">
      <alignment horizontal="center" vertical="center" wrapText="1"/>
    </xf>
    <xf numFmtId="1" fontId="49" fillId="8" borderId="13" xfId="5" applyNumberFormat="1" applyFont="1" applyFill="1" applyBorder="1" applyAlignment="1">
      <alignment horizontal="center" vertical="center" wrapText="1"/>
    </xf>
    <xf numFmtId="164" fontId="49" fillId="8" borderId="13" xfId="5" applyNumberFormat="1" applyFont="1" applyFill="1" applyBorder="1" applyAlignment="1">
      <alignment horizontal="center" vertical="center" wrapText="1"/>
    </xf>
    <xf numFmtId="14" fontId="49" fillId="8" borderId="13" xfId="5" applyNumberFormat="1" applyFont="1" applyFill="1" applyBorder="1" applyAlignment="1">
      <alignment horizontal="center" vertical="center"/>
    </xf>
    <xf numFmtId="0" fontId="52" fillId="8" borderId="13" xfId="5" applyFont="1" applyFill="1" applyBorder="1" applyAlignment="1">
      <alignment horizontal="center" vertical="center"/>
    </xf>
    <xf numFmtId="164" fontId="51" fillId="8" borderId="13" xfId="5" applyNumberFormat="1" applyFont="1" applyFill="1" applyBorder="1" applyAlignment="1">
      <alignment horizontal="center" vertical="center"/>
    </xf>
    <xf numFmtId="0" fontId="50" fillId="8" borderId="17" xfId="0" applyFont="1" applyFill="1" applyBorder="1" applyAlignment="1">
      <alignment horizontal="center" vertical="center" wrapText="1"/>
    </xf>
    <xf numFmtId="0" fontId="50" fillId="8" borderId="13" xfId="0" applyFont="1" applyFill="1" applyBorder="1" applyAlignment="1">
      <alignment horizontal="center" vertical="center" wrapText="1"/>
    </xf>
    <xf numFmtId="14" fontId="51" fillId="8" borderId="13" xfId="5" applyNumberFormat="1" applyFont="1" applyFill="1" applyBorder="1" applyAlignment="1">
      <alignment horizontal="center" vertical="center" wrapText="1"/>
    </xf>
    <xf numFmtId="0" fontId="51" fillId="8" borderId="13" xfId="5" applyFont="1" applyFill="1" applyBorder="1" applyAlignment="1">
      <alignment horizontal="center" vertical="center" wrapText="1"/>
    </xf>
    <xf numFmtId="0" fontId="49" fillId="8" borderId="13" xfId="5" applyFont="1" applyFill="1" applyBorder="1" applyAlignment="1">
      <alignment horizontal="center" vertical="center" wrapText="1"/>
    </xf>
    <xf numFmtId="0" fontId="49" fillId="18" borderId="13" xfId="5" applyFont="1" applyFill="1" applyBorder="1" applyAlignment="1">
      <alignment horizontal="center" vertical="center" wrapText="1"/>
    </xf>
    <xf numFmtId="0" fontId="49" fillId="18" borderId="13" xfId="5" applyFont="1" applyFill="1" applyBorder="1" applyAlignment="1">
      <alignment horizontal="center" vertical="center"/>
    </xf>
    <xf numFmtId="0" fontId="50" fillId="18" borderId="13" xfId="5" applyFont="1" applyFill="1" applyBorder="1" applyAlignment="1">
      <alignment horizontal="center" vertical="center"/>
    </xf>
    <xf numFmtId="0" fontId="50" fillId="18" borderId="17" xfId="5" applyFont="1" applyFill="1" applyBorder="1" applyAlignment="1">
      <alignment horizontal="center" vertical="center"/>
    </xf>
    <xf numFmtId="0" fontId="50" fillId="18" borderId="24" xfId="5" applyFont="1" applyFill="1" applyBorder="1" applyAlignment="1">
      <alignment horizontal="center" vertical="center"/>
    </xf>
    <xf numFmtId="4" fontId="0" fillId="5" borderId="0" xfId="0" applyNumberFormat="1" applyFill="1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14" fontId="8" fillId="10" borderId="1" xfId="0" applyNumberFormat="1" applyFont="1" applyFill="1" applyBorder="1" applyAlignment="1" applyProtection="1">
      <alignment horizontal="left" vertical="center"/>
      <protection locked="0"/>
    </xf>
    <xf numFmtId="0" fontId="8" fillId="10" borderId="1" xfId="0" applyFont="1" applyFill="1" applyBorder="1" applyAlignment="1" applyProtection="1">
      <alignment horizontal="left" vertical="center"/>
      <protection locked="0"/>
    </xf>
    <xf numFmtId="14" fontId="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0" fontId="16" fillId="0" borderId="1" xfId="0" applyFont="1" applyBorder="1" applyAlignment="1" applyProtection="1">
      <alignment horizontal="left" vertical="center"/>
      <protection locked="0"/>
    </xf>
    <xf numFmtId="0" fontId="3" fillId="0" borderId="1" xfId="1" applyBorder="1" applyAlignment="1" applyProtection="1">
      <alignment horizontal="left"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left" vertical="center"/>
    </xf>
    <xf numFmtId="39" fontId="16" fillId="10" borderId="7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7" fontId="9" fillId="0" borderId="7" xfId="0" applyNumberFormat="1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top"/>
      <protection locked="0"/>
    </xf>
    <xf numFmtId="0" fontId="9" fillId="0" borderId="4" xfId="0" applyFont="1" applyBorder="1" applyAlignment="1" applyProtection="1">
      <alignment horizontal="left" vertical="center"/>
      <protection locked="0"/>
    </xf>
  </cellXfs>
  <cellStyles count="6">
    <cellStyle name="Comma 2" xfId="2"/>
    <cellStyle name="Comma 2 2" xfId="4"/>
    <cellStyle name="Hyperlink" xfId="1" builtinId="8"/>
    <cellStyle name="Hyperlink 2" xfId="3"/>
    <cellStyle name="Normal" xfId="0" builtinId="0"/>
    <cellStyle name="Normal 9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15</xdr:row>
      <xdr:rowOff>1</xdr:rowOff>
    </xdr:from>
    <xdr:to>
      <xdr:col>13</xdr:col>
      <xdr:colOff>488951</xdr:colOff>
      <xdr:row>18</xdr:row>
      <xdr:rowOff>117953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BEBB4-9E7C-B31B-3BAA-8EB25406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801" y="2762251"/>
          <a:ext cx="3536950" cy="67040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0</xdr:col>
      <xdr:colOff>800100</xdr:colOff>
      <xdr:row>41</xdr:row>
      <xdr:rowOff>82550</xdr:rowOff>
    </xdr:from>
    <xdr:to>
      <xdr:col>0</xdr:col>
      <xdr:colOff>1917700</xdr:colOff>
      <xdr:row>43</xdr:row>
      <xdr:rowOff>12700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EFB0F1B-B8BE-6B28-3B0E-6484DD578945}"/>
            </a:ext>
          </a:extLst>
        </xdr:cNvPr>
        <xdr:cNvSpPr/>
      </xdr:nvSpPr>
      <xdr:spPr>
        <a:xfrm>
          <a:off x="800100" y="7448550"/>
          <a:ext cx="1117600" cy="29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Save</a:t>
          </a:r>
        </a:p>
      </xdr:txBody>
    </xdr:sp>
    <xdr:clientData/>
  </xdr:twoCellAnchor>
  <xdr:twoCellAnchor>
    <xdr:from>
      <xdr:col>1</xdr:col>
      <xdr:colOff>260350</xdr:colOff>
      <xdr:row>41</xdr:row>
      <xdr:rowOff>88900</xdr:rowOff>
    </xdr:from>
    <xdr:to>
      <xdr:col>1</xdr:col>
      <xdr:colOff>1377950</xdr:colOff>
      <xdr:row>43</xdr:row>
      <xdr:rowOff>19050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D64E4CC-3C9B-42C3-AE7F-86E67E618241}"/>
            </a:ext>
          </a:extLst>
        </xdr:cNvPr>
        <xdr:cNvSpPr/>
      </xdr:nvSpPr>
      <xdr:spPr>
        <a:xfrm>
          <a:off x="2330450" y="7454900"/>
          <a:ext cx="1117600" cy="29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Reset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</xdr:rowOff>
    </xdr:from>
    <xdr:ext cx="2447925" cy="1184275"/>
    <xdr:pic>
      <xdr:nvPicPr>
        <xdr:cNvPr id="2" name="Picture 21" descr="SKY-LOGO-white.jpg">
          <a:extLst>
            <a:ext uri="{FF2B5EF4-FFF2-40B4-BE49-F238E27FC236}">
              <a16:creationId xmlns:a16="http://schemas.microsoft.com/office/drawing/2014/main" id="{4E4AC0B3-183C-40F3-AD84-25CBF1091B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23" r="18239" b="21875"/>
        <a:stretch/>
      </xdr:blipFill>
      <xdr:spPr bwMode="auto">
        <a:xfrm>
          <a:off x="38100" y="1"/>
          <a:ext cx="2447925" cy="1184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0</xdr:col>
      <xdr:colOff>1117600</xdr:colOff>
      <xdr:row>15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DD3F1F9-66B3-4EF1-BFD8-8ED9172CD5D3}"/>
            </a:ext>
          </a:extLst>
        </xdr:cNvPr>
        <xdr:cNvSpPr/>
      </xdr:nvSpPr>
      <xdr:spPr>
        <a:xfrm>
          <a:off x="0" y="2578100"/>
          <a:ext cx="1117600" cy="29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Save</a:t>
          </a:r>
        </a:p>
      </xdr:txBody>
    </xdr:sp>
    <xdr:clientData/>
  </xdr:twoCellAnchor>
  <xdr:twoCellAnchor>
    <xdr:from>
      <xdr:col>0</xdr:col>
      <xdr:colOff>1530350</xdr:colOff>
      <xdr:row>14</xdr:row>
      <xdr:rowOff>6350</xdr:rowOff>
    </xdr:from>
    <xdr:to>
      <xdr:col>0</xdr:col>
      <xdr:colOff>2647950</xdr:colOff>
      <xdr:row>15</xdr:row>
      <xdr:rowOff>120650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F014416-A04F-4CF0-B45E-779F99BB1C26}"/>
            </a:ext>
          </a:extLst>
        </xdr:cNvPr>
        <xdr:cNvSpPr/>
      </xdr:nvSpPr>
      <xdr:spPr>
        <a:xfrm>
          <a:off x="1530350" y="2584450"/>
          <a:ext cx="1117600" cy="29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Reset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316705</xdr:colOff>
      <xdr:row>172</xdr:row>
      <xdr:rowOff>152400</xdr:rowOff>
    </xdr:from>
    <xdr:ext cx="8608219" cy="53065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36FF874-8584-4AFE-AE3D-DEEEDDDA2ADF}"/>
            </a:ext>
          </a:extLst>
        </xdr:cNvPr>
        <xdr:cNvSpPr/>
      </xdr:nvSpPr>
      <xdr:spPr>
        <a:xfrm>
          <a:off x="26808905" y="31826200"/>
          <a:ext cx="860821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28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MEE%20%20CONDO%20%20as%20of%20100316\SKY%20CONDO\SKY%20CONDO%202017\SKY%20CONDO%20RFP\ETON(8%20ADRIATICO)\IAS%20Internal%20Document%20Templates%20(CARF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"/>
      <sheetName val="CARF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Payment to Affiliates/Subs</v>
          </cell>
          <cell r="B1" t="str">
            <v>AF</v>
          </cell>
        </row>
        <row r="2">
          <cell r="A2" t="str">
            <v>Caterers</v>
          </cell>
          <cell r="B2" t="str">
            <v>CT</v>
          </cell>
        </row>
        <row r="3">
          <cell r="A3" t="str">
            <v>Downpayment</v>
          </cell>
          <cell r="B3" t="str">
            <v>DP</v>
          </cell>
        </row>
        <row r="4">
          <cell r="A4" t="str">
            <v>Replenishment of FC</v>
          </cell>
          <cell r="B4" t="str">
            <v>FC</v>
          </cell>
        </row>
        <row r="5">
          <cell r="A5" t="str">
            <v>Liquidation</v>
          </cell>
          <cell r="B5" t="str">
            <v>LQ</v>
          </cell>
        </row>
        <row r="6">
          <cell r="A6" t="str">
            <v>Location Rentals</v>
          </cell>
          <cell r="B6" t="str">
            <v>LR</v>
          </cell>
        </row>
        <row r="7">
          <cell r="A7" t="str">
            <v>Overrun</v>
          </cell>
          <cell r="B7" t="str">
            <v>OR</v>
          </cell>
        </row>
        <row r="8">
          <cell r="A8" t="str">
            <v>Payroll Processing</v>
          </cell>
          <cell r="B8" t="str">
            <v>PR</v>
          </cell>
        </row>
        <row r="9">
          <cell r="A9" t="str">
            <v>Reimbursement</v>
          </cell>
          <cell r="B9" t="str">
            <v>RM</v>
          </cell>
        </row>
        <row r="10">
          <cell r="A10" t="str">
            <v>Replenishment</v>
          </cell>
          <cell r="B10" t="str">
            <v>RN</v>
          </cell>
        </row>
        <row r="11">
          <cell r="A11" t="str">
            <v>Request for Payment</v>
          </cell>
          <cell r="B11" t="str">
            <v>RP</v>
          </cell>
        </row>
        <row r="12">
          <cell r="A12" t="str">
            <v>Payment of Talent Fees</v>
          </cell>
          <cell r="B12" t="str">
            <v>TF</v>
          </cell>
        </row>
        <row r="13">
          <cell r="A13" t="str">
            <v>Vehicle Rent</v>
          </cell>
          <cell r="B13" t="str">
            <v>VR</v>
          </cell>
        </row>
        <row r="16">
          <cell r="A16" t="str">
            <v>Banco De Oro-IDS</v>
          </cell>
          <cell r="B16" t="str">
            <v>2</v>
          </cell>
        </row>
        <row r="17">
          <cell r="A17" t="str">
            <v>Check-Manual</v>
          </cell>
          <cell r="B17" t="str">
            <v>N</v>
          </cell>
        </row>
        <row r="18">
          <cell r="A18" t="str">
            <v>Check-Single</v>
          </cell>
          <cell r="B18" t="str">
            <v>S</v>
          </cell>
        </row>
        <row r="19">
          <cell r="A19" t="str">
            <v>Check-Single 2</v>
          </cell>
          <cell r="B19" t="str">
            <v>E</v>
          </cell>
        </row>
        <row r="20">
          <cell r="A20" t="str">
            <v>Credit Card</v>
          </cell>
          <cell r="B20" t="str">
            <v>Z</v>
          </cell>
        </row>
        <row r="21">
          <cell r="A21" t="str">
            <v>Demand Draft</v>
          </cell>
          <cell r="B21" t="str">
            <v>D</v>
          </cell>
        </row>
        <row r="22">
          <cell r="A22" t="str">
            <v>Demand Draft 2</v>
          </cell>
          <cell r="B22" t="str">
            <v>G</v>
          </cell>
        </row>
        <row r="23">
          <cell r="A23" t="str">
            <v>Deutsche Bank-Outsourced Check</v>
          </cell>
          <cell r="B23" t="str">
            <v>4</v>
          </cell>
        </row>
        <row r="24">
          <cell r="A24" t="str">
            <v>Exchange Deal</v>
          </cell>
          <cell r="B24" t="str">
            <v>X</v>
          </cell>
        </row>
        <row r="25">
          <cell r="A25" t="str">
            <v>Funds transfer</v>
          </cell>
          <cell r="B25" t="str">
            <v>F</v>
          </cell>
        </row>
        <row r="26">
          <cell r="A26" t="str">
            <v>Funds transfer 3</v>
          </cell>
          <cell r="B26" t="str">
            <v>B</v>
          </cell>
        </row>
        <row r="27">
          <cell r="A27" t="str">
            <v>Funds transfer2</v>
          </cell>
          <cell r="B27" t="str">
            <v>A</v>
          </cell>
        </row>
        <row r="28">
          <cell r="A28" t="str">
            <v>Funds transfer4</v>
          </cell>
          <cell r="B28" t="str">
            <v>Y</v>
          </cell>
        </row>
        <row r="29">
          <cell r="A29" t="str">
            <v>Inhouse Check</v>
          </cell>
          <cell r="B29" t="str">
            <v>C</v>
          </cell>
        </row>
        <row r="30">
          <cell r="A30" t="str">
            <v>Inhouse Check 2</v>
          </cell>
          <cell r="B30" t="str">
            <v>V</v>
          </cell>
        </row>
        <row r="31">
          <cell r="A31" t="str">
            <v>Letter of Credit</v>
          </cell>
          <cell r="B31" t="str">
            <v>L</v>
          </cell>
        </row>
        <row r="32">
          <cell r="A32" t="str">
            <v>Letter of Credit - 2</v>
          </cell>
          <cell r="B32" t="str">
            <v>J</v>
          </cell>
        </row>
        <row r="33">
          <cell r="A33" t="str">
            <v>Managers Check</v>
          </cell>
          <cell r="B33" t="str">
            <v>M</v>
          </cell>
        </row>
        <row r="34">
          <cell r="A34" t="str">
            <v>Managers Check 2</v>
          </cell>
          <cell r="B34" t="str">
            <v>K</v>
          </cell>
        </row>
        <row r="35">
          <cell r="A35" t="str">
            <v>Offsetting Accts</v>
          </cell>
          <cell r="B35" t="str">
            <v>1</v>
          </cell>
        </row>
        <row r="36">
          <cell r="A36" t="str">
            <v>Oursourced Check-DB</v>
          </cell>
          <cell r="B36" t="str">
            <v>W</v>
          </cell>
        </row>
        <row r="37">
          <cell r="A37" t="str">
            <v>Outsourced Check - Citibank</v>
          </cell>
          <cell r="B37" t="str">
            <v>O</v>
          </cell>
        </row>
        <row r="38">
          <cell r="A38" t="str">
            <v>Outsourced Check-East-West</v>
          </cell>
          <cell r="B38" t="str">
            <v>3</v>
          </cell>
        </row>
        <row r="39">
          <cell r="A39" t="str">
            <v>Outsourced Check-Union Bank</v>
          </cell>
          <cell r="B39" t="str">
            <v>U</v>
          </cell>
        </row>
        <row r="40">
          <cell r="A40" t="str">
            <v>Payroll</v>
          </cell>
          <cell r="B40" t="str">
            <v>P</v>
          </cell>
        </row>
        <row r="41">
          <cell r="A41" t="str">
            <v>Payroll 2</v>
          </cell>
          <cell r="B41" t="str">
            <v>Q</v>
          </cell>
        </row>
        <row r="42">
          <cell r="A42" t="str">
            <v>Telegraphic transfer</v>
          </cell>
          <cell r="B42" t="str">
            <v>T</v>
          </cell>
        </row>
        <row r="43">
          <cell r="A43" t="str">
            <v>Telegraphic transfer 2</v>
          </cell>
          <cell r="B43" t="str">
            <v>H</v>
          </cell>
        </row>
        <row r="44">
          <cell r="A44" t="str">
            <v>Travellers Check</v>
          </cell>
          <cell r="B44" t="str">
            <v>R</v>
          </cell>
        </row>
        <row r="45">
          <cell r="A45" t="str">
            <v>Travellers Check 2</v>
          </cell>
          <cell r="B45" t="str">
            <v>I</v>
          </cell>
        </row>
      </sheetData>
      <sheetData sheetId="3" refreshError="1">
        <row r="1">
          <cell r="A1" t="str">
            <v>ABS-CBN Australia</v>
          </cell>
          <cell r="B1" t="str">
            <v>ABSAUS</v>
          </cell>
        </row>
        <row r="2">
          <cell r="A2" t="str">
            <v>ABS-CBN Canada, ULC</v>
          </cell>
          <cell r="B2" t="str">
            <v>ABSCANADA</v>
          </cell>
        </row>
        <row r="3">
          <cell r="A3" t="str">
            <v>ABS-CBN FZ LLC</v>
          </cell>
          <cell r="B3" t="str">
            <v>ABSFZ</v>
          </cell>
        </row>
        <row r="4">
          <cell r="A4" t="str">
            <v>ABS-CBN Hungary Kft</v>
          </cell>
          <cell r="B4" t="str">
            <v>ABSHUN</v>
          </cell>
        </row>
        <row r="5">
          <cell r="A5" t="str">
            <v>ABS-CBN International</v>
          </cell>
          <cell r="B5" t="str">
            <v>ABSINT</v>
          </cell>
        </row>
        <row r="6">
          <cell r="A6" t="str">
            <v>ABS-CBN Italy</v>
          </cell>
          <cell r="B6" t="str">
            <v>ABSITALY</v>
          </cell>
        </row>
        <row r="7">
          <cell r="A7" t="str">
            <v>ABS-CBN Japan, K.K</v>
          </cell>
          <cell r="B7" t="str">
            <v>ABSJAPAN</v>
          </cell>
        </row>
        <row r="8">
          <cell r="A8" t="str">
            <v>ABS-CBN LLC</v>
          </cell>
          <cell r="B8" t="str">
            <v>ABSLLC</v>
          </cell>
        </row>
        <row r="9">
          <cell r="A9" t="str">
            <v>ABS-CBN Global Luxembourg</v>
          </cell>
          <cell r="B9" t="str">
            <v>ABSLUX</v>
          </cell>
        </row>
        <row r="10">
          <cell r="A10" t="str">
            <v>ABS-CBN Netherlands B.V</v>
          </cell>
          <cell r="B10" t="str">
            <v>ABSNETHER</v>
          </cell>
        </row>
        <row r="11">
          <cell r="A11" t="str">
            <v>ABS-CBN Spain</v>
          </cell>
          <cell r="B11" t="str">
            <v>ABSSPAIN</v>
          </cell>
        </row>
        <row r="12">
          <cell r="A12" t="str">
            <v>ABS-CBN Global Ltd-Taiwan</v>
          </cell>
          <cell r="B12" t="str">
            <v>ABSTAIWAN</v>
          </cell>
        </row>
        <row r="13">
          <cell r="A13" t="str">
            <v>ABS-CBN Telecom</v>
          </cell>
          <cell r="B13" t="str">
            <v>ABSTELCO</v>
          </cell>
        </row>
        <row r="14">
          <cell r="A14" t="str">
            <v>ABS-CBN UK</v>
          </cell>
          <cell r="B14" t="str">
            <v>ABSUK</v>
          </cell>
        </row>
        <row r="15">
          <cell r="A15" t="str">
            <v>Amcara Broadcasting, Inc.</v>
          </cell>
          <cell r="B15" t="str">
            <v>AMCARA</v>
          </cell>
        </row>
        <row r="16">
          <cell r="A16" t="str">
            <v>ABS-CBN News Channel</v>
          </cell>
          <cell r="B16" t="str">
            <v>ANC</v>
          </cell>
        </row>
        <row r="17">
          <cell r="A17" t="str">
            <v>Internal Audit</v>
          </cell>
          <cell r="B17" t="str">
            <v>AUDIT</v>
          </cell>
        </row>
        <row r="18">
          <cell r="A18" t="str">
            <v>The Big Dipper</v>
          </cell>
          <cell r="B18" t="str">
            <v>BIGDIPPER</v>
          </cell>
        </row>
        <row r="19">
          <cell r="A19" t="str">
            <v>Business Development</v>
          </cell>
          <cell r="B19" t="str">
            <v>BUSDEV</v>
          </cell>
        </row>
        <row r="20">
          <cell r="A20" t="str">
            <v>Conditional Access Division</v>
          </cell>
          <cell r="B20" t="str">
            <v>CAD</v>
          </cell>
        </row>
        <row r="21">
          <cell r="A21" t="str">
            <v>Corporate Communication Div.</v>
          </cell>
          <cell r="B21" t="str">
            <v>CCD</v>
          </cell>
        </row>
        <row r="22">
          <cell r="A22" t="str">
            <v>Creative Communication Mgt.</v>
          </cell>
          <cell r="B22" t="str">
            <v>CCMD</v>
          </cell>
        </row>
        <row r="23">
          <cell r="A23" t="str">
            <v>Channel 2 - Mega Manila</v>
          </cell>
          <cell r="B23" t="str">
            <v>CH2MM</v>
          </cell>
        </row>
        <row r="24">
          <cell r="A24" t="str">
            <v>Creative Programs Inc.</v>
          </cell>
          <cell r="B24" t="str">
            <v>CPI</v>
          </cell>
        </row>
        <row r="25">
          <cell r="A25" t="str">
            <v>Customer Relations Management</v>
          </cell>
          <cell r="B25" t="str">
            <v>CRM</v>
          </cell>
        </row>
        <row r="26">
          <cell r="A26" t="str">
            <v>Digital Consumer Devices Div.</v>
          </cell>
          <cell r="B26" t="str">
            <v>DCDD</v>
          </cell>
        </row>
        <row r="27">
          <cell r="A27" t="str">
            <v>DTT Channel</v>
          </cell>
          <cell r="B27" t="str">
            <v>DTT</v>
          </cell>
        </row>
        <row r="28">
          <cell r="A28" t="str">
            <v>EG-Overhead</v>
          </cell>
          <cell r="B28" t="str">
            <v>EGOVER</v>
          </cell>
        </row>
        <row r="29">
          <cell r="A29" t="str">
            <v>E-MoneyPlus, Inc.</v>
          </cell>
          <cell r="B29" t="str">
            <v>EMONEY</v>
          </cell>
        </row>
        <row r="30">
          <cell r="A30" t="str">
            <v>Executive Division</v>
          </cell>
          <cell r="B30" t="str">
            <v>EXEC</v>
          </cell>
        </row>
        <row r="31">
          <cell r="A31" t="str">
            <v>ABS-CBN Film Prod, Inc.</v>
          </cell>
          <cell r="B31" t="str">
            <v>FILMPROD</v>
          </cell>
        </row>
        <row r="32">
          <cell r="A32" t="str">
            <v>Finance Division</v>
          </cell>
          <cell r="B32" t="str">
            <v>FINANCE</v>
          </cell>
        </row>
        <row r="33">
          <cell r="A33" t="str">
            <v>ABS-CBN Global Limited</v>
          </cell>
          <cell r="B33" t="str">
            <v>GLOBAL</v>
          </cell>
        </row>
        <row r="34">
          <cell r="A34" t="str">
            <v>ABS-CBN Global Remittance</v>
          </cell>
          <cell r="B34" t="str">
            <v>GLOBALREM</v>
          </cell>
        </row>
        <row r="35">
          <cell r="A35" t="str">
            <v>Human Resources Division</v>
          </cell>
          <cell r="B35" t="str">
            <v>HR</v>
          </cell>
        </row>
        <row r="36">
          <cell r="A36" t="str">
            <v>Information Technology</v>
          </cell>
          <cell r="B36" t="str">
            <v>IT</v>
          </cell>
        </row>
        <row r="37">
          <cell r="A37" t="str">
            <v>Legal Services</v>
          </cell>
          <cell r="B37" t="str">
            <v>LEGAL</v>
          </cell>
        </row>
        <row r="38">
          <cell r="A38" t="str">
            <v>Licensing Division</v>
          </cell>
          <cell r="B38" t="str">
            <v>LICENSING</v>
          </cell>
        </row>
        <row r="39">
          <cell r="A39" t="str">
            <v>Logistics</v>
          </cell>
          <cell r="B39" t="str">
            <v>LOGISTICS</v>
          </cell>
        </row>
        <row r="40">
          <cell r="A40" t="str">
            <v>Manila Radio Division</v>
          </cell>
          <cell r="B40" t="str">
            <v>MANILARADIO</v>
          </cell>
        </row>
        <row r="41">
          <cell r="A41" t="str">
            <v>Marketing Division</v>
          </cell>
          <cell r="B41" t="str">
            <v>MARKETING</v>
          </cell>
        </row>
        <row r="42">
          <cell r="A42" t="str">
            <v>News and Current Affairs Div.</v>
          </cell>
          <cell r="B42" t="str">
            <v>NCAD</v>
          </cell>
        </row>
        <row r="43">
          <cell r="A43" t="str">
            <v>Property Management</v>
          </cell>
          <cell r="B43" t="str">
            <v>PM</v>
          </cell>
        </row>
        <row r="44">
          <cell r="A44" t="str">
            <v>ABS-CBN Corporation - PO-Based</v>
          </cell>
          <cell r="B44" t="str">
            <v>PO-1000</v>
          </cell>
        </row>
        <row r="45">
          <cell r="A45" t="str">
            <v>ABS-CBN FZ LLC - PO-Based</v>
          </cell>
          <cell r="B45" t="str">
            <v>PO-2500</v>
          </cell>
        </row>
        <row r="46">
          <cell r="A46" t="str">
            <v>CPI - PO-Based</v>
          </cell>
          <cell r="B46" t="str">
            <v>PO-3300</v>
          </cell>
        </row>
        <row r="47">
          <cell r="A47" t="str">
            <v>Saudi Digital Dist. - PO-Based</v>
          </cell>
          <cell r="B47" t="str">
            <v>PO-5300</v>
          </cell>
        </row>
        <row r="48">
          <cell r="A48" t="str">
            <v>ABS-CBN LLC - PO-Based</v>
          </cell>
          <cell r="B48" t="str">
            <v>PO-5400</v>
          </cell>
        </row>
        <row r="49">
          <cell r="A49" t="str">
            <v>Government Affairs, PR</v>
          </cell>
          <cell r="B49" t="str">
            <v>PR</v>
          </cell>
        </row>
        <row r="50">
          <cell r="A50" t="str">
            <v>Program Acquisition Division</v>
          </cell>
          <cell r="B50" t="str">
            <v>PROGACQUI</v>
          </cell>
        </row>
        <row r="51">
          <cell r="A51" t="str">
            <v>Program And On Air Operations</v>
          </cell>
          <cell r="B51" t="str">
            <v>PROGAIROPS</v>
          </cell>
        </row>
        <row r="52">
          <cell r="A52" t="str">
            <v>ABS-CBN Publishing</v>
          </cell>
          <cell r="B52" t="str">
            <v>PUBLISHING</v>
          </cell>
        </row>
        <row r="53">
          <cell r="A53" t="str">
            <v>Research and Business Analysis</v>
          </cell>
          <cell r="B53" t="str">
            <v>RESEARCH</v>
          </cell>
        </row>
        <row r="54">
          <cell r="A54" t="str">
            <v>Regional Network Group</v>
          </cell>
          <cell r="B54" t="str">
            <v>RNG-HO</v>
          </cell>
        </row>
        <row r="55">
          <cell r="A55" t="str">
            <v>RNG Bacolod</v>
          </cell>
          <cell r="B55" t="str">
            <v>RNGBAC</v>
          </cell>
        </row>
        <row r="56">
          <cell r="A56" t="str">
            <v>RNG Baguio</v>
          </cell>
          <cell r="B56" t="str">
            <v>RNGBAGUIO</v>
          </cell>
        </row>
        <row r="57">
          <cell r="A57" t="str">
            <v>RNG Batangas</v>
          </cell>
          <cell r="B57" t="str">
            <v>RNGBAT</v>
          </cell>
        </row>
        <row r="58">
          <cell r="A58" t="str">
            <v>RNG Bulacan -Sales Center</v>
          </cell>
          <cell r="B58" t="str">
            <v>RNGBUL</v>
          </cell>
        </row>
        <row r="59">
          <cell r="A59" t="str">
            <v>RNG Butuan</v>
          </cell>
          <cell r="B59" t="str">
            <v>RNGBUT</v>
          </cell>
        </row>
        <row r="60">
          <cell r="A60" t="str">
            <v>RNG Cagayan De Oro</v>
          </cell>
          <cell r="B60" t="str">
            <v>RNGCDO</v>
          </cell>
        </row>
        <row r="61">
          <cell r="A61" t="str">
            <v>RNG Cebu</v>
          </cell>
          <cell r="B61" t="str">
            <v>RNGCEB</v>
          </cell>
        </row>
        <row r="62">
          <cell r="A62" t="str">
            <v>RNG Cotabato</v>
          </cell>
          <cell r="B62" t="str">
            <v>RNGCOT</v>
          </cell>
        </row>
        <row r="63">
          <cell r="A63" t="str">
            <v>RNG Daet  - Sales Center</v>
          </cell>
          <cell r="B63" t="str">
            <v>RNGDAET</v>
          </cell>
        </row>
        <row r="64">
          <cell r="A64" t="str">
            <v>RNG Dagupan</v>
          </cell>
          <cell r="B64" t="str">
            <v>RNGDAGUPAN</v>
          </cell>
        </row>
        <row r="65">
          <cell r="A65" t="str">
            <v>RNG Davao</v>
          </cell>
          <cell r="B65" t="str">
            <v>RNGDAVAO</v>
          </cell>
        </row>
        <row r="66">
          <cell r="A66" t="str">
            <v>RNG Dipolog - Sales Center</v>
          </cell>
          <cell r="B66" t="str">
            <v>RNGDIPOLOG</v>
          </cell>
        </row>
        <row r="67">
          <cell r="A67" t="str">
            <v>RNG Dumaguete</v>
          </cell>
          <cell r="B67" t="str">
            <v>RNGDUM</v>
          </cell>
        </row>
        <row r="68">
          <cell r="A68" t="str">
            <v>RNG General Santos</v>
          </cell>
          <cell r="B68" t="str">
            <v>RNGGENSAN</v>
          </cell>
        </row>
        <row r="69">
          <cell r="A69" t="str">
            <v>RNG Iligan- Sales Center</v>
          </cell>
          <cell r="B69" t="str">
            <v>RNGILIGAN</v>
          </cell>
        </row>
        <row r="70">
          <cell r="A70" t="str">
            <v>RNG Iloilo</v>
          </cell>
          <cell r="B70" t="str">
            <v>RNGILOILO</v>
          </cell>
        </row>
        <row r="71">
          <cell r="A71" t="str">
            <v>RNG Isabela</v>
          </cell>
          <cell r="B71" t="str">
            <v>RNGISABELA</v>
          </cell>
        </row>
        <row r="72">
          <cell r="A72" t="str">
            <v>RNG Kalibo- Sales Center</v>
          </cell>
          <cell r="B72" t="str">
            <v>RNGKALIBO</v>
          </cell>
        </row>
        <row r="73">
          <cell r="A73" t="str">
            <v>RNG Koronadal</v>
          </cell>
          <cell r="B73" t="str">
            <v>RNGKORON</v>
          </cell>
        </row>
        <row r="74">
          <cell r="A74" t="str">
            <v>RNG Laoag</v>
          </cell>
          <cell r="B74" t="str">
            <v>RNGLAOAG</v>
          </cell>
        </row>
        <row r="75">
          <cell r="A75" t="str">
            <v>RNG La Union- Sales Center</v>
          </cell>
          <cell r="B75" t="str">
            <v>RNGLAUNION</v>
          </cell>
        </row>
        <row r="76">
          <cell r="A76" t="str">
            <v>RNG Legazpi</v>
          </cell>
          <cell r="B76" t="str">
            <v>RNGLEGAZPI</v>
          </cell>
        </row>
        <row r="77">
          <cell r="A77" t="str">
            <v>RNG Lucena -Sales Center</v>
          </cell>
          <cell r="B77" t="str">
            <v>RNGLUCENA</v>
          </cell>
        </row>
        <row r="78">
          <cell r="A78" t="str">
            <v>RNG Naga</v>
          </cell>
          <cell r="B78" t="str">
            <v>RNGNAGA</v>
          </cell>
        </row>
        <row r="79">
          <cell r="A79" t="str">
            <v>RNG Olongapo - Sales Center</v>
          </cell>
          <cell r="B79" t="str">
            <v>RNGOLONG</v>
          </cell>
        </row>
        <row r="80">
          <cell r="A80" t="str">
            <v>RNG Palawan-take over-Oct 15</v>
          </cell>
          <cell r="B80" t="str">
            <v>RNGPAL</v>
          </cell>
        </row>
        <row r="81">
          <cell r="A81" t="str">
            <v>RNG Pampanga</v>
          </cell>
          <cell r="B81" t="str">
            <v>RNGPAM</v>
          </cell>
        </row>
        <row r="82">
          <cell r="A82" t="str">
            <v>RNG Roxas- Sales Center</v>
          </cell>
          <cell r="B82" t="str">
            <v>RNGROXAS</v>
          </cell>
        </row>
        <row r="83">
          <cell r="A83" t="str">
            <v>RNG San Pablo - Sales Center</v>
          </cell>
          <cell r="B83" t="str">
            <v>RNGSANPAB</v>
          </cell>
        </row>
        <row r="84">
          <cell r="A84" t="str">
            <v>RNG Tacloban</v>
          </cell>
          <cell r="B84" t="str">
            <v>RNGTAC</v>
          </cell>
        </row>
        <row r="85">
          <cell r="A85" t="str">
            <v>RNG Tuguegarao</v>
          </cell>
          <cell r="B85" t="str">
            <v>RNGTUG</v>
          </cell>
        </row>
        <row r="86">
          <cell r="A86" t="str">
            <v>RNG Vigan</v>
          </cell>
          <cell r="B86" t="str">
            <v>RNGVIGAN</v>
          </cell>
        </row>
        <row r="87">
          <cell r="A87" t="str">
            <v>RNG Zamboanga</v>
          </cell>
          <cell r="B87" t="str">
            <v>RNGZAMBO</v>
          </cell>
        </row>
        <row r="88">
          <cell r="A88" t="str">
            <v>Sales Division</v>
          </cell>
          <cell r="B88" t="str">
            <v>SALES</v>
          </cell>
        </row>
        <row r="89">
          <cell r="A89" t="str">
            <v>Saudi Digital Dist. -TFC</v>
          </cell>
          <cell r="B89" t="str">
            <v>SAUDITFC</v>
          </cell>
        </row>
        <row r="90">
          <cell r="A90" t="str">
            <v>Security Division</v>
          </cell>
          <cell r="B90" t="str">
            <v>SECURITY</v>
          </cell>
        </row>
        <row r="91">
          <cell r="A91" t="str">
            <v>Sports Division</v>
          </cell>
          <cell r="B91" t="str">
            <v>SPORTS</v>
          </cell>
        </row>
        <row r="92">
          <cell r="A92" t="str">
            <v>ABS-CBN SSC Pte Ltd.-ROHQ</v>
          </cell>
          <cell r="B92" t="str">
            <v>SSCROHQ</v>
          </cell>
        </row>
        <row r="93">
          <cell r="A93" t="str">
            <v>ABS-CBN SSC Pte Ltd.-SG</v>
          </cell>
          <cell r="B93" t="str">
            <v>SSCSG</v>
          </cell>
        </row>
        <row r="94">
          <cell r="A94" t="str">
            <v>Studio 23, Inc.</v>
          </cell>
          <cell r="B94" t="str">
            <v>STUDIO23</v>
          </cell>
        </row>
        <row r="95">
          <cell r="A95" t="str">
            <v>Talent Development and Mgt.</v>
          </cell>
          <cell r="B95" t="str">
            <v>TDMCD</v>
          </cell>
        </row>
        <row r="96">
          <cell r="A96" t="str">
            <v>Technical Operations Division</v>
          </cell>
          <cell r="B96" t="str">
            <v>TOD</v>
          </cell>
        </row>
        <row r="97">
          <cell r="A97" t="str">
            <v>TV Food Chefs, Inc.</v>
          </cell>
          <cell r="B97" t="str">
            <v>TVFOOD</v>
          </cell>
        </row>
        <row r="98">
          <cell r="A98" t="str">
            <v>TV Production</v>
          </cell>
          <cell r="B98" t="str">
            <v>TVPROD</v>
          </cell>
        </row>
        <row r="99">
          <cell r="A99" t="str">
            <v>TV Productions PCA</v>
          </cell>
          <cell r="B99" t="str">
            <v>TVPRODPCA</v>
          </cell>
        </row>
        <row r="100">
          <cell r="A100" t="str">
            <v>AP Finance Approvers</v>
          </cell>
          <cell r="B100" t="str">
            <v>ZFIN_APPROVE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B37D9AE2-042E-44A7-9FB1-587508714D38}"/>
  <namedSheetView name="View2" id="{51F08AF8-5BBF-42C5-900B-BD819BA0A63B}"/>
  <namedSheetView name="View3" id="{CB307DE8-763B-40C3-8243-D5BC7E737A46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opssupportgroup@skycabl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enhurstaccounting@yahoo.com" TargetMode="External"/><Relationship Id="rId21" Type="http://schemas.openxmlformats.org/officeDocument/2006/relationships/hyperlink" Target="mailto:greenbeltchancellor@gmail.com" TargetMode="External"/><Relationship Id="rId34" Type="http://schemas.openxmlformats.org/officeDocument/2006/relationships/hyperlink" Target="mailto:tmrbillingcollection@gmail.com" TargetMode="External"/><Relationship Id="rId42" Type="http://schemas.openxmlformats.org/officeDocument/2006/relationships/hyperlink" Target="mailto:2421duniversityplace@gmail.com" TargetMode="External"/><Relationship Id="rId47" Type="http://schemas.openxmlformats.org/officeDocument/2006/relationships/hyperlink" Target="mailto:aurora.condosj@yahoo.com" TargetMode="External"/><Relationship Id="rId50" Type="http://schemas.openxmlformats.org/officeDocument/2006/relationships/hyperlink" Target="mailto:81xavierbillingcollection@gmail.com" TargetMode="External"/><Relationship Id="rId55" Type="http://schemas.openxmlformats.org/officeDocument/2006/relationships/hyperlink" Target="mailto:global_tower@yahoo.com" TargetMode="External"/><Relationship Id="rId63" Type="http://schemas.openxmlformats.org/officeDocument/2006/relationships/hyperlink" Target="mailto:greenbeltparkplace.ao2@firstoceanic.com.ph" TargetMode="External"/><Relationship Id="rId68" Type="http://schemas.openxmlformats.org/officeDocument/2006/relationships/hyperlink" Target="mailto:ridgewood.payment@gmail.com" TargetMode="External"/><Relationship Id="rId76" Type="http://schemas.openxmlformats.org/officeDocument/2006/relationships/hyperlink" Target="mailto:cerinc@ymail.com" TargetMode="External"/><Relationship Id="rId84" Type="http://schemas.openxmlformats.org/officeDocument/2006/relationships/hyperlink" Target="mailto:theaddress.concierge@gmail.com" TargetMode="External"/><Relationship Id="rId89" Type="http://schemas.openxmlformats.org/officeDocument/2006/relationships/hyperlink" Target="mailto:cwwrm@yahoo.com" TargetMode="External"/><Relationship Id="rId97" Type="http://schemas.openxmlformats.org/officeDocument/2006/relationships/printerSettings" Target="../printerSettings/printerSettings3.bin"/><Relationship Id="rId7" Type="http://schemas.openxmlformats.org/officeDocument/2006/relationships/hyperlink" Target="mailto:mpctcc_accounting@yahoo.com" TargetMode="External"/><Relationship Id="rId71" Type="http://schemas.openxmlformats.org/officeDocument/2006/relationships/hyperlink" Target="mailto:carlosjohnm@rockwell.com.ph" TargetMode="External"/><Relationship Id="rId92" Type="http://schemas.openxmlformats.org/officeDocument/2006/relationships/hyperlink" Target="mailto:gsm.staffassistant2@gmail.com" TargetMode="External"/><Relationship Id="rId2" Type="http://schemas.openxmlformats.org/officeDocument/2006/relationships/hyperlink" Target="tel:%20(02)%207-342-9585" TargetMode="External"/><Relationship Id="rId16" Type="http://schemas.openxmlformats.org/officeDocument/2006/relationships/hyperlink" Target="mailto:accounting@pwlcai.com" TargetMode="External"/><Relationship Id="rId29" Type="http://schemas.openxmlformats.org/officeDocument/2006/relationships/hyperlink" Target="mailto:trasccaa@gmail.com" TargetMode="External"/><Relationship Id="rId11" Type="http://schemas.openxmlformats.org/officeDocument/2006/relationships/hyperlink" Target="mailto:light.billing@greenmist.ph" TargetMode="External"/><Relationship Id="rId24" Type="http://schemas.openxmlformats.org/officeDocument/2006/relationships/hyperlink" Target="mailto:grace.billing@greenmist.ph" TargetMode="External"/><Relationship Id="rId32" Type="http://schemas.openxmlformats.org/officeDocument/2006/relationships/hyperlink" Target="mailto:accounting.oneexecutive@yahoo.com" TargetMode="External"/><Relationship Id="rId37" Type="http://schemas.openxmlformats.org/officeDocument/2006/relationships/hyperlink" Target="mailto:pdcai_2017@yahoo.com" TargetMode="External"/><Relationship Id="rId40" Type="http://schemas.openxmlformats.org/officeDocument/2006/relationships/hyperlink" Target="mailto:residencedrivergreen@gmail.com" TargetMode="External"/><Relationship Id="rId45" Type="http://schemas.openxmlformats.org/officeDocument/2006/relationships/hyperlink" Target="mailto:utpnoval92618@yahoo.com" TargetMode="External"/><Relationship Id="rId53" Type="http://schemas.openxmlformats.org/officeDocument/2006/relationships/hyperlink" Target="mailto:elizabethplacecondo@gmail.com" TargetMode="External"/><Relationship Id="rId58" Type="http://schemas.openxmlformats.org/officeDocument/2006/relationships/hyperlink" Target="mailto:necanlas@rcbcplaza.com.ph" TargetMode="External"/><Relationship Id="rId66" Type="http://schemas.openxmlformats.org/officeDocument/2006/relationships/hyperlink" Target="mailto:onecenralcondominium-90@firstoceanic.com.ph" TargetMode="External"/><Relationship Id="rId74" Type="http://schemas.openxmlformats.org/officeDocument/2006/relationships/hyperlink" Target="mailto:billing.triontowersacct@gmail.com" TargetMode="External"/><Relationship Id="rId79" Type="http://schemas.openxmlformats.org/officeDocument/2006/relationships/hyperlink" Target="mailto:tlsmkcondo2022@gmail.com" TargetMode="External"/><Relationship Id="rId87" Type="http://schemas.openxmlformats.org/officeDocument/2006/relationships/hyperlink" Target="mailto:joyilaorodida@yahoo.com" TargetMode="External"/><Relationship Id="rId5" Type="http://schemas.openxmlformats.org/officeDocument/2006/relationships/hyperlink" Target="mailto:westgateuser4@gmail.com" TargetMode="External"/><Relationship Id="rId61" Type="http://schemas.openxmlformats.org/officeDocument/2006/relationships/hyperlink" Target="mailto:littlebaguiogardens@firstoceanic.com.ph" TargetMode="External"/><Relationship Id="rId82" Type="http://schemas.openxmlformats.org/officeDocument/2006/relationships/hyperlink" Target="mailto:olscai@yahoo.com" TargetMode="External"/><Relationship Id="rId90" Type="http://schemas.openxmlformats.org/officeDocument/2006/relationships/hyperlink" Target="mailto:cityresidences2022@gmail.com" TargetMode="External"/><Relationship Id="rId95" Type="http://schemas.openxmlformats.org/officeDocument/2006/relationships/hyperlink" Target="mailto:grandeastwoodpalazzo.a01@firstoceanic.com.ph" TargetMode="External"/><Relationship Id="rId19" Type="http://schemas.openxmlformats.org/officeDocument/2006/relationships/hyperlink" Target="mailto:elansuitess@yahoo.com" TargetMode="External"/><Relationship Id="rId14" Type="http://schemas.openxmlformats.org/officeDocument/2006/relationships/hyperlink" Target="mailto:accounting@pwlcai.com" TargetMode="External"/><Relationship Id="rId22" Type="http://schemas.openxmlformats.org/officeDocument/2006/relationships/hyperlink" Target="mailto:kensingtonplacecondocorp@gmail.com" TargetMode="External"/><Relationship Id="rId27" Type="http://schemas.openxmlformats.org/officeDocument/2006/relationships/hyperlink" Target="mailto:admin.pioneerpointe@proexcel.com.ph" TargetMode="External"/><Relationship Id="rId30" Type="http://schemas.openxmlformats.org/officeDocument/2006/relationships/hyperlink" Target="mailto:mezza1.billing@greenmist.ph" TargetMode="External"/><Relationship Id="rId35" Type="http://schemas.openxmlformats.org/officeDocument/2006/relationships/hyperlink" Target="mailto:galleria.regency@gmail.com" TargetMode="External"/><Relationship Id="rId43" Type="http://schemas.openxmlformats.org/officeDocument/2006/relationships/hyperlink" Target="mailto:co-mkhl.mreit@firstoceanic.com.ph" TargetMode="External"/><Relationship Id="rId48" Type="http://schemas.openxmlformats.org/officeDocument/2006/relationships/hyperlink" Target="mailto:accounting@lbtcai.com" TargetMode="External"/><Relationship Id="rId56" Type="http://schemas.openxmlformats.org/officeDocument/2006/relationships/hyperlink" Target="mailto:bsison@zuelligbuilding.com" TargetMode="External"/><Relationship Id="rId64" Type="http://schemas.openxmlformats.org/officeDocument/2006/relationships/hyperlink" Target="mailto:cyrelle.catinan@ap.jll.com" TargetMode="External"/><Relationship Id="rId69" Type="http://schemas.openxmlformats.org/officeDocument/2006/relationships/hyperlink" Target="mailto:ridgewood.payment@gmail.com" TargetMode="External"/><Relationship Id="rId77" Type="http://schemas.openxmlformats.org/officeDocument/2006/relationships/hyperlink" Target="mailto:cerinc@ymail.com" TargetMode="External"/><Relationship Id="rId100" Type="http://schemas.openxmlformats.org/officeDocument/2006/relationships/comments" Target="../comments2.xml"/><Relationship Id="rId8" Type="http://schemas.openxmlformats.org/officeDocument/2006/relationships/hyperlink" Target="mailto:mpctcc_accounting@yahoo.com" TargetMode="External"/><Relationship Id="rId51" Type="http://schemas.openxmlformats.org/officeDocument/2006/relationships/hyperlink" Target="mailto:bluebilling@greenmist.ph" TargetMode="External"/><Relationship Id="rId72" Type="http://schemas.openxmlformats.org/officeDocument/2006/relationships/hyperlink" Target="mailto:rennaissance1000acctg@gmail.com" TargetMode="External"/><Relationship Id="rId80" Type="http://schemas.openxmlformats.org/officeDocument/2006/relationships/hyperlink" Target="mailto:georgebariacta@gmail.com" TargetMode="External"/><Relationship Id="rId85" Type="http://schemas.openxmlformats.org/officeDocument/2006/relationships/hyperlink" Target="mailto:gomega1@gmail.con" TargetMode="External"/><Relationship Id="rId93" Type="http://schemas.openxmlformats.org/officeDocument/2006/relationships/hyperlink" Target="mailto:greenbeltexcelsior@firstoceanic.com.ph" TargetMode="External"/><Relationship Id="rId98" Type="http://schemas.openxmlformats.org/officeDocument/2006/relationships/drawing" Target="../drawings/drawing4.xml"/><Relationship Id="rId3" Type="http://schemas.openxmlformats.org/officeDocument/2006/relationships/hyperlink" Target="mailto:finihomescondo@yahoo.com" TargetMode="External"/><Relationship Id="rId12" Type="http://schemas.openxmlformats.org/officeDocument/2006/relationships/hyperlink" Target="mailto:light.billing@greenmist.ph" TargetMode="External"/><Relationship Id="rId17" Type="http://schemas.openxmlformats.org/officeDocument/2006/relationships/hyperlink" Target="mailto:theadministration.sohocentral@gmail.com" TargetMode="External"/><Relationship Id="rId25" Type="http://schemas.openxmlformats.org/officeDocument/2006/relationships/hyperlink" Target="mailto:bnc.atbgc9th@gmail.com" TargetMode="External"/><Relationship Id="rId33" Type="http://schemas.openxmlformats.org/officeDocument/2006/relationships/hyperlink" Target="mailto:ma.perez@tdc.com.ph" TargetMode="External"/><Relationship Id="rId38" Type="http://schemas.openxmlformats.org/officeDocument/2006/relationships/hyperlink" Target="mailto:avcastro.mreit@firstoceanic.com.ph" TargetMode="External"/><Relationship Id="rId46" Type="http://schemas.openxmlformats.org/officeDocument/2006/relationships/hyperlink" Target="mailto:goldlandplazacond@gmail.com" TargetMode="External"/><Relationship Id="rId59" Type="http://schemas.openxmlformats.org/officeDocument/2006/relationships/hyperlink" Target="mailto:sanbenissa@cpmgi.com.ph" TargetMode="External"/><Relationship Id="rId67" Type="http://schemas.openxmlformats.org/officeDocument/2006/relationships/hyperlink" Target="mailto:twintowers.aa@gmail.com" TargetMode="External"/><Relationship Id="rId20" Type="http://schemas.openxmlformats.org/officeDocument/2006/relationships/hyperlink" Target="mailto:accounting@slpcai.com" TargetMode="External"/><Relationship Id="rId41" Type="http://schemas.openxmlformats.org/officeDocument/2006/relationships/hyperlink" Target="mailto:alphagrandview_condo@yahoo.com" TargetMode="External"/><Relationship Id="rId54" Type="http://schemas.openxmlformats.org/officeDocument/2006/relationships/hyperlink" Target="mailto:gilbertalejandro_ssp@yahoo.com" TargetMode="External"/><Relationship Id="rId62" Type="http://schemas.openxmlformats.org/officeDocument/2006/relationships/hyperlink" Target="mailto:greenbeltradissons.ao@firstoceanic.com.ph" TargetMode="External"/><Relationship Id="rId70" Type="http://schemas.openxmlformats.org/officeDocument/2006/relationships/hyperlink" Target="mailto:ridgewood.payment@gmail.com" TargetMode="External"/><Relationship Id="rId75" Type="http://schemas.openxmlformats.org/officeDocument/2006/relationships/hyperlink" Target="mailto:horizoncondo91@gmail.com" TargetMode="External"/><Relationship Id="rId83" Type="http://schemas.openxmlformats.org/officeDocument/2006/relationships/hyperlink" Target="mailto:fourseasonconcierge@gmail.com" TargetMode="External"/><Relationship Id="rId88" Type="http://schemas.openxmlformats.org/officeDocument/2006/relationships/hyperlink" Target="mailto:diamondproperty2016@gmail.com" TargetMode="External"/><Relationship Id="rId91" Type="http://schemas.openxmlformats.org/officeDocument/2006/relationships/hyperlink" Target="mailto:thecordova138@gmail.com" TargetMode="External"/><Relationship Id="rId96" Type="http://schemas.openxmlformats.org/officeDocument/2006/relationships/hyperlink" Target="mailto:eastwoodlegrand3.a03@firstoceanic.com.ph" TargetMode="External"/><Relationship Id="rId1" Type="http://schemas.openxmlformats.org/officeDocument/2006/relationships/hyperlink" Target="tel:%20(02)%207-342-9585" TargetMode="External"/><Relationship Id="rId6" Type="http://schemas.openxmlformats.org/officeDocument/2006/relationships/hyperlink" Target="mailto:westgateuser4@gmail.com" TargetMode="External"/><Relationship Id="rId15" Type="http://schemas.openxmlformats.org/officeDocument/2006/relationships/hyperlink" Target="mailto:accounting@pwlcai.com" TargetMode="External"/><Relationship Id="rId23" Type="http://schemas.openxmlformats.org/officeDocument/2006/relationships/hyperlink" Target="mailto:grace.billing@greenmist.ph" TargetMode="External"/><Relationship Id="rId28" Type="http://schemas.openxmlformats.org/officeDocument/2006/relationships/hyperlink" Target="mailto:mtcvoai@yahoo.com.au" TargetMode="External"/><Relationship Id="rId36" Type="http://schemas.openxmlformats.org/officeDocument/2006/relationships/hyperlink" Target="mailto:olympicheights.aol@firstoceanic.com.ph" TargetMode="External"/><Relationship Id="rId49" Type="http://schemas.openxmlformats.org/officeDocument/2006/relationships/hyperlink" Target="mailto:accounting@lbtcai.com" TargetMode="External"/><Relationship Id="rId57" Type="http://schemas.openxmlformats.org/officeDocument/2006/relationships/hyperlink" Target="mailto:ayala6805condo.ro@gmail.com" TargetMode="External"/><Relationship Id="rId10" Type="http://schemas.openxmlformats.org/officeDocument/2006/relationships/hyperlink" Target="mailto:wwttcc2012@gmail.com" TargetMode="External"/><Relationship Id="rId31" Type="http://schemas.openxmlformats.org/officeDocument/2006/relationships/hyperlink" Target="mailto:mezza1.billing@greenmist.ph" TargetMode="External"/><Relationship Id="rId44" Type="http://schemas.openxmlformats.org/officeDocument/2006/relationships/hyperlink" Target="mailto:utpnoval92618@yahoo.com" TargetMode="External"/><Relationship Id="rId52" Type="http://schemas.openxmlformats.org/officeDocument/2006/relationships/hyperlink" Target="mailto:epmanilaacctg@yahoo.com" TargetMode="External"/><Relationship Id="rId60" Type="http://schemas.openxmlformats.org/officeDocument/2006/relationships/hyperlink" Target="mailto:elpueblocondominium.qc@gmail.com" TargetMode="External"/><Relationship Id="rId65" Type="http://schemas.openxmlformats.org/officeDocument/2006/relationships/hyperlink" Target="mailto:avida.makatiwest@yahoo.com" TargetMode="External"/><Relationship Id="rId73" Type="http://schemas.openxmlformats.org/officeDocument/2006/relationships/hyperlink" Target="mailto:rennaissance1000acctg@gmail.com" TargetMode="External"/><Relationship Id="rId78" Type="http://schemas.openxmlformats.org/officeDocument/2006/relationships/hyperlink" Target="mailto:threesp.aa@gmail.com" TargetMode="External"/><Relationship Id="rId81" Type="http://schemas.openxmlformats.org/officeDocument/2006/relationships/hyperlink" Target="mailto:phncc_north@yahoo.com" TargetMode="External"/><Relationship Id="rId86" Type="http://schemas.openxmlformats.org/officeDocument/2006/relationships/hyperlink" Target="mailto:joyilaorodida@yahoo.com" TargetMode="External"/><Relationship Id="rId94" Type="http://schemas.openxmlformats.org/officeDocument/2006/relationships/hyperlink" Target="mailto:city6264@gmail.com" TargetMode="External"/><Relationship Id="rId99" Type="http://schemas.openxmlformats.org/officeDocument/2006/relationships/vmlDrawing" Target="../drawings/vmlDrawing2.vml"/><Relationship Id="rId101" Type="http://schemas.microsoft.com/office/2019/04/relationships/namedSheetView" Target="../namedSheetViews/namedSheetView1.xml"/><Relationship Id="rId4" Type="http://schemas.openxmlformats.org/officeDocument/2006/relationships/hyperlink" Target="mailto:gilmoreheights.ao@firstocenic.com.ph" TargetMode="External"/><Relationship Id="rId9" Type="http://schemas.openxmlformats.org/officeDocument/2006/relationships/hyperlink" Target="mailto:wwttcc2012@gmail.com" TargetMode="External"/><Relationship Id="rId13" Type="http://schemas.openxmlformats.org/officeDocument/2006/relationships/hyperlink" Target="mailto:light.billing@greenmist.ph" TargetMode="External"/><Relationship Id="rId18" Type="http://schemas.openxmlformats.org/officeDocument/2006/relationships/hyperlink" Target="mailto:onebeverlyplace@gmail.com" TargetMode="External"/><Relationship Id="rId39" Type="http://schemas.openxmlformats.org/officeDocument/2006/relationships/hyperlink" Target="mailto:residencedrivergre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5"/>
  <sheetViews>
    <sheetView zoomScale="130" zoomScaleNormal="130" workbookViewId="0">
      <selection activeCell="AE5" sqref="AE5"/>
    </sheetView>
  </sheetViews>
  <sheetFormatPr defaultColWidth="7.42578125" defaultRowHeight="12"/>
  <cols>
    <col min="1" max="1" width="16.5703125" style="8" customWidth="1"/>
    <col min="2" max="2" width="11.42578125" style="71" bestFit="1" customWidth="1"/>
    <col min="3" max="3" width="7.42578125" style="71"/>
    <col min="4" max="4" width="10.7109375" style="71" bestFit="1" customWidth="1"/>
    <col min="5" max="5" width="5" style="71" customWidth="1"/>
    <col min="6" max="6" width="10.85546875" style="71" bestFit="1" customWidth="1"/>
    <col min="7" max="7" width="13.5703125" style="71" bestFit="1" customWidth="1"/>
    <col min="8" max="8" width="13.42578125" style="71" bestFit="1" customWidth="1"/>
    <col min="9" max="9" width="12.5703125" style="71" bestFit="1" customWidth="1"/>
    <col min="10" max="11" width="11.42578125" style="71" bestFit="1" customWidth="1"/>
    <col min="12" max="12" width="11.28515625" style="71" bestFit="1" customWidth="1"/>
    <col min="13" max="13" width="9.5703125" style="71" bestFit="1" customWidth="1"/>
    <col min="14" max="14" width="7.42578125" style="71"/>
    <col min="15" max="15" width="11.42578125" style="71" bestFit="1" customWidth="1"/>
    <col min="16" max="16" width="12.140625" style="71" bestFit="1" customWidth="1"/>
    <col min="17" max="17" width="9.5703125" style="71" bestFit="1" customWidth="1"/>
    <col min="18" max="19" width="7.42578125" style="71"/>
    <col min="20" max="20" width="8.7109375" style="71" bestFit="1" customWidth="1"/>
    <col min="21" max="26" width="7.42578125" style="71"/>
    <col min="27" max="27" width="12.7109375" style="71" bestFit="1" customWidth="1"/>
    <col min="28" max="28" width="7" style="71" bestFit="1" customWidth="1"/>
    <col min="29" max="29" width="18.140625" style="71" bestFit="1" customWidth="1"/>
    <col min="30" max="35" width="7.42578125" style="71"/>
    <col min="36" max="16384" width="7.42578125" style="8"/>
  </cols>
  <sheetData>
    <row r="1" spans="1:35">
      <c r="A1" s="8" t="s">
        <v>953</v>
      </c>
    </row>
    <row r="4" spans="1:35">
      <c r="B4" s="72" t="s">
        <v>845</v>
      </c>
      <c r="C4" s="72" t="s">
        <v>831</v>
      </c>
      <c r="D4" s="72" t="s">
        <v>846</v>
      </c>
      <c r="E4" s="72" t="s">
        <v>832</v>
      </c>
      <c r="F4" s="72" t="s">
        <v>847</v>
      </c>
      <c r="G4" s="72" t="s">
        <v>848</v>
      </c>
      <c r="H4" s="72" t="s">
        <v>849</v>
      </c>
      <c r="I4" s="72" t="s">
        <v>850</v>
      </c>
      <c r="J4" s="72" t="s">
        <v>851</v>
      </c>
      <c r="K4" s="72" t="s">
        <v>852</v>
      </c>
      <c r="L4" s="72" t="s">
        <v>909</v>
      </c>
      <c r="M4" s="72" t="s">
        <v>914</v>
      </c>
      <c r="N4" s="72" t="s">
        <v>913</v>
      </c>
      <c r="O4" s="72" t="s">
        <v>911</v>
      </c>
      <c r="P4" s="72" t="s">
        <v>912</v>
      </c>
      <c r="Q4" s="72" t="s">
        <v>917</v>
      </c>
      <c r="R4" s="72" t="s">
        <v>921</v>
      </c>
      <c r="S4" s="73" t="s">
        <v>864</v>
      </c>
      <c r="T4" s="73" t="s">
        <v>922</v>
      </c>
      <c r="U4" s="73" t="s">
        <v>923</v>
      </c>
      <c r="V4" s="73" t="s">
        <v>924</v>
      </c>
      <c r="W4" s="73" t="s">
        <v>925</v>
      </c>
      <c r="X4" s="73" t="s">
        <v>926</v>
      </c>
      <c r="Y4" s="72" t="s">
        <v>927</v>
      </c>
      <c r="Z4" s="74" t="s">
        <v>920</v>
      </c>
      <c r="AA4" s="72" t="s">
        <v>928</v>
      </c>
      <c r="AB4" s="72" t="s">
        <v>929</v>
      </c>
      <c r="AC4" s="72" t="s">
        <v>952</v>
      </c>
      <c r="AD4" s="72" t="s">
        <v>930</v>
      </c>
      <c r="AE4" s="72" t="s">
        <v>834</v>
      </c>
      <c r="AF4" s="72" t="s">
        <v>931</v>
      </c>
      <c r="AG4" s="72" t="s">
        <v>943</v>
      </c>
      <c r="AH4" s="72" t="s">
        <v>1023</v>
      </c>
      <c r="AI4" s="72" t="s">
        <v>1024</v>
      </c>
    </row>
    <row r="5" spans="1:35" ht="12" customHeight="1">
      <c r="A5" s="76" t="s">
        <v>954</v>
      </c>
      <c r="AH5" s="71" t="s">
        <v>1022</v>
      </c>
      <c r="AI5" s="71" t="s">
        <v>1022</v>
      </c>
    </row>
    <row r="6" spans="1:35">
      <c r="A6" s="78" t="s">
        <v>965</v>
      </c>
    </row>
    <row r="7" spans="1:35">
      <c r="A7" s="77" t="s">
        <v>967</v>
      </c>
    </row>
    <row r="8" spans="1:35">
      <c r="A8" s="77" t="s">
        <v>966</v>
      </c>
    </row>
    <row r="9" spans="1:35">
      <c r="A9" s="77" t="s">
        <v>968</v>
      </c>
    </row>
    <row r="10" spans="1:35">
      <c r="A10" s="77"/>
    </row>
    <row r="11" spans="1:35">
      <c r="A11" s="77"/>
    </row>
    <row r="12" spans="1:35">
      <c r="A12" s="77"/>
    </row>
    <row r="13" spans="1:35">
      <c r="A13" s="77"/>
    </row>
    <row r="14" spans="1:35">
      <c r="A14" s="77"/>
    </row>
    <row r="17" spans="2:2">
      <c r="B17" s="75" t="s">
        <v>955</v>
      </c>
    </row>
    <row r="18" spans="2:2">
      <c r="B18" s="75" t="s">
        <v>956</v>
      </c>
    </row>
    <row r="19" spans="2:2">
      <c r="B19" s="75" t="s">
        <v>957</v>
      </c>
    </row>
    <row r="20" spans="2:2">
      <c r="B20" s="75" t="s">
        <v>958</v>
      </c>
    </row>
    <row r="21" spans="2:2">
      <c r="B21" s="75" t="s">
        <v>959</v>
      </c>
    </row>
    <row r="22" spans="2:2">
      <c r="B22" s="75" t="s">
        <v>963</v>
      </c>
    </row>
    <row r="23" spans="2:2">
      <c r="B23" s="75" t="s">
        <v>960</v>
      </c>
    </row>
    <row r="24" spans="2:2">
      <c r="B24" s="75" t="s">
        <v>961</v>
      </c>
    </row>
    <row r="25" spans="2:2">
      <c r="B25" s="75" t="s">
        <v>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46"/>
  <sheetViews>
    <sheetView tabSelected="1" workbookViewId="0">
      <selection activeCell="K11" sqref="K11"/>
    </sheetView>
  </sheetViews>
  <sheetFormatPr defaultRowHeight="15"/>
  <cols>
    <col min="1" max="1" width="29.5703125" bestFit="1" customWidth="1"/>
    <col min="2" max="2" width="48.5703125" customWidth="1"/>
    <col min="3" max="3" width="9.140625" bestFit="1" customWidth="1"/>
    <col min="4" max="4" width="10.42578125" bestFit="1" customWidth="1"/>
    <col min="5" max="5" width="5.28515625" bestFit="1" customWidth="1"/>
    <col min="6" max="6" width="21" customWidth="1"/>
    <col min="7" max="7" width="14.28515625" customWidth="1"/>
    <col min="8" max="8" width="2.85546875" customWidth="1"/>
    <col min="15" max="15" width="16.42578125" customWidth="1"/>
    <col min="16" max="16" width="14.28515625" customWidth="1"/>
    <col min="17" max="17" width="15.140625" bestFit="1" customWidth="1"/>
    <col min="18" max="18" width="14.42578125" bestFit="1" customWidth="1"/>
    <col min="19" max="19" width="12" bestFit="1" customWidth="1"/>
  </cols>
  <sheetData>
    <row r="1" spans="1:19">
      <c r="A1" t="s">
        <v>907</v>
      </c>
      <c r="C1" t="s">
        <v>2520</v>
      </c>
      <c r="D1" t="s">
        <v>2519</v>
      </c>
      <c r="E1" t="s">
        <v>2506</v>
      </c>
      <c r="F1" t="s">
        <v>2518</v>
      </c>
    </row>
    <row r="3" spans="1:19">
      <c r="A3" s="61" t="s">
        <v>845</v>
      </c>
      <c r="B3" s="10" t="s">
        <v>240</v>
      </c>
      <c r="C3" s="10"/>
      <c r="D3" s="10"/>
      <c r="E3" s="10"/>
      <c r="F3" s="10"/>
    </row>
    <row r="4" spans="1:19">
      <c r="A4" s="61" t="s">
        <v>831</v>
      </c>
      <c r="B4" t="s">
        <v>908</v>
      </c>
      <c r="C4" t="s">
        <v>2513</v>
      </c>
    </row>
    <row r="5" spans="1:19">
      <c r="A5" s="61" t="s">
        <v>846</v>
      </c>
      <c r="B5" t="s">
        <v>908</v>
      </c>
      <c r="C5" t="s">
        <v>2513</v>
      </c>
      <c r="O5" s="371"/>
      <c r="P5" s="371"/>
      <c r="Q5" s="371"/>
      <c r="R5" s="371"/>
      <c r="S5" s="371"/>
    </row>
    <row r="6" spans="1:19">
      <c r="A6" s="61" t="s">
        <v>832</v>
      </c>
      <c r="B6" t="s">
        <v>908</v>
      </c>
      <c r="C6" t="s">
        <v>2513</v>
      </c>
      <c r="O6" s="2"/>
      <c r="P6" s="2"/>
    </row>
    <row r="7" spans="1:19">
      <c r="A7" s="61" t="s">
        <v>847</v>
      </c>
      <c r="B7" t="s">
        <v>908</v>
      </c>
      <c r="C7" t="s">
        <v>2513</v>
      </c>
      <c r="O7" s="1"/>
      <c r="P7" s="1"/>
    </row>
    <row r="8" spans="1:19">
      <c r="A8" s="61" t="s">
        <v>848</v>
      </c>
      <c r="B8" t="s">
        <v>908</v>
      </c>
      <c r="C8" t="s">
        <v>2513</v>
      </c>
    </row>
    <row r="9" spans="1:19">
      <c r="A9" s="61" t="s">
        <v>849</v>
      </c>
      <c r="B9" t="s">
        <v>908</v>
      </c>
      <c r="C9" t="s">
        <v>2513</v>
      </c>
    </row>
    <row r="10" spans="1:19">
      <c r="A10" s="61" t="s">
        <v>850</v>
      </c>
      <c r="B10" t="s">
        <v>908</v>
      </c>
      <c r="C10" t="s">
        <v>2513</v>
      </c>
    </row>
    <row r="11" spans="1:19">
      <c r="A11" s="61" t="s">
        <v>851</v>
      </c>
      <c r="B11" t="s">
        <v>908</v>
      </c>
      <c r="C11" t="s">
        <v>2513</v>
      </c>
    </row>
    <row r="12" spans="1:19">
      <c r="A12" s="61" t="s">
        <v>852</v>
      </c>
      <c r="B12" t="s">
        <v>908</v>
      </c>
      <c r="C12" t="s">
        <v>2513</v>
      </c>
    </row>
    <row r="14" spans="1:19">
      <c r="A14" s="61" t="s">
        <v>909</v>
      </c>
      <c r="B14" t="s">
        <v>910</v>
      </c>
      <c r="C14" t="s">
        <v>2514</v>
      </c>
      <c r="D14" t="s">
        <v>2509</v>
      </c>
    </row>
    <row r="15" spans="1:19">
      <c r="A15" s="61" t="s">
        <v>914</v>
      </c>
      <c r="B15" t="s">
        <v>910</v>
      </c>
      <c r="C15" t="s">
        <v>2514</v>
      </c>
      <c r="D15" t="s">
        <v>2509</v>
      </c>
    </row>
    <row r="16" spans="1:19">
      <c r="A16" s="61" t="s">
        <v>913</v>
      </c>
      <c r="B16" t="s">
        <v>915</v>
      </c>
      <c r="C16" t="s">
        <v>2514</v>
      </c>
      <c r="D16" t="s">
        <v>2509</v>
      </c>
    </row>
    <row r="17" spans="1:15">
      <c r="A17" s="61" t="s">
        <v>911</v>
      </c>
      <c r="B17" t="s">
        <v>919</v>
      </c>
      <c r="C17" t="s">
        <v>2514</v>
      </c>
      <c r="D17" t="s">
        <v>2508</v>
      </c>
      <c r="E17" t="s">
        <v>2507</v>
      </c>
    </row>
    <row r="18" spans="1:15">
      <c r="A18" s="61" t="s">
        <v>912</v>
      </c>
      <c r="B18" t="s">
        <v>919</v>
      </c>
      <c r="C18" t="s">
        <v>2514</v>
      </c>
      <c r="D18" t="s">
        <v>2508</v>
      </c>
      <c r="E18" t="s">
        <v>2507</v>
      </c>
      <c r="G18" s="2" t="s">
        <v>916</v>
      </c>
    </row>
    <row r="19" spans="1:15">
      <c r="A19" s="61" t="s">
        <v>917</v>
      </c>
      <c r="B19" t="s">
        <v>918</v>
      </c>
      <c r="C19" t="s">
        <v>2514</v>
      </c>
      <c r="D19" t="s">
        <v>2508</v>
      </c>
      <c r="E19" t="s">
        <v>2507</v>
      </c>
    </row>
    <row r="21" spans="1:15">
      <c r="A21" s="61" t="s">
        <v>921</v>
      </c>
      <c r="B21" t="s">
        <v>919</v>
      </c>
      <c r="C21" t="s">
        <v>2514</v>
      </c>
      <c r="D21" t="s">
        <v>2508</v>
      </c>
      <c r="E21" t="s">
        <v>2510</v>
      </c>
    </row>
    <row r="22" spans="1:15">
      <c r="A22" s="65" t="s">
        <v>864</v>
      </c>
      <c r="B22" t="s">
        <v>919</v>
      </c>
      <c r="C22" t="s">
        <v>2514</v>
      </c>
      <c r="D22" t="s">
        <v>2508</v>
      </c>
      <c r="E22" t="s">
        <v>2510</v>
      </c>
      <c r="F22" t="s">
        <v>2511</v>
      </c>
    </row>
    <row r="23" spans="1:15">
      <c r="A23" s="65" t="s">
        <v>922</v>
      </c>
      <c r="B23" t="s">
        <v>919</v>
      </c>
      <c r="C23" t="s">
        <v>2514</v>
      </c>
      <c r="D23" t="s">
        <v>2508</v>
      </c>
      <c r="E23" t="s">
        <v>2510</v>
      </c>
    </row>
    <row r="24" spans="1:15">
      <c r="A24" s="65" t="s">
        <v>923</v>
      </c>
      <c r="B24" t="s">
        <v>919</v>
      </c>
      <c r="C24" t="s">
        <v>2514</v>
      </c>
      <c r="D24" t="s">
        <v>2508</v>
      </c>
      <c r="E24" t="s">
        <v>2510</v>
      </c>
    </row>
    <row r="25" spans="1:15">
      <c r="A25" s="65" t="s">
        <v>924</v>
      </c>
      <c r="B25" t="s">
        <v>919</v>
      </c>
      <c r="C25" t="s">
        <v>2514</v>
      </c>
      <c r="D25" t="s">
        <v>2508</v>
      </c>
      <c r="E25" t="s">
        <v>2510</v>
      </c>
    </row>
    <row r="26" spans="1:15">
      <c r="A26" s="65" t="s">
        <v>925</v>
      </c>
      <c r="B26" t="s">
        <v>919</v>
      </c>
      <c r="C26" t="s">
        <v>2514</v>
      </c>
      <c r="D26" t="s">
        <v>2508</v>
      </c>
      <c r="E26" t="s">
        <v>2510</v>
      </c>
    </row>
    <row r="27" spans="1:15">
      <c r="A27" s="65" t="s">
        <v>926</v>
      </c>
      <c r="B27" t="s">
        <v>919</v>
      </c>
      <c r="C27" t="s">
        <v>2514</v>
      </c>
      <c r="D27" t="s">
        <v>2508</v>
      </c>
      <c r="E27" t="s">
        <v>2510</v>
      </c>
    </row>
    <row r="28" spans="1:15">
      <c r="A28" s="61" t="s">
        <v>927</v>
      </c>
      <c r="B28" t="s">
        <v>919</v>
      </c>
      <c r="C28" t="s">
        <v>2514</v>
      </c>
      <c r="D28" t="s">
        <v>2508</v>
      </c>
      <c r="E28" t="s">
        <v>2510</v>
      </c>
    </row>
    <row r="29" spans="1:15">
      <c r="A29" s="66" t="s">
        <v>920</v>
      </c>
      <c r="B29" t="s">
        <v>919</v>
      </c>
      <c r="C29" t="s">
        <v>2514</v>
      </c>
      <c r="F29" t="s">
        <v>2512</v>
      </c>
    </row>
    <row r="30" spans="1:15">
      <c r="A30" s="370" t="s">
        <v>2515</v>
      </c>
      <c r="B30" t="s">
        <v>2516</v>
      </c>
      <c r="C30" t="s">
        <v>2517</v>
      </c>
    </row>
    <row r="32" spans="1:15">
      <c r="A32" s="61" t="s">
        <v>928</v>
      </c>
      <c r="B32" t="s">
        <v>910</v>
      </c>
      <c r="C32" t="s">
        <v>2513</v>
      </c>
      <c r="J32" s="3"/>
      <c r="M32" s="3"/>
      <c r="O32" s="3"/>
    </row>
    <row r="33" spans="1:3">
      <c r="A33" s="61" t="s">
        <v>929</v>
      </c>
      <c r="B33" t="s">
        <v>910</v>
      </c>
      <c r="C33" t="s">
        <v>2513</v>
      </c>
    </row>
    <row r="34" spans="1:3">
      <c r="A34" s="61" t="s">
        <v>952</v>
      </c>
      <c r="B34" t="s">
        <v>910</v>
      </c>
      <c r="C34" t="s">
        <v>2513</v>
      </c>
    </row>
    <row r="35" spans="1:3">
      <c r="A35" s="61" t="s">
        <v>930</v>
      </c>
      <c r="B35" t="s">
        <v>908</v>
      </c>
      <c r="C35" t="s">
        <v>2513</v>
      </c>
    </row>
    <row r="36" spans="1:3">
      <c r="A36" s="61" t="s">
        <v>834</v>
      </c>
      <c r="B36" t="s">
        <v>908</v>
      </c>
      <c r="C36" t="s">
        <v>2513</v>
      </c>
    </row>
    <row r="37" spans="1:3">
      <c r="A37" s="61" t="s">
        <v>931</v>
      </c>
      <c r="B37" t="s">
        <v>947</v>
      </c>
      <c r="C37" t="s">
        <v>2513</v>
      </c>
    </row>
    <row r="39" spans="1:3">
      <c r="A39" s="61" t="s">
        <v>943</v>
      </c>
      <c r="B39" t="s">
        <v>944</v>
      </c>
      <c r="C39" t="s">
        <v>2513</v>
      </c>
    </row>
    <row r="40" spans="1:3">
      <c r="A40" s="61" t="s">
        <v>948</v>
      </c>
      <c r="B40" t="s">
        <v>964</v>
      </c>
      <c r="C40" t="s">
        <v>2513</v>
      </c>
    </row>
    <row r="41" spans="1:3">
      <c r="A41" s="61" t="s">
        <v>945</v>
      </c>
      <c r="B41" t="s">
        <v>946</v>
      </c>
      <c r="C41" t="s">
        <v>2513</v>
      </c>
    </row>
    <row r="46" spans="1:3">
      <c r="A46" t="s">
        <v>969</v>
      </c>
    </row>
  </sheetData>
  <mergeCells count="1">
    <mergeCell ref="O5:S5"/>
  </mergeCells>
  <dataValidations count="1">
    <dataValidation type="list" allowBlank="1" showInputMessage="1" showErrorMessage="1" sqref="B3:F3">
      <formula1>#REF!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9"/>
  <sheetViews>
    <sheetView zoomScale="90" zoomScaleNormal="90" workbookViewId="0">
      <selection activeCell="G90" sqref="G90"/>
    </sheetView>
  </sheetViews>
  <sheetFormatPr defaultRowHeight="15"/>
  <cols>
    <col min="1" max="1" width="15.5703125" customWidth="1"/>
    <col min="2" max="2" width="17.42578125" customWidth="1"/>
    <col min="3" max="3" width="19.42578125" customWidth="1"/>
    <col min="4" max="4" width="17.5703125" customWidth="1"/>
    <col min="5" max="5" width="13.42578125" customWidth="1"/>
    <col min="6" max="6" width="11.140625" customWidth="1"/>
    <col min="7" max="7" width="16.85546875" bestFit="1" customWidth="1"/>
    <col min="8" max="8" width="10.85546875" bestFit="1" customWidth="1"/>
    <col min="9" max="9" width="16" bestFit="1" customWidth="1"/>
    <col min="10" max="10" width="16.85546875" bestFit="1" customWidth="1"/>
    <col min="11" max="11" width="12.85546875" bestFit="1" customWidth="1"/>
    <col min="12" max="12" width="1.42578125" customWidth="1"/>
    <col min="13" max="13" width="12.42578125" bestFit="1" customWidth="1"/>
    <col min="14" max="14" width="10.42578125" customWidth="1"/>
    <col min="15" max="15" width="14.28515625" customWidth="1"/>
    <col min="16" max="16" width="12.5703125" customWidth="1"/>
    <col min="17" max="17" width="13.28515625" customWidth="1"/>
    <col min="18" max="18" width="9.5703125" customWidth="1"/>
    <col min="19" max="19" width="13.140625" bestFit="1" customWidth="1"/>
  </cols>
  <sheetData>
    <row r="1" spans="1:11">
      <c r="A1" t="s">
        <v>977</v>
      </c>
    </row>
    <row r="2" spans="1:11">
      <c r="A2" t="s">
        <v>978</v>
      </c>
    </row>
    <row r="3" spans="1:11">
      <c r="A3" t="s">
        <v>979</v>
      </c>
    </row>
    <row r="5" spans="1:11">
      <c r="A5" t="s">
        <v>999</v>
      </c>
    </row>
    <row r="7" spans="1:11">
      <c r="B7" s="87" t="s">
        <v>993</v>
      </c>
      <c r="C7" s="87" t="s">
        <v>994</v>
      </c>
      <c r="D7" s="87" t="s">
        <v>0</v>
      </c>
      <c r="E7" s="87" t="s">
        <v>835</v>
      </c>
      <c r="F7" s="88" t="s">
        <v>836</v>
      </c>
      <c r="G7" s="87" t="s">
        <v>837</v>
      </c>
      <c r="H7" s="87" t="s">
        <v>840</v>
      </c>
      <c r="I7" s="87" t="s">
        <v>838</v>
      </c>
      <c r="J7" s="87" t="s">
        <v>839</v>
      </c>
      <c r="K7" s="87" t="s">
        <v>834</v>
      </c>
    </row>
    <row r="8" spans="1:11" ht="15.75">
      <c r="A8" t="s">
        <v>980</v>
      </c>
      <c r="B8" s="86">
        <v>44735</v>
      </c>
      <c r="C8" s="67" t="s">
        <v>995</v>
      </c>
      <c r="D8" s="7" t="s">
        <v>833</v>
      </c>
      <c r="E8" s="5">
        <v>13454.4</v>
      </c>
      <c r="F8" s="79" t="s">
        <v>841</v>
      </c>
      <c r="G8" s="6" t="s">
        <v>842</v>
      </c>
      <c r="H8" s="7" t="s">
        <v>844</v>
      </c>
      <c r="I8" s="7" t="s">
        <v>843</v>
      </c>
      <c r="J8" s="7">
        <v>82820940</v>
      </c>
      <c r="K8" s="67" t="s">
        <v>976</v>
      </c>
    </row>
    <row r="11" spans="1:11">
      <c r="A11" t="s">
        <v>993</v>
      </c>
      <c r="B11" s="89">
        <v>44735</v>
      </c>
    </row>
    <row r="12" spans="1:11">
      <c r="A12" t="s">
        <v>994</v>
      </c>
      <c r="B12" s="60" t="s">
        <v>995</v>
      </c>
    </row>
    <row r="13" spans="1:11">
      <c r="A13" s="11" t="s">
        <v>0</v>
      </c>
      <c r="B13" s="60" t="s">
        <v>833</v>
      </c>
    </row>
    <row r="14" spans="1:11">
      <c r="A14" s="11" t="s">
        <v>835</v>
      </c>
      <c r="B14" s="82">
        <v>13454.4</v>
      </c>
    </row>
    <row r="15" spans="1:11">
      <c r="A15" s="81" t="s">
        <v>836</v>
      </c>
      <c r="B15" s="83" t="s">
        <v>841</v>
      </c>
    </row>
    <row r="16" spans="1:11">
      <c r="A16" s="11" t="s">
        <v>837</v>
      </c>
      <c r="B16" s="84" t="s">
        <v>842</v>
      </c>
    </row>
    <row r="17" spans="1:10">
      <c r="A17" s="11" t="s">
        <v>840</v>
      </c>
      <c r="B17" s="60" t="s">
        <v>844</v>
      </c>
    </row>
    <row r="18" spans="1:10">
      <c r="A18" s="11" t="s">
        <v>838</v>
      </c>
      <c r="B18" s="60" t="s">
        <v>843</v>
      </c>
    </row>
    <row r="19" spans="1:10">
      <c r="A19" s="11" t="s">
        <v>839</v>
      </c>
      <c r="B19" s="60">
        <v>82820940</v>
      </c>
    </row>
    <row r="20" spans="1:10">
      <c r="A20" s="11" t="s">
        <v>834</v>
      </c>
      <c r="B20" s="60" t="s">
        <v>976</v>
      </c>
    </row>
    <row r="22" spans="1:10">
      <c r="A22" s="85" t="s">
        <v>981</v>
      </c>
      <c r="B22" s="60" t="s">
        <v>982</v>
      </c>
      <c r="C22" t="s">
        <v>985</v>
      </c>
    </row>
    <row r="23" spans="1:10">
      <c r="B23" s="60" t="s">
        <v>983</v>
      </c>
      <c r="C23" t="s">
        <v>986</v>
      </c>
      <c r="G23" t="s">
        <v>1025</v>
      </c>
      <c r="H23" t="s">
        <v>984</v>
      </c>
      <c r="I23" t="s">
        <v>988</v>
      </c>
      <c r="J23" t="s">
        <v>989</v>
      </c>
    </row>
    <row r="24" spans="1:10">
      <c r="B24" s="60" t="s">
        <v>984</v>
      </c>
      <c r="C24" t="s">
        <v>987</v>
      </c>
    </row>
    <row r="25" spans="1:10">
      <c r="B25" s="60" t="s">
        <v>991</v>
      </c>
      <c r="C25" s="372"/>
      <c r="D25" s="372"/>
    </row>
    <row r="26" spans="1:10">
      <c r="C26" s="372"/>
      <c r="D26" s="372"/>
    </row>
    <row r="27" spans="1:10">
      <c r="C27" s="372"/>
      <c r="D27" s="372"/>
    </row>
    <row r="28" spans="1:10">
      <c r="C28" s="372"/>
      <c r="D28" s="372"/>
    </row>
    <row r="29" spans="1:10">
      <c r="B29" t="s">
        <v>988</v>
      </c>
      <c r="C29" t="s">
        <v>986</v>
      </c>
    </row>
    <row r="30" spans="1:10">
      <c r="B30" t="s">
        <v>989</v>
      </c>
      <c r="C30" t="s">
        <v>986</v>
      </c>
    </row>
    <row r="31" spans="1:10">
      <c r="B31" t="s">
        <v>990</v>
      </c>
      <c r="C31" t="s">
        <v>985</v>
      </c>
    </row>
    <row r="32" spans="1:10">
      <c r="B32" t="s">
        <v>1012</v>
      </c>
      <c r="C32" t="s">
        <v>1014</v>
      </c>
    </row>
    <row r="33" spans="1:4">
      <c r="B33" t="s">
        <v>1013</v>
      </c>
      <c r="C33" t="s">
        <v>1014</v>
      </c>
    </row>
    <row r="36" spans="1:4">
      <c r="A36" s="9" t="s">
        <v>992</v>
      </c>
      <c r="B36" s="9"/>
      <c r="C36" s="9"/>
    </row>
    <row r="38" spans="1:4">
      <c r="A38" s="85" t="s">
        <v>981</v>
      </c>
      <c r="B38" s="60" t="s">
        <v>982</v>
      </c>
      <c r="C38" t="s">
        <v>985</v>
      </c>
    </row>
    <row r="39" spans="1:4">
      <c r="B39" s="60" t="s">
        <v>983</v>
      </c>
      <c r="C39" t="s">
        <v>986</v>
      </c>
    </row>
    <row r="40" spans="1:4">
      <c r="B40" s="60" t="s">
        <v>984</v>
      </c>
      <c r="C40" t="s">
        <v>987</v>
      </c>
    </row>
    <row r="41" spans="1:4">
      <c r="B41" s="60" t="s">
        <v>991</v>
      </c>
      <c r="C41" s="372"/>
      <c r="D41" s="372"/>
    </row>
    <row r="42" spans="1:4">
      <c r="C42" s="372"/>
      <c r="D42" s="372"/>
    </row>
    <row r="43" spans="1:4">
      <c r="C43" s="372"/>
      <c r="D43" s="372"/>
    </row>
    <row r="44" spans="1:4">
      <c r="C44" s="372"/>
      <c r="D44" s="372"/>
    </row>
    <row r="45" spans="1:4">
      <c r="B45" t="s">
        <v>988</v>
      </c>
      <c r="C45" t="s">
        <v>986</v>
      </c>
    </row>
    <row r="46" spans="1:4">
      <c r="B46" t="s">
        <v>989</v>
      </c>
      <c r="C46" t="s">
        <v>986</v>
      </c>
    </row>
    <row r="47" spans="1:4">
      <c r="B47" t="s">
        <v>990</v>
      </c>
      <c r="C47" t="s">
        <v>985</v>
      </c>
    </row>
    <row r="48" spans="1:4">
      <c r="B48" t="s">
        <v>1012</v>
      </c>
      <c r="C48" t="s">
        <v>1014</v>
      </c>
    </row>
    <row r="49" spans="1:4">
      <c r="B49" t="s">
        <v>1013</v>
      </c>
      <c r="C49" t="s">
        <v>1014</v>
      </c>
    </row>
    <row r="52" spans="1:4">
      <c r="A52" s="85" t="s">
        <v>981</v>
      </c>
      <c r="B52" s="60" t="s">
        <v>982</v>
      </c>
      <c r="C52" t="s">
        <v>985</v>
      </c>
    </row>
    <row r="53" spans="1:4">
      <c r="B53" s="60" t="s">
        <v>983</v>
      </c>
      <c r="C53" t="s">
        <v>986</v>
      </c>
    </row>
    <row r="54" spans="1:4">
      <c r="B54" s="60" t="s">
        <v>984</v>
      </c>
      <c r="C54" t="s">
        <v>987</v>
      </c>
    </row>
    <row r="55" spans="1:4">
      <c r="B55" s="60" t="s">
        <v>991</v>
      </c>
      <c r="C55" s="372"/>
      <c r="D55" s="372"/>
    </row>
    <row r="56" spans="1:4">
      <c r="C56" s="372"/>
      <c r="D56" s="372"/>
    </row>
    <row r="57" spans="1:4">
      <c r="C57" s="372"/>
      <c r="D57" s="372"/>
    </row>
    <row r="58" spans="1:4">
      <c r="C58" s="372"/>
      <c r="D58" s="372"/>
    </row>
    <row r="59" spans="1:4">
      <c r="B59" t="s">
        <v>988</v>
      </c>
      <c r="C59" t="s">
        <v>986</v>
      </c>
    </row>
    <row r="60" spans="1:4">
      <c r="B60" t="s">
        <v>989</v>
      </c>
      <c r="C60" t="s">
        <v>986</v>
      </c>
    </row>
    <row r="61" spans="1:4">
      <c r="B61" t="s">
        <v>990</v>
      </c>
      <c r="C61" t="s">
        <v>985</v>
      </c>
    </row>
    <row r="62" spans="1:4">
      <c r="B62" t="s">
        <v>1012</v>
      </c>
      <c r="C62" t="s">
        <v>1014</v>
      </c>
    </row>
    <row r="63" spans="1:4">
      <c r="B63" t="s">
        <v>1013</v>
      </c>
      <c r="C63" t="s">
        <v>1014</v>
      </c>
    </row>
    <row r="66" spans="1:21">
      <c r="A66" t="s">
        <v>1000</v>
      </c>
    </row>
    <row r="67" spans="1:21">
      <c r="B67" s="87" t="s">
        <v>993</v>
      </c>
      <c r="C67" s="87" t="s">
        <v>994</v>
      </c>
      <c r="D67" s="87" t="s">
        <v>0</v>
      </c>
      <c r="E67" s="87" t="s">
        <v>835</v>
      </c>
      <c r="F67" s="88" t="s">
        <v>836</v>
      </c>
      <c r="G67" s="87" t="s">
        <v>837</v>
      </c>
      <c r="H67" s="87" t="s">
        <v>840</v>
      </c>
      <c r="I67" s="87" t="s">
        <v>838</v>
      </c>
      <c r="J67" s="87" t="s">
        <v>839</v>
      </c>
      <c r="K67" s="87" t="s">
        <v>834</v>
      </c>
      <c r="M67" s="90" t="s">
        <v>982</v>
      </c>
      <c r="N67" s="90" t="s">
        <v>988</v>
      </c>
      <c r="O67" s="90" t="s">
        <v>982</v>
      </c>
      <c r="P67" s="90" t="s">
        <v>988</v>
      </c>
      <c r="Q67" s="90" t="s">
        <v>982</v>
      </c>
      <c r="R67" s="90" t="s">
        <v>988</v>
      </c>
      <c r="S67" s="90" t="s">
        <v>998</v>
      </c>
      <c r="T67" s="90" t="s">
        <v>1021</v>
      </c>
      <c r="U67" s="90" t="s">
        <v>1023</v>
      </c>
    </row>
    <row r="68" spans="1:21" ht="15.75">
      <c r="A68" t="s">
        <v>980</v>
      </c>
      <c r="B68" s="86">
        <v>44735</v>
      </c>
      <c r="C68" s="67" t="s">
        <v>995</v>
      </c>
      <c r="D68" s="7" t="s">
        <v>833</v>
      </c>
      <c r="E68" s="5">
        <v>13454.4</v>
      </c>
      <c r="F68" s="79" t="s">
        <v>841</v>
      </c>
      <c r="G68" s="6" t="s">
        <v>842</v>
      </c>
      <c r="H68" s="7" t="s">
        <v>844</v>
      </c>
      <c r="I68" s="7" t="s">
        <v>843</v>
      </c>
      <c r="J68" s="7">
        <v>82820940</v>
      </c>
      <c r="K68" s="67" t="s">
        <v>976</v>
      </c>
      <c r="M68" s="91">
        <v>44743</v>
      </c>
      <c r="N68" t="s">
        <v>996</v>
      </c>
      <c r="O68" s="91">
        <v>44744</v>
      </c>
      <c r="P68" t="s">
        <v>996</v>
      </c>
      <c r="Q68" s="91">
        <v>44745</v>
      </c>
      <c r="R68" t="s">
        <v>997</v>
      </c>
      <c r="S68">
        <v>3</v>
      </c>
      <c r="T68" s="2" t="s">
        <v>1022</v>
      </c>
      <c r="U68" s="2" t="s">
        <v>1022</v>
      </c>
    </row>
    <row r="71" spans="1:21">
      <c r="A71" t="s">
        <v>1001</v>
      </c>
    </row>
    <row r="72" spans="1:21">
      <c r="A72" t="s">
        <v>1002</v>
      </c>
    </row>
    <row r="73" spans="1:21">
      <c r="A73" t="s">
        <v>1003</v>
      </c>
    </row>
    <row r="74" spans="1:21">
      <c r="A74" t="s">
        <v>1004</v>
      </c>
    </row>
    <row r="76" spans="1:21">
      <c r="B76" s="80" t="s">
        <v>982</v>
      </c>
      <c r="C76" s="87" t="s">
        <v>0</v>
      </c>
      <c r="D76" s="80" t="s">
        <v>983</v>
      </c>
      <c r="E76" s="80" t="s">
        <v>984</v>
      </c>
      <c r="F76" s="80" t="s">
        <v>991</v>
      </c>
      <c r="G76" s="80" t="s">
        <v>988</v>
      </c>
      <c r="H76" s="80" t="s">
        <v>989</v>
      </c>
      <c r="I76" s="80" t="s">
        <v>990</v>
      </c>
      <c r="J76" s="80" t="s">
        <v>1018</v>
      </c>
      <c r="K76" s="80" t="s">
        <v>1019</v>
      </c>
    </row>
    <row r="77" spans="1:21">
      <c r="B77" s="92">
        <v>44743</v>
      </c>
      <c r="C77" s="4" t="s">
        <v>833</v>
      </c>
      <c r="D77" t="s">
        <v>1005</v>
      </c>
      <c r="E77" t="s">
        <v>1006</v>
      </c>
      <c r="F77" t="s">
        <v>1008</v>
      </c>
      <c r="G77" t="s">
        <v>996</v>
      </c>
      <c r="H77" t="s">
        <v>1009</v>
      </c>
      <c r="I77" t="s">
        <v>1010</v>
      </c>
    </row>
    <row r="78" spans="1:21">
      <c r="B78" s="92">
        <v>44744</v>
      </c>
      <c r="C78" s="4" t="s">
        <v>833</v>
      </c>
      <c r="D78" t="s">
        <v>942</v>
      </c>
      <c r="E78" t="s">
        <v>1007</v>
      </c>
      <c r="F78" t="s">
        <v>1008</v>
      </c>
      <c r="G78" t="s">
        <v>996</v>
      </c>
      <c r="H78" t="s">
        <v>1009</v>
      </c>
      <c r="I78" t="s">
        <v>1010</v>
      </c>
    </row>
    <row r="79" spans="1:21">
      <c r="B79" s="92">
        <v>44745</v>
      </c>
      <c r="C79" s="4" t="s">
        <v>833</v>
      </c>
      <c r="D79" t="s">
        <v>1005</v>
      </c>
      <c r="E79" t="s">
        <v>1006</v>
      </c>
      <c r="F79" t="s">
        <v>1011</v>
      </c>
      <c r="G79" t="s">
        <v>997</v>
      </c>
      <c r="H79" t="s">
        <v>1015</v>
      </c>
      <c r="I79" t="s">
        <v>1016</v>
      </c>
      <c r="J79" t="s">
        <v>1017</v>
      </c>
      <c r="K79" t="s">
        <v>1020</v>
      </c>
    </row>
  </sheetData>
  <mergeCells count="3">
    <mergeCell ref="C25:D28"/>
    <mergeCell ref="C41:D44"/>
    <mergeCell ref="C55:D5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O48"/>
  <sheetViews>
    <sheetView view="pageBreakPreview" zoomScale="70" zoomScaleSheetLayoutView="70" workbookViewId="0">
      <selection activeCell="D10" sqref="D10:H13"/>
    </sheetView>
  </sheetViews>
  <sheetFormatPr defaultColWidth="9.140625" defaultRowHeight="21"/>
  <cols>
    <col min="1" max="1" width="4.7109375" style="13" customWidth="1"/>
    <col min="2" max="2" width="48.140625" style="14" customWidth="1"/>
    <col min="3" max="3" width="2.42578125" style="14" customWidth="1"/>
    <col min="4" max="4" width="9.5703125" style="13" customWidth="1"/>
    <col min="5" max="5" width="16" style="13" customWidth="1"/>
    <col min="6" max="6" width="30" style="13" customWidth="1"/>
    <col min="7" max="7" width="17" style="13" customWidth="1"/>
    <col min="8" max="8" width="7.7109375" style="13" customWidth="1"/>
    <col min="9" max="9" width="20.28515625" style="13" customWidth="1"/>
    <col min="10" max="10" width="2.7109375" style="13" customWidth="1"/>
    <col min="11" max="11" width="12.28515625" style="13" customWidth="1"/>
    <col min="12" max="12" width="20.5703125" style="13" customWidth="1"/>
    <col min="13" max="13" width="33.85546875" style="13" customWidth="1"/>
    <col min="14" max="14" width="2.140625" style="13" customWidth="1"/>
    <col min="15" max="16384" width="9.140625" style="12"/>
  </cols>
  <sheetData>
    <row r="1" spans="1:14" ht="36" customHeight="1" thickBot="1">
      <c r="B1" s="59" t="s">
        <v>906</v>
      </c>
      <c r="D1" s="15"/>
      <c r="I1" s="58" t="s">
        <v>905</v>
      </c>
      <c r="L1" s="15" t="s">
        <v>904</v>
      </c>
    </row>
    <row r="2" spans="1:14" ht="22.5" customHeight="1" thickTop="1">
      <c r="B2" s="57" t="s">
        <v>903</v>
      </c>
      <c r="I2" s="56" t="s">
        <v>902</v>
      </c>
    </row>
    <row r="3" spans="1:14" ht="35.25" customHeight="1">
      <c r="A3" s="375"/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15"/>
    </row>
    <row r="4" spans="1:14">
      <c r="B4" s="49" t="s">
        <v>901</v>
      </c>
      <c r="C4" s="49"/>
      <c r="D4" s="376">
        <v>7500</v>
      </c>
      <c r="E4" s="376"/>
      <c r="I4" s="49" t="s">
        <v>900</v>
      </c>
      <c r="J4" s="51"/>
      <c r="K4" s="20" t="s">
        <v>899</v>
      </c>
      <c r="L4" s="14"/>
      <c r="M4" s="14"/>
    </row>
    <row r="5" spans="1:14">
      <c r="B5" s="49" t="s">
        <v>898</v>
      </c>
      <c r="C5" s="49"/>
      <c r="D5" s="377" t="s">
        <v>897</v>
      </c>
      <c r="E5" s="378"/>
      <c r="I5" s="49" t="s">
        <v>896</v>
      </c>
      <c r="J5" s="51"/>
      <c r="K5" s="376" t="s">
        <v>895</v>
      </c>
      <c r="L5" s="376"/>
      <c r="M5" s="376"/>
    </row>
    <row r="6" spans="1:14">
      <c r="B6" s="49"/>
      <c r="C6" s="49"/>
      <c r="D6" s="379"/>
      <c r="E6" s="379"/>
      <c r="I6" s="49" t="s">
        <v>894</v>
      </c>
      <c r="J6" s="14" t="str">
        <f>IF(ISERROR(VLOOKUP(K6,[1]Sheet2!A1:B13,2,FALSE)),"",VLOOKUP(K6,[1]Sheet2!A1:B13,2,FALSE))</f>
        <v>RP</v>
      </c>
      <c r="K6" s="376" t="s">
        <v>893</v>
      </c>
      <c r="L6" s="376"/>
      <c r="M6" s="376"/>
    </row>
    <row r="7" spans="1:14">
      <c r="B7" s="55"/>
      <c r="C7" s="55"/>
    </row>
    <row r="8" spans="1:14">
      <c r="B8" s="380" t="s">
        <v>892</v>
      </c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81"/>
    </row>
    <row r="9" spans="1:14">
      <c r="B9" s="49" t="s">
        <v>891</v>
      </c>
      <c r="C9" s="49"/>
      <c r="D9" s="376"/>
      <c r="E9" s="376"/>
      <c r="F9" s="376"/>
      <c r="G9" s="376"/>
      <c r="H9" s="376"/>
      <c r="M9" s="48"/>
    </row>
    <row r="10" spans="1:14" ht="26.25">
      <c r="B10" s="49" t="s">
        <v>890</v>
      </c>
      <c r="C10" s="49"/>
      <c r="D10" s="382" t="s">
        <v>240</v>
      </c>
      <c r="E10" s="382"/>
      <c r="F10" s="382"/>
      <c r="G10" s="382"/>
      <c r="H10" s="382"/>
      <c r="M10" s="48"/>
    </row>
    <row r="11" spans="1:14" ht="53.25" customHeight="1">
      <c r="B11" s="49" t="s">
        <v>889</v>
      </c>
      <c r="C11" s="49"/>
      <c r="D11" s="373" t="s">
        <v>888</v>
      </c>
      <c r="E11" s="373"/>
      <c r="F11" s="373"/>
      <c r="G11" s="373"/>
      <c r="H11" s="373"/>
      <c r="M11" s="48"/>
    </row>
    <row r="12" spans="1:14">
      <c r="B12" s="49" t="s">
        <v>878</v>
      </c>
      <c r="C12" s="49"/>
      <c r="D12" s="374" t="s">
        <v>887</v>
      </c>
      <c r="E12" s="374"/>
      <c r="F12" s="374"/>
      <c r="G12" s="374"/>
      <c r="H12" s="374"/>
      <c r="M12" s="48"/>
    </row>
    <row r="13" spans="1:14">
      <c r="B13" s="49" t="s">
        <v>886</v>
      </c>
      <c r="C13" s="49"/>
      <c r="D13" s="374" t="s">
        <v>885</v>
      </c>
      <c r="E13" s="374"/>
      <c r="F13" s="374"/>
      <c r="G13" s="374"/>
      <c r="H13" s="374"/>
      <c r="M13" s="48"/>
    </row>
    <row r="14" spans="1:14">
      <c r="B14" s="54"/>
      <c r="C14" s="54"/>
      <c r="D14" s="386"/>
      <c r="E14" s="386"/>
      <c r="F14" s="386"/>
      <c r="G14" s="386"/>
      <c r="H14" s="386"/>
      <c r="I14" s="54"/>
      <c r="J14" s="54"/>
      <c r="K14" s="54"/>
      <c r="L14" s="54"/>
      <c r="M14" s="53"/>
    </row>
    <row r="16" spans="1:14">
      <c r="B16" s="380" t="s">
        <v>884</v>
      </c>
      <c r="C16" s="380"/>
      <c r="D16" s="380"/>
      <c r="E16" s="380"/>
      <c r="F16" s="380"/>
      <c r="G16" s="380"/>
      <c r="H16" s="380"/>
      <c r="I16" s="380"/>
      <c r="J16" s="380"/>
      <c r="K16" s="380"/>
      <c r="L16" s="380"/>
      <c r="M16" s="381"/>
    </row>
    <row r="17" spans="1:15" ht="26.25">
      <c r="A17" s="12"/>
      <c r="B17" s="49" t="s">
        <v>883</v>
      </c>
      <c r="C17" s="49"/>
      <c r="D17" s="387" t="s">
        <v>882</v>
      </c>
      <c r="E17" s="387"/>
      <c r="F17" s="387"/>
      <c r="G17" s="52"/>
      <c r="I17" s="49" t="s">
        <v>881</v>
      </c>
      <c r="J17" s="388" t="s">
        <v>880</v>
      </c>
      <c r="K17" s="388"/>
      <c r="L17" s="388"/>
      <c r="M17" s="48"/>
      <c r="N17" s="12"/>
    </row>
    <row r="18" spans="1:15">
      <c r="A18" s="12"/>
      <c r="B18" s="49" t="s">
        <v>879</v>
      </c>
      <c r="C18" s="49"/>
      <c r="D18" s="389" t="str">
        <f>IF(ISERROR(VLOOKUP(D17,[1]Sheet3!A1:B100,2,FALSE)),"",VLOOKUP(D17,[1]Sheet3!A1:B100,2,FALSE))</f>
        <v/>
      </c>
      <c r="E18" s="389"/>
      <c r="F18" s="389"/>
      <c r="I18" s="49" t="s">
        <v>878</v>
      </c>
      <c r="J18" s="373" t="s">
        <v>877</v>
      </c>
      <c r="K18" s="373"/>
      <c r="L18" s="373"/>
      <c r="M18" s="48"/>
      <c r="N18" s="12"/>
    </row>
    <row r="19" spans="1:15" ht="54" customHeight="1">
      <c r="A19" s="12"/>
      <c r="B19" s="49" t="s">
        <v>876</v>
      </c>
      <c r="C19" s="51" t="str">
        <f>IF(ISERROR(VLOOKUP(D19,[1]Sheet2!A16:B45,2,FALSE)),"",VLOOKUP(D19,[1]Sheet2!A16:B45,2,FALSE))</f>
        <v/>
      </c>
      <c r="D19" s="383" t="s">
        <v>875</v>
      </c>
      <c r="E19" s="383"/>
      <c r="F19" s="383"/>
      <c r="G19" s="51"/>
      <c r="I19" s="49" t="s">
        <v>874</v>
      </c>
      <c r="J19" s="384" t="s">
        <v>873</v>
      </c>
      <c r="K19" s="373"/>
      <c r="L19" s="373"/>
      <c r="M19" s="48"/>
      <c r="N19" s="12"/>
    </row>
    <row r="20" spans="1:15">
      <c r="A20" s="12"/>
      <c r="B20" s="49"/>
      <c r="C20" s="49"/>
      <c r="E20" s="22"/>
      <c r="F20" s="22"/>
      <c r="G20" s="22"/>
      <c r="J20" s="385"/>
      <c r="K20" s="385"/>
      <c r="L20" s="385"/>
      <c r="M20" s="48"/>
      <c r="N20" s="12"/>
    </row>
    <row r="21" spans="1:15">
      <c r="A21" s="12"/>
      <c r="B21" s="49" t="s">
        <v>872</v>
      </c>
      <c r="C21" s="49"/>
      <c r="D21" s="93" t="s">
        <v>871</v>
      </c>
      <c r="E21" s="93"/>
      <c r="F21" s="93"/>
      <c r="G21" s="50"/>
      <c r="H21" s="50"/>
      <c r="I21" s="50"/>
      <c r="J21" s="50"/>
      <c r="K21" s="50"/>
      <c r="L21" s="50"/>
      <c r="M21" s="48"/>
      <c r="N21" s="12"/>
    </row>
    <row r="22" spans="1:15" ht="35.25" customHeight="1">
      <c r="A22" s="12"/>
      <c r="B22" s="15"/>
      <c r="C22" s="15"/>
      <c r="D22" s="397"/>
      <c r="E22" s="397"/>
      <c r="F22" s="397"/>
      <c r="G22" s="397"/>
      <c r="H22" s="38"/>
      <c r="I22" s="49" t="s">
        <v>870</v>
      </c>
      <c r="J22" s="390">
        <f>SUM(I28:I30)</f>
        <v>1578.85</v>
      </c>
      <c r="K22" s="390"/>
      <c r="L22" s="390"/>
      <c r="M22" s="48"/>
      <c r="N22" s="12"/>
    </row>
    <row r="24" spans="1:15">
      <c r="A24" s="12"/>
      <c r="B24" s="394"/>
      <c r="C24" s="394"/>
      <c r="D24" s="46" t="s">
        <v>869</v>
      </c>
      <c r="E24" s="46" t="s">
        <v>868</v>
      </c>
      <c r="F24" s="45" t="s">
        <v>867</v>
      </c>
      <c r="G24" s="47" t="s">
        <v>866</v>
      </c>
      <c r="H24" s="46" t="s">
        <v>865</v>
      </c>
      <c r="I24" s="45" t="s">
        <v>864</v>
      </c>
      <c r="J24" s="395" t="s">
        <v>863</v>
      </c>
      <c r="K24" s="394"/>
      <c r="L24" s="394"/>
      <c r="M24" s="396"/>
      <c r="N24" s="12"/>
    </row>
    <row r="25" spans="1:15">
      <c r="A25" s="12"/>
      <c r="B25" s="391"/>
      <c r="C25" s="391"/>
      <c r="D25" s="28"/>
      <c r="E25" s="28"/>
      <c r="F25" s="28"/>
      <c r="G25" s="28"/>
      <c r="H25" s="35"/>
      <c r="I25" s="44"/>
      <c r="J25" s="391"/>
      <c r="K25" s="391"/>
      <c r="L25" s="391"/>
      <c r="M25" s="392"/>
      <c r="N25" s="12"/>
    </row>
    <row r="26" spans="1:15">
      <c r="A26" s="12"/>
      <c r="B26" s="393" t="s">
        <v>862</v>
      </c>
      <c r="C26" s="393"/>
      <c r="D26" s="28"/>
      <c r="E26" s="43"/>
      <c r="F26" s="16" t="s">
        <v>861</v>
      </c>
      <c r="G26" s="43"/>
      <c r="H26" s="35"/>
      <c r="I26" s="34"/>
      <c r="J26" s="391"/>
      <c r="K26" s="391"/>
      <c r="L26" s="391"/>
      <c r="M26" s="392"/>
      <c r="N26" s="12"/>
    </row>
    <row r="27" spans="1:15" ht="65.25" customHeight="1">
      <c r="A27" s="12"/>
      <c r="B27" s="398" t="str">
        <f>D10</f>
        <v>MEDICAL PLAZA ORTIGAS CONDOMINIUM CORP</v>
      </c>
      <c r="C27" s="398"/>
      <c r="D27" s="28"/>
      <c r="E27" s="28"/>
      <c r="F27" s="16" t="s">
        <v>860</v>
      </c>
      <c r="G27" s="16"/>
      <c r="H27" s="35"/>
      <c r="I27" s="34"/>
      <c r="J27" s="391"/>
      <c r="K27" s="391"/>
      <c r="L27" s="391"/>
      <c r="M27" s="392"/>
      <c r="N27" s="12"/>
    </row>
    <row r="28" spans="1:15" ht="26.25">
      <c r="A28" s="12"/>
      <c r="B28" s="399"/>
      <c r="C28" s="399"/>
      <c r="D28" s="28"/>
      <c r="E28" s="28"/>
      <c r="F28" s="28"/>
      <c r="G28" s="28"/>
      <c r="H28" s="35"/>
      <c r="I28" s="42">
        <v>1578.85</v>
      </c>
      <c r="J28" s="391" t="s">
        <v>859</v>
      </c>
      <c r="K28" s="391"/>
      <c r="L28" s="391"/>
      <c r="M28" s="392"/>
      <c r="N28" s="28"/>
      <c r="O28" s="28"/>
    </row>
    <row r="29" spans="1:15" ht="23.25">
      <c r="A29" s="12"/>
      <c r="B29" s="393"/>
      <c r="C29" s="393"/>
      <c r="D29" s="38"/>
      <c r="E29" s="38"/>
      <c r="F29" s="38"/>
      <c r="G29" s="38"/>
      <c r="H29" s="37"/>
      <c r="I29" s="41"/>
      <c r="J29" s="391"/>
      <c r="K29" s="391"/>
      <c r="L29" s="391"/>
      <c r="M29" s="392"/>
      <c r="N29" s="28"/>
      <c r="O29" s="28"/>
    </row>
    <row r="30" spans="1:15" ht="23.25">
      <c r="A30" s="12"/>
      <c r="B30" s="40"/>
      <c r="C30" s="40"/>
      <c r="D30" s="38"/>
      <c r="E30" s="38"/>
      <c r="F30" s="38"/>
      <c r="G30" s="38"/>
      <c r="H30" s="37"/>
      <c r="I30" s="39"/>
      <c r="J30" s="391"/>
      <c r="K30" s="391"/>
      <c r="L30" s="391"/>
      <c r="M30" s="392"/>
      <c r="N30" s="38"/>
      <c r="O30" s="38"/>
    </row>
    <row r="31" spans="1:15" ht="23.25">
      <c r="A31" s="12"/>
      <c r="B31" s="40"/>
      <c r="C31" s="40"/>
      <c r="D31" s="38"/>
      <c r="E31" s="38"/>
      <c r="F31" s="38"/>
      <c r="G31" s="38"/>
      <c r="H31" s="37"/>
      <c r="I31" s="39"/>
      <c r="J31" s="391"/>
      <c r="K31" s="391"/>
      <c r="L31" s="391"/>
      <c r="M31" s="392"/>
      <c r="N31" s="38"/>
      <c r="O31" s="38"/>
    </row>
    <row r="32" spans="1:15">
      <c r="A32" s="12"/>
      <c r="B32" s="393"/>
      <c r="C32" s="393"/>
      <c r="D32" s="38"/>
      <c r="E32" s="38"/>
      <c r="F32" s="38"/>
      <c r="G32" s="38"/>
      <c r="H32" s="37"/>
      <c r="I32" s="36"/>
      <c r="J32" s="391"/>
      <c r="K32" s="391"/>
      <c r="L32" s="391"/>
      <c r="M32" s="392"/>
      <c r="N32" s="12"/>
    </row>
    <row r="33" spans="1:14">
      <c r="A33" s="12"/>
      <c r="B33" s="391"/>
      <c r="C33" s="391"/>
      <c r="D33" s="28"/>
      <c r="E33" s="28"/>
      <c r="F33" s="28"/>
      <c r="G33" s="28"/>
      <c r="H33" s="35"/>
      <c r="I33" s="34"/>
      <c r="J33" s="391"/>
      <c r="K33" s="391"/>
      <c r="L33" s="391"/>
      <c r="M33" s="392"/>
      <c r="N33" s="12"/>
    </row>
    <row r="34" spans="1:14">
      <c r="A34" s="12"/>
      <c r="B34" s="391"/>
      <c r="C34" s="391"/>
      <c r="D34" s="28"/>
      <c r="E34" s="28"/>
      <c r="F34" s="28"/>
      <c r="G34" s="28"/>
      <c r="H34" s="35"/>
      <c r="I34" s="34"/>
      <c r="J34" s="391"/>
      <c r="K34" s="391"/>
      <c r="L34" s="391"/>
      <c r="M34" s="392"/>
      <c r="N34" s="12"/>
    </row>
    <row r="35" spans="1:14">
      <c r="B35" s="391"/>
      <c r="C35" s="391"/>
      <c r="D35" s="28"/>
      <c r="E35" s="28"/>
      <c r="F35" s="28"/>
      <c r="G35" s="28"/>
      <c r="H35" s="35"/>
      <c r="I35" s="34"/>
      <c r="J35" s="391"/>
      <c r="K35" s="391"/>
      <c r="L35" s="391"/>
      <c r="M35" s="392"/>
    </row>
    <row r="36" spans="1:14">
      <c r="B36" s="376"/>
      <c r="C36" s="376"/>
      <c r="D36" s="20"/>
      <c r="E36" s="20"/>
      <c r="F36" s="20"/>
      <c r="G36" s="20"/>
      <c r="H36" s="33"/>
      <c r="I36" s="32"/>
      <c r="J36" s="376"/>
      <c r="K36" s="376"/>
      <c r="L36" s="376"/>
      <c r="M36" s="401"/>
    </row>
    <row r="38" spans="1:14">
      <c r="B38" s="31" t="s">
        <v>858</v>
      </c>
      <c r="C38" s="25"/>
      <c r="D38" s="30"/>
      <c r="E38" s="31"/>
      <c r="F38" s="31" t="s">
        <v>857</v>
      </c>
      <c r="G38" s="30"/>
      <c r="H38" s="30"/>
      <c r="I38" s="31"/>
      <c r="J38" s="31" t="s">
        <v>856</v>
      </c>
      <c r="K38" s="30"/>
      <c r="L38" s="30"/>
      <c r="M38" s="29"/>
    </row>
    <row r="39" spans="1:14">
      <c r="B39" s="28"/>
      <c r="C39" s="28"/>
      <c r="D39" s="22"/>
      <c r="E39" s="22"/>
      <c r="F39" s="22"/>
      <c r="G39" s="22"/>
      <c r="H39" s="22"/>
      <c r="J39" s="22"/>
      <c r="K39" s="22"/>
      <c r="L39" s="22"/>
      <c r="M39" s="21"/>
    </row>
    <row r="40" spans="1:14" ht="23.25">
      <c r="B40" s="402" t="s">
        <v>855</v>
      </c>
      <c r="C40" s="402"/>
      <c r="D40" s="402"/>
      <c r="E40" s="27"/>
      <c r="F40" s="403"/>
      <c r="G40" s="403"/>
      <c r="H40" s="403"/>
      <c r="I40" s="22"/>
      <c r="J40" s="404"/>
      <c r="K40" s="404"/>
      <c r="L40" s="404"/>
      <c r="M40" s="21"/>
    </row>
    <row r="41" spans="1:14">
      <c r="B41" s="20"/>
      <c r="C41" s="20"/>
      <c r="D41" s="19"/>
      <c r="E41" s="19"/>
      <c r="F41" s="19"/>
      <c r="G41" s="19"/>
      <c r="H41" s="19"/>
      <c r="I41" s="19"/>
      <c r="J41" s="19"/>
      <c r="K41" s="19"/>
      <c r="L41" s="19"/>
      <c r="M41" s="18"/>
    </row>
    <row r="43" spans="1:14" ht="23.25">
      <c r="B43" s="26" t="s">
        <v>854</v>
      </c>
      <c r="C43" s="25"/>
      <c r="D43" s="24"/>
      <c r="E43" s="24"/>
      <c r="F43" s="24"/>
      <c r="G43" s="24"/>
      <c r="H43" s="24"/>
      <c r="I43" s="24"/>
      <c r="J43" s="24"/>
      <c r="K43" s="24"/>
      <c r="L43" s="24"/>
      <c r="M43" s="23"/>
    </row>
    <row r="44" spans="1:14" ht="31.5">
      <c r="B44" s="400" t="s">
        <v>853</v>
      </c>
      <c r="C44" s="400"/>
      <c r="D44" s="400"/>
      <c r="E44" s="400"/>
      <c r="F44" s="400"/>
      <c r="G44" s="400"/>
      <c r="H44" s="400"/>
      <c r="I44" s="400"/>
      <c r="J44" s="22"/>
      <c r="K44" s="22"/>
      <c r="L44" s="22"/>
      <c r="M44" s="21"/>
    </row>
    <row r="45" spans="1:14">
      <c r="B45" s="20"/>
      <c r="C45" s="20"/>
      <c r="D45" s="19"/>
      <c r="E45" s="19"/>
      <c r="F45" s="19"/>
      <c r="G45" s="19"/>
      <c r="H45" s="19"/>
      <c r="I45" s="19"/>
      <c r="J45" s="19"/>
      <c r="K45" s="19"/>
      <c r="L45" s="19"/>
      <c r="M45" s="18"/>
    </row>
    <row r="48" spans="1:14">
      <c r="B48" s="17"/>
      <c r="C48" s="17"/>
      <c r="E48" s="15"/>
      <c r="F48" s="16"/>
      <c r="G48" s="15"/>
      <c r="H48" s="15"/>
    </row>
  </sheetData>
  <mergeCells count="51">
    <mergeCell ref="B44:I44"/>
    <mergeCell ref="B36:C36"/>
    <mergeCell ref="J36:M36"/>
    <mergeCell ref="B40:D40"/>
    <mergeCell ref="F40:H40"/>
    <mergeCell ref="J40:L40"/>
    <mergeCell ref="B34:C34"/>
    <mergeCell ref="J34:M34"/>
    <mergeCell ref="B35:C35"/>
    <mergeCell ref="J35:M35"/>
    <mergeCell ref="B33:C33"/>
    <mergeCell ref="J33:M33"/>
    <mergeCell ref="B32:C32"/>
    <mergeCell ref="J32:M32"/>
    <mergeCell ref="B29:C29"/>
    <mergeCell ref="B27:C27"/>
    <mergeCell ref="J27:M27"/>
    <mergeCell ref="B28:C28"/>
    <mergeCell ref="J29:M29"/>
    <mergeCell ref="J28:M28"/>
    <mergeCell ref="J30:M30"/>
    <mergeCell ref="J31:M31"/>
    <mergeCell ref="J22:L22"/>
    <mergeCell ref="B25:C25"/>
    <mergeCell ref="J25:M25"/>
    <mergeCell ref="B26:C26"/>
    <mergeCell ref="J26:M26"/>
    <mergeCell ref="B24:C24"/>
    <mergeCell ref="J24:M24"/>
    <mergeCell ref="D22:G22"/>
    <mergeCell ref="D19:F19"/>
    <mergeCell ref="J19:L19"/>
    <mergeCell ref="J20:L20"/>
    <mergeCell ref="D14:H14"/>
    <mergeCell ref="B16:M16"/>
    <mergeCell ref="D17:F17"/>
    <mergeCell ref="J17:L17"/>
    <mergeCell ref="D18:F18"/>
    <mergeCell ref="J18:L18"/>
    <mergeCell ref="D11:H11"/>
    <mergeCell ref="D12:H12"/>
    <mergeCell ref="D13:H13"/>
    <mergeCell ref="A3:M3"/>
    <mergeCell ref="D4:E4"/>
    <mergeCell ref="D5:E5"/>
    <mergeCell ref="K5:M5"/>
    <mergeCell ref="D6:E6"/>
    <mergeCell ref="K6:M6"/>
    <mergeCell ref="B8:M8"/>
    <mergeCell ref="D9:H9"/>
    <mergeCell ref="D10:H10"/>
  </mergeCells>
  <dataValidations count="4">
    <dataValidation type="list" showInputMessage="1" showErrorMessage="1" sqref="D26:D36">
      <formula1>"D,C"</formula1>
    </dataValidation>
    <dataValidation type="list" showInputMessage="1" showErrorMessage="1" sqref="D25">
      <formula1>"D, C"</formula1>
    </dataValidation>
    <dataValidation showInputMessage="1" showErrorMessage="1" sqref="G19 C19"/>
    <dataValidation type="list" allowBlank="1" showInputMessage="1" showErrorMessage="1" sqref="K4">
      <formula1>"Y,N"</formula1>
    </dataValidation>
  </dataValidations>
  <hyperlinks>
    <hyperlink ref="J19" r:id="rId1"/>
  </hyperlinks>
  <printOptions horizontalCentered="1"/>
  <pageMargins left="0" right="0" top="0.39370078740157483" bottom="0.15748031496062992" header="0.11811023622047245" footer="0.11811023622047245"/>
  <pageSetup scale="44" orientation="portrait" horizontalDpi="4294967293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M25"/>
  <sheetViews>
    <sheetView workbookViewId="0">
      <selection activeCell="D15" sqref="D15"/>
    </sheetView>
  </sheetViews>
  <sheetFormatPr defaultColWidth="7.42578125" defaultRowHeight="12"/>
  <cols>
    <col min="1" max="1" width="16.5703125" style="8" customWidth="1"/>
    <col min="2" max="2" width="11.42578125" style="71" bestFit="1" customWidth="1"/>
    <col min="3" max="3" width="7.42578125" style="71"/>
    <col min="4" max="4" width="10.7109375" style="71" bestFit="1" customWidth="1"/>
    <col min="5" max="5" width="5" style="71" customWidth="1"/>
    <col min="6" max="6" width="10.85546875" style="71" bestFit="1" customWidth="1"/>
    <col min="7" max="7" width="13.5703125" style="71" bestFit="1" customWidth="1"/>
    <col min="8" max="8" width="13.42578125" style="71" bestFit="1" customWidth="1"/>
    <col min="9" max="9" width="12.5703125" style="71" bestFit="1" customWidth="1"/>
    <col min="10" max="11" width="11.42578125" style="71" bestFit="1" customWidth="1"/>
    <col min="12" max="12" width="11.28515625" style="71" bestFit="1" customWidth="1"/>
    <col min="13" max="13" width="9.5703125" style="71" bestFit="1" customWidth="1"/>
    <col min="14" max="16384" width="7.42578125" style="8"/>
  </cols>
  <sheetData>
    <row r="1" spans="1:13">
      <c r="A1" s="8" t="s">
        <v>953</v>
      </c>
    </row>
    <row r="4" spans="1:13">
      <c r="B4" s="72" t="s">
        <v>845</v>
      </c>
      <c r="C4" s="72" t="s">
        <v>831</v>
      </c>
      <c r="D4" s="72" t="s">
        <v>846</v>
      </c>
      <c r="E4" s="72" t="s">
        <v>832</v>
      </c>
      <c r="F4" s="72" t="s">
        <v>847</v>
      </c>
      <c r="G4" s="72" t="s">
        <v>848</v>
      </c>
      <c r="H4" s="72" t="s">
        <v>849</v>
      </c>
      <c r="I4" s="72" t="s">
        <v>850</v>
      </c>
      <c r="J4" s="72" t="s">
        <v>851</v>
      </c>
      <c r="K4" s="72" t="s">
        <v>852</v>
      </c>
      <c r="L4" s="72" t="s">
        <v>834</v>
      </c>
      <c r="M4" s="72" t="s">
        <v>930</v>
      </c>
    </row>
    <row r="5" spans="1:13" ht="12" customHeight="1">
      <c r="A5" s="76" t="s">
        <v>954</v>
      </c>
    </row>
    <row r="6" spans="1:13">
      <c r="A6" s="77" t="s">
        <v>965</v>
      </c>
    </row>
    <row r="7" spans="1:13">
      <c r="A7" s="77" t="s">
        <v>967</v>
      </c>
    </row>
    <row r="8" spans="1:13">
      <c r="A8" s="78" t="s">
        <v>966</v>
      </c>
    </row>
    <row r="9" spans="1:13">
      <c r="A9" s="77" t="s">
        <v>968</v>
      </c>
    </row>
    <row r="10" spans="1:13">
      <c r="A10" s="77"/>
    </row>
    <row r="11" spans="1:13">
      <c r="A11" s="77"/>
    </row>
    <row r="12" spans="1:13">
      <c r="A12" s="77"/>
    </row>
    <row r="13" spans="1:13">
      <c r="A13" s="77"/>
    </row>
    <row r="14" spans="1:13">
      <c r="A14" s="77"/>
    </row>
    <row r="17" spans="2:2">
      <c r="B17" s="75" t="s">
        <v>955</v>
      </c>
    </row>
    <row r="18" spans="2:2">
      <c r="B18" s="75" t="s">
        <v>956</v>
      </c>
    </row>
    <row r="19" spans="2:2">
      <c r="B19" s="75" t="s">
        <v>957</v>
      </c>
    </row>
    <row r="20" spans="2:2">
      <c r="B20" s="75" t="s">
        <v>970</v>
      </c>
    </row>
    <row r="21" spans="2:2">
      <c r="B21" s="75" t="s">
        <v>971</v>
      </c>
    </row>
    <row r="22" spans="2:2">
      <c r="B22" s="75" t="s">
        <v>972</v>
      </c>
    </row>
    <row r="23" spans="2:2">
      <c r="B23" s="75" t="s">
        <v>973</v>
      </c>
    </row>
    <row r="24" spans="2:2">
      <c r="B24" s="75" t="s">
        <v>974</v>
      </c>
    </row>
    <row r="25" spans="2:2">
      <c r="B25" s="75" t="s">
        <v>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L20"/>
  <sheetViews>
    <sheetView zoomScale="85" zoomScaleNormal="85" workbookViewId="0">
      <selection activeCell="E23" sqref="E23"/>
    </sheetView>
  </sheetViews>
  <sheetFormatPr defaultRowHeight="15"/>
  <cols>
    <col min="1" max="1" width="41.42578125" bestFit="1" customWidth="1"/>
    <col min="2" max="2" width="22.5703125" customWidth="1"/>
    <col min="3" max="3" width="11.5703125" customWidth="1"/>
    <col min="4" max="4" width="19.140625" customWidth="1"/>
    <col min="5" max="5" width="18.7109375" customWidth="1"/>
    <col min="6" max="6" width="28.5703125" bestFit="1" customWidth="1"/>
    <col min="7" max="7" width="5.140625" customWidth="1"/>
    <col min="8" max="8" width="17.7109375" customWidth="1"/>
    <col min="9" max="9" width="7.42578125" customWidth="1"/>
  </cols>
  <sheetData>
    <row r="1" spans="1:12">
      <c r="A1" t="s">
        <v>951</v>
      </c>
    </row>
    <row r="2" spans="1:12">
      <c r="A2" s="62" t="s">
        <v>845</v>
      </c>
      <c r="B2" s="63" t="s">
        <v>949</v>
      </c>
      <c r="D2" s="69" t="s">
        <v>848</v>
      </c>
      <c r="E2" s="69" t="s">
        <v>849</v>
      </c>
      <c r="F2" s="69" t="s">
        <v>850</v>
      </c>
      <c r="G2" s="3"/>
      <c r="H2" s="70" t="s">
        <v>930</v>
      </c>
      <c r="I2" s="3"/>
      <c r="J2" s="68" t="s">
        <v>834</v>
      </c>
      <c r="K2" s="3"/>
      <c r="L2" s="70" t="s">
        <v>931</v>
      </c>
    </row>
    <row r="3" spans="1:12">
      <c r="A3" s="62" t="s">
        <v>831</v>
      </c>
      <c r="B3" s="63" t="s">
        <v>949</v>
      </c>
      <c r="D3" t="s">
        <v>828</v>
      </c>
      <c r="E3" t="s">
        <v>829</v>
      </c>
      <c r="F3" s="60" t="s">
        <v>873</v>
      </c>
      <c r="H3" t="s">
        <v>932</v>
      </c>
      <c r="J3" t="s">
        <v>937</v>
      </c>
      <c r="L3" t="s">
        <v>940</v>
      </c>
    </row>
    <row r="4" spans="1:12">
      <c r="A4" s="62" t="s">
        <v>846</v>
      </c>
      <c r="B4" s="63" t="s">
        <v>949</v>
      </c>
      <c r="D4" t="s">
        <v>826</v>
      </c>
      <c r="E4" t="s">
        <v>827</v>
      </c>
      <c r="F4" s="60" t="s">
        <v>873</v>
      </c>
      <c r="H4" t="s">
        <v>933</v>
      </c>
      <c r="J4" t="s">
        <v>938</v>
      </c>
      <c r="L4" t="s">
        <v>941</v>
      </c>
    </row>
    <row r="5" spans="1:12">
      <c r="A5" s="62" t="s">
        <v>832</v>
      </c>
      <c r="B5" s="63" t="s">
        <v>949</v>
      </c>
      <c r="D5" t="s">
        <v>825</v>
      </c>
      <c r="E5" t="s">
        <v>830</v>
      </c>
      <c r="F5" s="60" t="s">
        <v>873</v>
      </c>
      <c r="H5" t="s">
        <v>934</v>
      </c>
      <c r="J5" t="s">
        <v>534</v>
      </c>
      <c r="L5" t="s">
        <v>942</v>
      </c>
    </row>
    <row r="6" spans="1:12">
      <c r="A6" s="62" t="s">
        <v>847</v>
      </c>
      <c r="B6" s="63" t="s">
        <v>949</v>
      </c>
      <c r="H6" t="s">
        <v>935</v>
      </c>
      <c r="J6" t="s">
        <v>480</v>
      </c>
    </row>
    <row r="7" spans="1:12">
      <c r="A7" s="62" t="s">
        <v>848</v>
      </c>
      <c r="B7" s="64" t="s">
        <v>947</v>
      </c>
      <c r="H7" t="s">
        <v>936</v>
      </c>
      <c r="J7" t="s">
        <v>500</v>
      </c>
    </row>
    <row r="8" spans="1:12">
      <c r="A8" s="62" t="s">
        <v>849</v>
      </c>
      <c r="B8" s="64" t="s">
        <v>950</v>
      </c>
      <c r="J8" t="s">
        <v>48</v>
      </c>
    </row>
    <row r="9" spans="1:12">
      <c r="A9" s="62" t="s">
        <v>850</v>
      </c>
      <c r="B9" s="64" t="s">
        <v>950</v>
      </c>
      <c r="J9" t="s">
        <v>127</v>
      </c>
    </row>
    <row r="10" spans="1:12">
      <c r="A10" s="62" t="s">
        <v>851</v>
      </c>
      <c r="B10" s="64" t="s">
        <v>949</v>
      </c>
      <c r="J10" t="s">
        <v>13</v>
      </c>
    </row>
    <row r="11" spans="1:12">
      <c r="A11" s="62" t="s">
        <v>852</v>
      </c>
      <c r="B11" s="64" t="s">
        <v>949</v>
      </c>
      <c r="J11" t="s">
        <v>315</v>
      </c>
    </row>
    <row r="12" spans="1:12">
      <c r="A12" s="62" t="s">
        <v>834</v>
      </c>
      <c r="B12" s="64" t="s">
        <v>947</v>
      </c>
      <c r="J12" t="s">
        <v>116</v>
      </c>
    </row>
    <row r="13" spans="1:12">
      <c r="A13" s="62" t="s">
        <v>930</v>
      </c>
      <c r="B13" s="64" t="s">
        <v>947</v>
      </c>
      <c r="J13" t="s">
        <v>341</v>
      </c>
    </row>
    <row r="14" spans="1:12">
      <c r="J14" t="s">
        <v>656</v>
      </c>
    </row>
    <row r="15" spans="1:12">
      <c r="J15" t="s">
        <v>42</v>
      </c>
    </row>
    <row r="16" spans="1:12">
      <c r="J16" t="s">
        <v>939</v>
      </c>
    </row>
    <row r="17" spans="1:10">
      <c r="J17" t="s">
        <v>22</v>
      </c>
    </row>
    <row r="18" spans="1:10">
      <c r="A18" t="s">
        <v>975</v>
      </c>
      <c r="J18" t="s">
        <v>47</v>
      </c>
    </row>
    <row r="19" spans="1:10">
      <c r="J19" t="s">
        <v>30</v>
      </c>
    </row>
    <row r="20" spans="1:10">
      <c r="J20" t="s">
        <v>199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AV1048576"/>
  <sheetViews>
    <sheetView topLeftCell="AE1" zoomScale="120" zoomScaleNormal="120" workbookViewId="0">
      <pane ySplit="1" topLeftCell="A458" activePane="bottomLeft" state="frozen"/>
      <selection pane="bottomLeft" activeCell="AG480" sqref="AG480"/>
    </sheetView>
  </sheetViews>
  <sheetFormatPr defaultColWidth="13.5703125" defaultRowHeight="15"/>
  <cols>
    <col min="1" max="1" width="51.140625" style="99" customWidth="1"/>
    <col min="2" max="2" width="50.140625" style="99" customWidth="1"/>
    <col min="3" max="3" width="18" style="97" customWidth="1"/>
    <col min="4" max="4" width="14" style="97" customWidth="1"/>
    <col min="5" max="5" width="37.7109375" style="99" customWidth="1"/>
    <col min="6" max="6" width="33" style="99" customWidth="1"/>
    <col min="7" max="7" width="11.7109375" style="99" customWidth="1"/>
    <col min="8" max="8" width="21" style="97" customWidth="1"/>
    <col min="9" max="9" width="13.5703125" style="97" customWidth="1"/>
    <col min="10" max="10" width="7.85546875" style="97" customWidth="1"/>
    <col min="11" max="12" width="13.5703125" style="97" customWidth="1"/>
    <col min="13" max="13" width="13.85546875" style="108" customWidth="1"/>
    <col min="14" max="14" width="12.28515625" style="108" customWidth="1"/>
    <col min="15" max="15" width="15.7109375" style="108" customWidth="1"/>
    <col min="16" max="16" width="12.28515625" style="108" customWidth="1"/>
    <col min="17" max="17" width="15.85546875" style="107" customWidth="1"/>
    <col min="18" max="18" width="15.7109375" style="107" customWidth="1"/>
    <col min="19" max="20" width="15.7109375" style="106" customWidth="1"/>
    <col min="21" max="21" width="14.5703125" style="105" customWidth="1"/>
    <col min="22" max="22" width="14.5703125" style="104" customWidth="1"/>
    <col min="23" max="23" width="10.7109375" style="100" customWidth="1"/>
    <col min="24" max="24" width="17" style="103" customWidth="1"/>
    <col min="25" max="25" width="13.5703125" style="102" customWidth="1"/>
    <col min="26" max="26" width="22.7109375" style="101" customWidth="1"/>
    <col min="27" max="27" width="12.85546875" style="100" customWidth="1"/>
    <col min="28" max="28" width="10.85546875" style="100" customWidth="1"/>
    <col min="29" max="29" width="23" style="99" customWidth="1"/>
    <col min="30" max="30" width="23.42578125" style="98" customWidth="1"/>
    <col min="31" max="31" width="52.42578125" style="94" customWidth="1"/>
    <col min="32" max="32" width="35.140625" style="94" customWidth="1"/>
    <col min="33" max="33" width="18.140625" style="97" customWidth="1"/>
    <col min="34" max="34" width="15.5703125" style="97" customWidth="1"/>
    <col min="35" max="35" width="17.7109375" style="97" customWidth="1"/>
    <col min="36" max="36" width="14.140625" style="97" customWidth="1"/>
    <col min="37" max="37" width="14.140625" hidden="1" customWidth="1"/>
    <col min="38" max="39" width="13.5703125" style="97" hidden="1" customWidth="1"/>
    <col min="40" max="40" width="14.28515625" style="94" hidden="1" customWidth="1"/>
    <col min="41" max="41" width="13.5703125" style="94" customWidth="1"/>
    <col min="42" max="42" width="13.5703125" style="96" customWidth="1"/>
    <col min="43" max="43" width="13.5703125" style="95" customWidth="1"/>
    <col min="44" max="44" width="13.5703125" style="94" customWidth="1"/>
    <col min="45" max="16384" width="13.5703125" style="94"/>
  </cols>
  <sheetData>
    <row r="1" spans="1:48" s="97" customFormat="1" ht="45.75" customHeight="1">
      <c r="A1" s="367" t="s">
        <v>0</v>
      </c>
      <c r="B1" s="369" t="s">
        <v>1</v>
      </c>
      <c r="C1" s="367" t="s">
        <v>2</v>
      </c>
      <c r="D1" s="368" t="s">
        <v>3</v>
      </c>
      <c r="E1" s="367" t="s">
        <v>4</v>
      </c>
      <c r="F1" s="367" t="s">
        <v>5</v>
      </c>
      <c r="G1" s="367" t="s">
        <v>6</v>
      </c>
      <c r="H1" s="366" t="s">
        <v>7</v>
      </c>
      <c r="I1" s="366" t="s">
        <v>8</v>
      </c>
      <c r="J1" s="365" t="s">
        <v>9</v>
      </c>
      <c r="K1" s="365" t="s">
        <v>10</v>
      </c>
      <c r="L1" s="365" t="s">
        <v>11</v>
      </c>
      <c r="M1" s="363" t="s">
        <v>2505</v>
      </c>
      <c r="N1" s="363" t="s">
        <v>2504</v>
      </c>
      <c r="O1" s="364" t="s">
        <v>2503</v>
      </c>
      <c r="P1" s="363" t="s">
        <v>2502</v>
      </c>
      <c r="Q1" s="362" t="s">
        <v>2501</v>
      </c>
      <c r="R1" s="362" t="s">
        <v>2500</v>
      </c>
      <c r="S1" s="361" t="s">
        <v>2499</v>
      </c>
      <c r="T1" s="360" t="s">
        <v>2498</v>
      </c>
      <c r="U1" s="359" t="s">
        <v>2497</v>
      </c>
      <c r="V1" s="358" t="s">
        <v>2496</v>
      </c>
      <c r="W1" s="357" t="s">
        <v>2495</v>
      </c>
      <c r="X1" s="356" t="s">
        <v>2494</v>
      </c>
      <c r="Y1" s="355" t="s">
        <v>2493</v>
      </c>
      <c r="Z1" s="354" t="s">
        <v>2492</v>
      </c>
      <c r="AA1" s="353" t="s">
        <v>2491</v>
      </c>
      <c r="AB1" s="353" t="s">
        <v>2490</v>
      </c>
      <c r="AC1" s="352" t="s">
        <v>780</v>
      </c>
      <c r="AD1" s="350" t="s">
        <v>2489</v>
      </c>
      <c r="AE1" s="352" t="s">
        <v>2488</v>
      </c>
      <c r="AF1" s="352" t="s">
        <v>2478</v>
      </c>
      <c r="AG1" s="351" t="s">
        <v>2487</v>
      </c>
      <c r="AH1" s="349" t="s">
        <v>2486</v>
      </c>
      <c r="AI1" s="349" t="s">
        <v>2485</v>
      </c>
      <c r="AJ1" s="350" t="s">
        <v>824</v>
      </c>
      <c r="AK1" s="349" t="s">
        <v>2484</v>
      </c>
      <c r="AL1" s="349" t="s">
        <v>2483</v>
      </c>
      <c r="AM1" s="349" t="s">
        <v>2482</v>
      </c>
      <c r="AN1" s="348" t="s">
        <v>2481</v>
      </c>
      <c r="AO1" s="94" t="s">
        <v>2480</v>
      </c>
      <c r="AP1" s="96" t="s">
        <v>2479</v>
      </c>
      <c r="AQ1" s="95" t="s">
        <v>2478</v>
      </c>
      <c r="AR1" s="94" t="s">
        <v>2477</v>
      </c>
      <c r="AS1" s="94" t="s">
        <v>840</v>
      </c>
      <c r="AT1" s="94" t="s">
        <v>838</v>
      </c>
      <c r="AU1" s="94" t="s">
        <v>839</v>
      </c>
      <c r="AV1" s="94" t="s">
        <v>2476</v>
      </c>
    </row>
    <row r="2" spans="1:48" s="142" customFormat="1" ht="16.5" hidden="1" customHeight="1">
      <c r="A2" s="116" t="s">
        <v>2472</v>
      </c>
      <c r="B2" s="187" t="s">
        <v>12</v>
      </c>
      <c r="C2" s="253">
        <v>105748</v>
      </c>
      <c r="D2" s="244" t="s">
        <v>13</v>
      </c>
      <c r="E2" s="257" t="s">
        <v>2475</v>
      </c>
      <c r="F2" s="275" t="s">
        <v>2474</v>
      </c>
      <c r="G2" s="116" t="s">
        <v>14</v>
      </c>
      <c r="H2" s="116" t="s">
        <v>15</v>
      </c>
      <c r="I2" s="116" t="s">
        <v>16</v>
      </c>
      <c r="J2" s="117" t="s">
        <v>17</v>
      </c>
      <c r="K2" s="116" t="s">
        <v>18</v>
      </c>
      <c r="L2" s="116" t="s">
        <v>19</v>
      </c>
      <c r="M2" s="181">
        <v>27184</v>
      </c>
      <c r="N2" s="181">
        <v>27418</v>
      </c>
      <c r="O2" s="181">
        <v>234</v>
      </c>
      <c r="P2" s="181"/>
      <c r="Q2" s="175">
        <v>44312</v>
      </c>
      <c r="R2" s="175">
        <v>44341</v>
      </c>
      <c r="S2" s="124">
        <f t="shared" ref="S2:S65" si="0">R2+7</f>
        <v>44348</v>
      </c>
      <c r="T2" s="123">
        <f t="shared" ref="T2:T20" si="1">WEEKNUM(S2,1)-WEEKNUM(DATE(YEAR(S2),MONTH(S2),1),1)+1</f>
        <v>1</v>
      </c>
      <c r="U2" s="241">
        <v>1589.91</v>
      </c>
      <c r="V2" s="249">
        <v>2179612</v>
      </c>
      <c r="W2" s="188">
        <v>44410</v>
      </c>
      <c r="X2" s="248">
        <v>1589.91</v>
      </c>
      <c r="Y2" s="177">
        <v>4</v>
      </c>
      <c r="Z2" s="176">
        <v>43837</v>
      </c>
      <c r="AA2" s="175">
        <v>44342</v>
      </c>
      <c r="AB2" s="175">
        <v>44464</v>
      </c>
      <c r="AC2" s="116" t="s">
        <v>781</v>
      </c>
      <c r="AD2" s="116" t="s">
        <v>2473</v>
      </c>
      <c r="AE2" s="116" t="s">
        <v>2468</v>
      </c>
      <c r="AF2" s="116" t="s">
        <v>2124</v>
      </c>
      <c r="AG2" s="117" t="s">
        <v>1028</v>
      </c>
      <c r="AH2" s="117" t="s">
        <v>1017</v>
      </c>
      <c r="AI2" s="117" t="s">
        <v>1017</v>
      </c>
      <c r="AJ2" s="117">
        <v>1</v>
      </c>
      <c r="AK2" s="116"/>
      <c r="AL2" s="117"/>
      <c r="AM2" s="117"/>
      <c r="AN2" s="116"/>
      <c r="AO2" s="333">
        <v>43799</v>
      </c>
      <c r="AP2" s="111">
        <f>EDATE(AO2,30)</f>
        <v>44711</v>
      </c>
      <c r="AQ2" s="110"/>
      <c r="AR2" s="109">
        <v>6</v>
      </c>
      <c r="AS2" s="109"/>
      <c r="AT2" s="109"/>
      <c r="AU2" s="109"/>
      <c r="AV2" s="109"/>
    </row>
    <row r="3" spans="1:48" s="231" customFormat="1" ht="18" hidden="1" customHeight="1">
      <c r="A3" s="116" t="s">
        <v>2472</v>
      </c>
      <c r="B3" s="347" t="s">
        <v>12</v>
      </c>
      <c r="C3" s="253">
        <v>105748</v>
      </c>
      <c r="D3" s="244" t="s">
        <v>13</v>
      </c>
      <c r="E3" s="119" t="s">
        <v>2471</v>
      </c>
      <c r="F3" s="307" t="s">
        <v>2470</v>
      </c>
      <c r="G3" s="116" t="s">
        <v>14</v>
      </c>
      <c r="H3" s="116" t="s">
        <v>15</v>
      </c>
      <c r="I3" s="116" t="s">
        <v>20</v>
      </c>
      <c r="J3" s="117" t="s">
        <v>17</v>
      </c>
      <c r="K3" s="116" t="s">
        <v>18</v>
      </c>
      <c r="L3" s="116" t="s">
        <v>19</v>
      </c>
      <c r="M3" s="181">
        <v>10278</v>
      </c>
      <c r="N3" s="346">
        <v>10590</v>
      </c>
      <c r="O3" s="346">
        <v>312</v>
      </c>
      <c r="P3" s="175"/>
      <c r="Q3" s="175">
        <v>43683</v>
      </c>
      <c r="R3" s="175">
        <v>43715</v>
      </c>
      <c r="S3" s="124">
        <f t="shared" si="0"/>
        <v>43722</v>
      </c>
      <c r="T3" s="123">
        <f t="shared" si="1"/>
        <v>2</v>
      </c>
      <c r="U3" s="225">
        <v>3292.4300000000003</v>
      </c>
      <c r="V3" s="255"/>
      <c r="W3" s="188">
        <v>44062</v>
      </c>
      <c r="X3" s="178"/>
      <c r="Y3" s="177"/>
      <c r="Z3" s="176"/>
      <c r="AA3" s="175"/>
      <c r="AB3" s="175"/>
      <c r="AC3" s="116" t="s">
        <v>781</v>
      </c>
      <c r="AD3" s="345" t="s">
        <v>2469</v>
      </c>
      <c r="AE3" s="116" t="s">
        <v>2468</v>
      </c>
      <c r="AF3" s="116" t="s">
        <v>2124</v>
      </c>
      <c r="AG3" s="117" t="s">
        <v>1028</v>
      </c>
      <c r="AH3" s="117" t="s">
        <v>1017</v>
      </c>
      <c r="AI3" s="117" t="s">
        <v>1017</v>
      </c>
      <c r="AJ3" s="117">
        <v>1</v>
      </c>
      <c r="AK3" s="116"/>
      <c r="AL3" s="117"/>
      <c r="AM3" s="117"/>
      <c r="AN3" s="116"/>
      <c r="AO3" s="333">
        <v>43799</v>
      </c>
      <c r="AP3" s="111">
        <f>EDATE(AO3,30)</f>
        <v>44711</v>
      </c>
      <c r="AQ3" s="110"/>
      <c r="AR3" s="231">
        <v>6</v>
      </c>
    </row>
    <row r="4" spans="1:48" s="142" customFormat="1" ht="16.5" hidden="1" customHeight="1">
      <c r="A4" s="221" t="s">
        <v>2467</v>
      </c>
      <c r="B4" s="344" t="s">
        <v>21</v>
      </c>
      <c r="C4" s="194">
        <v>458064</v>
      </c>
      <c r="D4" s="284" t="s">
        <v>22</v>
      </c>
      <c r="E4" s="343" t="s">
        <v>23</v>
      </c>
      <c r="F4" s="342" t="s">
        <v>24</v>
      </c>
      <c r="G4" s="221" t="s">
        <v>25</v>
      </c>
      <c r="H4" s="221" t="s">
        <v>26</v>
      </c>
      <c r="I4" s="221" t="s">
        <v>16</v>
      </c>
      <c r="J4" s="221" t="s">
        <v>27</v>
      </c>
      <c r="K4" s="221" t="s">
        <v>18</v>
      </c>
      <c r="L4" s="221" t="s">
        <v>19</v>
      </c>
      <c r="M4" s="211">
        <v>118567</v>
      </c>
      <c r="N4" s="211">
        <v>120269</v>
      </c>
      <c r="O4" s="211">
        <v>1702</v>
      </c>
      <c r="P4" s="150"/>
      <c r="Q4" s="180">
        <v>44618</v>
      </c>
      <c r="R4" s="180">
        <v>44645</v>
      </c>
      <c r="S4" s="124">
        <f t="shared" si="0"/>
        <v>44652</v>
      </c>
      <c r="T4" s="123">
        <f t="shared" si="1"/>
        <v>1</v>
      </c>
      <c r="U4" s="225">
        <v>13547.92</v>
      </c>
      <c r="V4" s="150">
        <v>2259401</v>
      </c>
      <c r="W4" s="287">
        <v>44669</v>
      </c>
      <c r="X4" s="225">
        <v>13547.92</v>
      </c>
      <c r="Y4" s="255">
        <v>0</v>
      </c>
      <c r="Z4" s="341"/>
      <c r="AA4" s="340"/>
      <c r="AB4" s="340"/>
      <c r="AC4" s="221" t="s">
        <v>781</v>
      </c>
      <c r="AD4" s="221" t="s">
        <v>2466</v>
      </c>
      <c r="AE4" s="221" t="s">
        <v>2465</v>
      </c>
      <c r="AF4" s="221" t="s">
        <v>2310</v>
      </c>
      <c r="AG4" s="194" t="s">
        <v>1028</v>
      </c>
      <c r="AH4" s="194" t="s">
        <v>1017</v>
      </c>
      <c r="AI4" s="194" t="s">
        <v>1017</v>
      </c>
      <c r="AJ4" s="117">
        <v>1</v>
      </c>
      <c r="AK4" s="221"/>
      <c r="AL4" s="221" t="s">
        <v>1245</v>
      </c>
      <c r="AM4" s="221">
        <v>14000</v>
      </c>
      <c r="AN4" s="221"/>
      <c r="AO4" s="109" t="s">
        <v>1010</v>
      </c>
      <c r="AP4" s="111" t="s">
        <v>1010</v>
      </c>
      <c r="AQ4" s="110" t="s">
        <v>2070</v>
      </c>
      <c r="AR4" s="109" t="s">
        <v>1010</v>
      </c>
      <c r="AS4" s="109" t="s">
        <v>2464</v>
      </c>
      <c r="AT4" s="109" t="s">
        <v>2463</v>
      </c>
      <c r="AU4" s="109">
        <v>9173518437</v>
      </c>
      <c r="AV4" s="153" t="s">
        <v>2462</v>
      </c>
    </row>
    <row r="5" spans="1:48" s="142" customFormat="1" ht="16.5" customHeight="1">
      <c r="A5" s="116" t="s">
        <v>28</v>
      </c>
      <c r="B5" s="198" t="s">
        <v>29</v>
      </c>
      <c r="C5" s="118">
        <v>458064</v>
      </c>
      <c r="D5" s="246" t="s">
        <v>30</v>
      </c>
      <c r="E5" s="315" t="s">
        <v>31</v>
      </c>
      <c r="F5" s="315" t="s">
        <v>32</v>
      </c>
      <c r="G5" s="116" t="s">
        <v>25</v>
      </c>
      <c r="H5" s="116" t="s">
        <v>26</v>
      </c>
      <c r="I5" s="116" t="s">
        <v>20</v>
      </c>
      <c r="J5" s="117" t="s">
        <v>27</v>
      </c>
      <c r="K5" s="116" t="s">
        <v>18</v>
      </c>
      <c r="L5" s="116" t="s">
        <v>19</v>
      </c>
      <c r="M5" s="181">
        <v>35949</v>
      </c>
      <c r="N5" s="181">
        <v>37155</v>
      </c>
      <c r="O5" s="181">
        <v>1206</v>
      </c>
      <c r="P5" s="181"/>
      <c r="Q5" s="175">
        <v>44646</v>
      </c>
      <c r="R5" s="175">
        <v>44676</v>
      </c>
      <c r="S5" s="124">
        <f t="shared" si="0"/>
        <v>44683</v>
      </c>
      <c r="T5" s="123">
        <f t="shared" si="1"/>
        <v>1</v>
      </c>
      <c r="U5" s="225">
        <v>9539.4599999999991</v>
      </c>
      <c r="V5" s="150">
        <v>2271318</v>
      </c>
      <c r="W5" s="188">
        <v>44704</v>
      </c>
      <c r="X5" s="178">
        <v>9539.4599999999991</v>
      </c>
      <c r="Y5" s="177">
        <v>0</v>
      </c>
      <c r="Z5" s="176"/>
      <c r="AA5" s="175"/>
      <c r="AB5" s="175"/>
      <c r="AC5" s="116" t="s">
        <v>781</v>
      </c>
      <c r="AD5" s="116" t="s">
        <v>2461</v>
      </c>
      <c r="AE5" s="116" t="s">
        <v>2460</v>
      </c>
      <c r="AF5" s="116" t="s">
        <v>2310</v>
      </c>
      <c r="AG5" s="117" t="s">
        <v>1028</v>
      </c>
      <c r="AH5" s="117" t="s">
        <v>1017</v>
      </c>
      <c r="AI5" s="117" t="s">
        <v>2521</v>
      </c>
      <c r="AJ5" s="117">
        <v>1</v>
      </c>
      <c r="AK5" s="116" t="s">
        <v>2459</v>
      </c>
      <c r="AL5" s="117" t="s">
        <v>1245</v>
      </c>
      <c r="AM5" s="117">
        <v>9000</v>
      </c>
      <c r="AN5" s="116"/>
      <c r="AO5" s="109" t="s">
        <v>1010</v>
      </c>
      <c r="AP5" s="111" t="s">
        <v>1010</v>
      </c>
      <c r="AQ5" s="110" t="s">
        <v>2070</v>
      </c>
      <c r="AR5" s="109" t="s">
        <v>1010</v>
      </c>
      <c r="AS5" s="109" t="s">
        <v>2458</v>
      </c>
      <c r="AT5" s="109" t="s">
        <v>31</v>
      </c>
      <c r="AU5" s="109"/>
      <c r="AV5" s="153" t="s">
        <v>2457</v>
      </c>
    </row>
    <row r="6" spans="1:48" s="142" customFormat="1" ht="16.5" hidden="1" customHeight="1">
      <c r="A6" s="116" t="s">
        <v>2456</v>
      </c>
      <c r="B6" s="187" t="s">
        <v>33</v>
      </c>
      <c r="C6" s="256">
        <v>456218</v>
      </c>
      <c r="D6" s="244" t="s">
        <v>13</v>
      </c>
      <c r="E6" s="119" t="s">
        <v>34</v>
      </c>
      <c r="F6" s="257" t="s">
        <v>35</v>
      </c>
      <c r="G6" s="116" t="s">
        <v>14</v>
      </c>
      <c r="H6" s="116" t="s">
        <v>15</v>
      </c>
      <c r="I6" s="116" t="s">
        <v>16</v>
      </c>
      <c r="J6" s="117" t="s">
        <v>17</v>
      </c>
      <c r="K6" s="116" t="s">
        <v>18</v>
      </c>
      <c r="L6" s="116" t="s">
        <v>19</v>
      </c>
      <c r="M6" s="181"/>
      <c r="N6" s="181"/>
      <c r="O6" s="181">
        <v>312.69900000000001</v>
      </c>
      <c r="P6" s="181"/>
      <c r="Q6" s="175">
        <v>44568</v>
      </c>
      <c r="R6" s="175">
        <v>44598</v>
      </c>
      <c r="S6" s="124">
        <f t="shared" si="0"/>
        <v>44605</v>
      </c>
      <c r="T6" s="123">
        <f t="shared" si="1"/>
        <v>3</v>
      </c>
      <c r="U6" s="225">
        <v>3975.34</v>
      </c>
      <c r="V6" s="255">
        <v>2245768</v>
      </c>
      <c r="W6" s="188">
        <v>44628</v>
      </c>
      <c r="X6" s="225">
        <v>3975.34</v>
      </c>
      <c r="Y6" s="177"/>
      <c r="Z6" s="176"/>
      <c r="AA6" s="132" t="s">
        <v>2455</v>
      </c>
      <c r="AB6" s="175"/>
      <c r="AC6" s="116" t="s">
        <v>782</v>
      </c>
      <c r="AD6" s="119" t="s">
        <v>2454</v>
      </c>
      <c r="AE6" s="116" t="s">
        <v>2453</v>
      </c>
      <c r="AF6" s="116" t="s">
        <v>1934</v>
      </c>
      <c r="AG6" s="117" t="s">
        <v>1028</v>
      </c>
      <c r="AH6" s="117" t="s">
        <v>1017</v>
      </c>
      <c r="AI6" s="117" t="s">
        <v>1017</v>
      </c>
      <c r="AJ6" s="117">
        <v>1</v>
      </c>
      <c r="AK6" s="116"/>
      <c r="AL6" s="117"/>
      <c r="AM6" s="117"/>
      <c r="AN6" s="116"/>
      <c r="AO6" s="333">
        <v>45602</v>
      </c>
      <c r="AP6" s="111">
        <v>45602</v>
      </c>
      <c r="AQ6" s="110"/>
      <c r="AR6" s="109">
        <v>12</v>
      </c>
      <c r="AS6" s="109"/>
      <c r="AT6" s="109"/>
      <c r="AU6" s="109"/>
      <c r="AV6" s="109"/>
    </row>
    <row r="7" spans="1:48" s="142" customFormat="1" ht="16.5" hidden="1" customHeight="1">
      <c r="A7" s="116" t="s">
        <v>36</v>
      </c>
      <c r="B7" s="187" t="s">
        <v>37</v>
      </c>
      <c r="C7" s="253">
        <v>105758</v>
      </c>
      <c r="D7" s="244" t="s">
        <v>22</v>
      </c>
      <c r="E7" s="257" t="s">
        <v>2452</v>
      </c>
      <c r="F7" s="335">
        <v>6468181</v>
      </c>
      <c r="G7" s="119" t="s">
        <v>38</v>
      </c>
      <c r="H7" s="116" t="s">
        <v>39</v>
      </c>
      <c r="I7" s="116" t="s">
        <v>16</v>
      </c>
      <c r="J7" s="117" t="s">
        <v>17</v>
      </c>
      <c r="K7" s="116" t="s">
        <v>18</v>
      </c>
      <c r="L7" s="116" t="s">
        <v>19</v>
      </c>
      <c r="M7" s="181">
        <v>20570</v>
      </c>
      <c r="N7" s="181">
        <v>20808</v>
      </c>
      <c r="O7" s="181">
        <v>238</v>
      </c>
      <c r="P7" s="181"/>
      <c r="Q7" s="175">
        <v>44580</v>
      </c>
      <c r="R7" s="175">
        <v>44610</v>
      </c>
      <c r="S7" s="124">
        <f t="shared" si="0"/>
        <v>44617</v>
      </c>
      <c r="T7" s="123">
        <f t="shared" si="1"/>
        <v>4</v>
      </c>
      <c r="U7" s="225">
        <v>1961.12</v>
      </c>
      <c r="V7" s="150">
        <v>2271099</v>
      </c>
      <c r="W7" s="188">
        <v>44704</v>
      </c>
      <c r="X7" s="178">
        <v>2009.25</v>
      </c>
      <c r="Y7" s="177">
        <v>4</v>
      </c>
      <c r="Z7" s="176"/>
      <c r="AA7" s="175"/>
      <c r="AB7" s="175"/>
      <c r="AC7" s="116" t="s">
        <v>781</v>
      </c>
      <c r="AD7" s="116" t="s">
        <v>2451</v>
      </c>
      <c r="AE7" s="116" t="s">
        <v>1977</v>
      </c>
      <c r="AF7" s="116" t="s">
        <v>1934</v>
      </c>
      <c r="AG7" s="117" t="s">
        <v>1028</v>
      </c>
      <c r="AH7" s="117" t="s">
        <v>1017</v>
      </c>
      <c r="AI7" s="117" t="s">
        <v>1020</v>
      </c>
      <c r="AJ7" s="117">
        <v>1</v>
      </c>
      <c r="AK7" s="116"/>
      <c r="AL7" s="117"/>
      <c r="AM7" s="117"/>
      <c r="AN7" s="116"/>
      <c r="AO7" s="333">
        <v>45483</v>
      </c>
      <c r="AP7" s="111">
        <v>45483</v>
      </c>
      <c r="AQ7" s="110"/>
      <c r="AR7" s="109">
        <v>12</v>
      </c>
      <c r="AS7" s="109"/>
      <c r="AT7" s="109" t="s">
        <v>2450</v>
      </c>
      <c r="AU7" s="109">
        <v>9666291725</v>
      </c>
      <c r="AV7" s="153" t="s">
        <v>2449</v>
      </c>
    </row>
    <row r="8" spans="1:48" s="142" customFormat="1" ht="16.5" hidden="1" customHeight="1">
      <c r="A8" s="116" t="s">
        <v>40</v>
      </c>
      <c r="B8" s="187" t="s">
        <v>41</v>
      </c>
      <c r="C8" s="253">
        <v>105807</v>
      </c>
      <c r="D8" s="244" t="s">
        <v>42</v>
      </c>
      <c r="E8" s="339" t="s">
        <v>43</v>
      </c>
      <c r="F8" s="303" t="s">
        <v>44</v>
      </c>
      <c r="G8" s="116" t="s">
        <v>14</v>
      </c>
      <c r="H8" s="116" t="s">
        <v>45</v>
      </c>
      <c r="I8" s="116" t="s">
        <v>16</v>
      </c>
      <c r="J8" s="117" t="s">
        <v>17</v>
      </c>
      <c r="K8" s="116" t="s">
        <v>18</v>
      </c>
      <c r="L8" s="116" t="s">
        <v>19</v>
      </c>
      <c r="M8" s="181">
        <v>27931.9</v>
      </c>
      <c r="N8" s="181">
        <v>29118.7</v>
      </c>
      <c r="O8" s="181">
        <v>186.8</v>
      </c>
      <c r="P8" s="181"/>
      <c r="Q8" s="175">
        <v>44367</v>
      </c>
      <c r="R8" s="175">
        <v>44397</v>
      </c>
      <c r="S8" s="124">
        <f t="shared" si="0"/>
        <v>44404</v>
      </c>
      <c r="T8" s="123">
        <f t="shared" si="1"/>
        <v>5</v>
      </c>
      <c r="U8" s="225">
        <v>4370.24</v>
      </c>
      <c r="V8" s="255">
        <v>2198405</v>
      </c>
      <c r="W8" s="188">
        <v>44474</v>
      </c>
      <c r="X8" s="254">
        <v>4370.24</v>
      </c>
      <c r="Y8" s="177">
        <v>5</v>
      </c>
      <c r="Z8" s="176">
        <v>44336</v>
      </c>
      <c r="AA8" s="175">
        <v>44397</v>
      </c>
      <c r="AB8" s="175">
        <v>44459</v>
      </c>
      <c r="AC8" s="116" t="s">
        <v>781</v>
      </c>
      <c r="AD8" s="116" t="s">
        <v>2448</v>
      </c>
      <c r="AE8" s="116" t="s">
        <v>2447</v>
      </c>
      <c r="AF8" s="116" t="s">
        <v>2006</v>
      </c>
      <c r="AG8" s="117" t="s">
        <v>1028</v>
      </c>
      <c r="AH8" s="117" t="s">
        <v>1017</v>
      </c>
      <c r="AI8" s="117" t="s">
        <v>1020</v>
      </c>
      <c r="AJ8" s="117">
        <v>1</v>
      </c>
      <c r="AK8" s="116"/>
      <c r="AL8" s="117"/>
      <c r="AM8" s="117"/>
      <c r="AN8" s="116"/>
      <c r="AO8" s="333">
        <v>43363</v>
      </c>
      <c r="AP8" s="111">
        <f>EDATE(AO8,42)</f>
        <v>44640</v>
      </c>
      <c r="AQ8" s="110"/>
      <c r="AR8" s="109">
        <v>6</v>
      </c>
      <c r="AS8" s="109"/>
      <c r="AT8" s="109"/>
      <c r="AU8" s="109"/>
      <c r="AV8" s="109"/>
    </row>
    <row r="9" spans="1:48" s="142" customFormat="1" ht="16.5" hidden="1" customHeight="1">
      <c r="A9" s="116" t="s">
        <v>2446</v>
      </c>
      <c r="B9" s="198" t="s">
        <v>46</v>
      </c>
      <c r="C9" s="253">
        <v>105820</v>
      </c>
      <c r="D9" s="246" t="s">
        <v>47</v>
      </c>
      <c r="E9" s="116" t="s">
        <v>34</v>
      </c>
      <c r="F9" s="303" t="s">
        <v>2445</v>
      </c>
      <c r="G9" s="116" t="s">
        <v>25</v>
      </c>
      <c r="H9" s="116" t="s">
        <v>39</v>
      </c>
      <c r="I9" s="318" t="s">
        <v>16</v>
      </c>
      <c r="J9" s="117" t="s">
        <v>17</v>
      </c>
      <c r="K9" s="116" t="s">
        <v>18</v>
      </c>
      <c r="L9" s="116" t="s">
        <v>19</v>
      </c>
      <c r="M9" s="181">
        <v>5235</v>
      </c>
      <c r="N9" s="181">
        <v>5299</v>
      </c>
      <c r="O9" s="181">
        <v>64</v>
      </c>
      <c r="P9" s="181"/>
      <c r="Q9" s="175">
        <v>44577</v>
      </c>
      <c r="R9" s="175">
        <v>44696</v>
      </c>
      <c r="S9" s="124">
        <f t="shared" si="0"/>
        <v>44703</v>
      </c>
      <c r="T9" s="123">
        <f t="shared" si="1"/>
        <v>4</v>
      </c>
      <c r="U9" s="241">
        <v>670.08</v>
      </c>
      <c r="V9" s="288">
        <v>2273890</v>
      </c>
      <c r="W9" s="270">
        <v>44711</v>
      </c>
      <c r="X9" s="252">
        <v>607.08000000000004</v>
      </c>
      <c r="Y9" s="177">
        <v>0</v>
      </c>
      <c r="Z9" s="176"/>
      <c r="AA9" s="175"/>
      <c r="AB9" s="175"/>
      <c r="AC9" s="116" t="s">
        <v>781</v>
      </c>
      <c r="AD9" s="328" t="s">
        <v>2444</v>
      </c>
      <c r="AE9" s="116" t="s">
        <v>2443</v>
      </c>
      <c r="AF9" s="116" t="s">
        <v>2006</v>
      </c>
      <c r="AG9" s="117" t="s">
        <v>1028</v>
      </c>
      <c r="AH9" s="117" t="s">
        <v>1017</v>
      </c>
      <c r="AI9" s="117" t="s">
        <v>1020</v>
      </c>
      <c r="AJ9" s="117">
        <v>1</v>
      </c>
      <c r="AK9" s="116"/>
      <c r="AL9" s="117"/>
      <c r="AM9" s="117"/>
      <c r="AN9" s="116"/>
      <c r="AO9" s="333">
        <v>44449</v>
      </c>
      <c r="AP9" s="111">
        <f>EDATE(AO9,6)</f>
        <v>44630</v>
      </c>
      <c r="AQ9" s="110"/>
      <c r="AR9" s="109">
        <v>6</v>
      </c>
      <c r="AS9" s="109"/>
      <c r="AT9" s="109"/>
      <c r="AU9" s="109"/>
      <c r="AV9" s="109"/>
    </row>
    <row r="10" spans="1:48" s="142" customFormat="1" ht="16.5" customHeight="1">
      <c r="A10" s="116" t="s">
        <v>2442</v>
      </c>
      <c r="B10" s="198"/>
      <c r="C10" s="245">
        <v>445154</v>
      </c>
      <c r="D10" s="246" t="s">
        <v>48</v>
      </c>
      <c r="E10" s="116" t="s">
        <v>1942</v>
      </c>
      <c r="F10" s="116" t="s">
        <v>1941</v>
      </c>
      <c r="G10" s="116" t="s">
        <v>25</v>
      </c>
      <c r="H10" s="116" t="s">
        <v>26</v>
      </c>
      <c r="I10" s="318" t="s">
        <v>49</v>
      </c>
      <c r="J10" s="117" t="s">
        <v>27</v>
      </c>
      <c r="K10" s="116" t="s">
        <v>18</v>
      </c>
      <c r="L10" s="116" t="s">
        <v>19</v>
      </c>
      <c r="M10" s="181">
        <v>2724</v>
      </c>
      <c r="N10" s="181">
        <v>2731</v>
      </c>
      <c r="O10" s="181">
        <v>7</v>
      </c>
      <c r="P10" s="181"/>
      <c r="Q10" s="175">
        <v>44117</v>
      </c>
      <c r="R10" s="175">
        <v>44147</v>
      </c>
      <c r="S10" s="124">
        <f t="shared" si="0"/>
        <v>44154</v>
      </c>
      <c r="T10" s="123">
        <f t="shared" si="1"/>
        <v>3</v>
      </c>
      <c r="U10" s="225">
        <v>69.48</v>
      </c>
      <c r="V10" s="150">
        <v>2184429</v>
      </c>
      <c r="W10" s="188">
        <v>44427</v>
      </c>
      <c r="X10" s="178">
        <v>69.48</v>
      </c>
      <c r="Y10" s="177">
        <v>10</v>
      </c>
      <c r="Z10" s="176"/>
      <c r="AA10" s="175"/>
      <c r="AB10" s="175"/>
      <c r="AC10" s="116" t="s">
        <v>783</v>
      </c>
      <c r="AD10" s="116" t="s">
        <v>2441</v>
      </c>
      <c r="AE10" s="116" t="s">
        <v>1939</v>
      </c>
      <c r="AF10" s="116" t="s">
        <v>1938</v>
      </c>
      <c r="AG10" s="117" t="s">
        <v>1028</v>
      </c>
      <c r="AH10" s="117" t="s">
        <v>1020</v>
      </c>
      <c r="AI10" s="117" t="s">
        <v>2521</v>
      </c>
      <c r="AJ10" s="117">
        <v>1</v>
      </c>
      <c r="AK10" s="116"/>
      <c r="AL10" s="117"/>
      <c r="AM10" s="117"/>
      <c r="AN10" s="116"/>
      <c r="AO10" s="333">
        <v>49674</v>
      </c>
      <c r="AP10" s="333">
        <v>49674</v>
      </c>
      <c r="AQ10" s="337"/>
      <c r="AR10" s="109" t="s">
        <v>1010</v>
      </c>
      <c r="AS10" s="109"/>
      <c r="AT10" s="109"/>
      <c r="AU10" s="109"/>
      <c r="AV10" s="109"/>
    </row>
    <row r="11" spans="1:48" s="142" customFormat="1" ht="16.5" hidden="1" customHeight="1">
      <c r="A11" s="119" t="s">
        <v>50</v>
      </c>
      <c r="B11" s="187" t="s">
        <v>51</v>
      </c>
      <c r="C11" s="118">
        <v>105830</v>
      </c>
      <c r="D11" s="244" t="s">
        <v>13</v>
      </c>
      <c r="E11" s="119"/>
      <c r="F11" s="145"/>
      <c r="G11" s="116" t="s">
        <v>14</v>
      </c>
      <c r="H11" s="116" t="s">
        <v>15</v>
      </c>
      <c r="I11" s="318" t="s">
        <v>20</v>
      </c>
      <c r="J11" s="117" t="s">
        <v>17</v>
      </c>
      <c r="K11" s="116" t="s">
        <v>18</v>
      </c>
      <c r="L11" s="116" t="s">
        <v>19</v>
      </c>
      <c r="M11" s="181">
        <v>40857</v>
      </c>
      <c r="N11" s="181">
        <v>42209</v>
      </c>
      <c r="O11" s="181">
        <v>1352</v>
      </c>
      <c r="P11" s="181"/>
      <c r="Q11" s="175">
        <v>44170</v>
      </c>
      <c r="R11" s="175">
        <v>44321</v>
      </c>
      <c r="S11" s="124">
        <f t="shared" si="0"/>
        <v>44328</v>
      </c>
      <c r="T11" s="123">
        <f t="shared" si="1"/>
        <v>3</v>
      </c>
      <c r="U11" s="241">
        <v>13273.37</v>
      </c>
      <c r="V11" s="140">
        <v>2184347</v>
      </c>
      <c r="W11" s="188">
        <v>44432</v>
      </c>
      <c r="X11" s="178"/>
      <c r="Y11" s="177"/>
      <c r="Z11" s="176"/>
      <c r="AA11" s="175"/>
      <c r="AB11" s="175"/>
      <c r="AC11" s="116" t="s">
        <v>781</v>
      </c>
      <c r="AD11" s="116" t="s">
        <v>2440</v>
      </c>
      <c r="AE11" s="116" t="s">
        <v>2439</v>
      </c>
      <c r="AF11" s="116" t="s">
        <v>2438</v>
      </c>
      <c r="AG11" s="117" t="s">
        <v>1028</v>
      </c>
      <c r="AH11" s="117" t="s">
        <v>1017</v>
      </c>
      <c r="AI11" s="117" t="s">
        <v>1020</v>
      </c>
      <c r="AJ11" s="117">
        <v>1</v>
      </c>
      <c r="AK11" s="116"/>
      <c r="AL11" s="117"/>
      <c r="AM11" s="117"/>
      <c r="AN11" s="116"/>
      <c r="AO11" s="333">
        <v>44463</v>
      </c>
      <c r="AP11" s="333" t="s">
        <v>1010</v>
      </c>
      <c r="AQ11" s="110" t="s">
        <v>2070</v>
      </c>
      <c r="AR11" s="109" t="s">
        <v>1010</v>
      </c>
      <c r="AS11" s="109"/>
      <c r="AT11" s="109"/>
      <c r="AU11" s="109"/>
      <c r="AV11" s="109"/>
    </row>
    <row r="12" spans="1:48" s="142" customFormat="1" ht="16.5" hidden="1" customHeight="1">
      <c r="A12" s="119" t="s">
        <v>50</v>
      </c>
      <c r="B12" s="187" t="s">
        <v>51</v>
      </c>
      <c r="C12" s="118">
        <v>105830</v>
      </c>
      <c r="D12" s="244" t="s">
        <v>13</v>
      </c>
      <c r="E12" s="119"/>
      <c r="F12" s="145"/>
      <c r="G12" s="116" t="s">
        <v>14</v>
      </c>
      <c r="H12" s="116" t="s">
        <v>15</v>
      </c>
      <c r="I12" s="318" t="s">
        <v>20</v>
      </c>
      <c r="J12" s="117" t="s">
        <v>17</v>
      </c>
      <c r="K12" s="116" t="s">
        <v>18</v>
      </c>
      <c r="L12" s="116" t="s">
        <v>19</v>
      </c>
      <c r="M12" s="181">
        <v>30899</v>
      </c>
      <c r="N12" s="181">
        <v>32059</v>
      </c>
      <c r="O12" s="181">
        <v>1160</v>
      </c>
      <c r="P12" s="181"/>
      <c r="Q12" s="175">
        <v>44170</v>
      </c>
      <c r="R12" s="175">
        <v>44321</v>
      </c>
      <c r="S12" s="124">
        <f t="shared" si="0"/>
        <v>44328</v>
      </c>
      <c r="T12" s="123">
        <f t="shared" si="1"/>
        <v>3</v>
      </c>
      <c r="U12" s="241">
        <v>11388.4</v>
      </c>
      <c r="V12" s="140">
        <v>2185359</v>
      </c>
      <c r="W12" s="188">
        <v>44432</v>
      </c>
      <c r="X12" s="178"/>
      <c r="Y12" s="177"/>
      <c r="Z12" s="176"/>
      <c r="AA12" s="175"/>
      <c r="AB12" s="175"/>
      <c r="AC12" s="116" t="s">
        <v>781</v>
      </c>
      <c r="AD12" s="116" t="s">
        <v>2440</v>
      </c>
      <c r="AE12" s="116" t="s">
        <v>2439</v>
      </c>
      <c r="AF12" s="116" t="s">
        <v>2438</v>
      </c>
      <c r="AG12" s="117" t="s">
        <v>1028</v>
      </c>
      <c r="AH12" s="117" t="s">
        <v>1017</v>
      </c>
      <c r="AI12" s="117" t="s">
        <v>1020</v>
      </c>
      <c r="AJ12" s="117">
        <v>1</v>
      </c>
      <c r="AK12" s="116"/>
      <c r="AL12" s="117"/>
      <c r="AM12" s="117"/>
      <c r="AN12" s="116"/>
      <c r="AO12" s="333">
        <v>44463</v>
      </c>
      <c r="AP12" s="333" t="s">
        <v>1010</v>
      </c>
      <c r="AQ12" s="110" t="s">
        <v>2070</v>
      </c>
      <c r="AR12" s="109" t="s">
        <v>1010</v>
      </c>
      <c r="AS12" s="109"/>
      <c r="AT12" s="109"/>
      <c r="AU12" s="109"/>
      <c r="AV12" s="109"/>
    </row>
    <row r="13" spans="1:48" s="142" customFormat="1" ht="16.5" hidden="1" customHeight="1">
      <c r="A13" s="116" t="s">
        <v>52</v>
      </c>
      <c r="B13" s="187"/>
      <c r="C13" s="332">
        <v>458973</v>
      </c>
      <c r="D13" s="244" t="s">
        <v>13</v>
      </c>
      <c r="E13" s="119" t="s">
        <v>2437</v>
      </c>
      <c r="F13" s="145" t="s">
        <v>2436</v>
      </c>
      <c r="G13" s="116" t="s">
        <v>14</v>
      </c>
      <c r="H13" s="116"/>
      <c r="I13" s="116" t="s">
        <v>16</v>
      </c>
      <c r="J13" s="117" t="s">
        <v>17</v>
      </c>
      <c r="K13" s="116" t="s">
        <v>18</v>
      </c>
      <c r="L13" s="116" t="s">
        <v>19</v>
      </c>
      <c r="M13" s="181">
        <v>12452.2</v>
      </c>
      <c r="N13" s="181">
        <v>12696.8</v>
      </c>
      <c r="O13" s="181">
        <v>244.6</v>
      </c>
      <c r="P13" s="181"/>
      <c r="Q13" s="175">
        <v>44621</v>
      </c>
      <c r="R13" s="175">
        <v>44651</v>
      </c>
      <c r="S13" s="124">
        <f t="shared" si="0"/>
        <v>44658</v>
      </c>
      <c r="T13" s="123">
        <f t="shared" si="1"/>
        <v>2</v>
      </c>
      <c r="U13" s="241">
        <v>2201.4</v>
      </c>
      <c r="V13" s="150">
        <v>2263084</v>
      </c>
      <c r="W13" s="188">
        <v>44679</v>
      </c>
      <c r="X13" s="248">
        <v>2201.4</v>
      </c>
      <c r="Y13" s="177">
        <v>0</v>
      </c>
      <c r="Z13" s="176"/>
      <c r="AA13" s="175"/>
      <c r="AB13" s="175"/>
      <c r="AC13" s="116" t="s">
        <v>781</v>
      </c>
      <c r="AD13" s="116" t="s">
        <v>2435</v>
      </c>
      <c r="AE13" s="116" t="s">
        <v>2434</v>
      </c>
      <c r="AF13" s="116" t="s">
        <v>1934</v>
      </c>
      <c r="AG13" s="117" t="s">
        <v>1028</v>
      </c>
      <c r="AH13" s="117" t="s">
        <v>1017</v>
      </c>
      <c r="AI13" s="117" t="s">
        <v>1017</v>
      </c>
      <c r="AJ13" s="117">
        <v>1</v>
      </c>
      <c r="AK13" s="116"/>
      <c r="AL13" s="117"/>
      <c r="AM13" s="117"/>
      <c r="AN13" s="116"/>
      <c r="AO13" s="333">
        <v>46536</v>
      </c>
      <c r="AP13" s="333">
        <v>46536</v>
      </c>
      <c r="AQ13" s="337"/>
      <c r="AR13" s="109">
        <v>12</v>
      </c>
      <c r="AS13" s="109"/>
      <c r="AT13" s="109"/>
      <c r="AU13" s="109"/>
      <c r="AV13" s="109"/>
    </row>
    <row r="14" spans="1:48" s="142" customFormat="1" ht="16.5" hidden="1" customHeight="1">
      <c r="A14" s="116" t="s">
        <v>53</v>
      </c>
      <c r="B14" s="187" t="s">
        <v>54</v>
      </c>
      <c r="C14" s="118">
        <v>456113</v>
      </c>
      <c r="D14" s="244" t="s">
        <v>22</v>
      </c>
      <c r="E14" s="304" t="s">
        <v>2433</v>
      </c>
      <c r="F14" s="145" t="s">
        <v>2432</v>
      </c>
      <c r="G14" s="116" t="s">
        <v>14</v>
      </c>
      <c r="H14" s="116" t="s">
        <v>55</v>
      </c>
      <c r="I14" s="116" t="s">
        <v>16</v>
      </c>
      <c r="J14" s="117" t="s">
        <v>17</v>
      </c>
      <c r="K14" s="116" t="s">
        <v>18</v>
      </c>
      <c r="L14" s="116" t="s">
        <v>19</v>
      </c>
      <c r="M14" s="181">
        <v>23139</v>
      </c>
      <c r="N14" s="181">
        <v>23564</v>
      </c>
      <c r="O14" s="181">
        <v>425</v>
      </c>
      <c r="P14" s="181"/>
      <c r="Q14" s="175">
        <v>44531</v>
      </c>
      <c r="R14" s="175">
        <v>44561</v>
      </c>
      <c r="S14" s="124">
        <f t="shared" si="0"/>
        <v>44568</v>
      </c>
      <c r="T14" s="123">
        <f t="shared" si="1"/>
        <v>2</v>
      </c>
      <c r="U14" s="241">
        <v>3570</v>
      </c>
      <c r="V14" s="150">
        <v>223493</v>
      </c>
      <c r="W14" s="188">
        <v>44592</v>
      </c>
      <c r="X14" s="248">
        <v>3570</v>
      </c>
      <c r="Y14" s="177">
        <v>0</v>
      </c>
      <c r="Z14" s="176"/>
      <c r="AA14" s="175"/>
      <c r="AB14" s="175"/>
      <c r="AC14" s="116" t="s">
        <v>781</v>
      </c>
      <c r="AD14" s="116" t="s">
        <v>2264</v>
      </c>
      <c r="AE14" s="116" t="s">
        <v>2431</v>
      </c>
      <c r="AF14" s="116" t="s">
        <v>1934</v>
      </c>
      <c r="AG14" s="117" t="s">
        <v>1028</v>
      </c>
      <c r="AH14" s="117" t="s">
        <v>1017</v>
      </c>
      <c r="AI14" s="117" t="s">
        <v>1017</v>
      </c>
      <c r="AJ14" s="117">
        <v>1</v>
      </c>
      <c r="AK14" s="116"/>
      <c r="AL14" s="117"/>
      <c r="AM14" s="117"/>
      <c r="AN14" s="116"/>
      <c r="AO14" s="333">
        <v>46809</v>
      </c>
      <c r="AP14" s="333">
        <v>46809</v>
      </c>
      <c r="AQ14" s="337"/>
      <c r="AR14" s="109">
        <v>12</v>
      </c>
      <c r="AS14" s="109"/>
      <c r="AT14" s="109"/>
      <c r="AU14" s="109"/>
      <c r="AV14" s="109"/>
    </row>
    <row r="15" spans="1:48" s="142" customFormat="1" ht="16.5" hidden="1" customHeight="1">
      <c r="A15" s="116" t="s">
        <v>56</v>
      </c>
      <c r="B15" s="198"/>
      <c r="C15" s="338">
        <v>420091</v>
      </c>
      <c r="D15" s="246" t="s">
        <v>42</v>
      </c>
      <c r="E15" s="116" t="s">
        <v>2430</v>
      </c>
      <c r="F15" s="116" t="s">
        <v>2429</v>
      </c>
      <c r="G15" s="116" t="s">
        <v>25</v>
      </c>
      <c r="H15" s="116" t="s">
        <v>26</v>
      </c>
      <c r="I15" s="116" t="s">
        <v>16</v>
      </c>
      <c r="J15" s="117" t="s">
        <v>27</v>
      </c>
      <c r="K15" s="116" t="s">
        <v>18</v>
      </c>
      <c r="L15" s="116" t="s">
        <v>19</v>
      </c>
      <c r="M15" s="181">
        <v>10583.9</v>
      </c>
      <c r="N15" s="181">
        <v>10686.5</v>
      </c>
      <c r="O15" s="181">
        <v>102.6</v>
      </c>
      <c r="P15" s="181"/>
      <c r="Q15" s="175">
        <v>44656</v>
      </c>
      <c r="R15" s="175">
        <v>44685</v>
      </c>
      <c r="S15" s="124">
        <f t="shared" si="0"/>
        <v>44692</v>
      </c>
      <c r="T15" s="123">
        <f t="shared" si="1"/>
        <v>2</v>
      </c>
      <c r="U15" s="225">
        <v>1378.94</v>
      </c>
      <c r="V15" s="150">
        <v>2267560</v>
      </c>
      <c r="W15" s="188">
        <v>44693</v>
      </c>
      <c r="X15" s="178">
        <v>1378.94</v>
      </c>
      <c r="Y15" s="177">
        <v>0</v>
      </c>
      <c r="Z15" s="176"/>
      <c r="AA15" s="175"/>
      <c r="AB15" s="175"/>
      <c r="AC15" s="116" t="s">
        <v>781</v>
      </c>
      <c r="AD15" s="116" t="s">
        <v>2423</v>
      </c>
      <c r="AE15" s="116" t="s">
        <v>1944</v>
      </c>
      <c r="AF15" s="116" t="s">
        <v>1944</v>
      </c>
      <c r="AG15" s="117" t="s">
        <v>1046</v>
      </c>
      <c r="AH15" s="117" t="s">
        <v>1020</v>
      </c>
      <c r="AI15" s="117" t="s">
        <v>1020</v>
      </c>
      <c r="AJ15" s="117">
        <v>1</v>
      </c>
      <c r="AK15" s="116"/>
      <c r="AL15" s="117"/>
      <c r="AM15" s="117"/>
      <c r="AN15" s="116"/>
      <c r="AO15" s="109" t="s">
        <v>1010</v>
      </c>
      <c r="AP15" s="109" t="s">
        <v>1010</v>
      </c>
      <c r="AQ15" s="154" t="s">
        <v>1045</v>
      </c>
      <c r="AR15" s="109" t="s">
        <v>1010</v>
      </c>
      <c r="AS15" s="109"/>
      <c r="AT15" s="109"/>
      <c r="AU15" s="109"/>
      <c r="AV15" s="109"/>
    </row>
    <row r="16" spans="1:48" s="142" customFormat="1" ht="16.5" hidden="1" customHeight="1">
      <c r="A16" s="116" t="s">
        <v>57</v>
      </c>
      <c r="B16" s="187" t="s">
        <v>58</v>
      </c>
      <c r="C16" s="253">
        <v>442816</v>
      </c>
      <c r="D16" s="244" t="s">
        <v>13</v>
      </c>
      <c r="E16" s="119" t="s">
        <v>2428</v>
      </c>
      <c r="F16" s="145" t="s">
        <v>2427</v>
      </c>
      <c r="G16" s="116" t="s">
        <v>14</v>
      </c>
      <c r="H16" s="116" t="s">
        <v>15</v>
      </c>
      <c r="I16" s="116" t="s">
        <v>16</v>
      </c>
      <c r="J16" s="117" t="s">
        <v>17</v>
      </c>
      <c r="K16" s="116" t="s">
        <v>18</v>
      </c>
      <c r="L16" s="116" t="s">
        <v>19</v>
      </c>
      <c r="M16" s="181">
        <v>33644.699999999997</v>
      </c>
      <c r="N16" s="181">
        <v>33958.1</v>
      </c>
      <c r="O16" s="181">
        <v>313.39999999999998</v>
      </c>
      <c r="P16" s="181">
        <v>313.39999999999998</v>
      </c>
      <c r="Q16" s="175">
        <v>44682</v>
      </c>
      <c r="R16" s="175">
        <v>44712</v>
      </c>
      <c r="S16" s="124">
        <f t="shared" si="0"/>
        <v>44719</v>
      </c>
      <c r="T16" s="123">
        <f t="shared" si="1"/>
        <v>2</v>
      </c>
      <c r="U16" s="225">
        <v>4816.5</v>
      </c>
      <c r="V16" s="160">
        <v>2275349</v>
      </c>
      <c r="W16" s="188">
        <v>44714</v>
      </c>
      <c r="X16" s="178">
        <v>4816.5</v>
      </c>
      <c r="Y16" s="177">
        <v>0</v>
      </c>
      <c r="Z16" s="176"/>
      <c r="AA16" s="175"/>
      <c r="AB16" s="175"/>
      <c r="AC16" s="116" t="s">
        <v>781</v>
      </c>
      <c r="AD16" s="116" t="s">
        <v>2426</v>
      </c>
      <c r="AE16" s="116" t="s">
        <v>2425</v>
      </c>
      <c r="AF16" s="116" t="s">
        <v>1934</v>
      </c>
      <c r="AG16" s="117" t="s">
        <v>1028</v>
      </c>
      <c r="AH16" s="117" t="s">
        <v>1017</v>
      </c>
      <c r="AI16" s="117" t="s">
        <v>1020</v>
      </c>
      <c r="AJ16" s="117">
        <v>1</v>
      </c>
      <c r="AK16" s="116"/>
      <c r="AL16" s="117"/>
      <c r="AM16" s="117"/>
      <c r="AN16" s="116"/>
      <c r="AO16" s="333">
        <v>45942</v>
      </c>
      <c r="AP16" s="333">
        <v>45942</v>
      </c>
      <c r="AQ16" s="337"/>
      <c r="AR16" s="109">
        <v>12</v>
      </c>
      <c r="AS16" s="109"/>
      <c r="AT16" s="109"/>
      <c r="AU16" s="109"/>
      <c r="AV16" s="109"/>
    </row>
    <row r="17" spans="1:48" s="142" customFormat="1" ht="16.5" hidden="1" customHeight="1">
      <c r="A17" s="116" t="s">
        <v>59</v>
      </c>
      <c r="B17" s="198"/>
      <c r="C17" s="118">
        <v>105849</v>
      </c>
      <c r="D17" s="246" t="s">
        <v>13</v>
      </c>
      <c r="E17" s="116" t="s">
        <v>60</v>
      </c>
      <c r="F17" s="116" t="s">
        <v>61</v>
      </c>
      <c r="G17" s="116" t="s">
        <v>25</v>
      </c>
      <c r="H17" s="116" t="s">
        <v>15</v>
      </c>
      <c r="I17" s="116" t="s">
        <v>16</v>
      </c>
      <c r="J17" s="117" t="s">
        <v>17</v>
      </c>
      <c r="K17" s="116" t="s">
        <v>18</v>
      </c>
      <c r="L17" s="116" t="s">
        <v>19</v>
      </c>
      <c r="M17" s="181" t="s">
        <v>2424</v>
      </c>
      <c r="N17" s="181" t="s">
        <v>2424</v>
      </c>
      <c r="O17" s="181" t="s">
        <v>2424</v>
      </c>
      <c r="P17" s="181"/>
      <c r="Q17" s="175">
        <v>44682</v>
      </c>
      <c r="R17" s="175">
        <v>44712</v>
      </c>
      <c r="S17" s="124">
        <f t="shared" si="0"/>
        <v>44719</v>
      </c>
      <c r="T17" s="123">
        <f t="shared" si="1"/>
        <v>2</v>
      </c>
      <c r="U17" s="336">
        <v>720</v>
      </c>
      <c r="V17" s="288">
        <v>2267575</v>
      </c>
      <c r="W17" s="188">
        <v>44693</v>
      </c>
      <c r="X17" s="121">
        <v>720</v>
      </c>
      <c r="Y17" s="148">
        <v>0</v>
      </c>
      <c r="Z17" s="176"/>
      <c r="AA17" s="175"/>
      <c r="AB17" s="175"/>
      <c r="AC17" s="116" t="s">
        <v>781</v>
      </c>
      <c r="AD17" s="116" t="s">
        <v>2423</v>
      </c>
      <c r="AE17" s="116" t="s">
        <v>1944</v>
      </c>
      <c r="AF17" s="116" t="s">
        <v>1944</v>
      </c>
      <c r="AG17" s="117" t="s">
        <v>1046</v>
      </c>
      <c r="AH17" s="117" t="s">
        <v>1020</v>
      </c>
      <c r="AI17" s="117" t="s">
        <v>1020</v>
      </c>
      <c r="AJ17" s="117">
        <v>1</v>
      </c>
      <c r="AK17" s="116"/>
      <c r="AL17" s="117"/>
      <c r="AM17" s="117"/>
      <c r="AN17" s="116"/>
      <c r="AO17" s="109" t="s">
        <v>1010</v>
      </c>
      <c r="AP17" s="109" t="s">
        <v>1010</v>
      </c>
      <c r="AQ17" s="154" t="s">
        <v>1045</v>
      </c>
      <c r="AR17" s="109" t="s">
        <v>1010</v>
      </c>
      <c r="AS17" s="109"/>
      <c r="AT17" s="109"/>
      <c r="AU17" s="109"/>
      <c r="AV17" s="109"/>
    </row>
    <row r="18" spans="1:48" s="142" customFormat="1" ht="16.5" hidden="1" customHeight="1">
      <c r="A18" s="116" t="s">
        <v>62</v>
      </c>
      <c r="B18" s="187" t="s">
        <v>63</v>
      </c>
      <c r="C18" s="118">
        <v>441049</v>
      </c>
      <c r="D18" s="244" t="s">
        <v>64</v>
      </c>
      <c r="E18" s="259" t="s">
        <v>65</v>
      </c>
      <c r="F18" s="335" t="s">
        <v>66</v>
      </c>
      <c r="G18" s="116" t="s">
        <v>14</v>
      </c>
      <c r="H18" s="116" t="s">
        <v>67</v>
      </c>
      <c r="I18" s="116" t="s">
        <v>16</v>
      </c>
      <c r="J18" s="117" t="s">
        <v>17</v>
      </c>
      <c r="K18" s="116" t="s">
        <v>18</v>
      </c>
      <c r="L18" s="116" t="s">
        <v>19</v>
      </c>
      <c r="M18" s="181">
        <v>4176</v>
      </c>
      <c r="N18" s="181">
        <v>4343</v>
      </c>
      <c r="O18" s="181">
        <v>167</v>
      </c>
      <c r="P18" s="181"/>
      <c r="Q18" s="175">
        <v>42598</v>
      </c>
      <c r="R18" s="175">
        <v>42628</v>
      </c>
      <c r="S18" s="124">
        <f t="shared" si="0"/>
        <v>42635</v>
      </c>
      <c r="T18" s="123">
        <f t="shared" si="1"/>
        <v>4</v>
      </c>
      <c r="U18" s="225">
        <v>1249.1600000000001</v>
      </c>
      <c r="V18" s="255"/>
      <c r="W18" s="188">
        <v>42663</v>
      </c>
      <c r="X18" s="254">
        <v>1249.1600000000001</v>
      </c>
      <c r="Y18" s="177">
        <v>60</v>
      </c>
      <c r="Z18" s="176">
        <v>42628</v>
      </c>
      <c r="AA18" s="175">
        <v>42629</v>
      </c>
      <c r="AB18" s="175">
        <v>44454</v>
      </c>
      <c r="AC18" s="116" t="s">
        <v>784</v>
      </c>
      <c r="AD18" s="226" t="s">
        <v>2422</v>
      </c>
      <c r="AE18" s="116" t="s">
        <v>2421</v>
      </c>
      <c r="AF18" s="116" t="s">
        <v>1929</v>
      </c>
      <c r="AG18" s="117" t="s">
        <v>1035</v>
      </c>
      <c r="AH18" s="117" t="s">
        <v>1020</v>
      </c>
      <c r="AI18" s="117" t="s">
        <v>1020</v>
      </c>
      <c r="AJ18" s="117">
        <v>1</v>
      </c>
      <c r="AK18" s="116"/>
      <c r="AL18" s="117" t="s">
        <v>1245</v>
      </c>
      <c r="AM18" s="117">
        <v>2000</v>
      </c>
      <c r="AN18" s="116"/>
      <c r="AO18" s="333">
        <v>43527</v>
      </c>
      <c r="AP18" s="111" t="s">
        <v>1010</v>
      </c>
      <c r="AQ18" s="110" t="s">
        <v>1035</v>
      </c>
      <c r="AR18" s="109" t="s">
        <v>1010</v>
      </c>
      <c r="AS18" s="109"/>
      <c r="AT18" s="109"/>
      <c r="AU18" s="109"/>
      <c r="AV18" s="109"/>
    </row>
    <row r="19" spans="1:48" s="142" customFormat="1" ht="16.5" hidden="1" customHeight="1">
      <c r="A19" s="116" t="s">
        <v>2420</v>
      </c>
      <c r="B19" s="198" t="s">
        <v>68</v>
      </c>
      <c r="C19" s="253">
        <v>450034</v>
      </c>
      <c r="D19" s="246" t="s">
        <v>22</v>
      </c>
      <c r="E19" s="116" t="s">
        <v>2419</v>
      </c>
      <c r="F19" s="116" t="s">
        <v>2418</v>
      </c>
      <c r="G19" s="116" t="s">
        <v>14</v>
      </c>
      <c r="H19" s="116" t="s">
        <v>69</v>
      </c>
      <c r="I19" s="116" t="s">
        <v>16</v>
      </c>
      <c r="J19" s="117" t="s">
        <v>17</v>
      </c>
      <c r="K19" s="116" t="s">
        <v>18</v>
      </c>
      <c r="L19" s="116" t="s">
        <v>19</v>
      </c>
      <c r="M19" s="181">
        <v>35566</v>
      </c>
      <c r="N19" s="181">
        <v>35906</v>
      </c>
      <c r="O19" s="181">
        <v>340.6</v>
      </c>
      <c r="P19" s="181"/>
      <c r="Q19" s="175">
        <v>44370</v>
      </c>
      <c r="R19" s="175">
        <v>44399</v>
      </c>
      <c r="S19" s="124">
        <f t="shared" si="0"/>
        <v>44406</v>
      </c>
      <c r="T19" s="123">
        <f t="shared" si="1"/>
        <v>5</v>
      </c>
      <c r="U19" s="241">
        <v>3915.21</v>
      </c>
      <c r="V19" s="249">
        <v>2184352</v>
      </c>
      <c r="W19" s="188">
        <v>44427</v>
      </c>
      <c r="X19" s="248">
        <v>3915.21</v>
      </c>
      <c r="Y19" s="177">
        <v>8</v>
      </c>
      <c r="Z19" s="176">
        <v>44218</v>
      </c>
      <c r="AA19" s="175">
        <v>44219</v>
      </c>
      <c r="AB19" s="175">
        <v>44369</v>
      </c>
      <c r="AC19" s="116" t="s">
        <v>781</v>
      </c>
      <c r="AD19" s="226" t="s">
        <v>2417</v>
      </c>
      <c r="AE19" s="116" t="s">
        <v>2416</v>
      </c>
      <c r="AF19" s="116" t="s">
        <v>1974</v>
      </c>
      <c r="AG19" s="117" t="s">
        <v>1028</v>
      </c>
      <c r="AH19" s="117" t="s">
        <v>1017</v>
      </c>
      <c r="AI19" s="117" t="s">
        <v>1017</v>
      </c>
      <c r="AJ19" s="117">
        <v>1</v>
      </c>
      <c r="AK19" s="116"/>
      <c r="AL19" s="117"/>
      <c r="AM19" s="117"/>
      <c r="AN19" s="116"/>
      <c r="AO19" s="333">
        <v>44985</v>
      </c>
      <c r="AP19" s="333">
        <v>44985</v>
      </c>
      <c r="AQ19" s="110"/>
      <c r="AR19" s="109">
        <v>6</v>
      </c>
      <c r="AS19" s="109"/>
      <c r="AT19" s="109"/>
      <c r="AU19" s="109"/>
      <c r="AV19" s="109"/>
    </row>
    <row r="20" spans="1:48" s="142" customFormat="1" ht="16.5" hidden="1" customHeight="1">
      <c r="A20" s="116" t="s">
        <v>2415</v>
      </c>
      <c r="B20" s="187" t="s">
        <v>70</v>
      </c>
      <c r="C20" s="253">
        <v>438718</v>
      </c>
      <c r="D20" s="244" t="s">
        <v>42</v>
      </c>
      <c r="E20" s="119" t="s">
        <v>2414</v>
      </c>
      <c r="F20" s="145" t="s">
        <v>2413</v>
      </c>
      <c r="G20" s="116" t="s">
        <v>14</v>
      </c>
      <c r="H20" s="116" t="s">
        <v>45</v>
      </c>
      <c r="I20" s="116" t="s">
        <v>16</v>
      </c>
      <c r="J20" s="117" t="s">
        <v>17</v>
      </c>
      <c r="K20" s="116" t="s">
        <v>18</v>
      </c>
      <c r="L20" s="116" t="s">
        <v>19</v>
      </c>
      <c r="M20" s="181">
        <v>21765</v>
      </c>
      <c r="N20" s="181">
        <v>21908</v>
      </c>
      <c r="O20" s="181">
        <v>146</v>
      </c>
      <c r="P20" s="181"/>
      <c r="Q20" s="175">
        <v>44617</v>
      </c>
      <c r="R20" s="175">
        <v>44644</v>
      </c>
      <c r="S20" s="124">
        <f t="shared" si="0"/>
        <v>44651</v>
      </c>
      <c r="T20" s="123">
        <f t="shared" si="1"/>
        <v>5</v>
      </c>
      <c r="U20" s="241">
        <v>1069.56</v>
      </c>
      <c r="V20" s="249">
        <v>2260605</v>
      </c>
      <c r="W20" s="270">
        <v>44671</v>
      </c>
      <c r="X20" s="248">
        <v>1069.56</v>
      </c>
      <c r="Y20" s="148">
        <v>0</v>
      </c>
      <c r="Z20" s="176"/>
      <c r="AA20" s="175"/>
      <c r="AB20" s="175">
        <v>44464</v>
      </c>
      <c r="AC20" s="116" t="s">
        <v>781</v>
      </c>
      <c r="AD20" s="334" t="s">
        <v>2412</v>
      </c>
      <c r="AE20" s="116" t="s">
        <v>2411</v>
      </c>
      <c r="AF20" s="116" t="s">
        <v>1974</v>
      </c>
      <c r="AG20" s="117" t="s">
        <v>1028</v>
      </c>
      <c r="AH20" s="117" t="s">
        <v>1017</v>
      </c>
      <c r="AI20" s="117" t="s">
        <v>1020</v>
      </c>
      <c r="AJ20" s="117">
        <v>1</v>
      </c>
      <c r="AK20" s="116"/>
      <c r="AL20" s="117"/>
      <c r="AM20" s="117"/>
      <c r="AN20" s="116"/>
      <c r="AO20" s="333">
        <v>44690</v>
      </c>
      <c r="AP20" s="333">
        <v>44690</v>
      </c>
      <c r="AQ20" s="110"/>
      <c r="AR20" s="109">
        <v>6</v>
      </c>
      <c r="AS20" s="109"/>
      <c r="AT20" s="109"/>
      <c r="AU20" s="109"/>
      <c r="AV20" s="109"/>
    </row>
    <row r="21" spans="1:48" s="142" customFormat="1" ht="16.5" hidden="1" customHeight="1">
      <c r="A21" s="116" t="s">
        <v>2415</v>
      </c>
      <c r="B21" s="187" t="s">
        <v>70</v>
      </c>
      <c r="C21" s="253">
        <v>438718</v>
      </c>
      <c r="D21" s="244" t="s">
        <v>42</v>
      </c>
      <c r="E21" s="119" t="s">
        <v>2414</v>
      </c>
      <c r="F21" s="145" t="s">
        <v>2413</v>
      </c>
      <c r="G21" s="116" t="s">
        <v>14</v>
      </c>
      <c r="H21" s="116" t="s">
        <v>45</v>
      </c>
      <c r="I21" s="116" t="s">
        <v>16</v>
      </c>
      <c r="J21" s="117" t="s">
        <v>17</v>
      </c>
      <c r="K21" s="116" t="s">
        <v>18</v>
      </c>
      <c r="L21" s="116" t="s">
        <v>19</v>
      </c>
      <c r="M21" s="181">
        <v>13571</v>
      </c>
      <c r="N21" s="181">
        <v>13731</v>
      </c>
      <c r="O21" s="181">
        <v>160</v>
      </c>
      <c r="P21" s="181"/>
      <c r="Q21" s="175">
        <v>44617</v>
      </c>
      <c r="R21" s="175">
        <v>44644</v>
      </c>
      <c r="S21" s="124">
        <f t="shared" si="0"/>
        <v>44651</v>
      </c>
      <c r="T21" s="123">
        <v>5</v>
      </c>
      <c r="U21" s="241">
        <v>1297.4100000000001</v>
      </c>
      <c r="V21" s="249">
        <v>2260605</v>
      </c>
      <c r="W21" s="270">
        <v>44671</v>
      </c>
      <c r="X21" s="248">
        <v>1297.4100000000001</v>
      </c>
      <c r="Y21" s="148">
        <v>0</v>
      </c>
      <c r="Z21" s="176"/>
      <c r="AA21" s="175"/>
      <c r="AB21" s="175"/>
      <c r="AC21" s="116" t="s">
        <v>781</v>
      </c>
      <c r="AD21" s="334" t="s">
        <v>2412</v>
      </c>
      <c r="AE21" s="116" t="s">
        <v>2411</v>
      </c>
      <c r="AF21" s="116" t="s">
        <v>1974</v>
      </c>
      <c r="AG21" s="117" t="s">
        <v>1028</v>
      </c>
      <c r="AH21" s="117" t="s">
        <v>1017</v>
      </c>
      <c r="AI21" s="117" t="s">
        <v>1020</v>
      </c>
      <c r="AJ21" s="117">
        <v>1</v>
      </c>
      <c r="AK21" s="116"/>
      <c r="AL21" s="117"/>
      <c r="AM21" s="117"/>
      <c r="AN21" s="116"/>
      <c r="AO21" s="333">
        <v>44895</v>
      </c>
      <c r="AP21" s="333">
        <v>44690</v>
      </c>
      <c r="AQ21" s="110"/>
      <c r="AR21" s="109">
        <v>6</v>
      </c>
      <c r="AS21" s="109"/>
      <c r="AT21" s="109"/>
      <c r="AU21" s="109"/>
      <c r="AV21" s="109"/>
    </row>
    <row r="22" spans="1:48" s="142" customFormat="1" ht="16.5" hidden="1" customHeight="1">
      <c r="A22" s="116" t="s">
        <v>71</v>
      </c>
      <c r="B22" s="187" t="s">
        <v>72</v>
      </c>
      <c r="C22" s="253">
        <v>105901</v>
      </c>
      <c r="D22" s="244" t="s">
        <v>47</v>
      </c>
      <c r="E22" s="119" t="s">
        <v>73</v>
      </c>
      <c r="F22" s="145">
        <v>5845084</v>
      </c>
      <c r="G22" s="116" t="s">
        <v>14</v>
      </c>
      <c r="H22" s="116" t="s">
        <v>39</v>
      </c>
      <c r="I22" s="116" t="s">
        <v>16</v>
      </c>
      <c r="J22" s="117" t="s">
        <v>17</v>
      </c>
      <c r="K22" s="116" t="s">
        <v>18</v>
      </c>
      <c r="L22" s="116" t="s">
        <v>74</v>
      </c>
      <c r="M22" s="181">
        <v>9606</v>
      </c>
      <c r="N22" s="181">
        <v>9701</v>
      </c>
      <c r="O22" s="181">
        <v>95</v>
      </c>
      <c r="P22" s="181"/>
      <c r="Q22" s="175">
        <v>43800</v>
      </c>
      <c r="R22" s="175">
        <v>43830</v>
      </c>
      <c r="S22" s="124">
        <f t="shared" si="0"/>
        <v>43837</v>
      </c>
      <c r="T22" s="123">
        <f t="shared" ref="T22:T85" si="2">WEEKNUM(S22,1)-WEEKNUM(DATE(YEAR(S22),MONTH(S22),1),1)+1</f>
        <v>2</v>
      </c>
      <c r="U22" s="241">
        <v>778.05</v>
      </c>
      <c r="V22" s="249"/>
      <c r="W22" s="188">
        <v>43844</v>
      </c>
      <c r="X22" s="248">
        <v>778.05</v>
      </c>
      <c r="Y22" s="177">
        <v>20</v>
      </c>
      <c r="Z22" s="175" t="s">
        <v>2410</v>
      </c>
      <c r="AA22" s="175">
        <v>43831</v>
      </c>
      <c r="AB22" s="175">
        <v>44469</v>
      </c>
      <c r="AC22" s="116" t="s">
        <v>784</v>
      </c>
      <c r="AD22" s="116" t="s">
        <v>2409</v>
      </c>
      <c r="AE22" s="116" t="s">
        <v>2408</v>
      </c>
      <c r="AF22" s="116" t="s">
        <v>2006</v>
      </c>
      <c r="AG22" s="117" t="s">
        <v>1028</v>
      </c>
      <c r="AH22" s="117" t="s">
        <v>1017</v>
      </c>
      <c r="AI22" s="117" t="s">
        <v>1020</v>
      </c>
      <c r="AJ22" s="117">
        <v>1</v>
      </c>
      <c r="AK22" s="116"/>
      <c r="AL22" s="117"/>
      <c r="AM22" s="117"/>
      <c r="AN22" s="116"/>
      <c r="AO22" s="333">
        <v>44691</v>
      </c>
      <c r="AP22" s="333">
        <v>44691</v>
      </c>
      <c r="AQ22" s="110"/>
      <c r="AR22" s="109">
        <v>6</v>
      </c>
      <c r="AS22" s="109"/>
      <c r="AT22" s="109"/>
      <c r="AU22" s="109"/>
      <c r="AV22" s="109"/>
    </row>
    <row r="23" spans="1:48" s="142" customFormat="1" ht="16.5" hidden="1" customHeight="1">
      <c r="A23" s="119" t="s">
        <v>75</v>
      </c>
      <c r="B23" s="187"/>
      <c r="C23" s="332">
        <v>459172</v>
      </c>
      <c r="D23" s="244" t="s">
        <v>64</v>
      </c>
      <c r="E23" s="119" t="s">
        <v>2407</v>
      </c>
      <c r="F23" s="286" t="s">
        <v>2406</v>
      </c>
      <c r="G23" s="116" t="s">
        <v>14</v>
      </c>
      <c r="H23" s="116" t="s">
        <v>76</v>
      </c>
      <c r="I23" s="116" t="s">
        <v>16</v>
      </c>
      <c r="J23" s="117" t="s">
        <v>17</v>
      </c>
      <c r="K23" s="116" t="s">
        <v>18</v>
      </c>
      <c r="L23" s="116" t="s">
        <v>19</v>
      </c>
      <c r="M23" s="181">
        <v>26681</v>
      </c>
      <c r="N23" s="181">
        <v>27035</v>
      </c>
      <c r="O23" s="181">
        <v>354</v>
      </c>
      <c r="P23" s="181"/>
      <c r="Q23" s="175">
        <v>44547</v>
      </c>
      <c r="R23" s="175">
        <v>44578</v>
      </c>
      <c r="S23" s="124">
        <f t="shared" si="0"/>
        <v>44585</v>
      </c>
      <c r="T23" s="123">
        <f t="shared" si="2"/>
        <v>5</v>
      </c>
      <c r="U23" s="225">
        <v>3047.94</v>
      </c>
      <c r="V23" s="150">
        <v>2246313</v>
      </c>
      <c r="W23" s="188">
        <v>44629</v>
      </c>
      <c r="X23" s="225">
        <v>3047.94</v>
      </c>
      <c r="Y23" s="177"/>
      <c r="Z23" s="176"/>
      <c r="AA23" s="175"/>
      <c r="AB23" s="175"/>
      <c r="AC23" s="116" t="s">
        <v>781</v>
      </c>
      <c r="AD23" s="116" t="s">
        <v>2405</v>
      </c>
      <c r="AE23" s="116" t="s">
        <v>2404</v>
      </c>
      <c r="AF23" s="116" t="s">
        <v>2050</v>
      </c>
      <c r="AG23" s="117" t="s">
        <v>1028</v>
      </c>
      <c r="AH23" s="117" t="s">
        <v>1017</v>
      </c>
      <c r="AI23" s="117" t="s">
        <v>1020</v>
      </c>
      <c r="AJ23" s="117">
        <v>1</v>
      </c>
      <c r="AK23" s="330"/>
      <c r="AL23" s="331"/>
      <c r="AM23" s="331"/>
      <c r="AN23" s="330"/>
      <c r="AO23" s="111">
        <v>45171</v>
      </c>
      <c r="AP23" s="111">
        <v>45171</v>
      </c>
      <c r="AQ23" s="110"/>
      <c r="AR23" s="109">
        <v>6</v>
      </c>
      <c r="AS23" s="109"/>
      <c r="AT23" s="109"/>
      <c r="AU23" s="109"/>
      <c r="AV23" s="109"/>
    </row>
    <row r="24" spans="1:48" s="142" customFormat="1" ht="16.5" hidden="1" customHeight="1">
      <c r="A24" s="119" t="s">
        <v>77</v>
      </c>
      <c r="B24" s="187" t="s">
        <v>78</v>
      </c>
      <c r="C24" s="118">
        <v>457869</v>
      </c>
      <c r="D24" s="244" t="s">
        <v>47</v>
      </c>
      <c r="E24" s="119" t="s">
        <v>79</v>
      </c>
      <c r="F24" s="275">
        <v>9178733827</v>
      </c>
      <c r="G24" s="116" t="s">
        <v>14</v>
      </c>
      <c r="H24" s="116" t="s">
        <v>39</v>
      </c>
      <c r="I24" s="116" t="s">
        <v>16</v>
      </c>
      <c r="J24" s="117" t="s">
        <v>17</v>
      </c>
      <c r="K24" s="116" t="s">
        <v>18</v>
      </c>
      <c r="L24" s="116" t="s">
        <v>19</v>
      </c>
      <c r="M24" s="181">
        <v>26127</v>
      </c>
      <c r="N24" s="181">
        <v>26614</v>
      </c>
      <c r="O24" s="181">
        <v>487</v>
      </c>
      <c r="P24" s="181"/>
      <c r="Q24" s="175">
        <v>44378</v>
      </c>
      <c r="R24" s="175">
        <v>44398</v>
      </c>
      <c r="S24" s="124">
        <f t="shared" si="0"/>
        <v>44405</v>
      </c>
      <c r="T24" s="123">
        <f t="shared" si="2"/>
        <v>5</v>
      </c>
      <c r="U24" s="241">
        <v>3798.6</v>
      </c>
      <c r="V24" s="240">
        <v>2206580</v>
      </c>
      <c r="W24" s="188">
        <v>44502</v>
      </c>
      <c r="X24" s="248">
        <v>1899.3</v>
      </c>
      <c r="Y24" s="177"/>
      <c r="Z24" s="175"/>
      <c r="AA24" s="175"/>
      <c r="AB24" s="175"/>
      <c r="AC24" s="116" t="s">
        <v>781</v>
      </c>
      <c r="AD24" s="116"/>
      <c r="AE24" s="116" t="s">
        <v>2403</v>
      </c>
      <c r="AF24" s="116" t="s">
        <v>2401</v>
      </c>
      <c r="AG24" s="117" t="s">
        <v>1028</v>
      </c>
      <c r="AH24" s="117" t="s">
        <v>1017</v>
      </c>
      <c r="AI24" s="117" t="s">
        <v>1020</v>
      </c>
      <c r="AJ24" s="117">
        <v>1</v>
      </c>
      <c r="AK24" s="116"/>
      <c r="AL24" s="117"/>
      <c r="AM24" s="117"/>
      <c r="AN24" s="116"/>
      <c r="AO24" s="111">
        <v>45811</v>
      </c>
      <c r="AP24" s="111">
        <v>45811</v>
      </c>
      <c r="AQ24" s="110"/>
      <c r="AR24" s="109">
        <v>12</v>
      </c>
      <c r="AS24" s="109"/>
      <c r="AT24" s="109"/>
      <c r="AU24" s="109"/>
      <c r="AV24" s="109"/>
    </row>
    <row r="25" spans="1:48" s="142" customFormat="1" ht="16.5" hidden="1" customHeight="1">
      <c r="A25" s="119" t="s">
        <v>77</v>
      </c>
      <c r="B25" s="187" t="s">
        <v>80</v>
      </c>
      <c r="C25" s="118">
        <v>457869</v>
      </c>
      <c r="D25" s="329" t="s">
        <v>47</v>
      </c>
      <c r="E25" s="119" t="s">
        <v>79</v>
      </c>
      <c r="F25" s="258">
        <v>9178733827</v>
      </c>
      <c r="G25" s="197" t="s">
        <v>14</v>
      </c>
      <c r="H25" s="116" t="s">
        <v>39</v>
      </c>
      <c r="I25" s="116" t="s">
        <v>16</v>
      </c>
      <c r="J25" s="117" t="s">
        <v>17</v>
      </c>
      <c r="K25" s="116" t="s">
        <v>18</v>
      </c>
      <c r="L25" s="116" t="s">
        <v>19</v>
      </c>
      <c r="M25" s="181">
        <v>19908</v>
      </c>
      <c r="N25" s="181">
        <v>20533</v>
      </c>
      <c r="O25" s="181">
        <v>625</v>
      </c>
      <c r="P25" s="181"/>
      <c r="Q25" s="175">
        <v>44378</v>
      </c>
      <c r="R25" s="175">
        <v>44398</v>
      </c>
      <c r="S25" s="124">
        <f t="shared" si="0"/>
        <v>44405</v>
      </c>
      <c r="T25" s="123">
        <f t="shared" si="2"/>
        <v>5</v>
      </c>
      <c r="U25" s="241">
        <v>4875</v>
      </c>
      <c r="V25" s="240">
        <v>2206584</v>
      </c>
      <c r="W25" s="188">
        <v>44502</v>
      </c>
      <c r="X25" s="248">
        <v>4875</v>
      </c>
      <c r="Y25" s="177"/>
      <c r="Z25" s="175"/>
      <c r="AA25" s="175"/>
      <c r="AB25" s="175"/>
      <c r="AC25" s="116" t="s">
        <v>781</v>
      </c>
      <c r="AD25" s="116"/>
      <c r="AE25" s="116" t="s">
        <v>2402</v>
      </c>
      <c r="AF25" s="116" t="s">
        <v>2401</v>
      </c>
      <c r="AG25" s="117" t="s">
        <v>1028</v>
      </c>
      <c r="AH25" s="117" t="s">
        <v>1017</v>
      </c>
      <c r="AI25" s="117" t="s">
        <v>1020</v>
      </c>
      <c r="AJ25" s="117">
        <v>1</v>
      </c>
      <c r="AK25" s="116"/>
      <c r="AL25" s="117"/>
      <c r="AM25" s="117"/>
      <c r="AN25" s="116"/>
      <c r="AO25" s="111">
        <v>45841</v>
      </c>
      <c r="AP25" s="111">
        <v>45841</v>
      </c>
      <c r="AQ25" s="110"/>
      <c r="AR25" s="109">
        <v>12</v>
      </c>
      <c r="AS25" s="109"/>
      <c r="AT25" s="109"/>
      <c r="AU25" s="109"/>
      <c r="AV25" s="109"/>
    </row>
    <row r="26" spans="1:48" s="142" customFormat="1" ht="16.5" hidden="1" customHeight="1">
      <c r="A26" s="116" t="s">
        <v>81</v>
      </c>
      <c r="B26" s="187" t="s">
        <v>82</v>
      </c>
      <c r="C26" s="118">
        <v>457800</v>
      </c>
      <c r="D26" s="329" t="s">
        <v>48</v>
      </c>
      <c r="E26" s="119" t="s">
        <v>2400</v>
      </c>
      <c r="F26" s="258" t="s">
        <v>2399</v>
      </c>
      <c r="G26" s="197" t="s">
        <v>38</v>
      </c>
      <c r="H26" s="116" t="s">
        <v>83</v>
      </c>
      <c r="I26" s="116" t="s">
        <v>16</v>
      </c>
      <c r="J26" s="117" t="s">
        <v>17</v>
      </c>
      <c r="K26" s="116" t="s">
        <v>18</v>
      </c>
      <c r="L26" s="116" t="s">
        <v>19</v>
      </c>
      <c r="M26" s="181">
        <v>39149</v>
      </c>
      <c r="N26" s="181">
        <v>39427</v>
      </c>
      <c r="O26" s="181">
        <v>278</v>
      </c>
      <c r="P26" s="181"/>
      <c r="Q26" s="175">
        <v>44515</v>
      </c>
      <c r="R26" s="175">
        <v>44545</v>
      </c>
      <c r="S26" s="124">
        <f t="shared" si="0"/>
        <v>44552</v>
      </c>
      <c r="T26" s="123">
        <f t="shared" si="2"/>
        <v>4</v>
      </c>
      <c r="U26" s="241">
        <v>2304.62</v>
      </c>
      <c r="V26" s="263">
        <v>2255580</v>
      </c>
      <c r="W26" s="188">
        <v>44655</v>
      </c>
      <c r="X26" s="178">
        <v>2304.62</v>
      </c>
      <c r="Y26" s="177"/>
      <c r="Z26" s="176"/>
      <c r="AA26" s="175"/>
      <c r="AB26" s="175"/>
      <c r="AC26" s="116" t="s">
        <v>781</v>
      </c>
      <c r="AD26" s="116" t="s">
        <v>2398</v>
      </c>
      <c r="AE26" s="116" t="s">
        <v>2397</v>
      </c>
      <c r="AF26" s="116" t="s">
        <v>1974</v>
      </c>
      <c r="AG26" s="117" t="s">
        <v>1028</v>
      </c>
      <c r="AH26" s="117" t="s">
        <v>1017</v>
      </c>
      <c r="AI26" s="117" t="s">
        <v>1017</v>
      </c>
      <c r="AJ26" s="117">
        <v>1</v>
      </c>
      <c r="AK26" s="116"/>
      <c r="AL26" s="117"/>
      <c r="AM26" s="117"/>
      <c r="AN26" s="116"/>
      <c r="AO26" s="111">
        <v>44697</v>
      </c>
      <c r="AP26" s="111">
        <v>44697</v>
      </c>
      <c r="AQ26" s="110"/>
      <c r="AR26" s="109">
        <v>6</v>
      </c>
      <c r="AS26" s="109"/>
      <c r="AT26" s="109" t="s">
        <v>2396</v>
      </c>
      <c r="AU26" s="109">
        <v>79442621</v>
      </c>
      <c r="AV26" s="153" t="s">
        <v>2395</v>
      </c>
    </row>
    <row r="27" spans="1:48" s="142" customFormat="1" ht="16.5" hidden="1" customHeight="1">
      <c r="A27" s="116" t="s">
        <v>2394</v>
      </c>
      <c r="B27" s="187" t="s">
        <v>84</v>
      </c>
      <c r="C27" s="118">
        <v>456224</v>
      </c>
      <c r="D27" s="329" t="s">
        <v>22</v>
      </c>
      <c r="E27" s="119" t="s">
        <v>2387</v>
      </c>
      <c r="F27" s="145">
        <v>9155959971</v>
      </c>
      <c r="G27" s="197" t="s">
        <v>14</v>
      </c>
      <c r="H27" s="116" t="s">
        <v>55</v>
      </c>
      <c r="I27" s="116" t="s">
        <v>16</v>
      </c>
      <c r="J27" s="117" t="s">
        <v>17</v>
      </c>
      <c r="K27" s="116" t="s">
        <v>18</v>
      </c>
      <c r="L27" s="116" t="s">
        <v>19</v>
      </c>
      <c r="M27" s="181"/>
      <c r="N27" s="181"/>
      <c r="O27" s="181">
        <v>72</v>
      </c>
      <c r="P27" s="181"/>
      <c r="Q27" s="175">
        <v>44220</v>
      </c>
      <c r="R27" s="175">
        <v>44250</v>
      </c>
      <c r="S27" s="124">
        <f t="shared" si="0"/>
        <v>44257</v>
      </c>
      <c r="T27" s="123">
        <f t="shared" si="2"/>
        <v>1</v>
      </c>
      <c r="U27" s="241">
        <v>612</v>
      </c>
      <c r="V27" s="249">
        <v>2179742</v>
      </c>
      <c r="W27" s="188">
        <v>44410</v>
      </c>
      <c r="X27" s="248">
        <v>612</v>
      </c>
      <c r="Y27" s="177"/>
      <c r="Z27" s="176"/>
      <c r="AA27" s="175"/>
      <c r="AB27" s="175"/>
      <c r="AC27" s="116" t="s">
        <v>781</v>
      </c>
      <c r="AD27" s="328" t="s">
        <v>2386</v>
      </c>
      <c r="AE27" s="116" t="s">
        <v>2393</v>
      </c>
      <c r="AF27" s="116" t="s">
        <v>1974</v>
      </c>
      <c r="AG27" s="117" t="s">
        <v>1028</v>
      </c>
      <c r="AH27" s="117" t="s">
        <v>1017</v>
      </c>
      <c r="AI27" s="117" t="s">
        <v>1020</v>
      </c>
      <c r="AJ27" s="117">
        <v>1</v>
      </c>
      <c r="AK27" s="116"/>
      <c r="AL27" s="117"/>
      <c r="AM27" s="117"/>
      <c r="AN27" s="116"/>
      <c r="AO27" s="111">
        <v>44617</v>
      </c>
      <c r="AP27" s="111">
        <v>44617</v>
      </c>
      <c r="AQ27" s="110"/>
      <c r="AR27" s="109">
        <v>6</v>
      </c>
      <c r="AS27" s="109"/>
      <c r="AT27" s="109"/>
      <c r="AU27" s="109"/>
      <c r="AV27" s="109"/>
    </row>
    <row r="28" spans="1:48" s="142" customFormat="1" ht="16.5" hidden="1" customHeight="1">
      <c r="A28" s="116" t="s">
        <v>2392</v>
      </c>
      <c r="B28" s="187" t="s">
        <v>85</v>
      </c>
      <c r="C28" s="118">
        <v>456224</v>
      </c>
      <c r="D28" s="329" t="s">
        <v>22</v>
      </c>
      <c r="E28" s="119" t="s">
        <v>2387</v>
      </c>
      <c r="F28" s="145">
        <v>9155959971</v>
      </c>
      <c r="G28" s="197" t="s">
        <v>14</v>
      </c>
      <c r="H28" s="116" t="s">
        <v>55</v>
      </c>
      <c r="I28" s="116" t="s">
        <v>16</v>
      </c>
      <c r="J28" s="117" t="s">
        <v>17</v>
      </c>
      <c r="K28" s="116" t="s">
        <v>18</v>
      </c>
      <c r="L28" s="116" t="s">
        <v>19</v>
      </c>
      <c r="M28" s="181"/>
      <c r="N28" s="181"/>
      <c r="O28" s="181">
        <v>179</v>
      </c>
      <c r="P28" s="181"/>
      <c r="Q28" s="175">
        <v>44493</v>
      </c>
      <c r="R28" s="175">
        <v>44523</v>
      </c>
      <c r="S28" s="124">
        <f t="shared" si="0"/>
        <v>44530</v>
      </c>
      <c r="T28" s="123">
        <f t="shared" si="2"/>
        <v>5</v>
      </c>
      <c r="U28" s="241">
        <v>1969</v>
      </c>
      <c r="V28" s="249">
        <v>2223681</v>
      </c>
      <c r="W28" s="188">
        <v>44553</v>
      </c>
      <c r="X28" s="248">
        <v>1969</v>
      </c>
      <c r="Y28" s="177"/>
      <c r="Z28" s="176"/>
      <c r="AA28" s="175"/>
      <c r="AB28" s="175"/>
      <c r="AC28" s="116" t="s">
        <v>781</v>
      </c>
      <c r="AD28" s="328" t="s">
        <v>2386</v>
      </c>
      <c r="AE28" s="116" t="s">
        <v>2391</v>
      </c>
      <c r="AF28" s="116" t="s">
        <v>1974</v>
      </c>
      <c r="AG28" s="117" t="s">
        <v>1028</v>
      </c>
      <c r="AH28" s="117" t="s">
        <v>1017</v>
      </c>
      <c r="AI28" s="117" t="s">
        <v>1020</v>
      </c>
      <c r="AJ28" s="117">
        <v>1</v>
      </c>
      <c r="AK28" s="116"/>
      <c r="AL28" s="117"/>
      <c r="AM28" s="117"/>
      <c r="AN28" s="116"/>
      <c r="AO28" s="111">
        <v>44625</v>
      </c>
      <c r="AP28" s="111">
        <v>44625</v>
      </c>
      <c r="AQ28" s="110"/>
      <c r="AR28" s="109">
        <v>6</v>
      </c>
      <c r="AS28" s="109"/>
      <c r="AT28" s="109"/>
      <c r="AU28" s="109"/>
      <c r="AV28" s="109"/>
    </row>
    <row r="29" spans="1:48" s="142" customFormat="1" ht="16.5" hidden="1" customHeight="1">
      <c r="A29" s="116" t="s">
        <v>2390</v>
      </c>
      <c r="B29" s="187" t="s">
        <v>86</v>
      </c>
      <c r="C29" s="118">
        <v>456224</v>
      </c>
      <c r="D29" s="329" t="s">
        <v>22</v>
      </c>
      <c r="E29" s="119" t="s">
        <v>2387</v>
      </c>
      <c r="F29" s="145">
        <v>9155959971</v>
      </c>
      <c r="G29" s="197" t="s">
        <v>14</v>
      </c>
      <c r="H29" s="116" t="s">
        <v>55</v>
      </c>
      <c r="I29" s="116" t="s">
        <v>16</v>
      </c>
      <c r="J29" s="117" t="s">
        <v>17</v>
      </c>
      <c r="K29" s="116" t="s">
        <v>18</v>
      </c>
      <c r="L29" s="116" t="s">
        <v>19</v>
      </c>
      <c r="M29" s="181"/>
      <c r="N29" s="181"/>
      <c r="O29" s="181">
        <v>127</v>
      </c>
      <c r="P29" s="181"/>
      <c r="Q29" s="175">
        <v>44493</v>
      </c>
      <c r="R29" s="175">
        <v>44523</v>
      </c>
      <c r="S29" s="124">
        <f t="shared" si="0"/>
        <v>44530</v>
      </c>
      <c r="T29" s="123">
        <f t="shared" si="2"/>
        <v>5</v>
      </c>
      <c r="U29" s="241">
        <v>1397</v>
      </c>
      <c r="V29" s="249">
        <v>2223683</v>
      </c>
      <c r="W29" s="188">
        <v>44553</v>
      </c>
      <c r="X29" s="248">
        <v>1397</v>
      </c>
      <c r="Y29" s="177"/>
      <c r="Z29" s="176"/>
      <c r="AA29" s="175"/>
      <c r="AB29" s="175"/>
      <c r="AC29" s="116" t="s">
        <v>781</v>
      </c>
      <c r="AD29" s="328" t="s">
        <v>2386</v>
      </c>
      <c r="AE29" s="116" t="s">
        <v>2389</v>
      </c>
      <c r="AF29" s="116" t="s">
        <v>1974</v>
      </c>
      <c r="AG29" s="117" t="s">
        <v>1028</v>
      </c>
      <c r="AH29" s="117" t="s">
        <v>1017</v>
      </c>
      <c r="AI29" s="117" t="s">
        <v>1020</v>
      </c>
      <c r="AJ29" s="117">
        <v>1</v>
      </c>
      <c r="AK29" s="116"/>
      <c r="AL29" s="117"/>
      <c r="AM29" s="117"/>
      <c r="AN29" s="116"/>
      <c r="AO29" s="111">
        <v>44697</v>
      </c>
      <c r="AP29" s="111">
        <v>44697</v>
      </c>
      <c r="AQ29" s="110"/>
      <c r="AR29" s="109">
        <v>6</v>
      </c>
      <c r="AS29" s="109"/>
      <c r="AT29" s="109"/>
      <c r="AU29" s="109"/>
      <c r="AV29" s="109"/>
    </row>
    <row r="30" spans="1:48" s="142" customFormat="1" ht="16.5" hidden="1" customHeight="1">
      <c r="A30" s="116" t="s">
        <v>2388</v>
      </c>
      <c r="B30" s="187" t="s">
        <v>87</v>
      </c>
      <c r="C30" s="118">
        <v>456224</v>
      </c>
      <c r="D30" s="244" t="s">
        <v>22</v>
      </c>
      <c r="E30" s="119" t="s">
        <v>2387</v>
      </c>
      <c r="F30" s="286">
        <v>9155959971</v>
      </c>
      <c r="G30" s="116" t="s">
        <v>14</v>
      </c>
      <c r="H30" s="116" t="s">
        <v>55</v>
      </c>
      <c r="I30" s="116" t="s">
        <v>16</v>
      </c>
      <c r="J30" s="117" t="s">
        <v>17</v>
      </c>
      <c r="K30" s="116" t="s">
        <v>18</v>
      </c>
      <c r="L30" s="116" t="s">
        <v>19</v>
      </c>
      <c r="M30" s="181"/>
      <c r="N30" s="181"/>
      <c r="O30" s="181">
        <v>123</v>
      </c>
      <c r="P30" s="181"/>
      <c r="Q30" s="175">
        <v>44493</v>
      </c>
      <c r="R30" s="175">
        <v>44523</v>
      </c>
      <c r="S30" s="124">
        <f t="shared" si="0"/>
        <v>44530</v>
      </c>
      <c r="T30" s="123">
        <f t="shared" si="2"/>
        <v>5</v>
      </c>
      <c r="U30" s="241">
        <v>1353</v>
      </c>
      <c r="V30" s="249">
        <v>2223687</v>
      </c>
      <c r="W30" s="188">
        <v>44553</v>
      </c>
      <c r="X30" s="248">
        <v>1353</v>
      </c>
      <c r="Y30" s="177"/>
      <c r="Z30" s="176"/>
      <c r="AA30" s="175"/>
      <c r="AB30" s="175"/>
      <c r="AC30" s="116" t="s">
        <v>781</v>
      </c>
      <c r="AD30" s="328" t="s">
        <v>2386</v>
      </c>
      <c r="AE30" s="116" t="s">
        <v>2385</v>
      </c>
      <c r="AF30" s="116" t="s">
        <v>1934</v>
      </c>
      <c r="AG30" s="117" t="s">
        <v>1028</v>
      </c>
      <c r="AH30" s="117" t="s">
        <v>1017</v>
      </c>
      <c r="AI30" s="117" t="s">
        <v>1020</v>
      </c>
      <c r="AJ30" s="117">
        <v>1</v>
      </c>
      <c r="AK30" s="116"/>
      <c r="AL30" s="117"/>
      <c r="AM30" s="117"/>
      <c r="AN30" s="116"/>
      <c r="AO30" s="111">
        <v>44773</v>
      </c>
      <c r="AP30" s="111">
        <v>44773</v>
      </c>
      <c r="AQ30" s="110"/>
      <c r="AR30" s="109">
        <v>12</v>
      </c>
      <c r="AS30" s="109"/>
      <c r="AT30" s="109"/>
      <c r="AU30" s="109"/>
      <c r="AV30" s="109"/>
    </row>
    <row r="31" spans="1:48" s="324" customFormat="1" ht="16.5" hidden="1" customHeight="1">
      <c r="A31" s="116" t="s">
        <v>88</v>
      </c>
      <c r="B31" s="198" t="s">
        <v>89</v>
      </c>
      <c r="C31" s="118">
        <v>457136</v>
      </c>
      <c r="D31" s="244" t="s">
        <v>13</v>
      </c>
      <c r="E31" s="259" t="s">
        <v>2380</v>
      </c>
      <c r="F31" s="258">
        <v>77444055</v>
      </c>
      <c r="G31" s="116" t="s">
        <v>38</v>
      </c>
      <c r="H31" s="116" t="s">
        <v>15</v>
      </c>
      <c r="I31" s="116" t="s">
        <v>16</v>
      </c>
      <c r="J31" s="117" t="s">
        <v>17</v>
      </c>
      <c r="K31" s="116" t="s">
        <v>18</v>
      </c>
      <c r="L31" s="116" t="s">
        <v>19</v>
      </c>
      <c r="M31" s="181">
        <v>19825</v>
      </c>
      <c r="N31" s="181">
        <v>19973</v>
      </c>
      <c r="O31" s="181">
        <v>148</v>
      </c>
      <c r="P31" s="181"/>
      <c r="Q31" s="175">
        <v>44197</v>
      </c>
      <c r="R31" s="175">
        <v>44227</v>
      </c>
      <c r="S31" s="124">
        <f t="shared" si="0"/>
        <v>44234</v>
      </c>
      <c r="T31" s="123">
        <f t="shared" si="2"/>
        <v>2</v>
      </c>
      <c r="U31" s="225">
        <v>1295</v>
      </c>
      <c r="V31" s="150">
        <v>2134436</v>
      </c>
      <c r="W31" s="188">
        <v>44258</v>
      </c>
      <c r="X31" s="178">
        <v>1295</v>
      </c>
      <c r="Y31" s="177">
        <v>9</v>
      </c>
      <c r="Z31" s="176"/>
      <c r="AA31" s="175"/>
      <c r="AB31" s="175"/>
      <c r="AC31" s="116" t="s">
        <v>781</v>
      </c>
      <c r="AD31" s="116" t="s">
        <v>2384</v>
      </c>
      <c r="AE31" s="116" t="s">
        <v>2383</v>
      </c>
      <c r="AF31" s="116" t="s">
        <v>1974</v>
      </c>
      <c r="AG31" s="117" t="s">
        <v>1028</v>
      </c>
      <c r="AH31" s="117" t="s">
        <v>1017</v>
      </c>
      <c r="AI31" s="117" t="s">
        <v>1017</v>
      </c>
      <c r="AJ31" s="117">
        <v>1</v>
      </c>
      <c r="AK31" s="116"/>
      <c r="AL31" s="117"/>
      <c r="AM31" s="117"/>
      <c r="AN31" s="116"/>
      <c r="AO31" s="327">
        <v>44617</v>
      </c>
      <c r="AP31" s="327">
        <v>44617</v>
      </c>
      <c r="AQ31" s="326"/>
      <c r="AR31" s="325">
        <v>6</v>
      </c>
      <c r="AS31" s="325"/>
      <c r="AT31" s="325"/>
      <c r="AU31" s="325"/>
      <c r="AV31" s="325"/>
    </row>
    <row r="32" spans="1:48" s="142" customFormat="1" ht="16.5" hidden="1" customHeight="1">
      <c r="A32" s="116" t="s">
        <v>88</v>
      </c>
      <c r="B32" s="198" t="s">
        <v>90</v>
      </c>
      <c r="C32" s="118">
        <v>457136</v>
      </c>
      <c r="D32" s="244" t="s">
        <v>13</v>
      </c>
      <c r="E32" s="259" t="s">
        <v>2380</v>
      </c>
      <c r="F32" s="258">
        <v>77444055</v>
      </c>
      <c r="G32" s="116" t="s">
        <v>38</v>
      </c>
      <c r="H32" s="116" t="s">
        <v>15</v>
      </c>
      <c r="I32" s="116" t="s">
        <v>16</v>
      </c>
      <c r="J32" s="117" t="s">
        <v>17</v>
      </c>
      <c r="K32" s="116" t="s">
        <v>18</v>
      </c>
      <c r="L32" s="116" t="s">
        <v>19</v>
      </c>
      <c r="M32" s="181">
        <v>7280</v>
      </c>
      <c r="N32" s="181">
        <v>7444</v>
      </c>
      <c r="O32" s="181">
        <v>164</v>
      </c>
      <c r="P32" s="181"/>
      <c r="Q32" s="175">
        <v>44197</v>
      </c>
      <c r="R32" s="175">
        <v>44227</v>
      </c>
      <c r="S32" s="124">
        <f t="shared" si="0"/>
        <v>44234</v>
      </c>
      <c r="T32" s="123">
        <f t="shared" si="2"/>
        <v>2</v>
      </c>
      <c r="U32" s="225">
        <v>1435</v>
      </c>
      <c r="V32" s="288">
        <v>2140702</v>
      </c>
      <c r="W32" s="178">
        <v>1435</v>
      </c>
      <c r="X32" s="178">
        <v>2103.87</v>
      </c>
      <c r="Y32" s="177">
        <v>9</v>
      </c>
      <c r="Z32" s="176"/>
      <c r="AA32" s="175"/>
      <c r="AB32" s="175"/>
      <c r="AC32" s="116" t="s">
        <v>781</v>
      </c>
      <c r="AD32" s="116"/>
      <c r="AE32" s="116" t="s">
        <v>2383</v>
      </c>
      <c r="AF32" s="116" t="s">
        <v>1974</v>
      </c>
      <c r="AG32" s="117" t="s">
        <v>1028</v>
      </c>
      <c r="AH32" s="117" t="s">
        <v>1017</v>
      </c>
      <c r="AI32" s="117" t="s">
        <v>1017</v>
      </c>
      <c r="AJ32" s="117">
        <v>1</v>
      </c>
      <c r="AK32" s="116"/>
      <c r="AL32" s="117"/>
      <c r="AM32" s="117"/>
      <c r="AN32" s="116"/>
      <c r="AO32" s="111">
        <v>44617</v>
      </c>
      <c r="AP32" s="111">
        <v>44617</v>
      </c>
      <c r="AQ32" s="110"/>
      <c r="AR32" s="109">
        <v>6</v>
      </c>
      <c r="AS32" s="109"/>
      <c r="AT32" s="109"/>
      <c r="AU32" s="109"/>
      <c r="AV32" s="109"/>
    </row>
    <row r="33" spans="1:48" s="142" customFormat="1" ht="16.5" hidden="1" customHeight="1">
      <c r="A33" s="116" t="s">
        <v>88</v>
      </c>
      <c r="B33" s="198" t="s">
        <v>91</v>
      </c>
      <c r="C33" s="118">
        <v>457136</v>
      </c>
      <c r="D33" s="244" t="s">
        <v>13</v>
      </c>
      <c r="E33" s="259" t="s">
        <v>2380</v>
      </c>
      <c r="F33" s="258">
        <v>77444055</v>
      </c>
      <c r="G33" s="116" t="s">
        <v>38</v>
      </c>
      <c r="H33" s="116" t="s">
        <v>15</v>
      </c>
      <c r="I33" s="116" t="s">
        <v>16</v>
      </c>
      <c r="J33" s="117" t="s">
        <v>17</v>
      </c>
      <c r="K33" s="116" t="s">
        <v>18</v>
      </c>
      <c r="L33" s="116" t="s">
        <v>19</v>
      </c>
      <c r="M33" s="181">
        <v>18779</v>
      </c>
      <c r="N33" s="181">
        <v>18939</v>
      </c>
      <c r="O33" s="181">
        <v>160</v>
      </c>
      <c r="P33" s="181"/>
      <c r="Q33" s="175">
        <v>44197</v>
      </c>
      <c r="R33" s="175">
        <v>44227</v>
      </c>
      <c r="S33" s="124">
        <f t="shared" si="0"/>
        <v>44234</v>
      </c>
      <c r="T33" s="123">
        <f t="shared" si="2"/>
        <v>2</v>
      </c>
      <c r="U33" s="225">
        <v>1400</v>
      </c>
      <c r="V33" s="288">
        <v>2141238</v>
      </c>
      <c r="W33" s="188">
        <v>44257</v>
      </c>
      <c r="X33" s="178">
        <v>1400</v>
      </c>
      <c r="Y33" s="177">
        <v>9</v>
      </c>
      <c r="Z33" s="176"/>
      <c r="AA33" s="175"/>
      <c r="AB33" s="175"/>
      <c r="AC33" s="116" t="s">
        <v>781</v>
      </c>
      <c r="AD33" s="116"/>
      <c r="AE33" s="116" t="s">
        <v>2382</v>
      </c>
      <c r="AF33" s="116" t="s">
        <v>1974</v>
      </c>
      <c r="AG33" s="117" t="s">
        <v>1028</v>
      </c>
      <c r="AH33" s="117" t="s">
        <v>1017</v>
      </c>
      <c r="AI33" s="117" t="s">
        <v>1017</v>
      </c>
      <c r="AJ33" s="117">
        <v>1</v>
      </c>
      <c r="AK33" s="116"/>
      <c r="AL33" s="117"/>
      <c r="AM33" s="117"/>
      <c r="AN33" s="116"/>
      <c r="AO33" s="111">
        <v>44625</v>
      </c>
      <c r="AP33" s="111">
        <v>44625</v>
      </c>
      <c r="AQ33" s="110"/>
      <c r="AR33" s="109">
        <v>6</v>
      </c>
      <c r="AS33" s="109"/>
      <c r="AT33" s="109"/>
      <c r="AU33" s="109"/>
      <c r="AV33" s="109"/>
    </row>
    <row r="34" spans="1:48" s="142" customFormat="1" ht="16.5" hidden="1" customHeight="1">
      <c r="A34" s="116" t="s">
        <v>88</v>
      </c>
      <c r="B34" s="198" t="s">
        <v>92</v>
      </c>
      <c r="C34" s="118">
        <v>457136</v>
      </c>
      <c r="D34" s="244" t="s">
        <v>13</v>
      </c>
      <c r="E34" s="259" t="s">
        <v>2380</v>
      </c>
      <c r="F34" s="258">
        <v>77444055</v>
      </c>
      <c r="G34" s="116" t="s">
        <v>38</v>
      </c>
      <c r="H34" s="116" t="s">
        <v>15</v>
      </c>
      <c r="I34" s="116" t="s">
        <v>16</v>
      </c>
      <c r="J34" s="117" t="s">
        <v>17</v>
      </c>
      <c r="K34" s="116" t="s">
        <v>18</v>
      </c>
      <c r="L34" s="116" t="s">
        <v>19</v>
      </c>
      <c r="M34" s="181">
        <v>13809</v>
      </c>
      <c r="N34" s="181">
        <v>13985</v>
      </c>
      <c r="O34" s="181">
        <v>176</v>
      </c>
      <c r="P34" s="181"/>
      <c r="Q34" s="175">
        <v>44197</v>
      </c>
      <c r="R34" s="175">
        <v>44227</v>
      </c>
      <c r="S34" s="124">
        <f t="shared" si="0"/>
        <v>44234</v>
      </c>
      <c r="T34" s="123">
        <f t="shared" si="2"/>
        <v>2</v>
      </c>
      <c r="U34" s="225">
        <v>1540</v>
      </c>
      <c r="V34" s="288">
        <v>2141588</v>
      </c>
      <c r="W34" s="188">
        <v>44257</v>
      </c>
      <c r="X34" s="178">
        <v>1540</v>
      </c>
      <c r="Y34" s="177">
        <v>9</v>
      </c>
      <c r="Z34" s="176"/>
      <c r="AA34" s="175"/>
      <c r="AB34" s="175"/>
      <c r="AC34" s="116" t="s">
        <v>781</v>
      </c>
      <c r="AD34" s="116"/>
      <c r="AE34" s="116" t="s">
        <v>2381</v>
      </c>
      <c r="AF34" s="116" t="s">
        <v>1974</v>
      </c>
      <c r="AG34" s="117" t="s">
        <v>1028</v>
      </c>
      <c r="AH34" s="117" t="s">
        <v>1017</v>
      </c>
      <c r="AI34" s="117" t="s">
        <v>1017</v>
      </c>
      <c r="AJ34" s="117">
        <v>1</v>
      </c>
      <c r="AK34" s="116"/>
      <c r="AL34" s="117"/>
      <c r="AM34" s="117"/>
      <c r="AN34" s="116"/>
      <c r="AO34" s="111">
        <v>44925</v>
      </c>
      <c r="AP34" s="111">
        <v>44925</v>
      </c>
      <c r="AQ34" s="110"/>
      <c r="AR34" s="109">
        <v>6</v>
      </c>
      <c r="AS34" s="109"/>
      <c r="AT34" s="109"/>
      <c r="AU34" s="109"/>
      <c r="AV34" s="109"/>
    </row>
    <row r="35" spans="1:48" s="142" customFormat="1" ht="16.5" hidden="1" customHeight="1">
      <c r="A35" s="116" t="s">
        <v>88</v>
      </c>
      <c r="B35" s="198" t="s">
        <v>93</v>
      </c>
      <c r="C35" s="118">
        <v>457136</v>
      </c>
      <c r="D35" s="244" t="s">
        <v>13</v>
      </c>
      <c r="E35" s="259" t="s">
        <v>2380</v>
      </c>
      <c r="F35" s="323">
        <v>77444055</v>
      </c>
      <c r="G35" s="116" t="s">
        <v>38</v>
      </c>
      <c r="H35" s="116" t="s">
        <v>15</v>
      </c>
      <c r="I35" s="116" t="s">
        <v>16</v>
      </c>
      <c r="J35" s="117" t="s">
        <v>17</v>
      </c>
      <c r="K35" s="116" t="s">
        <v>18</v>
      </c>
      <c r="L35" s="116" t="s">
        <v>19</v>
      </c>
      <c r="M35" s="181">
        <v>14842</v>
      </c>
      <c r="N35" s="181">
        <v>15022</v>
      </c>
      <c r="O35" s="181">
        <v>180</v>
      </c>
      <c r="P35" s="181"/>
      <c r="Q35" s="175">
        <v>44197</v>
      </c>
      <c r="R35" s="175">
        <v>44227</v>
      </c>
      <c r="S35" s="124">
        <f t="shared" si="0"/>
        <v>44234</v>
      </c>
      <c r="T35" s="123">
        <f t="shared" si="2"/>
        <v>2</v>
      </c>
      <c r="U35" s="225">
        <v>1575</v>
      </c>
      <c r="V35" s="288">
        <v>2141607</v>
      </c>
      <c r="W35" s="188">
        <v>44257</v>
      </c>
      <c r="X35" s="178">
        <v>1575</v>
      </c>
      <c r="Y35" s="177">
        <v>9</v>
      </c>
      <c r="Z35" s="176"/>
      <c r="AA35" s="175"/>
      <c r="AB35" s="175"/>
      <c r="AC35" s="116" t="s">
        <v>781</v>
      </c>
      <c r="AD35" s="116"/>
      <c r="AE35" s="116" t="s">
        <v>2379</v>
      </c>
      <c r="AF35" s="116" t="s">
        <v>1974</v>
      </c>
      <c r="AG35" s="117" t="s">
        <v>1028</v>
      </c>
      <c r="AH35" s="117" t="s">
        <v>1017</v>
      </c>
      <c r="AI35" s="117" t="s">
        <v>1017</v>
      </c>
      <c r="AJ35" s="117">
        <v>1</v>
      </c>
      <c r="AK35" s="116"/>
      <c r="AL35" s="117"/>
      <c r="AM35" s="117"/>
      <c r="AN35" s="116"/>
      <c r="AO35" s="111">
        <v>45284</v>
      </c>
      <c r="AP35" s="111">
        <v>45284</v>
      </c>
      <c r="AQ35" s="110"/>
      <c r="AR35" s="109">
        <v>6</v>
      </c>
      <c r="AS35" s="109"/>
      <c r="AT35" s="109"/>
      <c r="AU35" s="109"/>
      <c r="AV35" s="109"/>
    </row>
    <row r="36" spans="1:48" s="142" customFormat="1" ht="16.5" hidden="1" customHeight="1">
      <c r="A36" s="116" t="s">
        <v>94</v>
      </c>
      <c r="B36" s="187" t="s">
        <v>95</v>
      </c>
      <c r="C36" s="118">
        <v>442592</v>
      </c>
      <c r="D36" s="244" t="s">
        <v>47</v>
      </c>
      <c r="E36" s="119" t="s">
        <v>34</v>
      </c>
      <c r="F36" s="303" t="s">
        <v>2378</v>
      </c>
      <c r="G36" s="116" t="s">
        <v>14</v>
      </c>
      <c r="H36" s="116" t="s">
        <v>39</v>
      </c>
      <c r="I36" s="116" t="s">
        <v>16</v>
      </c>
      <c r="J36" s="117" t="s">
        <v>17</v>
      </c>
      <c r="K36" s="116" t="s">
        <v>18</v>
      </c>
      <c r="L36" s="116" t="s">
        <v>19</v>
      </c>
      <c r="M36" s="181">
        <v>25947</v>
      </c>
      <c r="N36" s="181">
        <v>26336</v>
      </c>
      <c r="O36" s="181">
        <v>389</v>
      </c>
      <c r="P36" s="181"/>
      <c r="Q36" s="175">
        <v>44644</v>
      </c>
      <c r="R36" s="175">
        <v>44675</v>
      </c>
      <c r="S36" s="124">
        <f t="shared" si="0"/>
        <v>44682</v>
      </c>
      <c r="T36" s="123">
        <f t="shared" si="2"/>
        <v>1</v>
      </c>
      <c r="U36" s="241">
        <v>3765.52</v>
      </c>
      <c r="V36" s="249">
        <v>2273524</v>
      </c>
      <c r="W36" s="188">
        <v>44711</v>
      </c>
      <c r="X36" s="248">
        <v>3765.52</v>
      </c>
      <c r="Y36" s="177">
        <v>7</v>
      </c>
      <c r="Z36" s="176"/>
      <c r="AA36" s="175"/>
      <c r="AB36" s="175"/>
      <c r="AC36" s="116" t="s">
        <v>781</v>
      </c>
      <c r="AD36" s="116" t="s">
        <v>2377</v>
      </c>
      <c r="AE36" s="116" t="s">
        <v>2376</v>
      </c>
      <c r="AF36" s="116" t="s">
        <v>1974</v>
      </c>
      <c r="AG36" s="117" t="s">
        <v>1028</v>
      </c>
      <c r="AH36" s="117" t="s">
        <v>1017</v>
      </c>
      <c r="AI36" s="117" t="s">
        <v>1020</v>
      </c>
      <c r="AJ36" s="117">
        <v>1</v>
      </c>
      <c r="AK36" s="116"/>
      <c r="AL36" s="117"/>
      <c r="AM36" s="117"/>
      <c r="AN36" s="116"/>
      <c r="AO36" s="111">
        <v>45484</v>
      </c>
      <c r="AP36" s="111">
        <v>45484</v>
      </c>
      <c r="AQ36" s="110"/>
      <c r="AR36" s="109">
        <v>6</v>
      </c>
      <c r="AS36" s="109"/>
      <c r="AT36" s="109"/>
      <c r="AU36" s="109"/>
      <c r="AV36" s="109"/>
    </row>
    <row r="37" spans="1:48" s="142" customFormat="1" ht="16.5" hidden="1" customHeight="1">
      <c r="A37" s="119" t="s">
        <v>96</v>
      </c>
      <c r="B37" s="187" t="s">
        <v>97</v>
      </c>
      <c r="C37" s="118">
        <v>451181</v>
      </c>
      <c r="D37" s="244" t="s">
        <v>42</v>
      </c>
      <c r="E37" s="119" t="s">
        <v>34</v>
      </c>
      <c r="F37" s="276" t="s">
        <v>98</v>
      </c>
      <c r="G37" s="116" t="s">
        <v>38</v>
      </c>
      <c r="H37" s="116" t="s">
        <v>45</v>
      </c>
      <c r="I37" s="116" t="s">
        <v>16</v>
      </c>
      <c r="J37" s="117" t="s">
        <v>17</v>
      </c>
      <c r="K37" s="116" t="s">
        <v>18</v>
      </c>
      <c r="L37" s="116" t="s">
        <v>19</v>
      </c>
      <c r="M37" s="181">
        <v>10908</v>
      </c>
      <c r="N37" s="181">
        <v>11116</v>
      </c>
      <c r="O37" s="181">
        <v>208</v>
      </c>
      <c r="P37" s="181"/>
      <c r="Q37" s="175">
        <v>44065</v>
      </c>
      <c r="R37" s="175">
        <v>44095</v>
      </c>
      <c r="S37" s="124">
        <f t="shared" si="0"/>
        <v>44102</v>
      </c>
      <c r="T37" s="123">
        <f t="shared" si="2"/>
        <v>5</v>
      </c>
      <c r="U37" s="241">
        <v>1639.04</v>
      </c>
      <c r="V37" s="249">
        <v>2096387</v>
      </c>
      <c r="W37" s="188">
        <v>44134</v>
      </c>
      <c r="X37" s="241">
        <v>1639.04</v>
      </c>
      <c r="Y37" s="175">
        <v>44096</v>
      </c>
      <c r="Z37" s="175">
        <v>44095</v>
      </c>
      <c r="AA37" s="175"/>
      <c r="AB37" s="175">
        <v>44614</v>
      </c>
      <c r="AC37" s="214" t="s">
        <v>785</v>
      </c>
      <c r="AD37" s="116" t="s">
        <v>2375</v>
      </c>
      <c r="AE37" s="116" t="s">
        <v>2374</v>
      </c>
      <c r="AF37" s="116" t="s">
        <v>2373</v>
      </c>
      <c r="AG37" s="117" t="s">
        <v>1028</v>
      </c>
      <c r="AH37" s="117" t="s">
        <v>1017</v>
      </c>
      <c r="AI37" s="117" t="s">
        <v>1020</v>
      </c>
      <c r="AJ37" s="117">
        <v>1</v>
      </c>
      <c r="AK37" s="116"/>
      <c r="AL37" s="117"/>
      <c r="AM37" s="117"/>
      <c r="AN37" s="116"/>
      <c r="AO37" s="111">
        <v>44626</v>
      </c>
      <c r="AP37" s="111">
        <v>44626</v>
      </c>
      <c r="AQ37" s="110"/>
      <c r="AR37" s="109">
        <v>12</v>
      </c>
      <c r="AS37" s="109"/>
      <c r="AT37" s="109"/>
      <c r="AU37" s="109"/>
      <c r="AV37" s="109"/>
    </row>
    <row r="38" spans="1:48" s="142" customFormat="1" ht="16.5" hidden="1" customHeight="1">
      <c r="A38" s="116" t="s">
        <v>99</v>
      </c>
      <c r="B38" s="187" t="s">
        <v>100</v>
      </c>
      <c r="C38" s="118">
        <v>447171</v>
      </c>
      <c r="D38" s="244" t="s">
        <v>42</v>
      </c>
      <c r="E38" s="119" t="s">
        <v>101</v>
      </c>
      <c r="F38" s="145">
        <v>4771374</v>
      </c>
      <c r="G38" s="116" t="s">
        <v>38</v>
      </c>
      <c r="H38" s="116" t="s">
        <v>45</v>
      </c>
      <c r="I38" s="116" t="s">
        <v>16</v>
      </c>
      <c r="J38" s="117" t="s">
        <v>17</v>
      </c>
      <c r="K38" s="116" t="s">
        <v>18</v>
      </c>
      <c r="L38" s="116" t="s">
        <v>19</v>
      </c>
      <c r="M38" s="181">
        <v>48548.5</v>
      </c>
      <c r="N38" s="181">
        <v>48861.2</v>
      </c>
      <c r="O38" s="181">
        <v>312.7</v>
      </c>
      <c r="P38" s="181"/>
      <c r="Q38" s="175">
        <v>44598</v>
      </c>
      <c r="R38" s="175">
        <v>44625</v>
      </c>
      <c r="S38" s="124">
        <f t="shared" si="0"/>
        <v>44632</v>
      </c>
      <c r="T38" s="123">
        <f t="shared" si="2"/>
        <v>2</v>
      </c>
      <c r="U38" s="241">
        <v>3127</v>
      </c>
      <c r="V38" s="249">
        <v>2251175</v>
      </c>
      <c r="W38" s="188">
        <v>44643</v>
      </c>
      <c r="X38" s="241">
        <v>3127</v>
      </c>
      <c r="Y38" s="177"/>
      <c r="Z38" s="176"/>
      <c r="AA38" s="175"/>
      <c r="AB38" s="175"/>
      <c r="AC38" s="116" t="s">
        <v>781</v>
      </c>
      <c r="AD38" s="116" t="s">
        <v>2372</v>
      </c>
      <c r="AE38" s="116" t="s">
        <v>2371</v>
      </c>
      <c r="AF38" s="116" t="s">
        <v>2370</v>
      </c>
      <c r="AG38" s="117" t="s">
        <v>1028</v>
      </c>
      <c r="AH38" s="117" t="s">
        <v>1017</v>
      </c>
      <c r="AI38" s="117" t="s">
        <v>1020</v>
      </c>
      <c r="AJ38" s="117">
        <v>1</v>
      </c>
      <c r="AK38" s="116"/>
      <c r="AL38" s="117"/>
      <c r="AM38" s="117"/>
      <c r="AN38" s="116"/>
      <c r="AO38" s="111">
        <v>44576</v>
      </c>
      <c r="AP38" s="111">
        <v>44576</v>
      </c>
      <c r="AQ38" s="110"/>
      <c r="AR38" s="109" t="s">
        <v>1010</v>
      </c>
      <c r="AS38" s="109"/>
      <c r="AT38" s="109"/>
      <c r="AU38" s="109"/>
      <c r="AV38" s="109"/>
    </row>
    <row r="39" spans="1:48" s="142" customFormat="1" ht="16.5" hidden="1" customHeight="1">
      <c r="A39" s="318" t="s">
        <v>102</v>
      </c>
      <c r="B39" s="198"/>
      <c r="C39" s="118">
        <v>439995</v>
      </c>
      <c r="D39" s="320" t="s">
        <v>13</v>
      </c>
      <c r="E39" s="318" t="s">
        <v>34</v>
      </c>
      <c r="F39" s="116" t="s">
        <v>103</v>
      </c>
      <c r="G39" s="116" t="s">
        <v>14</v>
      </c>
      <c r="H39" s="116" t="s">
        <v>15</v>
      </c>
      <c r="I39" s="318" t="s">
        <v>16</v>
      </c>
      <c r="J39" s="319" t="s">
        <v>17</v>
      </c>
      <c r="K39" s="318" t="s">
        <v>18</v>
      </c>
      <c r="L39" s="318"/>
      <c r="M39" s="181"/>
      <c r="N39" s="181"/>
      <c r="O39" s="181"/>
      <c r="P39" s="181"/>
      <c r="Q39" s="175"/>
      <c r="R39" s="175"/>
      <c r="S39" s="124">
        <f t="shared" si="0"/>
        <v>7</v>
      </c>
      <c r="T39" s="123">
        <f t="shared" si="2"/>
        <v>1</v>
      </c>
      <c r="U39" s="225"/>
      <c r="V39" s="322"/>
      <c r="W39" s="188"/>
      <c r="X39" s="178"/>
      <c r="Y39" s="177"/>
      <c r="Z39" s="176"/>
      <c r="AA39" s="175"/>
      <c r="AB39" s="175"/>
      <c r="AC39" s="318" t="s">
        <v>786</v>
      </c>
      <c r="AD39" s="318" t="s">
        <v>2369</v>
      </c>
      <c r="AE39" s="318" t="s">
        <v>2368</v>
      </c>
      <c r="AF39" s="318" t="s">
        <v>2014</v>
      </c>
      <c r="AG39" s="319" t="s">
        <v>1028</v>
      </c>
      <c r="AH39" s="319" t="s">
        <v>1017</v>
      </c>
      <c r="AI39" s="319" t="s">
        <v>1020</v>
      </c>
      <c r="AJ39" s="117">
        <v>1</v>
      </c>
      <c r="AK39" s="318"/>
      <c r="AL39" s="319"/>
      <c r="AM39" s="319"/>
      <c r="AN39" s="318"/>
      <c r="AO39" s="111">
        <v>44672</v>
      </c>
      <c r="AP39" s="111">
        <v>44672</v>
      </c>
      <c r="AQ39" s="110"/>
      <c r="AR39" s="109">
        <v>6</v>
      </c>
      <c r="AS39" s="109"/>
      <c r="AT39" s="109"/>
      <c r="AU39" s="109"/>
      <c r="AV39" s="109"/>
    </row>
    <row r="40" spans="1:48" s="142" customFormat="1" ht="16.5" hidden="1" customHeight="1">
      <c r="A40" s="116" t="s">
        <v>2367</v>
      </c>
      <c r="B40" s="187" t="s">
        <v>104</v>
      </c>
      <c r="C40" s="118">
        <v>457759</v>
      </c>
      <c r="D40" s="244" t="s">
        <v>64</v>
      </c>
      <c r="E40" s="119" t="s">
        <v>2366</v>
      </c>
      <c r="F40" s="145" t="s">
        <v>2365</v>
      </c>
      <c r="G40" s="116" t="s">
        <v>38</v>
      </c>
      <c r="H40" s="116" t="s">
        <v>76</v>
      </c>
      <c r="I40" s="116" t="s">
        <v>16</v>
      </c>
      <c r="J40" s="117" t="s">
        <v>17</v>
      </c>
      <c r="K40" s="116" t="s">
        <v>18</v>
      </c>
      <c r="L40" s="116" t="s">
        <v>19</v>
      </c>
      <c r="M40" s="181">
        <v>1368.41</v>
      </c>
      <c r="N40" s="181">
        <v>1394</v>
      </c>
      <c r="O40" s="181">
        <v>25.59</v>
      </c>
      <c r="P40" s="181"/>
      <c r="Q40" s="175">
        <v>44531</v>
      </c>
      <c r="R40" s="175">
        <v>44561</v>
      </c>
      <c r="S40" s="124">
        <f t="shared" si="0"/>
        <v>44568</v>
      </c>
      <c r="T40" s="123">
        <f t="shared" si="2"/>
        <v>2</v>
      </c>
      <c r="U40" s="241">
        <v>300</v>
      </c>
      <c r="V40" s="288">
        <v>2231085</v>
      </c>
      <c r="W40" s="188">
        <v>44582</v>
      </c>
      <c r="X40" s="252">
        <v>300</v>
      </c>
      <c r="Y40" s="177">
        <v>0</v>
      </c>
      <c r="Z40" s="176" t="s">
        <v>2364</v>
      </c>
      <c r="AA40" s="175"/>
      <c r="AB40" s="175"/>
      <c r="AC40" s="116" t="s">
        <v>781</v>
      </c>
      <c r="AD40" s="265" t="s">
        <v>2363</v>
      </c>
      <c r="AE40" s="116" t="s">
        <v>2362</v>
      </c>
      <c r="AF40" s="116" t="s">
        <v>1965</v>
      </c>
      <c r="AG40" s="117" t="s">
        <v>1028</v>
      </c>
      <c r="AH40" s="117" t="s">
        <v>1017</v>
      </c>
      <c r="AI40" s="117" t="s">
        <v>1017</v>
      </c>
      <c r="AJ40" s="117">
        <v>1</v>
      </c>
      <c r="AK40" s="116"/>
      <c r="AL40" s="117"/>
      <c r="AM40" s="117"/>
      <c r="AN40" s="116"/>
      <c r="AO40" s="111">
        <v>44810</v>
      </c>
      <c r="AP40" s="111">
        <v>44810</v>
      </c>
      <c r="AQ40" s="110"/>
      <c r="AR40" s="109">
        <v>12</v>
      </c>
      <c r="AS40" s="109"/>
      <c r="AT40" s="109"/>
      <c r="AU40" s="109"/>
      <c r="AV40" s="109"/>
    </row>
    <row r="41" spans="1:48" s="142" customFormat="1" ht="16.5" hidden="1" customHeight="1">
      <c r="A41" s="116" t="s">
        <v>2361</v>
      </c>
      <c r="B41" s="187" t="s">
        <v>105</v>
      </c>
      <c r="C41" s="118">
        <v>444148</v>
      </c>
      <c r="D41" s="244" t="s">
        <v>22</v>
      </c>
      <c r="E41" s="119"/>
      <c r="F41" s="145"/>
      <c r="G41" s="116" t="s">
        <v>38</v>
      </c>
      <c r="H41" s="116" t="s">
        <v>55</v>
      </c>
      <c r="I41" s="116" t="s">
        <v>16</v>
      </c>
      <c r="J41" s="117" t="s">
        <v>17</v>
      </c>
      <c r="K41" s="116" t="s">
        <v>18</v>
      </c>
      <c r="L41" s="116" t="s">
        <v>19</v>
      </c>
      <c r="M41" s="181">
        <v>6468</v>
      </c>
      <c r="N41" s="181">
        <v>6589</v>
      </c>
      <c r="O41" s="181">
        <v>121</v>
      </c>
      <c r="P41" s="181"/>
      <c r="Q41" s="175">
        <v>44399</v>
      </c>
      <c r="R41" s="175">
        <v>44430</v>
      </c>
      <c r="S41" s="124">
        <f t="shared" si="0"/>
        <v>44437</v>
      </c>
      <c r="T41" s="123">
        <f t="shared" si="2"/>
        <v>5</v>
      </c>
      <c r="U41" s="241">
        <v>994.62</v>
      </c>
      <c r="V41" s="249">
        <v>2197729</v>
      </c>
      <c r="W41" s="188">
        <v>44493</v>
      </c>
      <c r="X41" s="178">
        <v>994.62</v>
      </c>
      <c r="Y41" s="177"/>
      <c r="Z41" s="176"/>
      <c r="AA41" s="175"/>
      <c r="AB41" s="175"/>
      <c r="AC41" s="116" t="s">
        <v>781</v>
      </c>
      <c r="AD41" s="116" t="s">
        <v>2360</v>
      </c>
      <c r="AE41" s="116" t="s">
        <v>2359</v>
      </c>
      <c r="AF41" s="116" t="s">
        <v>1934</v>
      </c>
      <c r="AG41" s="117" t="s">
        <v>1028</v>
      </c>
      <c r="AH41" s="117" t="s">
        <v>1017</v>
      </c>
      <c r="AI41" s="117" t="s">
        <v>1017</v>
      </c>
      <c r="AJ41" s="117">
        <v>1</v>
      </c>
      <c r="AK41" s="116"/>
      <c r="AL41" s="117"/>
      <c r="AM41" s="117"/>
      <c r="AN41" s="116"/>
      <c r="AO41" s="111">
        <v>44902</v>
      </c>
      <c r="AP41" s="111">
        <v>44902</v>
      </c>
      <c r="AQ41" s="110"/>
      <c r="AR41" s="109">
        <v>12</v>
      </c>
      <c r="AS41" s="109"/>
      <c r="AT41" s="109"/>
      <c r="AU41" s="109"/>
      <c r="AV41" s="109"/>
    </row>
    <row r="42" spans="1:48" s="142" customFormat="1" ht="16.5" hidden="1" customHeight="1">
      <c r="A42" s="116" t="s">
        <v>2358</v>
      </c>
      <c r="B42" s="187" t="s">
        <v>106</v>
      </c>
      <c r="C42" s="118">
        <v>457173</v>
      </c>
      <c r="D42" s="244" t="s">
        <v>64</v>
      </c>
      <c r="E42" s="119" t="s">
        <v>2357</v>
      </c>
      <c r="F42" s="145">
        <v>7765769</v>
      </c>
      <c r="G42" s="116" t="s">
        <v>38</v>
      </c>
      <c r="H42" s="116" t="s">
        <v>67</v>
      </c>
      <c r="I42" s="116" t="s">
        <v>16</v>
      </c>
      <c r="J42" s="117" t="s">
        <v>17</v>
      </c>
      <c r="K42" s="116" t="s">
        <v>107</v>
      </c>
      <c r="L42" s="116" t="s">
        <v>19</v>
      </c>
      <c r="M42" s="181">
        <v>19905.5</v>
      </c>
      <c r="N42" s="181">
        <v>573.79999999999995</v>
      </c>
      <c r="O42" s="181">
        <v>668.3</v>
      </c>
      <c r="P42" s="181"/>
      <c r="Q42" s="175">
        <v>44404</v>
      </c>
      <c r="R42" s="175">
        <v>44573</v>
      </c>
      <c r="S42" s="124">
        <f t="shared" si="0"/>
        <v>44580</v>
      </c>
      <c r="T42" s="123">
        <f t="shared" si="2"/>
        <v>4</v>
      </c>
      <c r="U42" s="225">
        <v>6816.66</v>
      </c>
      <c r="V42" s="288">
        <v>2228877</v>
      </c>
      <c r="W42" s="188">
        <v>44574</v>
      </c>
      <c r="X42" s="178">
        <v>6816.66</v>
      </c>
      <c r="Y42" s="177">
        <v>0</v>
      </c>
      <c r="Z42" s="176">
        <v>44222</v>
      </c>
      <c r="AA42" s="175"/>
      <c r="AB42" s="175"/>
      <c r="AC42" s="116" t="s">
        <v>781</v>
      </c>
      <c r="AD42" s="116" t="s">
        <v>2356</v>
      </c>
      <c r="AE42" s="116" t="s">
        <v>2355</v>
      </c>
      <c r="AF42" s="197" t="s">
        <v>2014</v>
      </c>
      <c r="AG42" s="117" t="s">
        <v>1028</v>
      </c>
      <c r="AH42" s="117" t="s">
        <v>1017</v>
      </c>
      <c r="AI42" s="117" t="s">
        <v>1017</v>
      </c>
      <c r="AJ42" s="117">
        <v>1</v>
      </c>
      <c r="AK42" s="116"/>
      <c r="AL42" s="117"/>
      <c r="AM42" s="117"/>
      <c r="AN42" s="116"/>
      <c r="AO42" s="111">
        <v>44699</v>
      </c>
      <c r="AP42" s="111">
        <v>44699</v>
      </c>
      <c r="AQ42" s="110"/>
      <c r="AR42" s="109">
        <v>6</v>
      </c>
      <c r="AS42" s="109"/>
      <c r="AT42" s="109"/>
      <c r="AU42" s="109"/>
      <c r="AV42" s="109"/>
    </row>
    <row r="43" spans="1:48" s="234" customFormat="1" ht="16.5" hidden="1" customHeight="1">
      <c r="A43" s="116" t="s">
        <v>2354</v>
      </c>
      <c r="B43" s="187" t="s">
        <v>108</v>
      </c>
      <c r="C43" s="213">
        <v>458349</v>
      </c>
      <c r="D43" s="244" t="s">
        <v>22</v>
      </c>
      <c r="E43" s="119" t="s">
        <v>2353</v>
      </c>
      <c r="F43" s="145" t="s">
        <v>2352</v>
      </c>
      <c r="G43" s="116" t="s">
        <v>38</v>
      </c>
      <c r="H43" s="116" t="s">
        <v>69</v>
      </c>
      <c r="I43" s="116" t="s">
        <v>16</v>
      </c>
      <c r="J43" s="117" t="s">
        <v>17</v>
      </c>
      <c r="K43" s="116" t="s">
        <v>18</v>
      </c>
      <c r="L43" s="116" t="s">
        <v>19</v>
      </c>
      <c r="M43" s="181">
        <v>32725</v>
      </c>
      <c r="N43" s="181">
        <v>33078</v>
      </c>
      <c r="O43" s="181">
        <v>353</v>
      </c>
      <c r="P43" s="181"/>
      <c r="Q43" s="175">
        <v>44676</v>
      </c>
      <c r="R43" s="175">
        <v>44705</v>
      </c>
      <c r="S43" s="124">
        <f t="shared" si="0"/>
        <v>44712</v>
      </c>
      <c r="T43" s="123">
        <f t="shared" si="2"/>
        <v>5</v>
      </c>
      <c r="U43" s="225">
        <v>3485.94</v>
      </c>
      <c r="V43" s="120">
        <v>2279131</v>
      </c>
      <c r="W43" s="188">
        <v>44727</v>
      </c>
      <c r="X43" s="178">
        <v>3485.94</v>
      </c>
      <c r="Y43" s="177">
        <v>0</v>
      </c>
      <c r="Z43" s="176"/>
      <c r="AA43" s="175"/>
      <c r="AB43" s="175"/>
      <c r="AC43" s="116" t="s">
        <v>781</v>
      </c>
      <c r="AD43" s="265" t="s">
        <v>2260</v>
      </c>
      <c r="AE43" s="116" t="s">
        <v>2351</v>
      </c>
      <c r="AF43" s="116" t="s">
        <v>1934</v>
      </c>
      <c r="AG43" s="117" t="s">
        <v>1028</v>
      </c>
      <c r="AH43" s="117" t="s">
        <v>1017</v>
      </c>
      <c r="AI43" s="117" t="s">
        <v>1020</v>
      </c>
      <c r="AJ43" s="117">
        <v>1</v>
      </c>
      <c r="AK43" s="117" t="s">
        <v>1297</v>
      </c>
      <c r="AL43" s="117"/>
      <c r="AM43" s="117"/>
      <c r="AN43" s="116"/>
      <c r="AO43" s="237">
        <v>44699</v>
      </c>
      <c r="AP43" s="237">
        <v>44699</v>
      </c>
      <c r="AQ43" s="236"/>
      <c r="AR43" s="235">
        <v>12</v>
      </c>
      <c r="AS43" s="235"/>
      <c r="AT43" s="235"/>
      <c r="AU43" s="235"/>
      <c r="AV43" s="235"/>
    </row>
    <row r="44" spans="1:48" s="142" customFormat="1" ht="16.5" hidden="1" customHeight="1">
      <c r="A44" s="116" t="s">
        <v>109</v>
      </c>
      <c r="B44" s="187" t="s">
        <v>110</v>
      </c>
      <c r="C44" s="118">
        <v>105968</v>
      </c>
      <c r="D44" s="244" t="s">
        <v>13</v>
      </c>
      <c r="E44" s="119"/>
      <c r="F44" s="145"/>
      <c r="G44" s="116" t="s">
        <v>14</v>
      </c>
      <c r="H44" s="116" t="s">
        <v>15</v>
      </c>
      <c r="I44" s="116" t="s">
        <v>16</v>
      </c>
      <c r="J44" s="117" t="s">
        <v>17</v>
      </c>
      <c r="K44" s="116" t="s">
        <v>18</v>
      </c>
      <c r="L44" s="116" t="s">
        <v>19</v>
      </c>
      <c r="M44" s="181">
        <v>1272.7</v>
      </c>
      <c r="N44" s="181">
        <v>1625.8</v>
      </c>
      <c r="O44" s="181">
        <v>353.1</v>
      </c>
      <c r="P44" s="181"/>
      <c r="Q44" s="175">
        <v>44174</v>
      </c>
      <c r="R44" s="175">
        <v>44204</v>
      </c>
      <c r="S44" s="124">
        <f t="shared" si="0"/>
        <v>44211</v>
      </c>
      <c r="T44" s="123">
        <f t="shared" si="2"/>
        <v>3</v>
      </c>
      <c r="U44" s="241">
        <v>3884.1</v>
      </c>
      <c r="V44" s="249">
        <v>2125155</v>
      </c>
      <c r="W44" s="188">
        <v>44229</v>
      </c>
      <c r="X44" s="248">
        <v>3884.1</v>
      </c>
      <c r="Y44" s="177">
        <v>8</v>
      </c>
      <c r="Z44" s="176" t="s">
        <v>2350</v>
      </c>
      <c r="AA44" s="175">
        <v>44205</v>
      </c>
      <c r="AB44" s="175">
        <v>44447</v>
      </c>
      <c r="AC44" s="116" t="s">
        <v>781</v>
      </c>
      <c r="AD44" s="116" t="s">
        <v>2349</v>
      </c>
      <c r="AE44" s="116" t="s">
        <v>2075</v>
      </c>
      <c r="AF44" s="116" t="s">
        <v>1974</v>
      </c>
      <c r="AG44" s="117" t="s">
        <v>1028</v>
      </c>
      <c r="AH44" s="117" t="s">
        <v>1017</v>
      </c>
      <c r="AI44" s="117" t="s">
        <v>1020</v>
      </c>
      <c r="AJ44" s="117">
        <v>1</v>
      </c>
      <c r="AK44" s="116"/>
      <c r="AL44" s="117"/>
      <c r="AM44" s="117"/>
      <c r="AN44" s="116"/>
      <c r="AO44" s="111">
        <v>44948</v>
      </c>
      <c r="AP44" s="111">
        <v>44948</v>
      </c>
      <c r="AQ44" s="110"/>
      <c r="AR44" s="109">
        <v>6</v>
      </c>
      <c r="AS44" s="109"/>
      <c r="AT44" s="109"/>
      <c r="AU44" s="109"/>
      <c r="AV44" s="109"/>
    </row>
    <row r="45" spans="1:48" s="142" customFormat="1" ht="16.5" hidden="1" customHeight="1">
      <c r="A45" s="116" t="s">
        <v>2348</v>
      </c>
      <c r="B45" s="187" t="s">
        <v>111</v>
      </c>
      <c r="C45" s="253">
        <v>105978</v>
      </c>
      <c r="D45" s="244" t="s">
        <v>22</v>
      </c>
      <c r="E45" s="119" t="s">
        <v>2347</v>
      </c>
      <c r="F45" s="145" t="s">
        <v>2346</v>
      </c>
      <c r="G45" s="116" t="s">
        <v>38</v>
      </c>
      <c r="H45" s="116" t="s">
        <v>69</v>
      </c>
      <c r="I45" s="116" t="s">
        <v>16</v>
      </c>
      <c r="J45" s="117" t="s">
        <v>17</v>
      </c>
      <c r="K45" s="116" t="s">
        <v>18</v>
      </c>
      <c r="L45" s="116" t="s">
        <v>19</v>
      </c>
      <c r="M45" s="181">
        <v>49825.7</v>
      </c>
      <c r="N45" s="181">
        <v>50372</v>
      </c>
      <c r="O45" s="181">
        <v>546.29999999999995</v>
      </c>
      <c r="P45" s="181"/>
      <c r="Q45" s="175">
        <v>44676</v>
      </c>
      <c r="R45" s="175">
        <v>44705</v>
      </c>
      <c r="S45" s="124">
        <f t="shared" si="0"/>
        <v>44712</v>
      </c>
      <c r="T45" s="123">
        <f t="shared" si="2"/>
        <v>5</v>
      </c>
      <c r="U45" s="225">
        <v>5168.01</v>
      </c>
      <c r="V45" s="150">
        <v>2278679</v>
      </c>
      <c r="W45" s="188">
        <v>44726</v>
      </c>
      <c r="X45" s="178">
        <v>5168.01</v>
      </c>
      <c r="Y45" s="177">
        <v>0</v>
      </c>
      <c r="Z45" s="176"/>
      <c r="AA45" s="175"/>
      <c r="AB45" s="175"/>
      <c r="AC45" s="116" t="s">
        <v>781</v>
      </c>
      <c r="AD45" s="265" t="s">
        <v>2345</v>
      </c>
      <c r="AE45" s="119" t="s">
        <v>2344</v>
      </c>
      <c r="AF45" s="119" t="s">
        <v>2014</v>
      </c>
      <c r="AG45" s="117" t="s">
        <v>1028</v>
      </c>
      <c r="AH45" s="117" t="s">
        <v>1017</v>
      </c>
      <c r="AI45" s="117" t="s">
        <v>1020</v>
      </c>
      <c r="AJ45" s="117">
        <v>1</v>
      </c>
      <c r="AK45" s="117" t="s">
        <v>1297</v>
      </c>
      <c r="AL45" s="117"/>
      <c r="AM45" s="117"/>
      <c r="AN45" s="116"/>
      <c r="AO45" s="111">
        <v>45565</v>
      </c>
      <c r="AP45" s="111">
        <v>45565</v>
      </c>
      <c r="AQ45" s="110"/>
      <c r="AR45" s="109">
        <v>6</v>
      </c>
      <c r="AS45" s="109"/>
      <c r="AT45" s="109" t="s">
        <v>2343</v>
      </c>
      <c r="AU45" s="109">
        <v>83520030</v>
      </c>
      <c r="AV45" s="153" t="s">
        <v>2342</v>
      </c>
    </row>
    <row r="46" spans="1:48" s="142" customFormat="1" ht="16.5" hidden="1" customHeight="1">
      <c r="A46" s="116" t="s">
        <v>2341</v>
      </c>
      <c r="B46" s="187" t="s">
        <v>112</v>
      </c>
      <c r="C46" s="253">
        <v>436203</v>
      </c>
      <c r="D46" s="244" t="s">
        <v>30</v>
      </c>
      <c r="E46" s="119" t="s">
        <v>2340</v>
      </c>
      <c r="F46" s="242" t="s">
        <v>2339</v>
      </c>
      <c r="G46" s="116" t="s">
        <v>14</v>
      </c>
      <c r="H46" s="116" t="s">
        <v>113</v>
      </c>
      <c r="I46" s="116" t="s">
        <v>16</v>
      </c>
      <c r="J46" s="117" t="s">
        <v>17</v>
      </c>
      <c r="K46" s="116" t="s">
        <v>18</v>
      </c>
      <c r="L46" s="116" t="s">
        <v>19</v>
      </c>
      <c r="M46" s="181">
        <v>13486.2</v>
      </c>
      <c r="N46" s="181">
        <v>13688.3</v>
      </c>
      <c r="O46" s="181">
        <v>202.1</v>
      </c>
      <c r="P46" s="181"/>
      <c r="Q46" s="175">
        <v>44577</v>
      </c>
      <c r="R46" s="175">
        <v>44607</v>
      </c>
      <c r="S46" s="124">
        <f t="shared" si="0"/>
        <v>44614</v>
      </c>
      <c r="T46" s="123">
        <f t="shared" si="2"/>
        <v>4</v>
      </c>
      <c r="U46" s="241">
        <v>1769.4</v>
      </c>
      <c r="V46" s="120">
        <v>2256068</v>
      </c>
      <c r="W46" s="188">
        <v>44656</v>
      </c>
      <c r="X46" s="248">
        <v>1769.4</v>
      </c>
      <c r="Y46" s="177">
        <v>0</v>
      </c>
      <c r="Z46" s="176"/>
      <c r="AA46" s="175"/>
      <c r="AB46" s="175"/>
      <c r="AC46" s="116" t="s">
        <v>781</v>
      </c>
      <c r="AD46" s="116" t="s">
        <v>2338</v>
      </c>
      <c r="AE46" s="116" t="s">
        <v>2337</v>
      </c>
      <c r="AF46" s="116" t="s">
        <v>2157</v>
      </c>
      <c r="AG46" s="117" t="s">
        <v>1028</v>
      </c>
      <c r="AH46" s="117" t="s">
        <v>1017</v>
      </c>
      <c r="AI46" s="117" t="s">
        <v>1020</v>
      </c>
      <c r="AJ46" s="117">
        <v>1</v>
      </c>
      <c r="AK46" s="116"/>
      <c r="AL46" s="117"/>
      <c r="AM46" s="117"/>
      <c r="AN46" s="116"/>
      <c r="AO46" s="111">
        <v>44903</v>
      </c>
      <c r="AP46" s="111">
        <v>44903</v>
      </c>
      <c r="AQ46" s="110"/>
      <c r="AR46" s="109">
        <v>12</v>
      </c>
      <c r="AS46" s="109"/>
      <c r="AT46" s="109"/>
      <c r="AU46" s="109"/>
      <c r="AV46" s="109"/>
    </row>
    <row r="47" spans="1:48" s="289" customFormat="1" ht="16.5" hidden="1" customHeight="1">
      <c r="A47" s="318" t="s">
        <v>114</v>
      </c>
      <c r="B47" s="321"/>
      <c r="C47" s="319"/>
      <c r="D47" s="320" t="s">
        <v>13</v>
      </c>
      <c r="E47" s="318"/>
      <c r="F47" s="318"/>
      <c r="G47" s="318" t="s">
        <v>115</v>
      </c>
      <c r="H47" s="318"/>
      <c r="I47" s="318" t="s">
        <v>16</v>
      </c>
      <c r="J47" s="319" t="s">
        <v>17</v>
      </c>
      <c r="K47" s="318" t="s">
        <v>18</v>
      </c>
      <c r="L47" s="318"/>
      <c r="M47" s="181"/>
      <c r="N47" s="181"/>
      <c r="O47" s="181"/>
      <c r="P47" s="181"/>
      <c r="Q47" s="175">
        <v>42166</v>
      </c>
      <c r="R47" s="175">
        <v>42196</v>
      </c>
      <c r="S47" s="124">
        <f t="shared" si="0"/>
        <v>42203</v>
      </c>
      <c r="T47" s="123">
        <f t="shared" si="2"/>
        <v>3</v>
      </c>
      <c r="U47" s="225">
        <v>731.7</v>
      </c>
      <c r="V47" s="250"/>
      <c r="W47" s="188">
        <v>42186</v>
      </c>
      <c r="X47" s="178"/>
      <c r="Y47" s="177"/>
      <c r="Z47" s="176"/>
      <c r="AA47" s="175"/>
      <c r="AB47" s="175"/>
      <c r="AC47" s="318" t="s">
        <v>784</v>
      </c>
      <c r="AD47" s="318"/>
      <c r="AE47" s="318" t="s">
        <v>2336</v>
      </c>
      <c r="AF47" s="318" t="s">
        <v>2014</v>
      </c>
      <c r="AG47" s="319" t="s">
        <v>1028</v>
      </c>
      <c r="AH47" s="319" t="s">
        <v>1017</v>
      </c>
      <c r="AI47" s="319" t="s">
        <v>1020</v>
      </c>
      <c r="AJ47" s="117">
        <v>1</v>
      </c>
      <c r="AK47" s="318"/>
      <c r="AL47" s="319"/>
      <c r="AM47" s="319"/>
      <c r="AN47" s="318"/>
      <c r="AO47" s="292">
        <v>44878</v>
      </c>
      <c r="AP47" s="292">
        <v>44878</v>
      </c>
      <c r="AQ47" s="291"/>
      <c r="AR47" s="290">
        <v>6</v>
      </c>
      <c r="AS47" s="290"/>
      <c r="AT47" s="290"/>
      <c r="AU47" s="290"/>
      <c r="AV47" s="290"/>
    </row>
    <row r="48" spans="1:48" s="142" customFormat="1" ht="16.5" customHeight="1">
      <c r="A48" s="116" t="s">
        <v>2335</v>
      </c>
      <c r="B48" s="198"/>
      <c r="C48" s="118">
        <v>453504</v>
      </c>
      <c r="D48" s="246" t="s">
        <v>116</v>
      </c>
      <c r="E48" s="116" t="s">
        <v>2334</v>
      </c>
      <c r="F48" s="116" t="s">
        <v>2333</v>
      </c>
      <c r="G48" s="116" t="s">
        <v>25</v>
      </c>
      <c r="H48" s="116" t="s">
        <v>26</v>
      </c>
      <c r="I48" s="116" t="s">
        <v>49</v>
      </c>
      <c r="J48" s="117" t="s">
        <v>27</v>
      </c>
      <c r="K48" s="116" t="s">
        <v>18</v>
      </c>
      <c r="L48" s="116"/>
      <c r="M48" s="181"/>
      <c r="N48" s="181"/>
      <c r="O48" s="181"/>
      <c r="P48" s="181"/>
      <c r="Q48" s="175">
        <v>44618</v>
      </c>
      <c r="R48" s="175">
        <v>44645</v>
      </c>
      <c r="S48" s="124">
        <f t="shared" si="0"/>
        <v>44652</v>
      </c>
      <c r="T48" s="123">
        <f t="shared" si="2"/>
        <v>1</v>
      </c>
      <c r="U48" s="225">
        <v>265.67</v>
      </c>
      <c r="V48" s="150">
        <v>2267680</v>
      </c>
      <c r="W48" s="188">
        <v>44693</v>
      </c>
      <c r="X48" s="121">
        <v>265.67</v>
      </c>
      <c r="Y48" s="177">
        <v>2</v>
      </c>
      <c r="Z48" s="176"/>
      <c r="AA48" s="132" t="s">
        <v>2332</v>
      </c>
      <c r="AB48" s="175"/>
      <c r="AC48" s="116" t="s">
        <v>781</v>
      </c>
      <c r="AD48" s="116" t="s">
        <v>2331</v>
      </c>
      <c r="AE48" s="116" t="s">
        <v>2330</v>
      </c>
      <c r="AF48" s="116" t="s">
        <v>2329</v>
      </c>
      <c r="AG48" s="117" t="s">
        <v>1028</v>
      </c>
      <c r="AH48" s="117" t="s">
        <v>1017</v>
      </c>
      <c r="AI48" s="117" t="s">
        <v>2521</v>
      </c>
      <c r="AJ48" s="117">
        <v>1</v>
      </c>
      <c r="AK48" s="116"/>
      <c r="AL48" s="117"/>
      <c r="AM48" s="117"/>
      <c r="AN48" s="116"/>
      <c r="AO48" s="111">
        <v>45626</v>
      </c>
      <c r="AP48" s="111">
        <v>45626</v>
      </c>
      <c r="AQ48" s="110"/>
      <c r="AR48" s="109">
        <v>12</v>
      </c>
      <c r="AS48" s="109"/>
      <c r="AT48" s="109"/>
      <c r="AU48" s="109"/>
      <c r="AV48" s="109"/>
    </row>
    <row r="49" spans="1:48" s="142" customFormat="1" ht="16.5" hidden="1" customHeight="1">
      <c r="A49" s="116" t="s">
        <v>2328</v>
      </c>
      <c r="B49" s="198"/>
      <c r="C49" s="118">
        <v>106001</v>
      </c>
      <c r="D49" s="246" t="s">
        <v>48</v>
      </c>
      <c r="E49" s="116"/>
      <c r="F49" s="116"/>
      <c r="G49" s="116" t="s">
        <v>25</v>
      </c>
      <c r="H49" s="116" t="s">
        <v>26</v>
      </c>
      <c r="I49" s="116" t="s">
        <v>16</v>
      </c>
      <c r="J49" s="117" t="s">
        <v>27</v>
      </c>
      <c r="K49" s="116" t="s">
        <v>18</v>
      </c>
      <c r="L49" s="116" t="s">
        <v>19</v>
      </c>
      <c r="M49" s="181"/>
      <c r="N49" s="181"/>
      <c r="O49" s="181">
        <v>141</v>
      </c>
      <c r="P49" s="181"/>
      <c r="Q49" s="175">
        <v>44618</v>
      </c>
      <c r="R49" s="175">
        <v>44645</v>
      </c>
      <c r="S49" s="124">
        <f t="shared" si="0"/>
        <v>44652</v>
      </c>
      <c r="T49" s="123">
        <f t="shared" si="2"/>
        <v>1</v>
      </c>
      <c r="U49" s="225">
        <v>1063.93</v>
      </c>
      <c r="V49" s="120">
        <v>2263814</v>
      </c>
      <c r="W49" s="188" t="s">
        <v>2327</v>
      </c>
      <c r="X49" s="178">
        <v>1063.93</v>
      </c>
      <c r="Y49" s="177">
        <v>0</v>
      </c>
      <c r="Z49" s="176"/>
      <c r="AA49" s="175"/>
      <c r="AB49" s="175"/>
      <c r="AC49" s="116" t="s">
        <v>781</v>
      </c>
      <c r="AD49" s="119" t="s">
        <v>2326</v>
      </c>
      <c r="AE49" s="116" t="s">
        <v>2325</v>
      </c>
      <c r="AF49" s="116" t="s">
        <v>2324</v>
      </c>
      <c r="AG49" s="117" t="s">
        <v>1028</v>
      </c>
      <c r="AH49" s="117" t="s">
        <v>1017</v>
      </c>
      <c r="AI49" s="117" t="s">
        <v>1020</v>
      </c>
      <c r="AJ49" s="117">
        <v>1</v>
      </c>
      <c r="AK49" s="116"/>
      <c r="AL49" s="117"/>
      <c r="AM49" s="117"/>
      <c r="AN49" s="116"/>
      <c r="AO49" s="111" t="s">
        <v>1010</v>
      </c>
      <c r="AP49" s="111" t="s">
        <v>1010</v>
      </c>
      <c r="AQ49" s="110" t="s">
        <v>2070</v>
      </c>
      <c r="AR49" s="109" t="s">
        <v>1010</v>
      </c>
      <c r="AS49" s="109"/>
      <c r="AT49" s="109" t="s">
        <v>2323</v>
      </c>
      <c r="AU49" s="109" t="s">
        <v>2322</v>
      </c>
      <c r="AV49" s="153" t="s">
        <v>2321</v>
      </c>
    </row>
    <row r="50" spans="1:48" s="142" customFormat="1" ht="16.5" hidden="1" customHeight="1">
      <c r="A50" s="116" t="s">
        <v>117</v>
      </c>
      <c r="B50" s="187" t="s">
        <v>118</v>
      </c>
      <c r="C50" s="118">
        <v>430734</v>
      </c>
      <c r="D50" s="244" t="s">
        <v>48</v>
      </c>
      <c r="E50" s="119"/>
      <c r="F50" s="145"/>
      <c r="G50" s="116" t="s">
        <v>38</v>
      </c>
      <c r="H50" s="116" t="s">
        <v>83</v>
      </c>
      <c r="I50" s="116" t="s">
        <v>16</v>
      </c>
      <c r="J50" s="117" t="s">
        <v>17</v>
      </c>
      <c r="K50" s="116" t="s">
        <v>18</v>
      </c>
      <c r="L50" s="116"/>
      <c r="M50" s="181"/>
      <c r="N50" s="181"/>
      <c r="O50" s="181"/>
      <c r="P50" s="181"/>
      <c r="Q50" s="175">
        <v>44389</v>
      </c>
      <c r="R50" s="175">
        <v>44419</v>
      </c>
      <c r="S50" s="124">
        <f t="shared" si="0"/>
        <v>44426</v>
      </c>
      <c r="T50" s="123">
        <f t="shared" si="2"/>
        <v>3</v>
      </c>
      <c r="U50" s="225">
        <v>2265</v>
      </c>
      <c r="V50" s="150">
        <v>2193037</v>
      </c>
      <c r="W50" s="188">
        <v>44459</v>
      </c>
      <c r="X50" s="178">
        <v>2265</v>
      </c>
      <c r="Y50" s="177">
        <v>1</v>
      </c>
      <c r="Z50" s="176"/>
      <c r="AA50" s="175"/>
      <c r="AB50" s="175"/>
      <c r="AC50" s="116" t="s">
        <v>781</v>
      </c>
      <c r="AD50" s="116"/>
      <c r="AE50" s="116" t="s">
        <v>2320</v>
      </c>
      <c r="AF50" s="116" t="s">
        <v>2319</v>
      </c>
      <c r="AG50" s="117" t="s">
        <v>1028</v>
      </c>
      <c r="AH50" s="117" t="s">
        <v>1017</v>
      </c>
      <c r="AI50" s="117" t="s">
        <v>1020</v>
      </c>
      <c r="AJ50" s="117">
        <v>1</v>
      </c>
      <c r="AK50" s="116"/>
      <c r="AL50" s="117"/>
      <c r="AM50" s="117"/>
      <c r="AN50" s="116"/>
      <c r="AO50" s="111">
        <v>45243</v>
      </c>
      <c r="AP50" s="111">
        <v>45243</v>
      </c>
      <c r="AQ50" s="110"/>
      <c r="AR50" s="109">
        <v>12</v>
      </c>
      <c r="AS50" s="109"/>
      <c r="AT50" s="109"/>
      <c r="AU50" s="109"/>
      <c r="AV50" s="109"/>
    </row>
    <row r="51" spans="1:48" s="142" customFormat="1" ht="16.5" hidden="1" customHeight="1">
      <c r="A51" s="116" t="s">
        <v>119</v>
      </c>
      <c r="B51" s="187" t="s">
        <v>120</v>
      </c>
      <c r="C51" s="253">
        <v>430734</v>
      </c>
      <c r="D51" s="244" t="s">
        <v>42</v>
      </c>
      <c r="E51" s="119" t="s">
        <v>34</v>
      </c>
      <c r="F51" s="303">
        <v>8884509</v>
      </c>
      <c r="G51" s="116" t="s">
        <v>14</v>
      </c>
      <c r="H51" s="116" t="s">
        <v>45</v>
      </c>
      <c r="I51" s="116" t="s">
        <v>16</v>
      </c>
      <c r="J51" s="117" t="s">
        <v>17</v>
      </c>
      <c r="K51" s="116" t="s">
        <v>18</v>
      </c>
      <c r="L51" s="116" t="s">
        <v>19</v>
      </c>
      <c r="M51" s="181">
        <v>25051</v>
      </c>
      <c r="N51" s="181">
        <v>25675</v>
      </c>
      <c r="O51" s="181">
        <v>624</v>
      </c>
      <c r="P51" s="181"/>
      <c r="Q51" s="175">
        <v>44646</v>
      </c>
      <c r="R51" s="175">
        <v>44676</v>
      </c>
      <c r="S51" s="124">
        <f t="shared" si="0"/>
        <v>44683</v>
      </c>
      <c r="T51" s="123">
        <f t="shared" si="2"/>
        <v>1</v>
      </c>
      <c r="U51" s="241">
        <v>7975.9</v>
      </c>
      <c r="V51" s="317">
        <v>2279019</v>
      </c>
      <c r="W51" s="188">
        <v>44726</v>
      </c>
      <c r="X51" s="178">
        <v>7975.9</v>
      </c>
      <c r="Y51" s="177">
        <v>0</v>
      </c>
      <c r="Z51" s="176"/>
      <c r="AA51" s="175"/>
      <c r="AB51" s="175"/>
      <c r="AC51" s="116" t="s">
        <v>781</v>
      </c>
      <c r="AD51" s="116" t="s">
        <v>2318</v>
      </c>
      <c r="AE51" s="116" t="s">
        <v>2317</v>
      </c>
      <c r="AF51" s="116" t="s">
        <v>2316</v>
      </c>
      <c r="AG51" s="117" t="s">
        <v>1028</v>
      </c>
      <c r="AH51" s="117" t="s">
        <v>1017</v>
      </c>
      <c r="AI51" s="117" t="s">
        <v>1020</v>
      </c>
      <c r="AJ51" s="117">
        <v>1</v>
      </c>
      <c r="AK51" s="116"/>
      <c r="AL51" s="117"/>
      <c r="AM51" s="117"/>
      <c r="AN51" s="116"/>
      <c r="AO51" s="111">
        <v>44834</v>
      </c>
      <c r="AP51" s="111">
        <v>44834</v>
      </c>
      <c r="AQ51" s="110"/>
      <c r="AR51" s="109">
        <v>6</v>
      </c>
      <c r="AS51" s="109"/>
      <c r="AT51" s="109"/>
      <c r="AU51" s="109"/>
      <c r="AV51" s="109"/>
    </row>
    <row r="52" spans="1:48" s="142" customFormat="1" ht="16.5" customHeight="1">
      <c r="A52" s="116" t="s">
        <v>121</v>
      </c>
      <c r="B52" s="198"/>
      <c r="C52" s="118">
        <v>106015</v>
      </c>
      <c r="D52" s="246" t="s">
        <v>22</v>
      </c>
      <c r="E52" s="315"/>
      <c r="F52" s="286" t="s">
        <v>122</v>
      </c>
      <c r="G52" s="116" t="s">
        <v>25</v>
      </c>
      <c r="H52" s="116" t="s">
        <v>123</v>
      </c>
      <c r="I52" s="116" t="s">
        <v>123</v>
      </c>
      <c r="J52" s="117" t="s">
        <v>123</v>
      </c>
      <c r="K52" s="116" t="s">
        <v>18</v>
      </c>
      <c r="L52" s="116" t="s">
        <v>19</v>
      </c>
      <c r="M52" s="160">
        <v>41223</v>
      </c>
      <c r="N52" s="160">
        <v>41923</v>
      </c>
      <c r="O52" s="160">
        <v>700</v>
      </c>
      <c r="P52" s="181"/>
      <c r="Q52" s="175">
        <v>44652</v>
      </c>
      <c r="R52" s="175">
        <v>44681</v>
      </c>
      <c r="S52" s="124">
        <f t="shared" si="0"/>
        <v>44688</v>
      </c>
      <c r="T52" s="123">
        <f t="shared" si="2"/>
        <v>1</v>
      </c>
      <c r="U52" s="241">
        <v>5827.92</v>
      </c>
      <c r="V52" s="240">
        <v>2276852</v>
      </c>
      <c r="W52" s="188">
        <v>44720</v>
      </c>
      <c r="X52" s="178">
        <v>5827.92</v>
      </c>
      <c r="Y52" s="177">
        <v>1</v>
      </c>
      <c r="Z52" s="176"/>
      <c r="AA52" s="175"/>
      <c r="AB52" s="175"/>
      <c r="AC52" s="116" t="s">
        <v>787</v>
      </c>
      <c r="AD52" s="116" t="s">
        <v>2315</v>
      </c>
      <c r="AE52" s="116" t="s">
        <v>2072</v>
      </c>
      <c r="AF52" s="116" t="s">
        <v>2071</v>
      </c>
      <c r="AG52" s="117" t="s">
        <v>2521</v>
      </c>
      <c r="AH52" s="117" t="s">
        <v>2521</v>
      </c>
      <c r="AI52" s="117" t="s">
        <v>2521</v>
      </c>
      <c r="AJ52" s="117">
        <v>1</v>
      </c>
      <c r="AK52" s="116"/>
      <c r="AL52" s="117"/>
      <c r="AM52" s="117"/>
      <c r="AN52" s="116"/>
      <c r="AO52" s="111" t="s">
        <v>1010</v>
      </c>
      <c r="AP52" s="111" t="s">
        <v>1010</v>
      </c>
      <c r="AQ52" s="110" t="s">
        <v>2070</v>
      </c>
      <c r="AR52" s="109" t="s">
        <v>1010</v>
      </c>
      <c r="AS52" s="109"/>
      <c r="AT52" s="109"/>
      <c r="AU52" s="109"/>
      <c r="AV52" s="109"/>
    </row>
    <row r="53" spans="1:48" s="142" customFormat="1" ht="16.5" customHeight="1">
      <c r="A53" s="116" t="s">
        <v>2314</v>
      </c>
      <c r="B53" s="187" t="s">
        <v>124</v>
      </c>
      <c r="C53" s="306">
        <v>106016</v>
      </c>
      <c r="D53" s="244" t="s">
        <v>13</v>
      </c>
      <c r="E53" s="309" t="s">
        <v>34</v>
      </c>
      <c r="F53" s="286" t="s">
        <v>2313</v>
      </c>
      <c r="G53" s="116" t="s">
        <v>38</v>
      </c>
      <c r="H53" s="116" t="s">
        <v>15</v>
      </c>
      <c r="I53" s="116" t="s">
        <v>20</v>
      </c>
      <c r="J53" s="117" t="s">
        <v>17</v>
      </c>
      <c r="K53" s="116" t="s">
        <v>18</v>
      </c>
      <c r="L53" s="116"/>
      <c r="M53" s="181"/>
      <c r="N53" s="181"/>
      <c r="O53" s="181"/>
      <c r="P53" s="181"/>
      <c r="Q53" s="175">
        <v>44506</v>
      </c>
      <c r="R53" s="175">
        <v>44536</v>
      </c>
      <c r="S53" s="124">
        <f t="shared" si="0"/>
        <v>44543</v>
      </c>
      <c r="T53" s="123">
        <f t="shared" si="2"/>
        <v>3</v>
      </c>
      <c r="U53" s="225">
        <v>1348.08</v>
      </c>
      <c r="V53" s="288">
        <v>222224</v>
      </c>
      <c r="W53" s="188">
        <v>44546</v>
      </c>
      <c r="X53" s="178">
        <v>1348.08</v>
      </c>
      <c r="Y53" s="316"/>
      <c r="Z53" s="176"/>
      <c r="AA53" s="175"/>
      <c r="AB53" s="175"/>
      <c r="AC53" s="116" t="s">
        <v>781</v>
      </c>
      <c r="AD53" s="116" t="s">
        <v>2312</v>
      </c>
      <c r="AE53" s="116" t="s">
        <v>2311</v>
      </c>
      <c r="AF53" s="116" t="s">
        <v>2310</v>
      </c>
      <c r="AG53" s="117" t="s">
        <v>1028</v>
      </c>
      <c r="AH53" s="117" t="s">
        <v>1017</v>
      </c>
      <c r="AI53" s="117" t="s">
        <v>2521</v>
      </c>
      <c r="AJ53" s="117">
        <v>1</v>
      </c>
      <c r="AK53" s="116"/>
      <c r="AL53" s="117"/>
      <c r="AM53" s="117"/>
      <c r="AN53" s="116"/>
      <c r="AO53" s="111" t="s">
        <v>1010</v>
      </c>
      <c r="AP53" s="111" t="s">
        <v>1010</v>
      </c>
      <c r="AQ53" s="110" t="s">
        <v>2070</v>
      </c>
      <c r="AR53" s="109" t="s">
        <v>1010</v>
      </c>
      <c r="AS53" s="109"/>
      <c r="AT53" s="109"/>
      <c r="AU53" s="109"/>
      <c r="AV53" s="109"/>
    </row>
    <row r="54" spans="1:48" s="142" customFormat="1" ht="16.5" hidden="1" customHeight="1">
      <c r="A54" s="116" t="s">
        <v>125</v>
      </c>
      <c r="B54" s="198" t="s">
        <v>126</v>
      </c>
      <c r="C54" s="253">
        <v>106035</v>
      </c>
      <c r="D54" s="246" t="s">
        <v>127</v>
      </c>
      <c r="E54" s="315" t="s">
        <v>34</v>
      </c>
      <c r="F54" s="314">
        <v>9541094</v>
      </c>
      <c r="G54" s="116" t="s">
        <v>25</v>
      </c>
      <c r="H54" s="116" t="s">
        <v>39</v>
      </c>
      <c r="I54" s="116" t="s">
        <v>16</v>
      </c>
      <c r="J54" s="117" t="s">
        <v>17</v>
      </c>
      <c r="K54" s="116" t="s">
        <v>107</v>
      </c>
      <c r="L54" s="116"/>
      <c r="M54" s="181"/>
      <c r="N54" s="181"/>
      <c r="O54" s="181"/>
      <c r="P54" s="181"/>
      <c r="Q54" s="175">
        <v>43847</v>
      </c>
      <c r="R54" s="175">
        <v>44244</v>
      </c>
      <c r="S54" s="124">
        <f t="shared" si="0"/>
        <v>44251</v>
      </c>
      <c r="T54" s="123">
        <f t="shared" si="2"/>
        <v>4</v>
      </c>
      <c r="U54" s="225">
        <v>1026.5999999999999</v>
      </c>
      <c r="V54" s="150">
        <v>2191573</v>
      </c>
      <c r="W54" s="188">
        <v>44459</v>
      </c>
      <c r="X54" s="178">
        <v>1026.5999999999999</v>
      </c>
      <c r="Y54" s="177">
        <v>6</v>
      </c>
      <c r="Z54" s="176"/>
      <c r="AA54" s="175"/>
      <c r="AB54" s="175"/>
      <c r="AC54" s="116" t="s">
        <v>781</v>
      </c>
      <c r="AD54" s="116" t="s">
        <v>2309</v>
      </c>
      <c r="AE54" s="116" t="s">
        <v>2308</v>
      </c>
      <c r="AF54" s="116" t="s">
        <v>1974</v>
      </c>
      <c r="AG54" s="117" t="s">
        <v>1028</v>
      </c>
      <c r="AH54" s="117" t="s">
        <v>1017</v>
      </c>
      <c r="AI54" s="117" t="s">
        <v>1020</v>
      </c>
      <c r="AJ54" s="117">
        <v>1</v>
      </c>
      <c r="AK54" s="116"/>
      <c r="AL54" s="117"/>
      <c r="AM54" s="117"/>
      <c r="AN54" s="116"/>
      <c r="AO54" s="111">
        <v>44881</v>
      </c>
      <c r="AP54" s="111">
        <v>44881</v>
      </c>
      <c r="AQ54" s="110"/>
      <c r="AR54" s="109">
        <v>6</v>
      </c>
      <c r="AS54" s="109"/>
      <c r="AT54" s="109"/>
      <c r="AU54" s="109"/>
      <c r="AV54" s="109"/>
    </row>
    <row r="55" spans="1:48" s="142" customFormat="1" ht="16.5" hidden="1" customHeight="1">
      <c r="A55" s="116" t="s">
        <v>2307</v>
      </c>
      <c r="B55" s="187" t="s">
        <v>2306</v>
      </c>
      <c r="C55" s="118">
        <v>451853</v>
      </c>
      <c r="D55" s="244" t="s">
        <v>42</v>
      </c>
      <c r="E55" s="309"/>
      <c r="F55" s="286"/>
      <c r="G55" s="116" t="s">
        <v>38</v>
      </c>
      <c r="H55" s="116" t="s">
        <v>45</v>
      </c>
      <c r="I55" s="116" t="s">
        <v>16</v>
      </c>
      <c r="J55" s="117" t="s">
        <v>17</v>
      </c>
      <c r="K55" s="116" t="s">
        <v>18</v>
      </c>
      <c r="L55" s="116"/>
      <c r="M55" s="181"/>
      <c r="N55" s="181"/>
      <c r="O55" s="181"/>
      <c r="P55" s="181"/>
      <c r="Q55" s="175">
        <v>44104</v>
      </c>
      <c r="R55" s="175">
        <v>44131</v>
      </c>
      <c r="S55" s="124">
        <f t="shared" si="0"/>
        <v>44138</v>
      </c>
      <c r="T55" s="123">
        <f t="shared" si="2"/>
        <v>1</v>
      </c>
      <c r="U55" s="225">
        <v>5983.1659999999993</v>
      </c>
      <c r="V55" s="250"/>
      <c r="W55" s="188">
        <v>44203</v>
      </c>
      <c r="X55" s="178"/>
      <c r="Y55" s="177"/>
      <c r="Z55" s="176"/>
      <c r="AA55" s="175"/>
      <c r="AB55" s="175"/>
      <c r="AC55" s="116" t="s">
        <v>781</v>
      </c>
      <c r="AD55" s="116"/>
      <c r="AE55" s="116" t="s">
        <v>2011</v>
      </c>
      <c r="AF55" s="116" t="s">
        <v>2006</v>
      </c>
      <c r="AG55" s="117" t="s">
        <v>1028</v>
      </c>
      <c r="AH55" s="117" t="s">
        <v>1017</v>
      </c>
      <c r="AI55" s="117" t="s">
        <v>1017</v>
      </c>
      <c r="AJ55" s="117">
        <v>1</v>
      </c>
      <c r="AK55" s="116"/>
      <c r="AL55" s="117"/>
      <c r="AM55" s="117"/>
      <c r="AN55" s="116"/>
      <c r="AO55" s="111">
        <v>44612</v>
      </c>
      <c r="AP55" s="111">
        <v>44612</v>
      </c>
      <c r="AQ55" s="110"/>
      <c r="AR55" s="109">
        <v>6</v>
      </c>
      <c r="AS55" s="109"/>
      <c r="AT55" s="109"/>
      <c r="AU55" s="109"/>
      <c r="AV55" s="109"/>
    </row>
    <row r="56" spans="1:48" s="142" customFormat="1" ht="16.5" hidden="1" customHeight="1">
      <c r="A56" s="116" t="s">
        <v>2305</v>
      </c>
      <c r="B56" s="187" t="s">
        <v>2304</v>
      </c>
      <c r="C56" s="118">
        <v>451853</v>
      </c>
      <c r="D56" s="244" t="s">
        <v>42</v>
      </c>
      <c r="E56" s="309"/>
      <c r="F56" s="286"/>
      <c r="G56" s="116" t="s">
        <v>38</v>
      </c>
      <c r="H56" s="116" t="s">
        <v>45</v>
      </c>
      <c r="I56" s="116" t="s">
        <v>16</v>
      </c>
      <c r="J56" s="117" t="s">
        <v>17</v>
      </c>
      <c r="K56" s="116" t="s">
        <v>18</v>
      </c>
      <c r="L56" s="116"/>
      <c r="M56" s="181"/>
      <c r="N56" s="181"/>
      <c r="O56" s="181"/>
      <c r="P56" s="181"/>
      <c r="Q56" s="175">
        <v>44104</v>
      </c>
      <c r="R56" s="175">
        <v>44131</v>
      </c>
      <c r="S56" s="124">
        <f t="shared" si="0"/>
        <v>44138</v>
      </c>
      <c r="T56" s="123">
        <f t="shared" si="2"/>
        <v>1</v>
      </c>
      <c r="U56" s="225">
        <v>2689.6779999999999</v>
      </c>
      <c r="V56" s="250"/>
      <c r="W56" s="188">
        <v>44203</v>
      </c>
      <c r="X56" s="178"/>
      <c r="Y56" s="177"/>
      <c r="Z56" s="176"/>
      <c r="AA56" s="175"/>
      <c r="AB56" s="175"/>
      <c r="AC56" s="116" t="s">
        <v>781</v>
      </c>
      <c r="AD56" s="116"/>
      <c r="AE56" s="116" t="s">
        <v>2011</v>
      </c>
      <c r="AF56" s="116" t="s">
        <v>2006</v>
      </c>
      <c r="AG56" s="117" t="s">
        <v>1028</v>
      </c>
      <c r="AH56" s="117" t="s">
        <v>1017</v>
      </c>
      <c r="AI56" s="117" t="s">
        <v>1017</v>
      </c>
      <c r="AJ56" s="117">
        <v>1</v>
      </c>
      <c r="AK56" s="116"/>
      <c r="AL56" s="117"/>
      <c r="AM56" s="117"/>
      <c r="AN56" s="116"/>
      <c r="AO56" s="111">
        <v>44612</v>
      </c>
      <c r="AP56" s="111">
        <v>44612</v>
      </c>
      <c r="AQ56" s="110"/>
      <c r="AR56" s="109">
        <v>6</v>
      </c>
      <c r="AS56" s="109"/>
      <c r="AT56" s="109"/>
      <c r="AU56" s="109"/>
      <c r="AV56" s="109"/>
    </row>
    <row r="57" spans="1:48" s="142" customFormat="1" ht="16.5" hidden="1" customHeight="1">
      <c r="A57" s="116" t="s">
        <v>2303</v>
      </c>
      <c r="B57" s="187" t="s">
        <v>128</v>
      </c>
      <c r="C57" s="118">
        <v>451853</v>
      </c>
      <c r="D57" s="244" t="s">
        <v>42</v>
      </c>
      <c r="E57" s="309"/>
      <c r="F57" s="286"/>
      <c r="G57" s="116" t="s">
        <v>38</v>
      </c>
      <c r="H57" s="116" t="s">
        <v>45</v>
      </c>
      <c r="I57" s="116" t="s">
        <v>16</v>
      </c>
      <c r="J57" s="117" t="s">
        <v>17</v>
      </c>
      <c r="K57" s="116" t="s">
        <v>18</v>
      </c>
      <c r="L57" s="116"/>
      <c r="M57" s="181"/>
      <c r="N57" s="181"/>
      <c r="O57" s="181"/>
      <c r="P57" s="181"/>
      <c r="Q57" s="175">
        <v>44104</v>
      </c>
      <c r="R57" s="175">
        <v>44131</v>
      </c>
      <c r="S57" s="124">
        <f t="shared" si="0"/>
        <v>44138</v>
      </c>
      <c r="T57" s="123">
        <f t="shared" si="2"/>
        <v>1</v>
      </c>
      <c r="U57" s="225">
        <v>10288.482</v>
      </c>
      <c r="V57" s="250"/>
      <c r="W57" s="188">
        <v>44203</v>
      </c>
      <c r="X57" s="178"/>
      <c r="Y57" s="177"/>
      <c r="Z57" s="176"/>
      <c r="AA57" s="175"/>
      <c r="AB57" s="175"/>
      <c r="AC57" s="116" t="s">
        <v>781</v>
      </c>
      <c r="AD57" s="116"/>
      <c r="AE57" s="116" t="s">
        <v>2302</v>
      </c>
      <c r="AF57" s="116" t="s">
        <v>2157</v>
      </c>
      <c r="AG57" s="117" t="s">
        <v>1028</v>
      </c>
      <c r="AH57" s="117" t="s">
        <v>1017</v>
      </c>
      <c r="AI57" s="117" t="s">
        <v>1017</v>
      </c>
      <c r="AJ57" s="117">
        <v>1</v>
      </c>
      <c r="AK57" s="116"/>
      <c r="AL57" s="117"/>
      <c r="AM57" s="117"/>
      <c r="AN57" s="116"/>
      <c r="AO57" s="111">
        <v>44708</v>
      </c>
      <c r="AP57" s="111">
        <v>44708</v>
      </c>
      <c r="AQ57" s="110"/>
      <c r="AR57" s="109">
        <v>12</v>
      </c>
      <c r="AS57" s="109"/>
      <c r="AT57" s="109"/>
      <c r="AU57" s="109"/>
      <c r="AV57" s="109"/>
    </row>
    <row r="58" spans="1:48" s="142" customFormat="1" ht="16.5" hidden="1" customHeight="1">
      <c r="A58" s="116" t="s">
        <v>129</v>
      </c>
      <c r="B58" s="198"/>
      <c r="C58" s="117">
        <v>456436</v>
      </c>
      <c r="D58" s="246" t="s">
        <v>127</v>
      </c>
      <c r="E58" s="142" t="s">
        <v>34</v>
      </c>
      <c r="F58" s="313" t="s">
        <v>130</v>
      </c>
      <c r="G58" s="116" t="s">
        <v>25</v>
      </c>
      <c r="H58" s="116" t="s">
        <v>26</v>
      </c>
      <c r="I58" s="116" t="s">
        <v>16</v>
      </c>
      <c r="J58" s="117" t="s">
        <v>27</v>
      </c>
      <c r="K58" s="116" t="s">
        <v>18</v>
      </c>
      <c r="L58" s="116"/>
      <c r="M58" s="181"/>
      <c r="N58" s="181"/>
      <c r="O58" s="181"/>
      <c r="P58" s="181"/>
      <c r="Q58" s="175">
        <v>44062</v>
      </c>
      <c r="R58" s="175">
        <v>44092</v>
      </c>
      <c r="S58" s="124">
        <f t="shared" si="0"/>
        <v>44099</v>
      </c>
      <c r="T58" s="123">
        <f t="shared" si="2"/>
        <v>4</v>
      </c>
      <c r="U58" s="225">
        <v>1924.71</v>
      </c>
      <c r="V58" s="150"/>
      <c r="W58" s="188">
        <v>44144</v>
      </c>
      <c r="X58" s="178"/>
      <c r="Y58" s="177"/>
      <c r="Z58" s="176"/>
      <c r="AA58" s="175"/>
      <c r="AB58" s="175"/>
      <c r="AC58" s="116" t="s">
        <v>781</v>
      </c>
      <c r="AD58" s="116" t="s">
        <v>2301</v>
      </c>
      <c r="AE58" s="226" t="s">
        <v>2300</v>
      </c>
      <c r="AF58" s="116" t="s">
        <v>2299</v>
      </c>
      <c r="AG58" s="117" t="s">
        <v>1046</v>
      </c>
      <c r="AH58" s="117" t="s">
        <v>1020</v>
      </c>
      <c r="AI58" s="117" t="s">
        <v>1017</v>
      </c>
      <c r="AJ58" s="117">
        <v>1</v>
      </c>
      <c r="AK58" s="116"/>
      <c r="AL58" s="117"/>
      <c r="AM58" s="117"/>
      <c r="AN58" s="116"/>
      <c r="AO58" s="111" t="s">
        <v>1010</v>
      </c>
      <c r="AP58" s="111" t="s">
        <v>1010</v>
      </c>
      <c r="AQ58" s="154" t="s">
        <v>1045</v>
      </c>
      <c r="AR58" s="109" t="s">
        <v>1010</v>
      </c>
      <c r="AS58" s="109"/>
      <c r="AT58" s="109"/>
      <c r="AU58" s="109"/>
      <c r="AV58" s="109"/>
    </row>
    <row r="59" spans="1:48" s="142" customFormat="1" ht="16.5" hidden="1" customHeight="1">
      <c r="A59" s="116" t="s">
        <v>2298</v>
      </c>
      <c r="B59" s="187" t="s">
        <v>131</v>
      </c>
      <c r="C59" s="118">
        <v>456281</v>
      </c>
      <c r="D59" s="244" t="s">
        <v>22</v>
      </c>
      <c r="E59" s="119"/>
      <c r="F59" s="145"/>
      <c r="G59" s="116" t="s">
        <v>14</v>
      </c>
      <c r="H59" s="116" t="s">
        <v>55</v>
      </c>
      <c r="I59" s="116" t="s">
        <v>16</v>
      </c>
      <c r="J59" s="117" t="s">
        <v>17</v>
      </c>
      <c r="K59" s="116" t="s">
        <v>18</v>
      </c>
      <c r="L59" s="116"/>
      <c r="M59" s="181"/>
      <c r="N59" s="181"/>
      <c r="O59" s="181"/>
      <c r="P59" s="181"/>
      <c r="Q59" s="175">
        <v>44440</v>
      </c>
      <c r="R59" s="175">
        <v>44469</v>
      </c>
      <c r="S59" s="124">
        <f t="shared" si="0"/>
        <v>44476</v>
      </c>
      <c r="T59" s="123">
        <f t="shared" si="2"/>
        <v>2</v>
      </c>
      <c r="U59" s="241">
        <v>1122.43</v>
      </c>
      <c r="V59" s="249">
        <v>2233367</v>
      </c>
      <c r="W59" s="188">
        <v>44588</v>
      </c>
      <c r="X59" s="178">
        <v>1122.43</v>
      </c>
      <c r="Y59" s="177">
        <v>3</v>
      </c>
      <c r="Z59" s="176"/>
      <c r="AA59" s="175"/>
      <c r="AB59" s="175"/>
      <c r="AC59" s="116" t="s">
        <v>781</v>
      </c>
      <c r="AD59" s="116" t="s">
        <v>2297</v>
      </c>
      <c r="AE59" s="116" t="s">
        <v>2296</v>
      </c>
      <c r="AF59" s="116" t="s">
        <v>1934</v>
      </c>
      <c r="AG59" s="117" t="s">
        <v>1028</v>
      </c>
      <c r="AH59" s="117" t="s">
        <v>1017</v>
      </c>
      <c r="AI59" s="117" t="s">
        <v>1020</v>
      </c>
      <c r="AJ59" s="117">
        <v>1</v>
      </c>
      <c r="AK59" s="116"/>
      <c r="AL59" s="117"/>
      <c r="AM59" s="117"/>
      <c r="AN59" s="116"/>
      <c r="AO59" s="111">
        <v>47262</v>
      </c>
      <c r="AP59" s="111">
        <v>47262</v>
      </c>
      <c r="AQ59" s="110"/>
      <c r="AR59" s="109">
        <v>12</v>
      </c>
      <c r="AS59" s="109"/>
      <c r="AT59" s="109"/>
      <c r="AU59" s="109"/>
      <c r="AV59" s="109"/>
    </row>
    <row r="60" spans="1:48" s="142" customFormat="1" ht="16.5" hidden="1" customHeight="1">
      <c r="A60" s="116" t="s">
        <v>132</v>
      </c>
      <c r="B60" s="187" t="s">
        <v>133</v>
      </c>
      <c r="C60" s="118">
        <v>106069</v>
      </c>
      <c r="D60" s="244" t="s">
        <v>48</v>
      </c>
      <c r="E60" s="119"/>
      <c r="F60" s="145"/>
      <c r="G60" s="116" t="s">
        <v>38</v>
      </c>
      <c r="H60" s="116" t="s">
        <v>83</v>
      </c>
      <c r="I60" s="116" t="s">
        <v>16</v>
      </c>
      <c r="J60" s="117" t="s">
        <v>17</v>
      </c>
      <c r="K60" s="116" t="s">
        <v>18</v>
      </c>
      <c r="L60" s="116"/>
      <c r="M60" s="181"/>
      <c r="N60" s="181"/>
      <c r="O60" s="181"/>
      <c r="P60" s="181"/>
      <c r="Q60" s="175">
        <v>44440</v>
      </c>
      <c r="R60" s="175">
        <v>44469</v>
      </c>
      <c r="S60" s="124">
        <f t="shared" si="0"/>
        <v>44476</v>
      </c>
      <c r="T60" s="123">
        <f t="shared" si="2"/>
        <v>2</v>
      </c>
      <c r="U60" s="241">
        <v>588</v>
      </c>
      <c r="V60" s="150">
        <v>2202924</v>
      </c>
      <c r="W60" s="188">
        <v>44489</v>
      </c>
      <c r="X60" s="252">
        <v>588</v>
      </c>
      <c r="Y60" s="177">
        <v>0</v>
      </c>
      <c r="Z60" s="176"/>
      <c r="AA60" s="175"/>
      <c r="AB60" s="175"/>
      <c r="AC60" s="116" t="s">
        <v>781</v>
      </c>
      <c r="AD60" s="116"/>
      <c r="AE60" s="116" t="s">
        <v>2295</v>
      </c>
      <c r="AF60" s="116" t="s">
        <v>2014</v>
      </c>
      <c r="AG60" s="117" t="s">
        <v>1028</v>
      </c>
      <c r="AH60" s="117" t="s">
        <v>1017</v>
      </c>
      <c r="AI60" s="117" t="s">
        <v>1020</v>
      </c>
      <c r="AJ60" s="117">
        <v>1</v>
      </c>
      <c r="AK60" s="116"/>
      <c r="AL60" s="117"/>
      <c r="AM60" s="117"/>
      <c r="AN60" s="116"/>
      <c r="AO60" s="111">
        <v>44568</v>
      </c>
      <c r="AP60" s="111">
        <v>44568</v>
      </c>
      <c r="AQ60" s="110"/>
      <c r="AR60" s="109">
        <v>6</v>
      </c>
      <c r="AS60" s="109"/>
      <c r="AT60" s="109"/>
      <c r="AU60" s="109"/>
      <c r="AV60" s="109"/>
    </row>
    <row r="61" spans="1:48" s="142" customFormat="1" ht="16.5" hidden="1" customHeight="1">
      <c r="A61" s="116" t="s">
        <v>134</v>
      </c>
      <c r="B61" s="187" t="s">
        <v>135</v>
      </c>
      <c r="C61" s="256">
        <v>439074</v>
      </c>
      <c r="D61" s="244" t="s">
        <v>13</v>
      </c>
      <c r="E61" s="243" t="s">
        <v>136</v>
      </c>
      <c r="F61" s="242" t="s">
        <v>137</v>
      </c>
      <c r="G61" s="116" t="s">
        <v>38</v>
      </c>
      <c r="H61" s="116" t="s">
        <v>15</v>
      </c>
      <c r="I61" s="116" t="s">
        <v>16</v>
      </c>
      <c r="J61" s="117" t="s">
        <v>17</v>
      </c>
      <c r="K61" s="116" t="s">
        <v>18</v>
      </c>
      <c r="L61" s="116"/>
      <c r="M61" s="181"/>
      <c r="N61" s="181"/>
      <c r="O61" s="181"/>
      <c r="P61" s="181"/>
      <c r="Q61" s="175">
        <v>44256</v>
      </c>
      <c r="R61" s="175">
        <v>44286</v>
      </c>
      <c r="S61" s="124">
        <f t="shared" si="0"/>
        <v>44293</v>
      </c>
      <c r="T61" s="123">
        <f t="shared" si="2"/>
        <v>2</v>
      </c>
      <c r="U61" s="225">
        <v>999.32</v>
      </c>
      <c r="V61" s="250"/>
      <c r="W61" s="188">
        <v>44418</v>
      </c>
      <c r="X61" s="178"/>
      <c r="Y61" s="177"/>
      <c r="Z61" s="176"/>
      <c r="AA61" s="175"/>
      <c r="AB61" s="175"/>
      <c r="AC61" s="116" t="s">
        <v>781</v>
      </c>
      <c r="AD61" s="116" t="s">
        <v>2294</v>
      </c>
      <c r="AE61" s="116" t="s">
        <v>2293</v>
      </c>
      <c r="AF61" s="116" t="s">
        <v>1934</v>
      </c>
      <c r="AG61" s="117" t="s">
        <v>1028</v>
      </c>
      <c r="AH61" s="117" t="s">
        <v>1017</v>
      </c>
      <c r="AI61" s="117" t="s">
        <v>1020</v>
      </c>
      <c r="AJ61" s="117">
        <v>1</v>
      </c>
      <c r="AK61" s="116"/>
      <c r="AL61" s="117"/>
      <c r="AM61" s="117"/>
      <c r="AN61" s="116"/>
      <c r="AO61" s="111">
        <v>45603</v>
      </c>
      <c r="AP61" s="111">
        <v>45603</v>
      </c>
      <c r="AQ61" s="110"/>
      <c r="AR61" s="109">
        <v>12</v>
      </c>
      <c r="AS61" s="109"/>
      <c r="AT61" s="109"/>
      <c r="AU61" s="109"/>
      <c r="AV61" s="109"/>
    </row>
    <row r="62" spans="1:48" s="142" customFormat="1" ht="16.5" hidden="1" customHeight="1">
      <c r="A62" s="116" t="s">
        <v>2292</v>
      </c>
      <c r="B62" s="187" t="s">
        <v>138</v>
      </c>
      <c r="C62" s="253">
        <v>106087</v>
      </c>
      <c r="D62" s="244" t="s">
        <v>13</v>
      </c>
      <c r="E62" s="257" t="s">
        <v>2291</v>
      </c>
      <c r="F62" s="275">
        <v>5166635</v>
      </c>
      <c r="G62" s="116" t="s">
        <v>38</v>
      </c>
      <c r="H62" s="116" t="s">
        <v>15</v>
      </c>
      <c r="I62" s="116" t="s">
        <v>16</v>
      </c>
      <c r="J62" s="117" t="s">
        <v>17</v>
      </c>
      <c r="K62" s="116" t="s">
        <v>18</v>
      </c>
      <c r="L62" s="116" t="s">
        <v>19</v>
      </c>
      <c r="M62" s="181">
        <v>11386</v>
      </c>
      <c r="N62" s="181">
        <v>11493</v>
      </c>
      <c r="O62" s="181">
        <v>107</v>
      </c>
      <c r="P62" s="181"/>
      <c r="Q62" s="175">
        <v>44682</v>
      </c>
      <c r="R62" s="175">
        <v>44712</v>
      </c>
      <c r="S62" s="124">
        <f t="shared" si="0"/>
        <v>44719</v>
      </c>
      <c r="T62" s="123">
        <f t="shared" si="2"/>
        <v>2</v>
      </c>
      <c r="U62" s="241">
        <v>1819</v>
      </c>
      <c r="V62" s="240">
        <v>2277042</v>
      </c>
      <c r="W62" s="188">
        <v>44720</v>
      </c>
      <c r="X62" s="252">
        <v>1819</v>
      </c>
      <c r="Y62" s="177">
        <v>1</v>
      </c>
      <c r="Z62" s="176"/>
      <c r="AA62" s="175"/>
      <c r="AB62" s="175"/>
      <c r="AC62" s="116" t="s">
        <v>781</v>
      </c>
      <c r="AD62" s="116" t="s">
        <v>2290</v>
      </c>
      <c r="AE62" s="116" t="s">
        <v>2289</v>
      </c>
      <c r="AF62" s="116" t="s">
        <v>1974</v>
      </c>
      <c r="AG62" s="117" t="s">
        <v>1028</v>
      </c>
      <c r="AH62" s="117" t="s">
        <v>1017</v>
      </c>
      <c r="AI62" s="117" t="s">
        <v>1020</v>
      </c>
      <c r="AJ62" s="117">
        <v>1</v>
      </c>
      <c r="AK62" s="116"/>
      <c r="AL62" s="117"/>
      <c r="AM62" s="117"/>
      <c r="AN62" s="116"/>
      <c r="AO62" s="111">
        <v>45200</v>
      </c>
      <c r="AP62" s="111">
        <v>45200</v>
      </c>
      <c r="AQ62" s="110"/>
      <c r="AR62" s="109">
        <v>6</v>
      </c>
      <c r="AS62" s="109"/>
      <c r="AT62" s="109"/>
      <c r="AU62" s="109"/>
      <c r="AV62" s="109"/>
    </row>
    <row r="63" spans="1:48" s="142" customFormat="1" ht="16.5" hidden="1" customHeight="1">
      <c r="A63" s="116" t="s">
        <v>139</v>
      </c>
      <c r="B63" s="187" t="s">
        <v>140</v>
      </c>
      <c r="C63" s="118">
        <v>106089</v>
      </c>
      <c r="D63" s="244" t="s">
        <v>22</v>
      </c>
      <c r="E63" s="312" t="s">
        <v>141</v>
      </c>
      <c r="F63" s="311" t="s">
        <v>142</v>
      </c>
      <c r="G63" s="116" t="s">
        <v>14</v>
      </c>
      <c r="H63" s="116" t="s">
        <v>69</v>
      </c>
      <c r="I63" s="116" t="s">
        <v>16</v>
      </c>
      <c r="J63" s="117" t="s">
        <v>17</v>
      </c>
      <c r="K63" s="116" t="s">
        <v>18</v>
      </c>
      <c r="L63" s="116"/>
      <c r="M63" s="181"/>
      <c r="N63" s="181"/>
      <c r="O63" s="181"/>
      <c r="P63" s="181"/>
      <c r="Q63" s="175">
        <v>44370</v>
      </c>
      <c r="R63" s="175">
        <v>44399</v>
      </c>
      <c r="S63" s="124">
        <f t="shared" si="0"/>
        <v>44406</v>
      </c>
      <c r="T63" s="123">
        <f t="shared" si="2"/>
        <v>5</v>
      </c>
      <c r="U63" s="241">
        <v>1221.5899999999999</v>
      </c>
      <c r="V63" s="150">
        <v>2197445</v>
      </c>
      <c r="W63" s="188">
        <v>44456</v>
      </c>
      <c r="X63" s="248">
        <v>1221.5899999999999</v>
      </c>
      <c r="Y63" s="177">
        <v>2</v>
      </c>
      <c r="Z63" s="176" t="s">
        <v>2288</v>
      </c>
      <c r="AA63" s="175">
        <v>44400</v>
      </c>
      <c r="AB63" s="175">
        <v>44461</v>
      </c>
      <c r="AC63" s="116" t="s">
        <v>781</v>
      </c>
      <c r="AD63" s="116" t="s">
        <v>2286</v>
      </c>
      <c r="AE63" s="116" t="s">
        <v>2287</v>
      </c>
      <c r="AF63" s="116" t="s">
        <v>1934</v>
      </c>
      <c r="AG63" s="117" t="s">
        <v>1028</v>
      </c>
      <c r="AH63" s="117" t="s">
        <v>1017</v>
      </c>
      <c r="AI63" s="117" t="s">
        <v>1020</v>
      </c>
      <c r="AJ63" s="117">
        <v>1</v>
      </c>
      <c r="AK63" s="116"/>
      <c r="AL63" s="117"/>
      <c r="AM63" s="117"/>
      <c r="AN63" s="116"/>
      <c r="AO63" s="111">
        <v>46173</v>
      </c>
      <c r="AP63" s="111">
        <v>46173</v>
      </c>
      <c r="AQ63" s="110"/>
      <c r="AR63" s="109">
        <v>12</v>
      </c>
      <c r="AS63" s="109"/>
      <c r="AT63" s="109"/>
      <c r="AU63" s="109"/>
      <c r="AV63" s="109"/>
    </row>
    <row r="64" spans="1:48" s="142" customFormat="1" ht="16.5" hidden="1" customHeight="1">
      <c r="A64" s="116" t="s">
        <v>139</v>
      </c>
      <c r="B64" s="187" t="s">
        <v>143</v>
      </c>
      <c r="C64" s="118">
        <v>106089</v>
      </c>
      <c r="D64" s="244" t="s">
        <v>22</v>
      </c>
      <c r="E64" s="276" t="s">
        <v>141</v>
      </c>
      <c r="F64" s="310" t="s">
        <v>142</v>
      </c>
      <c r="G64" s="116" t="s">
        <v>14</v>
      </c>
      <c r="H64" s="116" t="s">
        <v>69</v>
      </c>
      <c r="I64" s="116" t="s">
        <v>16</v>
      </c>
      <c r="J64" s="117" t="s">
        <v>17</v>
      </c>
      <c r="K64" s="116" t="s">
        <v>18</v>
      </c>
      <c r="L64" s="116"/>
      <c r="M64" s="181"/>
      <c r="N64" s="181"/>
      <c r="O64" s="181"/>
      <c r="P64" s="181"/>
      <c r="Q64" s="175">
        <v>44370</v>
      </c>
      <c r="R64" s="175">
        <v>44399</v>
      </c>
      <c r="S64" s="124">
        <f t="shared" si="0"/>
        <v>44406</v>
      </c>
      <c r="T64" s="123">
        <f t="shared" si="2"/>
        <v>5</v>
      </c>
      <c r="U64" s="241">
        <v>1565.19</v>
      </c>
      <c r="V64" s="249">
        <v>2194668</v>
      </c>
      <c r="W64" s="188">
        <v>44464</v>
      </c>
      <c r="X64" s="248">
        <v>1565.19</v>
      </c>
      <c r="Y64" s="177">
        <v>2</v>
      </c>
      <c r="Z64" s="176"/>
      <c r="AA64" s="175">
        <v>44400</v>
      </c>
      <c r="AB64" s="175">
        <v>44461</v>
      </c>
      <c r="AC64" s="116" t="s">
        <v>781</v>
      </c>
      <c r="AD64" s="116" t="s">
        <v>2286</v>
      </c>
      <c r="AE64" s="119" t="s">
        <v>2285</v>
      </c>
      <c r="AF64" s="119" t="s">
        <v>2284</v>
      </c>
      <c r="AG64" s="117" t="s">
        <v>1028</v>
      </c>
      <c r="AH64" s="117" t="s">
        <v>1017</v>
      </c>
      <c r="AI64" s="117" t="s">
        <v>1020</v>
      </c>
      <c r="AJ64" s="117">
        <v>1</v>
      </c>
      <c r="AK64" s="116"/>
      <c r="AL64" s="117"/>
      <c r="AM64" s="117"/>
      <c r="AN64" s="116"/>
      <c r="AO64" s="111">
        <v>45817</v>
      </c>
      <c r="AP64" s="111">
        <v>45817</v>
      </c>
      <c r="AQ64" s="110"/>
      <c r="AR64" s="109">
        <v>12</v>
      </c>
      <c r="AS64" s="109"/>
      <c r="AT64" s="109"/>
      <c r="AU64" s="109"/>
      <c r="AV64" s="109"/>
    </row>
    <row r="65" spans="1:48" s="142" customFormat="1" ht="16.5" hidden="1" customHeight="1">
      <c r="A65" s="116" t="s">
        <v>139</v>
      </c>
      <c r="B65" s="187" t="s">
        <v>144</v>
      </c>
      <c r="C65" s="118">
        <v>106089</v>
      </c>
      <c r="D65" s="244" t="s">
        <v>22</v>
      </c>
      <c r="E65" s="276" t="s">
        <v>141</v>
      </c>
      <c r="F65" s="310" t="s">
        <v>142</v>
      </c>
      <c r="G65" s="116" t="s">
        <v>14</v>
      </c>
      <c r="H65" s="116" t="s">
        <v>69</v>
      </c>
      <c r="I65" s="116" t="s">
        <v>16</v>
      </c>
      <c r="J65" s="117" t="s">
        <v>17</v>
      </c>
      <c r="K65" s="116" t="s">
        <v>18</v>
      </c>
      <c r="L65" s="116"/>
      <c r="M65" s="181"/>
      <c r="N65" s="181"/>
      <c r="O65" s="181"/>
      <c r="P65" s="181"/>
      <c r="Q65" s="175">
        <v>44370</v>
      </c>
      <c r="R65" s="175">
        <v>44399</v>
      </c>
      <c r="S65" s="124">
        <f t="shared" si="0"/>
        <v>44406</v>
      </c>
      <c r="T65" s="123">
        <f t="shared" si="2"/>
        <v>5</v>
      </c>
      <c r="U65" s="225">
        <v>1182.72</v>
      </c>
      <c r="V65" s="255">
        <v>2193215</v>
      </c>
      <c r="W65" s="188">
        <v>44460</v>
      </c>
      <c r="X65" s="254">
        <v>1182.72</v>
      </c>
      <c r="Y65" s="177">
        <v>2</v>
      </c>
      <c r="Z65" s="176"/>
      <c r="AA65" s="175">
        <v>44400</v>
      </c>
      <c r="AB65" s="175">
        <v>44461</v>
      </c>
      <c r="AC65" s="116" t="s">
        <v>781</v>
      </c>
      <c r="AD65" s="116" t="s">
        <v>2286</v>
      </c>
      <c r="AE65" s="116" t="s">
        <v>2287</v>
      </c>
      <c r="AF65" s="116" t="s">
        <v>1934</v>
      </c>
      <c r="AG65" s="117" t="s">
        <v>1028</v>
      </c>
      <c r="AH65" s="117" t="s">
        <v>1017</v>
      </c>
      <c r="AI65" s="117" t="s">
        <v>1020</v>
      </c>
      <c r="AJ65" s="117">
        <v>1</v>
      </c>
      <c r="AK65" s="116"/>
      <c r="AL65" s="117"/>
      <c r="AM65" s="117"/>
      <c r="AN65" s="116"/>
      <c r="AO65" s="111">
        <v>46173</v>
      </c>
      <c r="AP65" s="111">
        <v>46173</v>
      </c>
      <c r="AQ65" s="110"/>
      <c r="AR65" s="109">
        <v>12</v>
      </c>
      <c r="AS65" s="109"/>
      <c r="AT65" s="109"/>
      <c r="AU65" s="109"/>
      <c r="AV65" s="109"/>
    </row>
    <row r="66" spans="1:48" s="142" customFormat="1" ht="16.5" hidden="1" customHeight="1">
      <c r="A66" s="116" t="s">
        <v>145</v>
      </c>
      <c r="B66" s="187" t="s">
        <v>146</v>
      </c>
      <c r="C66" s="118">
        <v>106089</v>
      </c>
      <c r="D66" s="244" t="s">
        <v>22</v>
      </c>
      <c r="E66" s="276" t="s">
        <v>141</v>
      </c>
      <c r="F66" s="310" t="s">
        <v>142</v>
      </c>
      <c r="G66" s="116" t="s">
        <v>14</v>
      </c>
      <c r="H66" s="116" t="s">
        <v>69</v>
      </c>
      <c r="I66" s="116" t="s">
        <v>16</v>
      </c>
      <c r="J66" s="117" t="s">
        <v>17</v>
      </c>
      <c r="K66" s="116" t="s">
        <v>18</v>
      </c>
      <c r="L66" s="116"/>
      <c r="M66" s="181"/>
      <c r="N66" s="181"/>
      <c r="O66" s="181"/>
      <c r="P66" s="181"/>
      <c r="Q66" s="175">
        <v>44370</v>
      </c>
      <c r="R66" s="175">
        <v>44399</v>
      </c>
      <c r="S66" s="124">
        <f t="shared" ref="S66:S129" si="3">R66+7</f>
        <v>44406</v>
      </c>
      <c r="T66" s="123">
        <f t="shared" si="2"/>
        <v>5</v>
      </c>
      <c r="U66" s="241">
        <v>1287</v>
      </c>
      <c r="V66" s="249">
        <v>2194679</v>
      </c>
      <c r="W66" s="188">
        <v>44456</v>
      </c>
      <c r="X66" s="248">
        <v>1287</v>
      </c>
      <c r="Y66" s="177">
        <v>2</v>
      </c>
      <c r="Z66" s="176"/>
      <c r="AA66" s="175">
        <v>44400</v>
      </c>
      <c r="AB66" s="175">
        <v>44461</v>
      </c>
      <c r="AC66" s="116" t="s">
        <v>781</v>
      </c>
      <c r="AD66" s="116" t="s">
        <v>2286</v>
      </c>
      <c r="AE66" s="119" t="s">
        <v>2285</v>
      </c>
      <c r="AF66" s="119" t="s">
        <v>2284</v>
      </c>
      <c r="AG66" s="117" t="s">
        <v>1028</v>
      </c>
      <c r="AH66" s="117" t="s">
        <v>1017</v>
      </c>
      <c r="AI66" s="117" t="s">
        <v>1020</v>
      </c>
      <c r="AJ66" s="117">
        <v>1</v>
      </c>
      <c r="AK66" s="116"/>
      <c r="AL66" s="117"/>
      <c r="AM66" s="117"/>
      <c r="AN66" s="116"/>
      <c r="AO66" s="111">
        <v>45817</v>
      </c>
      <c r="AP66" s="111">
        <v>45817</v>
      </c>
      <c r="AQ66" s="110"/>
      <c r="AR66" s="109">
        <v>12</v>
      </c>
      <c r="AS66" s="109"/>
      <c r="AT66" s="109"/>
      <c r="AU66" s="109"/>
      <c r="AV66" s="109"/>
    </row>
    <row r="67" spans="1:48" s="142" customFormat="1" ht="16.5" hidden="1" customHeight="1">
      <c r="A67" s="116" t="s">
        <v>2283</v>
      </c>
      <c r="B67" s="187" t="s">
        <v>147</v>
      </c>
      <c r="C67" s="118">
        <v>448218</v>
      </c>
      <c r="D67" s="244" t="s">
        <v>127</v>
      </c>
      <c r="E67" s="309" t="s">
        <v>2282</v>
      </c>
      <c r="F67" s="286">
        <v>5313490</v>
      </c>
      <c r="G67" s="116" t="s">
        <v>38</v>
      </c>
      <c r="H67" s="116" t="s">
        <v>39</v>
      </c>
      <c r="I67" s="116" t="s">
        <v>16</v>
      </c>
      <c r="J67" s="117" t="s">
        <v>17</v>
      </c>
      <c r="K67" s="116" t="s">
        <v>18</v>
      </c>
      <c r="L67" s="116"/>
      <c r="M67" s="181"/>
      <c r="N67" s="181"/>
      <c r="O67" s="181"/>
      <c r="P67" s="181"/>
      <c r="Q67" s="175">
        <v>44335</v>
      </c>
      <c r="R67" s="175">
        <v>44366</v>
      </c>
      <c r="S67" s="124">
        <f t="shared" si="3"/>
        <v>44373</v>
      </c>
      <c r="T67" s="123">
        <f t="shared" si="2"/>
        <v>4</v>
      </c>
      <c r="U67" s="225">
        <v>2626.5</v>
      </c>
      <c r="V67" s="250"/>
      <c r="W67" s="188">
        <v>43844</v>
      </c>
      <c r="X67" s="178"/>
      <c r="Y67" s="177"/>
      <c r="Z67" s="176"/>
      <c r="AA67" s="175"/>
      <c r="AB67" s="175"/>
      <c r="AC67" s="116" t="s">
        <v>781</v>
      </c>
      <c r="AD67" s="116"/>
      <c r="AE67" s="116" t="s">
        <v>2281</v>
      </c>
      <c r="AF67" s="116" t="s">
        <v>1934</v>
      </c>
      <c r="AG67" s="117" t="s">
        <v>1028</v>
      </c>
      <c r="AH67" s="117" t="s">
        <v>1017</v>
      </c>
      <c r="AI67" s="117" t="s">
        <v>1020</v>
      </c>
      <c r="AJ67" s="117">
        <v>1</v>
      </c>
      <c r="AK67" s="116"/>
      <c r="AL67" s="117"/>
      <c r="AM67" s="117"/>
      <c r="AN67" s="116"/>
      <c r="AO67" s="111">
        <v>45434</v>
      </c>
      <c r="AP67" s="111">
        <v>45434</v>
      </c>
      <c r="AQ67" s="110"/>
      <c r="AR67" s="109">
        <v>12</v>
      </c>
      <c r="AS67" s="109"/>
      <c r="AT67" s="109" t="s">
        <v>2280</v>
      </c>
      <c r="AU67" s="109" t="s">
        <v>2279</v>
      </c>
      <c r="AV67" s="153" t="s">
        <v>2278</v>
      </c>
    </row>
    <row r="68" spans="1:48" s="142" customFormat="1" ht="16.5" hidden="1" customHeight="1">
      <c r="A68" s="116" t="s">
        <v>148</v>
      </c>
      <c r="B68" s="187" t="s">
        <v>149</v>
      </c>
      <c r="C68" s="253">
        <v>106107</v>
      </c>
      <c r="D68" s="244" t="s">
        <v>48</v>
      </c>
      <c r="E68" s="309" t="s">
        <v>150</v>
      </c>
      <c r="F68" s="308" t="s">
        <v>151</v>
      </c>
      <c r="G68" s="116" t="s">
        <v>38</v>
      </c>
      <c r="H68" s="116" t="s">
        <v>83</v>
      </c>
      <c r="I68" s="116" t="s">
        <v>20</v>
      </c>
      <c r="J68" s="117" t="s">
        <v>17</v>
      </c>
      <c r="K68" s="116" t="s">
        <v>18</v>
      </c>
      <c r="L68" s="116"/>
      <c r="M68" s="181"/>
      <c r="N68" s="181"/>
      <c r="O68" s="181"/>
      <c r="P68" s="181"/>
      <c r="Q68" s="175">
        <v>44621</v>
      </c>
      <c r="R68" s="175">
        <v>44651</v>
      </c>
      <c r="S68" s="124">
        <f t="shared" si="3"/>
        <v>44658</v>
      </c>
      <c r="T68" s="123">
        <f t="shared" si="2"/>
        <v>2</v>
      </c>
      <c r="U68" s="225">
        <v>698.88</v>
      </c>
      <c r="V68" s="150">
        <v>2259850</v>
      </c>
      <c r="W68" s="188">
        <v>44670</v>
      </c>
      <c r="X68" s="225">
        <v>698.88</v>
      </c>
      <c r="Y68" s="177">
        <v>0</v>
      </c>
      <c r="Z68" s="176"/>
      <c r="AA68" s="175"/>
      <c r="AB68" s="175"/>
      <c r="AC68" s="116" t="s">
        <v>781</v>
      </c>
      <c r="AD68" s="116" t="s">
        <v>2274</v>
      </c>
      <c r="AE68" s="116" t="s">
        <v>2273</v>
      </c>
      <c r="AF68" s="116" t="s">
        <v>1934</v>
      </c>
      <c r="AG68" s="117" t="s">
        <v>1028</v>
      </c>
      <c r="AH68" s="117" t="s">
        <v>1017</v>
      </c>
      <c r="AI68" s="117" t="s">
        <v>1017</v>
      </c>
      <c r="AJ68" s="117">
        <v>1</v>
      </c>
      <c r="AK68" s="116"/>
      <c r="AL68" s="117"/>
      <c r="AM68" s="117"/>
      <c r="AN68" s="116"/>
      <c r="AO68" s="111">
        <v>45273</v>
      </c>
      <c r="AP68" s="111">
        <v>45273</v>
      </c>
      <c r="AQ68" s="110"/>
      <c r="AR68" s="109">
        <v>12</v>
      </c>
      <c r="AS68" s="109" t="s">
        <v>2277</v>
      </c>
      <c r="AT68" s="109" t="s">
        <v>2276</v>
      </c>
      <c r="AU68" s="109">
        <v>9954875406</v>
      </c>
      <c r="AV68" s="153" t="s">
        <v>2275</v>
      </c>
    </row>
    <row r="69" spans="1:48" s="142" customFormat="1" ht="16.5" hidden="1" customHeight="1">
      <c r="A69" s="116" t="s">
        <v>152</v>
      </c>
      <c r="B69" s="187" t="s">
        <v>149</v>
      </c>
      <c r="C69" s="253">
        <v>106107</v>
      </c>
      <c r="D69" s="244" t="s">
        <v>48</v>
      </c>
      <c r="E69" s="119" t="s">
        <v>150</v>
      </c>
      <c r="F69" s="307" t="s">
        <v>151</v>
      </c>
      <c r="G69" s="116" t="s">
        <v>38</v>
      </c>
      <c r="H69" s="116" t="s">
        <v>83</v>
      </c>
      <c r="I69" s="116" t="s">
        <v>16</v>
      </c>
      <c r="J69" s="117" t="s">
        <v>17</v>
      </c>
      <c r="K69" s="116" t="s">
        <v>18</v>
      </c>
      <c r="L69" s="116"/>
      <c r="M69" s="181"/>
      <c r="N69" s="181"/>
      <c r="O69" s="181"/>
      <c r="P69" s="181"/>
      <c r="Q69" s="175">
        <v>44621</v>
      </c>
      <c r="R69" s="175">
        <v>44651</v>
      </c>
      <c r="S69" s="124">
        <f t="shared" si="3"/>
        <v>44658</v>
      </c>
      <c r="T69" s="123">
        <f t="shared" si="2"/>
        <v>2</v>
      </c>
      <c r="U69" s="225">
        <v>3197.38</v>
      </c>
      <c r="V69" s="140">
        <v>2259865</v>
      </c>
      <c r="W69" s="188">
        <v>44670</v>
      </c>
      <c r="X69" s="178">
        <v>3197.38</v>
      </c>
      <c r="Y69" s="177">
        <v>0</v>
      </c>
      <c r="Z69" s="176"/>
      <c r="AA69" s="175"/>
      <c r="AB69" s="175"/>
      <c r="AC69" s="116" t="s">
        <v>781</v>
      </c>
      <c r="AD69" s="116" t="s">
        <v>2274</v>
      </c>
      <c r="AE69" s="116" t="s">
        <v>2273</v>
      </c>
      <c r="AF69" s="116" t="s">
        <v>1934</v>
      </c>
      <c r="AG69" s="117" t="s">
        <v>1028</v>
      </c>
      <c r="AH69" s="117" t="s">
        <v>1017</v>
      </c>
      <c r="AI69" s="117" t="s">
        <v>1017</v>
      </c>
      <c r="AJ69" s="117">
        <v>1</v>
      </c>
      <c r="AK69" s="116"/>
      <c r="AL69" s="117"/>
      <c r="AM69" s="117"/>
      <c r="AN69" s="116"/>
      <c r="AO69" s="111">
        <v>45273</v>
      </c>
      <c r="AP69" s="111">
        <v>45273</v>
      </c>
      <c r="AQ69" s="110"/>
      <c r="AR69" s="109">
        <v>12</v>
      </c>
      <c r="AS69" s="109"/>
      <c r="AT69" s="109"/>
      <c r="AU69" s="109"/>
      <c r="AV69" s="109"/>
    </row>
    <row r="70" spans="1:48" s="142" customFormat="1" ht="16.5" hidden="1" customHeight="1">
      <c r="A70" s="116" t="s">
        <v>153</v>
      </c>
      <c r="B70" s="187" t="s">
        <v>154</v>
      </c>
      <c r="C70" s="306">
        <v>106111</v>
      </c>
      <c r="D70" s="244" t="s">
        <v>48</v>
      </c>
      <c r="E70" s="119" t="s">
        <v>34</v>
      </c>
      <c r="F70" s="145" t="s">
        <v>2272</v>
      </c>
      <c r="G70" s="116" t="s">
        <v>25</v>
      </c>
      <c r="H70" s="116" t="s">
        <v>83</v>
      </c>
      <c r="I70" s="116" t="s">
        <v>20</v>
      </c>
      <c r="J70" s="117" t="s">
        <v>17</v>
      </c>
      <c r="K70" s="116" t="s">
        <v>18</v>
      </c>
      <c r="L70" s="116"/>
      <c r="M70" s="181"/>
      <c r="N70" s="181"/>
      <c r="O70" s="181"/>
      <c r="P70" s="181"/>
      <c r="Q70" s="175">
        <v>44606</v>
      </c>
      <c r="R70" s="175">
        <v>44634</v>
      </c>
      <c r="S70" s="124">
        <f t="shared" si="3"/>
        <v>44641</v>
      </c>
      <c r="T70" s="123">
        <f t="shared" si="2"/>
        <v>4</v>
      </c>
      <c r="U70" s="225">
        <v>1281.8</v>
      </c>
      <c r="V70" s="250">
        <v>2251524</v>
      </c>
      <c r="W70" s="188">
        <v>44643</v>
      </c>
      <c r="X70" s="178">
        <v>1281.8</v>
      </c>
      <c r="Y70" s="177">
        <v>2</v>
      </c>
      <c r="Z70" s="176"/>
      <c r="AA70" s="175"/>
      <c r="AB70" s="175"/>
      <c r="AC70" s="116" t="s">
        <v>781</v>
      </c>
      <c r="AD70" s="116" t="s">
        <v>2271</v>
      </c>
      <c r="AE70" s="116" t="s">
        <v>2270</v>
      </c>
      <c r="AF70" s="116" t="s">
        <v>2157</v>
      </c>
      <c r="AG70" s="117" t="s">
        <v>1028</v>
      </c>
      <c r="AH70" s="117" t="s">
        <v>1017</v>
      </c>
      <c r="AI70" s="117" t="s">
        <v>1017</v>
      </c>
      <c r="AJ70" s="117">
        <v>1</v>
      </c>
      <c r="AK70" s="116"/>
      <c r="AL70" s="117"/>
      <c r="AM70" s="117"/>
      <c r="AN70" s="116"/>
      <c r="AO70" s="111">
        <v>44877</v>
      </c>
      <c r="AP70" s="111">
        <v>44877</v>
      </c>
      <c r="AQ70" s="110"/>
      <c r="AR70" s="109">
        <v>12</v>
      </c>
      <c r="AS70" s="109"/>
      <c r="AT70" s="109" t="s">
        <v>2269</v>
      </c>
      <c r="AU70" s="109" t="s">
        <v>2268</v>
      </c>
      <c r="AV70" s="153" t="s">
        <v>2267</v>
      </c>
    </row>
    <row r="71" spans="1:48" s="142" customFormat="1" ht="16.5" hidden="1" customHeight="1">
      <c r="A71" s="116" t="s">
        <v>155</v>
      </c>
      <c r="B71" s="187" t="s">
        <v>156</v>
      </c>
      <c r="C71" s="118">
        <v>456410</v>
      </c>
      <c r="D71" s="244" t="s">
        <v>48</v>
      </c>
      <c r="E71" s="119"/>
      <c r="F71" s="286"/>
      <c r="G71" s="116" t="s">
        <v>38</v>
      </c>
      <c r="H71" s="116" t="s">
        <v>83</v>
      </c>
      <c r="I71" s="116" t="s">
        <v>16</v>
      </c>
      <c r="J71" s="117" t="s">
        <v>17</v>
      </c>
      <c r="K71" s="116" t="s">
        <v>18</v>
      </c>
      <c r="L71" s="116"/>
      <c r="M71" s="181"/>
      <c r="N71" s="181"/>
      <c r="O71" s="181"/>
      <c r="P71" s="181"/>
      <c r="Q71" s="175">
        <v>44476</v>
      </c>
      <c r="R71" s="175">
        <v>44506</v>
      </c>
      <c r="S71" s="124">
        <f t="shared" si="3"/>
        <v>44513</v>
      </c>
      <c r="T71" s="123">
        <f t="shared" si="2"/>
        <v>2</v>
      </c>
      <c r="U71" s="225">
        <v>3254.96</v>
      </c>
      <c r="V71" s="150">
        <v>2218290</v>
      </c>
      <c r="W71" s="188">
        <v>44542</v>
      </c>
      <c r="X71" s="178">
        <v>3254.96</v>
      </c>
      <c r="Y71" s="177"/>
      <c r="Z71" s="176"/>
      <c r="AA71" s="175"/>
      <c r="AB71" s="175"/>
      <c r="AC71" s="116" t="s">
        <v>781</v>
      </c>
      <c r="AD71" s="116"/>
      <c r="AE71" s="116" t="s">
        <v>2266</v>
      </c>
      <c r="AF71" s="116" t="s">
        <v>1934</v>
      </c>
      <c r="AG71" s="117" t="s">
        <v>1028</v>
      </c>
      <c r="AH71" s="117" t="s">
        <v>1017</v>
      </c>
      <c r="AI71" s="117" t="s">
        <v>1020</v>
      </c>
      <c r="AJ71" s="117">
        <v>1</v>
      </c>
      <c r="AK71" s="116"/>
      <c r="AL71" s="117"/>
      <c r="AM71" s="117"/>
      <c r="AN71" s="116"/>
      <c r="AO71" s="111">
        <v>44882</v>
      </c>
      <c r="AP71" s="111">
        <v>44882</v>
      </c>
      <c r="AQ71" s="110"/>
      <c r="AR71" s="109">
        <v>12</v>
      </c>
      <c r="AS71" s="109"/>
      <c r="AT71" s="109"/>
      <c r="AU71" s="109"/>
      <c r="AV71" s="109"/>
    </row>
    <row r="72" spans="1:48" s="142" customFormat="1" ht="16.5" hidden="1" customHeight="1">
      <c r="A72" s="116" t="s">
        <v>157</v>
      </c>
      <c r="B72" s="187" t="s">
        <v>158</v>
      </c>
      <c r="C72" s="305">
        <v>106112</v>
      </c>
      <c r="D72" s="244" t="s">
        <v>127</v>
      </c>
      <c r="E72" s="119" t="s">
        <v>34</v>
      </c>
      <c r="F72" s="242" t="s">
        <v>2265</v>
      </c>
      <c r="G72" s="116" t="s">
        <v>38</v>
      </c>
      <c r="H72" s="116" t="s">
        <v>39</v>
      </c>
      <c r="I72" s="116" t="s">
        <v>16</v>
      </c>
      <c r="J72" s="117" t="s">
        <v>17</v>
      </c>
      <c r="K72" s="116" t="s">
        <v>18</v>
      </c>
      <c r="L72" s="116"/>
      <c r="M72" s="181"/>
      <c r="N72" s="181"/>
      <c r="O72" s="181"/>
      <c r="P72" s="181"/>
      <c r="Q72" s="175">
        <v>44621</v>
      </c>
      <c r="R72" s="175">
        <v>44651</v>
      </c>
      <c r="S72" s="124">
        <f t="shared" si="3"/>
        <v>44658</v>
      </c>
      <c r="T72" s="123">
        <f t="shared" si="2"/>
        <v>2</v>
      </c>
      <c r="U72" s="241">
        <v>3465</v>
      </c>
      <c r="V72" s="160">
        <v>2271269</v>
      </c>
      <c r="W72" s="188">
        <v>44704</v>
      </c>
      <c r="X72" s="252">
        <v>3465</v>
      </c>
      <c r="Y72" s="177">
        <v>0</v>
      </c>
      <c r="Z72" s="176"/>
      <c r="AA72" s="175"/>
      <c r="AB72" s="175"/>
      <c r="AC72" s="116" t="s">
        <v>781</v>
      </c>
      <c r="AD72" s="116" t="s">
        <v>2264</v>
      </c>
      <c r="AE72" s="116" t="s">
        <v>2263</v>
      </c>
      <c r="AF72" s="116" t="s">
        <v>2006</v>
      </c>
      <c r="AG72" s="117" t="s">
        <v>1028</v>
      </c>
      <c r="AH72" s="117" t="s">
        <v>1017</v>
      </c>
      <c r="AI72" s="117" t="s">
        <v>1020</v>
      </c>
      <c r="AJ72" s="117">
        <v>1</v>
      </c>
      <c r="AK72" s="116"/>
      <c r="AL72" s="117"/>
      <c r="AM72" s="117"/>
      <c r="AN72" s="116"/>
      <c r="AO72" s="111">
        <v>44854</v>
      </c>
      <c r="AP72" s="111">
        <v>44854</v>
      </c>
      <c r="AQ72" s="110"/>
      <c r="AR72" s="109">
        <v>6</v>
      </c>
      <c r="AS72" s="109"/>
      <c r="AT72" s="109"/>
      <c r="AU72" s="109">
        <v>6871483</v>
      </c>
      <c r="AV72" s="109"/>
    </row>
    <row r="73" spans="1:48" s="142" customFormat="1" ht="16.5" hidden="1" customHeight="1">
      <c r="A73" s="116" t="s">
        <v>159</v>
      </c>
      <c r="B73" s="187" t="s">
        <v>160</v>
      </c>
      <c r="C73" s="118">
        <v>106113</v>
      </c>
      <c r="D73" s="244" t="s">
        <v>127</v>
      </c>
      <c r="E73" s="257" t="s">
        <v>2262</v>
      </c>
      <c r="F73" s="262" t="s">
        <v>2261</v>
      </c>
      <c r="G73" s="116" t="s">
        <v>38</v>
      </c>
      <c r="H73" s="116" t="s">
        <v>161</v>
      </c>
      <c r="I73" s="116" t="s">
        <v>16</v>
      </c>
      <c r="J73" s="117" t="s">
        <v>17</v>
      </c>
      <c r="K73" s="116" t="s">
        <v>18</v>
      </c>
      <c r="L73" s="116" t="s">
        <v>19</v>
      </c>
      <c r="M73" s="181">
        <v>26521</v>
      </c>
      <c r="N73" s="181">
        <v>25856</v>
      </c>
      <c r="O73" s="181">
        <v>335</v>
      </c>
      <c r="P73" s="181"/>
      <c r="Q73" s="175">
        <v>44682</v>
      </c>
      <c r="R73" s="175">
        <v>44712</v>
      </c>
      <c r="S73" s="124">
        <f t="shared" si="3"/>
        <v>44719</v>
      </c>
      <c r="T73" s="123">
        <f t="shared" si="2"/>
        <v>2</v>
      </c>
      <c r="U73" s="225">
        <v>3336.6</v>
      </c>
      <c r="V73" s="150">
        <v>2279078</v>
      </c>
      <c r="W73" s="188">
        <v>44727</v>
      </c>
      <c r="X73" s="225">
        <v>3336.6</v>
      </c>
      <c r="Y73" s="177">
        <v>0</v>
      </c>
      <c r="Z73" s="176"/>
      <c r="AA73" s="175"/>
      <c r="AB73" s="175"/>
      <c r="AC73" s="116" t="s">
        <v>781</v>
      </c>
      <c r="AD73" s="116" t="s">
        <v>2260</v>
      </c>
      <c r="AE73" s="116" t="s">
        <v>2259</v>
      </c>
      <c r="AF73" s="116" t="s">
        <v>2157</v>
      </c>
      <c r="AG73" s="117" t="s">
        <v>1028</v>
      </c>
      <c r="AH73" s="117" t="s">
        <v>1017</v>
      </c>
      <c r="AI73" s="117" t="s">
        <v>1020</v>
      </c>
      <c r="AJ73" s="117">
        <v>1</v>
      </c>
      <c r="AK73" s="116"/>
      <c r="AL73" s="117"/>
      <c r="AM73" s="117"/>
      <c r="AN73" s="116"/>
      <c r="AO73" s="111">
        <v>44383</v>
      </c>
      <c r="AP73" s="111">
        <v>44383</v>
      </c>
      <c r="AQ73" s="110"/>
      <c r="AR73" s="109">
        <v>12</v>
      </c>
      <c r="AS73" s="109"/>
      <c r="AT73" s="109" t="s">
        <v>2258</v>
      </c>
      <c r="AU73" s="109">
        <v>86316129</v>
      </c>
      <c r="AV73" s="153" t="s">
        <v>2257</v>
      </c>
    </row>
    <row r="74" spans="1:48" s="142" customFormat="1" ht="16.5" hidden="1" customHeight="1">
      <c r="A74" s="116" t="s">
        <v>159</v>
      </c>
      <c r="B74" s="187" t="s">
        <v>160</v>
      </c>
      <c r="C74" s="118">
        <v>106113</v>
      </c>
      <c r="D74" s="244" t="s">
        <v>127</v>
      </c>
      <c r="E74" s="257" t="s">
        <v>2262</v>
      </c>
      <c r="F74" s="262" t="s">
        <v>2261</v>
      </c>
      <c r="G74" s="116" t="s">
        <v>38</v>
      </c>
      <c r="H74" s="116" t="s">
        <v>161</v>
      </c>
      <c r="I74" s="116" t="s">
        <v>16</v>
      </c>
      <c r="J74" s="117" t="s">
        <v>17</v>
      </c>
      <c r="K74" s="116" t="s">
        <v>18</v>
      </c>
      <c r="L74" s="116" t="s">
        <v>19</v>
      </c>
      <c r="M74" s="181">
        <v>11010.7</v>
      </c>
      <c r="N74" s="181">
        <v>11126.3</v>
      </c>
      <c r="O74" s="181">
        <v>115.6</v>
      </c>
      <c r="P74" s="181"/>
      <c r="Q74" s="175">
        <v>44682</v>
      </c>
      <c r="R74" s="175">
        <v>44712</v>
      </c>
      <c r="S74" s="124">
        <f t="shared" si="3"/>
        <v>44719</v>
      </c>
      <c r="T74" s="123">
        <f t="shared" si="2"/>
        <v>2</v>
      </c>
      <c r="U74" s="225">
        <v>1151.3800000000001</v>
      </c>
      <c r="V74" s="150">
        <v>2279078</v>
      </c>
      <c r="W74" s="188">
        <v>44727</v>
      </c>
      <c r="X74" s="225">
        <v>1151.3800000000001</v>
      </c>
      <c r="Y74" s="177">
        <v>0</v>
      </c>
      <c r="Z74" s="176"/>
      <c r="AA74" s="175"/>
      <c r="AB74" s="175"/>
      <c r="AC74" s="116" t="s">
        <v>781</v>
      </c>
      <c r="AD74" s="116" t="s">
        <v>2260</v>
      </c>
      <c r="AE74" s="116" t="s">
        <v>2259</v>
      </c>
      <c r="AF74" s="116" t="s">
        <v>2157</v>
      </c>
      <c r="AG74" s="117" t="s">
        <v>1028</v>
      </c>
      <c r="AH74" s="117" t="s">
        <v>1017</v>
      </c>
      <c r="AI74" s="117" t="s">
        <v>1020</v>
      </c>
      <c r="AJ74" s="117">
        <v>1</v>
      </c>
      <c r="AK74" s="116"/>
      <c r="AL74" s="117"/>
      <c r="AM74" s="117"/>
      <c r="AN74" s="116"/>
      <c r="AO74" s="111">
        <v>44383</v>
      </c>
      <c r="AP74" s="111">
        <v>44383</v>
      </c>
      <c r="AQ74" s="110"/>
      <c r="AR74" s="109">
        <v>12</v>
      </c>
      <c r="AS74" s="109"/>
      <c r="AT74" s="109" t="s">
        <v>2258</v>
      </c>
      <c r="AU74" s="109">
        <v>86316129</v>
      </c>
      <c r="AV74" s="153" t="s">
        <v>2257</v>
      </c>
    </row>
    <row r="75" spans="1:48" s="142" customFormat="1" ht="16.5" hidden="1" customHeight="1">
      <c r="A75" s="116" t="s">
        <v>162</v>
      </c>
      <c r="B75" s="198"/>
      <c r="C75" s="253">
        <v>106114</v>
      </c>
      <c r="D75" s="246" t="s">
        <v>127</v>
      </c>
      <c r="E75" s="116" t="s">
        <v>2256</v>
      </c>
      <c r="F75" s="266">
        <v>7213933</v>
      </c>
      <c r="G75" s="116" t="s">
        <v>25</v>
      </c>
      <c r="H75" s="116" t="s">
        <v>39</v>
      </c>
      <c r="I75" s="116" t="s">
        <v>16</v>
      </c>
      <c r="J75" s="117" t="s">
        <v>17</v>
      </c>
      <c r="K75" s="116" t="s">
        <v>18</v>
      </c>
      <c r="L75" s="116"/>
      <c r="M75" s="181"/>
      <c r="N75" s="181"/>
      <c r="O75" s="181"/>
      <c r="P75" s="181"/>
      <c r="Q75" s="175">
        <v>44621</v>
      </c>
      <c r="R75" s="175">
        <v>44651</v>
      </c>
      <c r="S75" s="124">
        <f t="shared" si="3"/>
        <v>44658</v>
      </c>
      <c r="T75" s="123">
        <f t="shared" si="2"/>
        <v>2</v>
      </c>
      <c r="U75" s="225">
        <v>3460.38</v>
      </c>
      <c r="V75" s="150">
        <v>2271113</v>
      </c>
      <c r="W75" s="188">
        <v>44704</v>
      </c>
      <c r="X75" s="178">
        <v>3460.38</v>
      </c>
      <c r="Y75" s="177">
        <v>3</v>
      </c>
      <c r="Z75" s="147" t="s">
        <v>2255</v>
      </c>
      <c r="AA75" s="175"/>
      <c r="AB75" s="175"/>
      <c r="AC75" s="116" t="s">
        <v>781</v>
      </c>
      <c r="AD75" s="119" t="s">
        <v>2254</v>
      </c>
      <c r="AE75" s="116" t="s">
        <v>2253</v>
      </c>
      <c r="AF75" s="116" t="s">
        <v>2124</v>
      </c>
      <c r="AG75" s="117" t="s">
        <v>1028</v>
      </c>
      <c r="AH75" s="117" t="s">
        <v>1017</v>
      </c>
      <c r="AI75" s="117" t="s">
        <v>1017</v>
      </c>
      <c r="AJ75" s="117">
        <v>1</v>
      </c>
      <c r="AK75" s="116"/>
      <c r="AL75" s="117"/>
      <c r="AM75" s="117"/>
      <c r="AN75" s="116"/>
      <c r="AO75" s="111">
        <v>44746</v>
      </c>
      <c r="AP75" s="111">
        <v>44746</v>
      </c>
      <c r="AQ75" s="110"/>
      <c r="AR75" s="109">
        <v>12</v>
      </c>
      <c r="AS75" s="109"/>
      <c r="AT75" s="109" t="s">
        <v>2252</v>
      </c>
      <c r="AU75" s="109" t="s">
        <v>2251</v>
      </c>
      <c r="AV75" s="153" t="s">
        <v>2250</v>
      </c>
    </row>
    <row r="76" spans="1:48" s="142" customFormat="1" ht="16.5" hidden="1" customHeight="1">
      <c r="A76" s="116" t="s">
        <v>163</v>
      </c>
      <c r="B76" s="187" t="s">
        <v>164</v>
      </c>
      <c r="C76" s="253">
        <v>106116</v>
      </c>
      <c r="D76" s="244" t="s">
        <v>48</v>
      </c>
      <c r="E76" s="119" t="s">
        <v>34</v>
      </c>
      <c r="F76" s="303" t="s">
        <v>165</v>
      </c>
      <c r="G76" s="116" t="s">
        <v>38</v>
      </c>
      <c r="H76" s="116" t="s">
        <v>83</v>
      </c>
      <c r="I76" s="116" t="s">
        <v>16</v>
      </c>
      <c r="J76" s="117" t="s">
        <v>17</v>
      </c>
      <c r="K76" s="116" t="s">
        <v>18</v>
      </c>
      <c r="L76" s="116"/>
      <c r="M76" s="181"/>
      <c r="N76" s="181"/>
      <c r="O76" s="181"/>
      <c r="P76" s="181"/>
      <c r="Q76" s="175">
        <v>43831</v>
      </c>
      <c r="R76" s="175">
        <v>43861</v>
      </c>
      <c r="S76" s="124">
        <f t="shared" si="3"/>
        <v>43868</v>
      </c>
      <c r="T76" s="123">
        <f t="shared" si="2"/>
        <v>2</v>
      </c>
      <c r="U76" s="241">
        <v>996.21999999999991</v>
      </c>
      <c r="V76" s="263"/>
      <c r="W76" s="188">
        <v>43885</v>
      </c>
      <c r="X76" s="178"/>
      <c r="Y76" s="177"/>
      <c r="Z76" s="176"/>
      <c r="AA76" s="175"/>
      <c r="AB76" s="175"/>
      <c r="AC76" s="116" t="s">
        <v>781</v>
      </c>
      <c r="AD76" s="116"/>
      <c r="AE76" s="116" t="s">
        <v>2249</v>
      </c>
      <c r="AF76" s="116" t="s">
        <v>1934</v>
      </c>
      <c r="AG76" s="117" t="s">
        <v>1028</v>
      </c>
      <c r="AH76" s="117" t="s">
        <v>1017</v>
      </c>
      <c r="AI76" s="117" t="s">
        <v>1020</v>
      </c>
      <c r="AJ76" s="117">
        <v>1</v>
      </c>
      <c r="AK76" s="116"/>
      <c r="AL76" s="117"/>
      <c r="AM76" s="117"/>
      <c r="AN76" s="116"/>
      <c r="AO76" s="111">
        <v>45332</v>
      </c>
      <c r="AP76" s="111">
        <v>45332</v>
      </c>
      <c r="AQ76" s="110"/>
      <c r="AR76" s="109">
        <v>12</v>
      </c>
      <c r="AS76" s="109"/>
      <c r="AT76" s="109"/>
      <c r="AU76" s="109"/>
      <c r="AV76" s="109"/>
    </row>
    <row r="77" spans="1:48" s="142" customFormat="1" ht="16.5" customHeight="1">
      <c r="A77" s="116" t="s">
        <v>2248</v>
      </c>
      <c r="B77" s="198"/>
      <c r="C77" s="117">
        <v>456146</v>
      </c>
      <c r="D77" s="246" t="s">
        <v>64</v>
      </c>
      <c r="E77" s="119" t="s">
        <v>34</v>
      </c>
      <c r="F77" s="145" t="s">
        <v>2247</v>
      </c>
      <c r="G77" s="116" t="s">
        <v>25</v>
      </c>
      <c r="H77" s="116" t="s">
        <v>26</v>
      </c>
      <c r="I77" s="116" t="s">
        <v>49</v>
      </c>
      <c r="J77" s="117" t="s">
        <v>27</v>
      </c>
      <c r="K77" s="116" t="s">
        <v>18</v>
      </c>
      <c r="L77" s="116"/>
      <c r="M77" s="181"/>
      <c r="N77" s="181"/>
      <c r="O77" s="181"/>
      <c r="P77" s="181"/>
      <c r="Q77" s="175">
        <v>44637</v>
      </c>
      <c r="R77" s="175">
        <v>44667</v>
      </c>
      <c r="S77" s="124">
        <f t="shared" si="3"/>
        <v>44674</v>
      </c>
      <c r="T77" s="123">
        <f t="shared" si="2"/>
        <v>4</v>
      </c>
      <c r="U77" s="225">
        <v>1491.6</v>
      </c>
      <c r="V77" s="150">
        <v>2271320</v>
      </c>
      <c r="W77" s="188">
        <v>44704</v>
      </c>
      <c r="X77" s="178">
        <v>1491.6</v>
      </c>
      <c r="Y77" s="177">
        <v>1</v>
      </c>
      <c r="Z77" s="176"/>
      <c r="AA77" s="188"/>
      <c r="AB77" s="188"/>
      <c r="AC77" s="116" t="s">
        <v>783</v>
      </c>
      <c r="AD77" s="116" t="s">
        <v>2246</v>
      </c>
      <c r="AE77" s="116" t="s">
        <v>2245</v>
      </c>
      <c r="AF77" s="116" t="s">
        <v>1938</v>
      </c>
      <c r="AG77" s="117" t="s">
        <v>1028</v>
      </c>
      <c r="AH77" s="117" t="s">
        <v>1020</v>
      </c>
      <c r="AI77" s="117" t="s">
        <v>2521</v>
      </c>
      <c r="AJ77" s="117">
        <v>1</v>
      </c>
      <c r="AK77" s="116"/>
      <c r="AL77" s="117"/>
      <c r="AM77" s="117"/>
      <c r="AN77" s="116"/>
      <c r="AO77" s="111">
        <v>11882</v>
      </c>
      <c r="AP77" s="111">
        <v>11882</v>
      </c>
      <c r="AQ77" s="110"/>
      <c r="AR77" s="109" t="s">
        <v>1010</v>
      </c>
      <c r="AS77" s="109"/>
      <c r="AT77" s="109"/>
      <c r="AU77" s="109"/>
      <c r="AV77" s="109"/>
    </row>
    <row r="78" spans="1:48" s="142" customFormat="1" ht="16.5" hidden="1" customHeight="1">
      <c r="A78" s="116" t="s">
        <v>2242</v>
      </c>
      <c r="B78" s="187" t="s">
        <v>166</v>
      </c>
      <c r="C78" s="253">
        <v>106152</v>
      </c>
      <c r="D78" s="244" t="s">
        <v>42</v>
      </c>
      <c r="E78" s="304" t="s">
        <v>2241</v>
      </c>
      <c r="F78" s="303" t="s">
        <v>2240</v>
      </c>
      <c r="G78" s="116" t="s">
        <v>14</v>
      </c>
      <c r="H78" s="116" t="s">
        <v>45</v>
      </c>
      <c r="I78" s="116" t="s">
        <v>16</v>
      </c>
      <c r="J78" s="117" t="s">
        <v>17</v>
      </c>
      <c r="K78" s="116" t="s">
        <v>18</v>
      </c>
      <c r="L78" s="116"/>
      <c r="M78" s="181"/>
      <c r="N78" s="181"/>
      <c r="O78" s="181"/>
      <c r="P78" s="181"/>
      <c r="Q78" s="175">
        <v>44307</v>
      </c>
      <c r="R78" s="175">
        <v>44336</v>
      </c>
      <c r="S78" s="124">
        <f t="shared" si="3"/>
        <v>44343</v>
      </c>
      <c r="T78" s="123">
        <f t="shared" si="2"/>
        <v>5</v>
      </c>
      <c r="U78" s="225">
        <v>4329.7700000000004</v>
      </c>
      <c r="V78" s="255">
        <v>2177205</v>
      </c>
      <c r="W78" s="188">
        <v>44427</v>
      </c>
      <c r="X78" s="254">
        <v>4329.7700000000004</v>
      </c>
      <c r="Y78" s="177">
        <v>4</v>
      </c>
      <c r="Z78" s="176" t="s">
        <v>2244</v>
      </c>
      <c r="AA78" s="175">
        <v>44217</v>
      </c>
      <c r="AB78" s="175">
        <v>44459</v>
      </c>
      <c r="AC78" s="116" t="s">
        <v>781</v>
      </c>
      <c r="AD78" s="116" t="s">
        <v>2243</v>
      </c>
      <c r="AE78" s="116" t="s">
        <v>2239</v>
      </c>
      <c r="AF78" s="116" t="s">
        <v>1974</v>
      </c>
      <c r="AG78" s="117" t="s">
        <v>1028</v>
      </c>
      <c r="AH78" s="117" t="s">
        <v>1017</v>
      </c>
      <c r="AI78" s="117" t="s">
        <v>1017</v>
      </c>
      <c r="AJ78" s="117">
        <v>1</v>
      </c>
      <c r="AK78" s="116"/>
      <c r="AL78" s="117"/>
      <c r="AM78" s="117"/>
      <c r="AN78" s="116"/>
      <c r="AO78" s="111">
        <v>44811</v>
      </c>
      <c r="AP78" s="111">
        <v>44811</v>
      </c>
      <c r="AQ78" s="110"/>
      <c r="AR78" s="109">
        <v>6</v>
      </c>
      <c r="AS78" s="109"/>
      <c r="AT78" s="109" t="s">
        <v>2238</v>
      </c>
      <c r="AU78" s="109" t="s">
        <v>2237</v>
      </c>
      <c r="AV78" s="153" t="s">
        <v>2236</v>
      </c>
    </row>
    <row r="79" spans="1:48" s="142" customFormat="1" ht="16.5" customHeight="1">
      <c r="A79" s="116" t="s">
        <v>2242</v>
      </c>
      <c r="B79" s="198"/>
      <c r="C79" s="253">
        <v>106152</v>
      </c>
      <c r="D79" s="244" t="s">
        <v>42</v>
      </c>
      <c r="E79" s="304" t="s">
        <v>2241</v>
      </c>
      <c r="F79" s="303" t="s">
        <v>2240</v>
      </c>
      <c r="G79" s="116" t="s">
        <v>115</v>
      </c>
      <c r="H79" s="116" t="s">
        <v>45</v>
      </c>
      <c r="I79" s="116" t="s">
        <v>20</v>
      </c>
      <c r="J79" s="117" t="s">
        <v>17</v>
      </c>
      <c r="K79" s="116" t="s">
        <v>18</v>
      </c>
      <c r="L79" s="116"/>
      <c r="M79" s="181"/>
      <c r="N79" s="181"/>
      <c r="O79" s="181"/>
      <c r="P79" s="181"/>
      <c r="Q79" s="175"/>
      <c r="R79" s="175"/>
      <c r="S79" s="124">
        <f t="shared" si="3"/>
        <v>7</v>
      </c>
      <c r="T79" s="123">
        <f t="shared" si="2"/>
        <v>1</v>
      </c>
      <c r="U79" s="225"/>
      <c r="V79" s="250"/>
      <c r="W79" s="188"/>
      <c r="X79" s="178"/>
      <c r="Y79" s="177"/>
      <c r="Z79" s="176"/>
      <c r="AA79" s="175"/>
      <c r="AB79" s="175"/>
      <c r="AC79" s="116" t="s">
        <v>781</v>
      </c>
      <c r="AD79" s="116"/>
      <c r="AE79" s="116" t="s">
        <v>2239</v>
      </c>
      <c r="AF79" s="116" t="s">
        <v>1974</v>
      </c>
      <c r="AG79" s="117" t="s">
        <v>1028</v>
      </c>
      <c r="AH79" s="117" t="s">
        <v>1017</v>
      </c>
      <c r="AI79" s="117" t="s">
        <v>2521</v>
      </c>
      <c r="AJ79" s="117">
        <v>1</v>
      </c>
      <c r="AK79" s="116"/>
      <c r="AL79" s="117"/>
      <c r="AM79" s="117"/>
      <c r="AN79" s="116"/>
      <c r="AO79" s="111">
        <v>44811</v>
      </c>
      <c r="AP79" s="111">
        <v>44811</v>
      </c>
      <c r="AQ79" s="110"/>
      <c r="AR79" s="109">
        <v>6</v>
      </c>
      <c r="AS79" s="109"/>
      <c r="AT79" s="109" t="s">
        <v>2238</v>
      </c>
      <c r="AU79" s="109" t="s">
        <v>2237</v>
      </c>
      <c r="AV79" s="153" t="s">
        <v>2236</v>
      </c>
    </row>
    <row r="80" spans="1:48" s="142" customFormat="1" ht="16.5" hidden="1" customHeight="1">
      <c r="A80" s="116" t="s">
        <v>167</v>
      </c>
      <c r="B80" s="187" t="s">
        <v>168</v>
      </c>
      <c r="C80" s="253">
        <v>440894</v>
      </c>
      <c r="D80" s="244" t="s">
        <v>30</v>
      </c>
      <c r="E80" s="304" t="s">
        <v>169</v>
      </c>
      <c r="F80" s="303" t="s">
        <v>170</v>
      </c>
      <c r="G80" s="116" t="s">
        <v>14</v>
      </c>
      <c r="H80" s="116" t="s">
        <v>113</v>
      </c>
      <c r="I80" s="116" t="s">
        <v>16</v>
      </c>
      <c r="J80" s="117" t="s">
        <v>17</v>
      </c>
      <c r="K80" s="116" t="s">
        <v>18</v>
      </c>
      <c r="L80" s="116"/>
      <c r="M80" s="181"/>
      <c r="N80" s="181"/>
      <c r="O80" s="181"/>
      <c r="P80" s="181"/>
      <c r="Q80" s="175">
        <v>43812</v>
      </c>
      <c r="R80" s="175">
        <v>43842</v>
      </c>
      <c r="S80" s="124">
        <f t="shared" si="3"/>
        <v>43849</v>
      </c>
      <c r="T80" s="123">
        <f t="shared" si="2"/>
        <v>4</v>
      </c>
      <c r="U80" s="225">
        <v>1798.83</v>
      </c>
      <c r="V80" s="255"/>
      <c r="W80" s="188">
        <v>43882</v>
      </c>
      <c r="X80" s="254">
        <v>1798.83</v>
      </c>
      <c r="Y80" s="177">
        <v>17</v>
      </c>
      <c r="Z80" s="176"/>
      <c r="AA80" s="175">
        <v>43843</v>
      </c>
      <c r="AB80" s="175">
        <v>44451</v>
      </c>
      <c r="AC80" s="116" t="s">
        <v>781</v>
      </c>
      <c r="AD80" s="226" t="s">
        <v>2235</v>
      </c>
      <c r="AE80" s="116" t="s">
        <v>2234</v>
      </c>
      <c r="AF80" s="116" t="s">
        <v>1929</v>
      </c>
      <c r="AG80" s="117" t="s">
        <v>1035</v>
      </c>
      <c r="AH80" s="117" t="s">
        <v>1020</v>
      </c>
      <c r="AI80" s="117" t="s">
        <v>1020</v>
      </c>
      <c r="AJ80" s="117">
        <v>1</v>
      </c>
      <c r="AK80" s="116"/>
      <c r="AL80" s="117"/>
      <c r="AM80" s="117"/>
      <c r="AN80" s="116"/>
      <c r="AO80" s="111">
        <v>42767</v>
      </c>
      <c r="AP80" s="111"/>
      <c r="AQ80" s="110" t="s">
        <v>1035</v>
      </c>
      <c r="AR80" s="109"/>
      <c r="AS80" s="109"/>
      <c r="AT80" s="109"/>
      <c r="AU80" s="109"/>
      <c r="AV80" s="109"/>
    </row>
    <row r="81" spans="1:48" s="142" customFormat="1" ht="16.5" hidden="1" customHeight="1">
      <c r="A81" s="116" t="s">
        <v>171</v>
      </c>
      <c r="B81" s="187" t="s">
        <v>172</v>
      </c>
      <c r="C81" s="269">
        <v>106163</v>
      </c>
      <c r="D81" s="244" t="s">
        <v>22</v>
      </c>
      <c r="E81" s="257" t="s">
        <v>2233</v>
      </c>
      <c r="F81" s="262">
        <v>83723224</v>
      </c>
      <c r="G81" s="116" t="s">
        <v>38</v>
      </c>
      <c r="H81" s="116" t="s">
        <v>55</v>
      </c>
      <c r="I81" s="116" t="s">
        <v>16</v>
      </c>
      <c r="J81" s="117" t="s">
        <v>17</v>
      </c>
      <c r="K81" s="116" t="s">
        <v>18</v>
      </c>
      <c r="L81" s="116" t="s">
        <v>19</v>
      </c>
      <c r="M81" s="181">
        <v>10100</v>
      </c>
      <c r="N81" s="181">
        <v>10150</v>
      </c>
      <c r="O81" s="181">
        <v>50</v>
      </c>
      <c r="P81" s="181"/>
      <c r="Q81" s="175">
        <v>44682</v>
      </c>
      <c r="R81" s="175">
        <v>44712</v>
      </c>
      <c r="S81" s="124">
        <f t="shared" si="3"/>
        <v>44719</v>
      </c>
      <c r="T81" s="123">
        <f t="shared" si="2"/>
        <v>2</v>
      </c>
      <c r="U81" s="225">
        <v>878.5</v>
      </c>
      <c r="V81" s="255">
        <v>2279049</v>
      </c>
      <c r="W81" s="188">
        <v>44727</v>
      </c>
      <c r="X81" s="178">
        <v>878.5</v>
      </c>
      <c r="Y81" s="177">
        <v>0</v>
      </c>
      <c r="Z81" s="176"/>
      <c r="AA81" s="175"/>
      <c r="AB81" s="175"/>
      <c r="AC81" s="116" t="s">
        <v>781</v>
      </c>
      <c r="AD81" s="116" t="s">
        <v>2232</v>
      </c>
      <c r="AE81" s="116" t="s">
        <v>2231</v>
      </c>
      <c r="AF81" s="116" t="s">
        <v>1974</v>
      </c>
      <c r="AG81" s="117" t="s">
        <v>1028</v>
      </c>
      <c r="AH81" s="117" t="s">
        <v>1017</v>
      </c>
      <c r="AI81" s="117" t="s">
        <v>1020</v>
      </c>
      <c r="AJ81" s="117">
        <v>1</v>
      </c>
      <c r="AK81" s="116"/>
      <c r="AL81" s="117"/>
      <c r="AM81" s="117"/>
      <c r="AN81" s="116"/>
      <c r="AO81" s="111">
        <v>44899</v>
      </c>
      <c r="AP81" s="111">
        <v>44899</v>
      </c>
      <c r="AQ81" s="110"/>
      <c r="AR81" s="109">
        <v>6</v>
      </c>
      <c r="AS81" s="109"/>
      <c r="AT81" s="109"/>
      <c r="AU81" s="109"/>
      <c r="AV81" s="109"/>
    </row>
    <row r="82" spans="1:48" s="142" customFormat="1" ht="16.5" hidden="1" customHeight="1">
      <c r="A82" s="116" t="s">
        <v>173</v>
      </c>
      <c r="B82" s="198"/>
      <c r="C82" s="253">
        <v>106174</v>
      </c>
      <c r="D82" s="246" t="s">
        <v>48</v>
      </c>
      <c r="E82" s="259" t="s">
        <v>2230</v>
      </c>
      <c r="F82" s="258" t="s">
        <v>2229</v>
      </c>
      <c r="G82" s="116" t="s">
        <v>25</v>
      </c>
      <c r="H82" s="116" t="s">
        <v>83</v>
      </c>
      <c r="I82" s="116" t="s">
        <v>16</v>
      </c>
      <c r="J82" s="117" t="s">
        <v>17</v>
      </c>
      <c r="K82" s="116" t="s">
        <v>18</v>
      </c>
      <c r="L82" s="116"/>
      <c r="M82" s="181"/>
      <c r="N82" s="181"/>
      <c r="O82" s="181"/>
      <c r="P82" s="181"/>
      <c r="Q82" s="175">
        <v>44507</v>
      </c>
      <c r="R82" s="175">
        <v>44536</v>
      </c>
      <c r="S82" s="124">
        <f t="shared" si="3"/>
        <v>44543</v>
      </c>
      <c r="T82" s="123">
        <f t="shared" si="2"/>
        <v>3</v>
      </c>
      <c r="U82" s="225">
        <v>248.52</v>
      </c>
      <c r="V82" s="288">
        <v>2228586</v>
      </c>
      <c r="W82" s="188">
        <v>44574</v>
      </c>
      <c r="X82" s="178">
        <v>248.52</v>
      </c>
      <c r="Y82" s="177">
        <v>0</v>
      </c>
      <c r="Z82" s="176"/>
      <c r="AA82" s="175"/>
      <c r="AB82" s="175"/>
      <c r="AC82" s="116" t="s">
        <v>781</v>
      </c>
      <c r="AD82" s="116" t="s">
        <v>2228</v>
      </c>
      <c r="AE82" s="116" t="s">
        <v>1944</v>
      </c>
      <c r="AF82" s="116" t="s">
        <v>1944</v>
      </c>
      <c r="AG82" s="117" t="s">
        <v>1046</v>
      </c>
      <c r="AH82" s="117" t="s">
        <v>1020</v>
      </c>
      <c r="AI82" s="117" t="s">
        <v>1017</v>
      </c>
      <c r="AJ82" s="117">
        <v>1</v>
      </c>
      <c r="AK82" s="116"/>
      <c r="AL82" s="117"/>
      <c r="AM82" s="117"/>
      <c r="AN82" s="116"/>
      <c r="AO82" s="111" t="s">
        <v>1010</v>
      </c>
      <c r="AP82" s="111" t="s">
        <v>1010</v>
      </c>
      <c r="AQ82" s="110" t="s">
        <v>1045</v>
      </c>
      <c r="AR82" s="109" t="s">
        <v>1010</v>
      </c>
      <c r="AS82" s="109"/>
      <c r="AT82" s="109"/>
      <c r="AU82" s="109"/>
      <c r="AV82" s="109"/>
    </row>
    <row r="83" spans="1:48" s="142" customFormat="1" ht="16.5" hidden="1" customHeight="1">
      <c r="A83" s="116" t="s">
        <v>174</v>
      </c>
      <c r="B83" s="198"/>
      <c r="C83" s="256">
        <v>106229</v>
      </c>
      <c r="D83" s="246" t="s">
        <v>13</v>
      </c>
      <c r="E83" s="116" t="s">
        <v>34</v>
      </c>
      <c r="F83" s="257">
        <v>2411440</v>
      </c>
      <c r="G83" s="116" t="s">
        <v>25</v>
      </c>
      <c r="H83" s="116" t="s">
        <v>15</v>
      </c>
      <c r="I83" s="116" t="s">
        <v>16</v>
      </c>
      <c r="J83" s="117" t="s">
        <v>17</v>
      </c>
      <c r="K83" s="116" t="s">
        <v>18</v>
      </c>
      <c r="L83" s="116"/>
      <c r="M83" s="181"/>
      <c r="N83" s="181"/>
      <c r="O83" s="181"/>
      <c r="P83" s="181"/>
      <c r="Q83" s="175">
        <v>43610</v>
      </c>
      <c r="R83" s="175">
        <v>43641</v>
      </c>
      <c r="S83" s="124">
        <f t="shared" si="3"/>
        <v>43648</v>
      </c>
      <c r="T83" s="123">
        <f t="shared" si="2"/>
        <v>1</v>
      </c>
      <c r="U83" s="241">
        <v>1466.08</v>
      </c>
      <c r="V83" s="263"/>
      <c r="W83" s="188">
        <v>43672</v>
      </c>
      <c r="X83" s="178"/>
      <c r="Y83" s="177"/>
      <c r="Z83" s="176"/>
      <c r="AA83" s="175"/>
      <c r="AB83" s="175"/>
      <c r="AC83" s="116" t="s">
        <v>782</v>
      </c>
      <c r="AD83" s="116"/>
      <c r="AE83" s="116" t="s">
        <v>2227</v>
      </c>
      <c r="AF83" s="116" t="s">
        <v>2006</v>
      </c>
      <c r="AG83" s="117" t="s">
        <v>1028</v>
      </c>
      <c r="AH83" s="117" t="s">
        <v>1017</v>
      </c>
      <c r="AI83" s="117" t="s">
        <v>1020</v>
      </c>
      <c r="AJ83" s="117">
        <v>1</v>
      </c>
      <c r="AK83" s="116"/>
      <c r="AL83" s="117"/>
      <c r="AM83" s="117"/>
      <c r="AN83" s="116"/>
      <c r="AO83" s="111">
        <v>44881</v>
      </c>
      <c r="AP83" s="111">
        <v>44881</v>
      </c>
      <c r="AQ83" s="110"/>
      <c r="AR83" s="109">
        <v>6</v>
      </c>
      <c r="AS83" s="109"/>
      <c r="AT83" s="109"/>
      <c r="AU83" s="109"/>
      <c r="AV83" s="109"/>
    </row>
    <row r="84" spans="1:48" s="142" customFormat="1" ht="16.5" hidden="1" customHeight="1">
      <c r="A84" s="116" t="s">
        <v>2226</v>
      </c>
      <c r="B84" s="187" t="s">
        <v>175</v>
      </c>
      <c r="C84" s="256">
        <v>107344</v>
      </c>
      <c r="D84" s="244" t="s">
        <v>22</v>
      </c>
      <c r="E84" s="257" t="s">
        <v>2225</v>
      </c>
      <c r="F84" s="262" t="s">
        <v>2224</v>
      </c>
      <c r="G84" s="116" t="s">
        <v>14</v>
      </c>
      <c r="H84" s="116" t="s">
        <v>69</v>
      </c>
      <c r="I84" s="116" t="s">
        <v>16</v>
      </c>
      <c r="J84" s="117" t="s">
        <v>17</v>
      </c>
      <c r="K84" s="116" t="s">
        <v>18</v>
      </c>
      <c r="L84" s="116"/>
      <c r="M84" s="181"/>
      <c r="N84" s="181"/>
      <c r="O84" s="181"/>
      <c r="P84" s="181"/>
      <c r="Q84" s="175">
        <v>44584</v>
      </c>
      <c r="R84" s="175">
        <v>44614</v>
      </c>
      <c r="S84" s="124">
        <f t="shared" si="3"/>
        <v>44621</v>
      </c>
      <c r="T84" s="123">
        <f t="shared" si="2"/>
        <v>1</v>
      </c>
      <c r="U84" s="225">
        <v>2855.81</v>
      </c>
      <c r="V84" s="120">
        <v>2247992</v>
      </c>
      <c r="W84" s="188">
        <v>44634</v>
      </c>
      <c r="X84" s="254">
        <v>2855.81</v>
      </c>
      <c r="Y84" s="177" t="s">
        <v>2223</v>
      </c>
      <c r="Z84" s="176"/>
      <c r="AA84" s="175"/>
      <c r="AB84" s="175"/>
      <c r="AC84" s="116" t="s">
        <v>781</v>
      </c>
      <c r="AD84" s="119" t="s">
        <v>2222</v>
      </c>
      <c r="AE84" s="116" t="s">
        <v>2221</v>
      </c>
      <c r="AF84" s="116" t="s">
        <v>1919</v>
      </c>
      <c r="AG84" s="117" t="s">
        <v>1028</v>
      </c>
      <c r="AH84" s="117" t="s">
        <v>1020</v>
      </c>
      <c r="AI84" s="117" t="s">
        <v>1017</v>
      </c>
      <c r="AJ84" s="117">
        <v>1</v>
      </c>
      <c r="AK84" s="116"/>
      <c r="AL84" s="117"/>
      <c r="AM84" s="117"/>
      <c r="AN84" s="116"/>
      <c r="AO84" s="111">
        <v>45117</v>
      </c>
      <c r="AP84" s="111">
        <v>45117</v>
      </c>
      <c r="AQ84" s="110"/>
      <c r="AR84" s="109" t="s">
        <v>1010</v>
      </c>
      <c r="AS84" s="109"/>
      <c r="AT84" s="109" t="s">
        <v>2220</v>
      </c>
      <c r="AU84" s="109">
        <v>9171400834</v>
      </c>
      <c r="AV84" s="153" t="s">
        <v>2219</v>
      </c>
    </row>
    <row r="85" spans="1:48" s="142" customFormat="1" ht="16.5" hidden="1" customHeight="1">
      <c r="A85" s="116" t="s">
        <v>176</v>
      </c>
      <c r="B85" s="187" t="s">
        <v>177</v>
      </c>
      <c r="C85" s="118">
        <v>106252</v>
      </c>
      <c r="D85" s="244" t="s">
        <v>22</v>
      </c>
      <c r="E85" s="119"/>
      <c r="F85" s="145"/>
      <c r="G85" s="116" t="s">
        <v>14</v>
      </c>
      <c r="H85" s="116" t="s">
        <v>69</v>
      </c>
      <c r="I85" s="116" t="s">
        <v>16</v>
      </c>
      <c r="J85" s="117" t="s">
        <v>17</v>
      </c>
      <c r="K85" s="116" t="s">
        <v>18</v>
      </c>
      <c r="L85" s="116" t="s">
        <v>19</v>
      </c>
      <c r="M85" s="181"/>
      <c r="N85" s="181"/>
      <c r="O85" s="181"/>
      <c r="P85" s="181"/>
      <c r="Q85" s="175">
        <v>44075</v>
      </c>
      <c r="R85" s="175">
        <v>44104</v>
      </c>
      <c r="S85" s="124">
        <f t="shared" si="3"/>
        <v>44111</v>
      </c>
      <c r="T85" s="123">
        <f t="shared" si="2"/>
        <v>2</v>
      </c>
      <c r="U85" s="225">
        <v>3003.4300000000003</v>
      </c>
      <c r="V85" s="250"/>
      <c r="W85" s="188">
        <v>44141</v>
      </c>
      <c r="X85" s="178"/>
      <c r="Y85" s="177"/>
      <c r="Z85" s="176"/>
      <c r="AA85" s="175"/>
      <c r="AB85" s="175"/>
      <c r="AC85" s="116" t="s">
        <v>781</v>
      </c>
      <c r="AD85" s="116"/>
      <c r="AE85" s="116" t="s">
        <v>2218</v>
      </c>
      <c r="AF85" s="116" t="s">
        <v>1974</v>
      </c>
      <c r="AG85" s="117" t="s">
        <v>1028</v>
      </c>
      <c r="AH85" s="117" t="s">
        <v>1017</v>
      </c>
      <c r="AI85" s="117" t="s">
        <v>1017</v>
      </c>
      <c r="AJ85" s="117">
        <v>1</v>
      </c>
      <c r="AK85" s="116"/>
      <c r="AL85" s="117"/>
      <c r="AM85" s="117"/>
      <c r="AN85" s="116"/>
      <c r="AO85" s="111">
        <v>44922</v>
      </c>
      <c r="AP85" s="111">
        <v>44922</v>
      </c>
      <c r="AQ85" s="110"/>
      <c r="AR85" s="109">
        <v>6</v>
      </c>
      <c r="AS85" s="109"/>
      <c r="AT85" s="109"/>
      <c r="AU85" s="109"/>
      <c r="AV85" s="109"/>
    </row>
    <row r="86" spans="1:48" s="142" customFormat="1" ht="16.5" hidden="1" customHeight="1">
      <c r="A86" s="116" t="s">
        <v>178</v>
      </c>
      <c r="B86" s="198" t="s">
        <v>179</v>
      </c>
      <c r="C86" s="118">
        <v>106252</v>
      </c>
      <c r="D86" s="246" t="s">
        <v>22</v>
      </c>
      <c r="E86" s="116"/>
      <c r="F86" s="116"/>
      <c r="G86" s="116" t="s">
        <v>14</v>
      </c>
      <c r="H86" s="116" t="s">
        <v>69</v>
      </c>
      <c r="I86" s="116" t="s">
        <v>16</v>
      </c>
      <c r="J86" s="117" t="s">
        <v>17</v>
      </c>
      <c r="K86" s="116" t="s">
        <v>18</v>
      </c>
      <c r="L86" s="116"/>
      <c r="M86" s="181"/>
      <c r="N86" s="181"/>
      <c r="O86" s="181"/>
      <c r="P86" s="181"/>
      <c r="Q86" s="175">
        <v>44409</v>
      </c>
      <c r="R86" s="175">
        <v>44439</v>
      </c>
      <c r="S86" s="124">
        <f t="shared" si="3"/>
        <v>44446</v>
      </c>
      <c r="T86" s="123">
        <f t="shared" ref="T86:T149" si="4">WEEKNUM(S86,1)-WEEKNUM(DATE(YEAR(S86),MONTH(S86),1),1)+1</f>
        <v>2</v>
      </c>
      <c r="U86" s="225">
        <v>1678.57</v>
      </c>
      <c r="V86" s="250"/>
      <c r="W86" s="188">
        <v>44448</v>
      </c>
      <c r="X86" s="178"/>
      <c r="Y86" s="177"/>
      <c r="Z86" s="176"/>
      <c r="AA86" s="175"/>
      <c r="AB86" s="175"/>
      <c r="AC86" s="116" t="s">
        <v>781</v>
      </c>
      <c r="AD86" s="116"/>
      <c r="AE86" s="116" t="s">
        <v>2218</v>
      </c>
      <c r="AF86" s="116" t="s">
        <v>1974</v>
      </c>
      <c r="AG86" s="117" t="s">
        <v>1028</v>
      </c>
      <c r="AH86" s="117" t="s">
        <v>1017</v>
      </c>
      <c r="AI86" s="117" t="s">
        <v>1017</v>
      </c>
      <c r="AJ86" s="117">
        <v>1</v>
      </c>
      <c r="AK86" s="116"/>
      <c r="AL86" s="117"/>
      <c r="AM86" s="117"/>
      <c r="AN86" s="116"/>
      <c r="AO86" s="111">
        <v>44922</v>
      </c>
      <c r="AP86" s="111">
        <v>44922</v>
      </c>
      <c r="AQ86" s="110"/>
      <c r="AR86" s="109">
        <v>6</v>
      </c>
      <c r="AS86" s="109"/>
      <c r="AT86" s="109"/>
      <c r="AU86" s="109"/>
      <c r="AV86" s="109"/>
    </row>
    <row r="87" spans="1:48" s="142" customFormat="1" ht="16.5" hidden="1" customHeight="1">
      <c r="A87" s="116" t="s">
        <v>2215</v>
      </c>
      <c r="B87" s="187" t="s">
        <v>180</v>
      </c>
      <c r="C87" s="118">
        <v>106254</v>
      </c>
      <c r="D87" s="244" t="s">
        <v>22</v>
      </c>
      <c r="E87" s="119"/>
      <c r="F87" s="145"/>
      <c r="G87" s="116" t="s">
        <v>14</v>
      </c>
      <c r="H87" s="116" t="s">
        <v>69</v>
      </c>
      <c r="I87" s="116" t="s">
        <v>16</v>
      </c>
      <c r="J87" s="117" t="s">
        <v>17</v>
      </c>
      <c r="K87" s="116" t="s">
        <v>18</v>
      </c>
      <c r="L87" s="116"/>
      <c r="M87" s="181"/>
      <c r="N87" s="181"/>
      <c r="O87" s="181"/>
      <c r="P87" s="181"/>
      <c r="Q87" s="175">
        <v>44368</v>
      </c>
      <c r="R87" s="175">
        <v>44398</v>
      </c>
      <c r="S87" s="124">
        <f t="shared" si="3"/>
        <v>44405</v>
      </c>
      <c r="T87" s="123">
        <f t="shared" si="4"/>
        <v>5</v>
      </c>
      <c r="U87" s="225">
        <v>1995.39</v>
      </c>
      <c r="V87" s="255">
        <v>2184521</v>
      </c>
      <c r="W87" s="188">
        <v>44428</v>
      </c>
      <c r="X87" s="254">
        <v>1995.39</v>
      </c>
      <c r="Y87" s="177">
        <v>31</v>
      </c>
      <c r="Z87" s="176"/>
      <c r="AA87" s="175"/>
      <c r="AB87" s="175"/>
      <c r="AC87" s="116" t="s">
        <v>781</v>
      </c>
      <c r="AD87" s="116"/>
      <c r="AE87" s="116" t="s">
        <v>2217</v>
      </c>
      <c r="AF87" s="116" t="s">
        <v>2216</v>
      </c>
      <c r="AG87" s="117" t="s">
        <v>1028</v>
      </c>
      <c r="AH87" s="117" t="s">
        <v>1017</v>
      </c>
      <c r="AI87" s="117" t="s">
        <v>1017</v>
      </c>
      <c r="AJ87" s="117">
        <v>1</v>
      </c>
      <c r="AK87" s="116"/>
      <c r="AL87" s="117"/>
      <c r="AM87" s="117"/>
      <c r="AN87" s="116"/>
      <c r="AO87" s="111">
        <v>44722</v>
      </c>
      <c r="AP87" s="111">
        <v>44722</v>
      </c>
      <c r="AQ87" s="110"/>
      <c r="AR87" s="109" t="s">
        <v>1010</v>
      </c>
      <c r="AS87" s="109"/>
      <c r="AT87" s="109"/>
      <c r="AU87" s="109"/>
      <c r="AV87" s="109"/>
    </row>
    <row r="88" spans="1:48" s="142" customFormat="1" ht="16.5" hidden="1" customHeight="1">
      <c r="A88" s="116" t="s">
        <v>2215</v>
      </c>
      <c r="B88" s="187" t="s">
        <v>181</v>
      </c>
      <c r="C88" s="118">
        <v>106254</v>
      </c>
      <c r="D88" s="244" t="s">
        <v>22</v>
      </c>
      <c r="E88" s="119"/>
      <c r="F88" s="145"/>
      <c r="G88" s="116" t="s">
        <v>14</v>
      </c>
      <c r="H88" s="116" t="s">
        <v>69</v>
      </c>
      <c r="I88" s="116" t="s">
        <v>16</v>
      </c>
      <c r="J88" s="117" t="s">
        <v>17</v>
      </c>
      <c r="K88" s="116" t="s">
        <v>18</v>
      </c>
      <c r="L88" s="116"/>
      <c r="M88" s="181"/>
      <c r="N88" s="181"/>
      <c r="O88" s="181"/>
      <c r="P88" s="181"/>
      <c r="Q88" s="175">
        <v>43884</v>
      </c>
      <c r="R88" s="175">
        <v>43913</v>
      </c>
      <c r="S88" s="124">
        <f t="shared" si="3"/>
        <v>43920</v>
      </c>
      <c r="T88" s="123">
        <f t="shared" si="4"/>
        <v>5</v>
      </c>
      <c r="U88" s="225">
        <v>1892.52</v>
      </c>
      <c r="V88" s="255">
        <v>2097647</v>
      </c>
      <c r="W88" s="188">
        <v>44141</v>
      </c>
      <c r="X88" s="254">
        <v>1892.52</v>
      </c>
      <c r="Y88" s="177">
        <v>18</v>
      </c>
      <c r="Z88" s="176"/>
      <c r="AA88" s="175"/>
      <c r="AB88" s="175"/>
      <c r="AC88" s="116" t="s">
        <v>781</v>
      </c>
      <c r="AD88" s="116"/>
      <c r="AE88" s="116" t="s">
        <v>2214</v>
      </c>
      <c r="AF88" s="116" t="s">
        <v>2014</v>
      </c>
      <c r="AG88" s="117" t="s">
        <v>1028</v>
      </c>
      <c r="AH88" s="117" t="s">
        <v>1017</v>
      </c>
      <c r="AI88" s="117" t="s">
        <v>1017</v>
      </c>
      <c r="AJ88" s="117">
        <v>1</v>
      </c>
      <c r="AK88" s="116"/>
      <c r="AL88" s="117"/>
      <c r="AM88" s="117"/>
      <c r="AN88" s="116"/>
      <c r="AO88" s="111">
        <v>43122</v>
      </c>
      <c r="AP88" s="111">
        <v>43122</v>
      </c>
      <c r="AQ88" s="110"/>
      <c r="AR88" s="109">
        <v>6</v>
      </c>
      <c r="AS88" s="109"/>
      <c r="AT88" s="109"/>
      <c r="AU88" s="109"/>
      <c r="AV88" s="109"/>
    </row>
    <row r="89" spans="1:48" s="142" customFormat="1" ht="16.5" hidden="1" customHeight="1">
      <c r="A89" s="116" t="s">
        <v>2213</v>
      </c>
      <c r="B89" s="187" t="s">
        <v>182</v>
      </c>
      <c r="C89" s="118">
        <v>106268</v>
      </c>
      <c r="D89" s="244" t="s">
        <v>22</v>
      </c>
      <c r="E89" s="257" t="s">
        <v>2212</v>
      </c>
      <c r="F89" s="262" t="s">
        <v>2211</v>
      </c>
      <c r="G89" s="116" t="s">
        <v>38</v>
      </c>
      <c r="H89" s="116" t="s">
        <v>183</v>
      </c>
      <c r="I89" s="116" t="s">
        <v>16</v>
      </c>
      <c r="J89" s="117" t="s">
        <v>17</v>
      </c>
      <c r="K89" s="116" t="s">
        <v>18</v>
      </c>
      <c r="L89" s="116"/>
      <c r="M89" s="181"/>
      <c r="N89" s="181"/>
      <c r="O89" s="181"/>
      <c r="P89" s="181"/>
      <c r="Q89" s="175">
        <v>44375</v>
      </c>
      <c r="R89" s="175">
        <v>44405</v>
      </c>
      <c r="S89" s="124">
        <f t="shared" si="3"/>
        <v>44412</v>
      </c>
      <c r="T89" s="123">
        <f t="shared" si="4"/>
        <v>1</v>
      </c>
      <c r="U89" s="225">
        <v>2949.04</v>
      </c>
      <c r="V89" s="250"/>
      <c r="W89" s="188">
        <v>44420</v>
      </c>
      <c r="X89" s="178"/>
      <c r="Y89" s="177"/>
      <c r="Z89" s="176"/>
      <c r="AA89" s="175"/>
      <c r="AB89" s="175"/>
      <c r="AC89" s="116" t="s">
        <v>781</v>
      </c>
      <c r="AD89" s="116" t="s">
        <v>2210</v>
      </c>
      <c r="AE89" s="116" t="s">
        <v>2209</v>
      </c>
      <c r="AF89" s="116" t="s">
        <v>1974</v>
      </c>
      <c r="AG89" s="117" t="s">
        <v>1028</v>
      </c>
      <c r="AH89" s="117" t="s">
        <v>1017</v>
      </c>
      <c r="AI89" s="117" t="s">
        <v>1017</v>
      </c>
      <c r="AJ89" s="117">
        <v>1</v>
      </c>
      <c r="AK89" s="116"/>
      <c r="AL89" s="117"/>
      <c r="AM89" s="117"/>
      <c r="AN89" s="116"/>
      <c r="AO89" s="111">
        <v>44887</v>
      </c>
      <c r="AP89" s="111">
        <v>44887</v>
      </c>
      <c r="AQ89" s="110"/>
      <c r="AR89" s="109">
        <v>6</v>
      </c>
      <c r="AS89" s="109"/>
      <c r="AT89" s="109" t="s">
        <v>2208</v>
      </c>
      <c r="AU89" s="109">
        <v>9062928178</v>
      </c>
      <c r="AV89" s="153" t="s">
        <v>2207</v>
      </c>
    </row>
    <row r="90" spans="1:48" s="142" customFormat="1" ht="16.5" hidden="1" customHeight="1">
      <c r="A90" s="116" t="s">
        <v>2206</v>
      </c>
      <c r="B90" s="187" t="s">
        <v>184</v>
      </c>
      <c r="C90" s="302">
        <v>457728</v>
      </c>
      <c r="D90" s="244" t="s">
        <v>22</v>
      </c>
      <c r="E90" s="119" t="s">
        <v>2205</v>
      </c>
      <c r="F90" s="145" t="s">
        <v>2204</v>
      </c>
      <c r="G90" s="116" t="s">
        <v>14</v>
      </c>
      <c r="H90" s="116" t="s">
        <v>55</v>
      </c>
      <c r="I90" s="116" t="s">
        <v>16</v>
      </c>
      <c r="J90" s="117" t="s">
        <v>17</v>
      </c>
      <c r="K90" s="116" t="s">
        <v>18</v>
      </c>
      <c r="L90" s="116"/>
      <c r="M90" s="181"/>
      <c r="N90" s="181"/>
      <c r="O90" s="181"/>
      <c r="P90" s="181"/>
      <c r="Q90" s="175">
        <v>44357</v>
      </c>
      <c r="R90" s="175">
        <v>44387</v>
      </c>
      <c r="S90" s="124">
        <f t="shared" si="3"/>
        <v>44394</v>
      </c>
      <c r="T90" s="123">
        <f t="shared" si="4"/>
        <v>3</v>
      </c>
      <c r="U90" s="225">
        <v>2163.15</v>
      </c>
      <c r="V90" s="255"/>
      <c r="W90" s="188">
        <v>44432</v>
      </c>
      <c r="X90" s="178"/>
      <c r="Y90" s="177"/>
      <c r="Z90" s="176"/>
      <c r="AA90" s="175"/>
      <c r="AB90" s="175"/>
      <c r="AC90" s="116" t="s">
        <v>784</v>
      </c>
      <c r="AD90" s="116" t="s">
        <v>2076</v>
      </c>
      <c r="AE90" s="116" t="s">
        <v>2203</v>
      </c>
      <c r="AF90" s="116" t="s">
        <v>1974</v>
      </c>
      <c r="AG90" s="117" t="s">
        <v>1028</v>
      </c>
      <c r="AH90" s="117" t="s">
        <v>1017</v>
      </c>
      <c r="AI90" s="117" t="s">
        <v>1017</v>
      </c>
      <c r="AJ90" s="117">
        <v>1</v>
      </c>
      <c r="AK90" s="116"/>
      <c r="AL90" s="117"/>
      <c r="AM90" s="117"/>
      <c r="AN90" s="116"/>
      <c r="AO90" s="111">
        <v>46013</v>
      </c>
      <c r="AP90" s="111">
        <v>46013</v>
      </c>
      <c r="AQ90" s="110"/>
      <c r="AR90" s="109">
        <v>6</v>
      </c>
      <c r="AS90" s="109"/>
      <c r="AT90" s="109"/>
      <c r="AU90" s="109"/>
      <c r="AV90" s="109"/>
    </row>
    <row r="91" spans="1:48" s="230" customFormat="1" ht="18" hidden="1" customHeight="1">
      <c r="A91" s="116" t="s">
        <v>185</v>
      </c>
      <c r="B91" s="301" t="s">
        <v>186</v>
      </c>
      <c r="C91" s="256">
        <v>451558</v>
      </c>
      <c r="D91" s="300" t="s">
        <v>22</v>
      </c>
      <c r="E91" s="226" t="s">
        <v>34</v>
      </c>
      <c r="F91" s="257">
        <v>6212480</v>
      </c>
      <c r="G91" s="116" t="s">
        <v>14</v>
      </c>
      <c r="H91" s="116" t="s">
        <v>55</v>
      </c>
      <c r="I91" s="116" t="s">
        <v>16</v>
      </c>
      <c r="J91" s="117" t="s">
        <v>17</v>
      </c>
      <c r="K91" s="116" t="s">
        <v>18</v>
      </c>
      <c r="L91" s="116"/>
      <c r="M91" s="181"/>
      <c r="N91" s="181"/>
      <c r="O91" s="181"/>
      <c r="P91" s="181"/>
      <c r="Q91" s="175">
        <v>44531</v>
      </c>
      <c r="R91" s="175">
        <v>44561</v>
      </c>
      <c r="S91" s="124">
        <f t="shared" si="3"/>
        <v>44568</v>
      </c>
      <c r="T91" s="123">
        <f t="shared" si="4"/>
        <v>2</v>
      </c>
      <c r="U91" s="241">
        <v>4543.25</v>
      </c>
      <c r="V91" s="150">
        <v>2227220</v>
      </c>
      <c r="W91" s="188">
        <v>44866</v>
      </c>
      <c r="X91" s="248">
        <v>4543.25</v>
      </c>
      <c r="Y91" s="177"/>
      <c r="Z91" s="176"/>
      <c r="AA91" s="175"/>
      <c r="AB91" s="175"/>
      <c r="AC91" s="116" t="s">
        <v>781</v>
      </c>
      <c r="AD91" s="116" t="s">
        <v>2202</v>
      </c>
      <c r="AE91" s="116" t="s">
        <v>2201</v>
      </c>
      <c r="AF91" s="116" t="s">
        <v>1974</v>
      </c>
      <c r="AG91" s="117" t="s">
        <v>1028</v>
      </c>
      <c r="AH91" s="117" t="s">
        <v>1017</v>
      </c>
      <c r="AI91" s="117" t="s">
        <v>1017</v>
      </c>
      <c r="AJ91" s="117">
        <v>1</v>
      </c>
      <c r="AK91" s="116"/>
      <c r="AL91" s="117"/>
      <c r="AM91" s="117"/>
      <c r="AN91" s="116"/>
      <c r="AO91" s="233">
        <v>44924</v>
      </c>
      <c r="AP91" s="233">
        <v>44924</v>
      </c>
      <c r="AQ91" s="232"/>
      <c r="AR91" s="231">
        <v>6</v>
      </c>
      <c r="AS91" s="231"/>
      <c r="AT91" s="231"/>
      <c r="AU91" s="231"/>
      <c r="AV91" s="231"/>
    </row>
    <row r="92" spans="1:48" s="289" customFormat="1" ht="16.5" customHeight="1">
      <c r="A92" s="293" t="s">
        <v>187</v>
      </c>
      <c r="B92" s="299" t="s">
        <v>188</v>
      </c>
      <c r="C92" s="298"/>
      <c r="D92" s="297" t="s">
        <v>13</v>
      </c>
      <c r="E92" s="296"/>
      <c r="F92" s="295"/>
      <c r="G92" s="293" t="s">
        <v>38</v>
      </c>
      <c r="H92" s="293" t="s">
        <v>15</v>
      </c>
      <c r="I92" s="293" t="s">
        <v>16</v>
      </c>
      <c r="J92" s="294" t="s">
        <v>17</v>
      </c>
      <c r="K92" s="293" t="s">
        <v>18</v>
      </c>
      <c r="L92" s="293"/>
      <c r="M92" s="181"/>
      <c r="N92" s="181"/>
      <c r="O92" s="181"/>
      <c r="P92" s="181"/>
      <c r="Q92" s="175"/>
      <c r="R92" s="175"/>
      <c r="S92" s="124">
        <f t="shared" si="3"/>
        <v>7</v>
      </c>
      <c r="T92" s="123">
        <f t="shared" si="4"/>
        <v>1</v>
      </c>
      <c r="U92" s="225"/>
      <c r="V92" s="250"/>
      <c r="W92" s="188"/>
      <c r="X92" s="178"/>
      <c r="Y92" s="177"/>
      <c r="Z92" s="176"/>
      <c r="AA92" s="175"/>
      <c r="AB92" s="175"/>
      <c r="AC92" s="293" t="s">
        <v>786</v>
      </c>
      <c r="AD92" s="293"/>
      <c r="AE92" s="293" t="s">
        <v>2200</v>
      </c>
      <c r="AF92" s="293" t="s">
        <v>1974</v>
      </c>
      <c r="AG92" s="294" t="s">
        <v>1028</v>
      </c>
      <c r="AH92" s="294" t="s">
        <v>1017</v>
      </c>
      <c r="AI92" s="117" t="s">
        <v>2521</v>
      </c>
      <c r="AJ92" s="117">
        <v>1</v>
      </c>
      <c r="AK92" s="293"/>
      <c r="AL92" s="294"/>
      <c r="AM92" s="294"/>
      <c r="AN92" s="293"/>
      <c r="AO92" s="292">
        <v>44716</v>
      </c>
      <c r="AP92" s="292">
        <v>44716</v>
      </c>
      <c r="AQ92" s="291"/>
      <c r="AR92" s="290">
        <v>6</v>
      </c>
      <c r="AS92" s="290"/>
      <c r="AT92" s="290"/>
      <c r="AU92" s="290"/>
      <c r="AV92" s="290"/>
    </row>
    <row r="93" spans="1:48" s="142" customFormat="1" ht="16.5" hidden="1" customHeight="1">
      <c r="A93" s="116" t="s">
        <v>189</v>
      </c>
      <c r="B93" s="187" t="s">
        <v>190</v>
      </c>
      <c r="C93" s="118">
        <v>458662</v>
      </c>
      <c r="D93" s="244" t="s">
        <v>30</v>
      </c>
      <c r="E93" s="119" t="s">
        <v>2199</v>
      </c>
      <c r="F93" s="182" t="s">
        <v>2198</v>
      </c>
      <c r="G93" s="116" t="s">
        <v>191</v>
      </c>
      <c r="H93" s="116" t="s">
        <v>113</v>
      </c>
      <c r="I93" s="116" t="s">
        <v>16</v>
      </c>
      <c r="J93" s="117" t="s">
        <v>17</v>
      </c>
      <c r="K93" s="116" t="s">
        <v>18</v>
      </c>
      <c r="L93" s="116"/>
      <c r="M93" s="181"/>
      <c r="N93" s="181"/>
      <c r="O93" s="181"/>
      <c r="P93" s="181"/>
      <c r="Q93" s="175">
        <v>44621</v>
      </c>
      <c r="R93" s="175">
        <v>44648</v>
      </c>
      <c r="S93" s="124">
        <f t="shared" si="3"/>
        <v>44655</v>
      </c>
      <c r="T93" s="123">
        <f t="shared" si="4"/>
        <v>2</v>
      </c>
      <c r="U93" s="241">
        <v>374.77</v>
      </c>
      <c r="V93" s="288">
        <v>2260589</v>
      </c>
      <c r="W93" s="188">
        <v>44671</v>
      </c>
      <c r="X93" s="252">
        <v>374.77</v>
      </c>
      <c r="Y93" s="177">
        <v>0</v>
      </c>
      <c r="Z93" s="176"/>
      <c r="AA93" s="175"/>
      <c r="AB93" s="175"/>
      <c r="AC93" s="116" t="s">
        <v>781</v>
      </c>
      <c r="AD93" s="116" t="s">
        <v>2197</v>
      </c>
      <c r="AE93" s="116" t="s">
        <v>2196</v>
      </c>
      <c r="AF93" s="116" t="s">
        <v>2006</v>
      </c>
      <c r="AG93" s="117" t="s">
        <v>1028</v>
      </c>
      <c r="AH93" s="117" t="s">
        <v>1017</v>
      </c>
      <c r="AI93" s="117" t="s">
        <v>1017</v>
      </c>
      <c r="AJ93" s="117">
        <v>1</v>
      </c>
      <c r="AK93" s="116"/>
      <c r="AL93" s="117"/>
      <c r="AM93" s="117"/>
      <c r="AN93" s="116"/>
      <c r="AO93" s="111">
        <v>44857</v>
      </c>
      <c r="AP93" s="111">
        <v>44857</v>
      </c>
      <c r="AQ93" s="110"/>
      <c r="AR93" s="109">
        <v>6</v>
      </c>
      <c r="AS93" s="109"/>
      <c r="AT93" s="109"/>
      <c r="AU93" s="109"/>
      <c r="AV93" s="109"/>
    </row>
    <row r="94" spans="1:48" s="142" customFormat="1" ht="16.5" hidden="1" customHeight="1">
      <c r="A94" s="116" t="s">
        <v>192</v>
      </c>
      <c r="B94" s="187" t="s">
        <v>193</v>
      </c>
      <c r="C94" s="256">
        <v>446243</v>
      </c>
      <c r="D94" s="244" t="s">
        <v>48</v>
      </c>
      <c r="E94" s="119" t="s">
        <v>34</v>
      </c>
      <c r="F94" s="145" t="s">
        <v>194</v>
      </c>
      <c r="G94" s="116" t="s">
        <v>14</v>
      </c>
      <c r="H94" s="116" t="s">
        <v>83</v>
      </c>
      <c r="I94" s="116" t="s">
        <v>16</v>
      </c>
      <c r="J94" s="117" t="s">
        <v>17</v>
      </c>
      <c r="K94" s="116" t="s">
        <v>18</v>
      </c>
      <c r="L94" s="116"/>
      <c r="M94" s="181"/>
      <c r="N94" s="181"/>
      <c r="O94" s="181"/>
      <c r="P94" s="181"/>
      <c r="Q94" s="175">
        <v>44574</v>
      </c>
      <c r="R94" s="175">
        <v>44604</v>
      </c>
      <c r="S94" s="124">
        <f t="shared" si="3"/>
        <v>44611</v>
      </c>
      <c r="T94" s="123">
        <f t="shared" si="4"/>
        <v>3</v>
      </c>
      <c r="U94" s="225">
        <v>2449.4299999999998</v>
      </c>
      <c r="V94" s="249">
        <v>2245809</v>
      </c>
      <c r="W94" s="188">
        <v>44628</v>
      </c>
      <c r="X94" s="225">
        <v>2449.4299999999998</v>
      </c>
      <c r="Y94" s="177">
        <v>12</v>
      </c>
      <c r="Z94" s="176"/>
      <c r="AA94" s="287" t="s">
        <v>2195</v>
      </c>
      <c r="AB94" s="175"/>
      <c r="AC94" s="116" t="s">
        <v>782</v>
      </c>
      <c r="AD94" s="216" t="s">
        <v>2194</v>
      </c>
      <c r="AE94" s="116" t="s">
        <v>1975</v>
      </c>
      <c r="AF94" s="116" t="s">
        <v>1974</v>
      </c>
      <c r="AG94" s="117" t="s">
        <v>1028</v>
      </c>
      <c r="AH94" s="117" t="s">
        <v>1017</v>
      </c>
      <c r="AI94" s="117" t="s">
        <v>1017</v>
      </c>
      <c r="AJ94" s="117">
        <v>1</v>
      </c>
      <c r="AK94" s="116"/>
      <c r="AL94" s="117"/>
      <c r="AM94" s="117"/>
      <c r="AN94" s="116"/>
      <c r="AO94" s="111">
        <v>44879</v>
      </c>
      <c r="AP94" s="111">
        <v>44879</v>
      </c>
      <c r="AQ94" s="110"/>
      <c r="AR94" s="109">
        <v>6</v>
      </c>
      <c r="AS94" s="109"/>
      <c r="AT94" s="109"/>
      <c r="AU94" s="109"/>
      <c r="AV94" s="109"/>
    </row>
    <row r="95" spans="1:48" s="142" customFormat="1" ht="16.5" hidden="1" customHeight="1">
      <c r="A95" s="116" t="s">
        <v>195</v>
      </c>
      <c r="B95" s="187" t="s">
        <v>196</v>
      </c>
      <c r="C95" s="118">
        <v>457864</v>
      </c>
      <c r="D95" s="244" t="s">
        <v>48</v>
      </c>
      <c r="E95" s="119" t="s">
        <v>34</v>
      </c>
      <c r="F95" s="257" t="s">
        <v>197</v>
      </c>
      <c r="G95" s="116" t="s">
        <v>14</v>
      </c>
      <c r="H95" s="116" t="s">
        <v>83</v>
      </c>
      <c r="I95" s="116" t="s">
        <v>16</v>
      </c>
      <c r="J95" s="117" t="s">
        <v>17</v>
      </c>
      <c r="K95" s="116" t="s">
        <v>18</v>
      </c>
      <c r="L95" s="116"/>
      <c r="M95" s="181"/>
      <c r="N95" s="181"/>
      <c r="O95" s="181"/>
      <c r="P95" s="181"/>
      <c r="Q95" s="175">
        <v>44087</v>
      </c>
      <c r="R95" s="175">
        <v>44116</v>
      </c>
      <c r="S95" s="124">
        <f t="shared" si="3"/>
        <v>44123</v>
      </c>
      <c r="T95" s="123">
        <f t="shared" si="4"/>
        <v>4</v>
      </c>
      <c r="U95" s="225">
        <v>3203.16</v>
      </c>
      <c r="V95" s="255">
        <v>2118771</v>
      </c>
      <c r="W95" s="188">
        <v>44211</v>
      </c>
      <c r="X95" s="178">
        <v>3203.16</v>
      </c>
      <c r="Y95" s="177"/>
      <c r="Z95" s="176"/>
      <c r="AA95" s="175"/>
      <c r="AB95" s="175"/>
      <c r="AC95" s="116" t="s">
        <v>782</v>
      </c>
      <c r="AD95" s="116" t="s">
        <v>2193</v>
      </c>
      <c r="AE95" s="116" t="s">
        <v>2192</v>
      </c>
      <c r="AF95" s="116" t="s">
        <v>2157</v>
      </c>
      <c r="AG95" s="117" t="s">
        <v>1028</v>
      </c>
      <c r="AH95" s="117" t="s">
        <v>1017</v>
      </c>
      <c r="AI95" s="117" t="s">
        <v>1017</v>
      </c>
      <c r="AJ95" s="117">
        <v>1</v>
      </c>
      <c r="AK95" s="116"/>
      <c r="AL95" s="117"/>
      <c r="AM95" s="117"/>
      <c r="AN95" s="116"/>
      <c r="AO95" s="111">
        <v>44796</v>
      </c>
      <c r="AP95" s="111">
        <v>44796</v>
      </c>
      <c r="AQ95" s="110"/>
      <c r="AR95" s="109">
        <v>12</v>
      </c>
      <c r="AS95" s="109"/>
      <c r="AT95" s="109"/>
      <c r="AU95" s="109"/>
      <c r="AV95" s="109"/>
    </row>
    <row r="96" spans="1:48" s="142" customFormat="1" ht="16.5" hidden="1" customHeight="1">
      <c r="A96" s="116" t="s">
        <v>2191</v>
      </c>
      <c r="B96" s="187" t="s">
        <v>2190</v>
      </c>
      <c r="C96" s="118">
        <v>106330</v>
      </c>
      <c r="D96" s="244" t="s">
        <v>30</v>
      </c>
      <c r="E96" s="119"/>
      <c r="F96" s="145"/>
      <c r="G96" s="116" t="s">
        <v>191</v>
      </c>
      <c r="H96" s="116" t="s">
        <v>113</v>
      </c>
      <c r="I96" s="116" t="s">
        <v>16</v>
      </c>
      <c r="J96" s="117" t="s">
        <v>17</v>
      </c>
      <c r="K96" s="116" t="s">
        <v>18</v>
      </c>
      <c r="L96" s="116"/>
      <c r="M96" s="181"/>
      <c r="N96" s="181"/>
      <c r="O96" s="181"/>
      <c r="P96" s="181"/>
      <c r="Q96" s="175">
        <v>44391</v>
      </c>
      <c r="R96" s="175">
        <v>44421</v>
      </c>
      <c r="S96" s="124">
        <f t="shared" si="3"/>
        <v>44428</v>
      </c>
      <c r="T96" s="123">
        <f t="shared" si="4"/>
        <v>3</v>
      </c>
      <c r="U96" s="241">
        <v>2971.01</v>
      </c>
      <c r="V96" s="150">
        <v>2198540</v>
      </c>
      <c r="W96" s="188">
        <v>44475</v>
      </c>
      <c r="X96" s="252">
        <v>2971.01</v>
      </c>
      <c r="Y96" s="177">
        <v>12</v>
      </c>
      <c r="Z96" s="176" t="s">
        <v>2189</v>
      </c>
      <c r="AA96" s="175">
        <v>44422</v>
      </c>
      <c r="AB96" s="175">
        <v>44452</v>
      </c>
      <c r="AC96" s="116" t="s">
        <v>781</v>
      </c>
      <c r="AD96" s="119" t="s">
        <v>2188</v>
      </c>
      <c r="AE96" s="116" t="s">
        <v>2187</v>
      </c>
      <c r="AF96" s="116" t="s">
        <v>1974</v>
      </c>
      <c r="AG96" s="117" t="s">
        <v>1028</v>
      </c>
      <c r="AH96" s="117" t="s">
        <v>1017</v>
      </c>
      <c r="AI96" s="117" t="s">
        <v>1020</v>
      </c>
      <c r="AJ96" s="117">
        <v>1</v>
      </c>
      <c r="AK96" s="116"/>
      <c r="AL96" s="117"/>
      <c r="AM96" s="117"/>
      <c r="AN96" s="116"/>
      <c r="AO96" s="111">
        <v>43516</v>
      </c>
      <c r="AP96" s="111">
        <v>43516</v>
      </c>
      <c r="AQ96" s="110"/>
      <c r="AR96" s="109">
        <v>6</v>
      </c>
      <c r="AS96" s="109"/>
      <c r="AT96" s="109"/>
      <c r="AU96" s="109"/>
      <c r="AV96" s="109"/>
    </row>
    <row r="97" spans="1:48" s="142" customFormat="1" ht="16.5" hidden="1" customHeight="1">
      <c r="A97" s="116" t="s">
        <v>2186</v>
      </c>
      <c r="B97" s="187" t="s">
        <v>198</v>
      </c>
      <c r="C97" s="118">
        <v>106338</v>
      </c>
      <c r="D97" s="244" t="s">
        <v>199</v>
      </c>
      <c r="E97" s="119" t="s">
        <v>2185</v>
      </c>
      <c r="F97" s="145" t="s">
        <v>2184</v>
      </c>
      <c r="G97" s="116" t="s">
        <v>38</v>
      </c>
      <c r="H97" s="116" t="s">
        <v>55</v>
      </c>
      <c r="I97" s="116" t="s">
        <v>20</v>
      </c>
      <c r="J97" s="117" t="s">
        <v>17</v>
      </c>
      <c r="K97" s="116" t="s">
        <v>18</v>
      </c>
      <c r="L97" s="116"/>
      <c r="M97" s="181"/>
      <c r="N97" s="181"/>
      <c r="O97" s="181"/>
      <c r="P97" s="181"/>
      <c r="Q97" s="175">
        <v>44638</v>
      </c>
      <c r="R97" s="175">
        <v>44669</v>
      </c>
      <c r="S97" s="124">
        <f t="shared" si="3"/>
        <v>44676</v>
      </c>
      <c r="T97" s="123">
        <f t="shared" si="4"/>
        <v>5</v>
      </c>
      <c r="U97" s="241">
        <v>6926.94</v>
      </c>
      <c r="V97" s="150">
        <v>2267864</v>
      </c>
      <c r="W97" s="188">
        <v>44694</v>
      </c>
      <c r="X97" s="252">
        <v>6926.94</v>
      </c>
      <c r="Y97" s="177">
        <v>0</v>
      </c>
      <c r="Z97" s="176"/>
      <c r="AA97" s="175"/>
      <c r="AB97" s="175"/>
      <c r="AC97" s="116" t="s">
        <v>781</v>
      </c>
      <c r="AD97" s="116" t="s">
        <v>2183</v>
      </c>
      <c r="AE97" s="116" t="s">
        <v>2182</v>
      </c>
      <c r="AF97" s="116" t="s">
        <v>2006</v>
      </c>
      <c r="AG97" s="117" t="s">
        <v>1028</v>
      </c>
      <c r="AH97" s="117" t="s">
        <v>1017</v>
      </c>
      <c r="AI97" s="117" t="s">
        <v>1017</v>
      </c>
      <c r="AJ97" s="117">
        <v>1</v>
      </c>
      <c r="AK97" s="116"/>
      <c r="AL97" s="117"/>
      <c r="AM97" s="117"/>
      <c r="AN97" s="116"/>
      <c r="AO97" s="111">
        <v>44647</v>
      </c>
      <c r="AP97" s="111">
        <v>44647</v>
      </c>
      <c r="AQ97" s="110"/>
      <c r="AR97" s="109">
        <v>6</v>
      </c>
      <c r="AS97" s="109"/>
      <c r="AT97" s="109" t="s">
        <v>2181</v>
      </c>
      <c r="AU97" s="109" t="s">
        <v>2180</v>
      </c>
      <c r="AV97" s="153" t="s">
        <v>2179</v>
      </c>
    </row>
    <row r="98" spans="1:48" s="142" customFormat="1" ht="16.5" customHeight="1">
      <c r="A98" s="119" t="s">
        <v>200</v>
      </c>
      <c r="B98" s="251"/>
      <c r="C98" s="118"/>
      <c r="D98" s="244" t="s">
        <v>47</v>
      </c>
      <c r="E98" s="242"/>
      <c r="F98" s="286"/>
      <c r="G98" s="116" t="s">
        <v>38</v>
      </c>
      <c r="H98" s="116" t="s">
        <v>201</v>
      </c>
      <c r="I98" s="116" t="s">
        <v>16</v>
      </c>
      <c r="J98" s="118" t="s">
        <v>17</v>
      </c>
      <c r="K98" s="145" t="s">
        <v>18</v>
      </c>
      <c r="L98" s="145"/>
      <c r="M98" s="151"/>
      <c r="N98" s="151"/>
      <c r="O98" s="151"/>
      <c r="P98" s="151"/>
      <c r="Q98" s="125"/>
      <c r="R98" s="125"/>
      <c r="S98" s="124">
        <f t="shared" si="3"/>
        <v>7</v>
      </c>
      <c r="T98" s="123">
        <f t="shared" si="4"/>
        <v>1</v>
      </c>
      <c r="U98" s="121"/>
      <c r="V98" s="150"/>
      <c r="W98" s="146"/>
      <c r="X98" s="149"/>
      <c r="Y98" s="148"/>
      <c r="Z98" s="147"/>
      <c r="AA98" s="146"/>
      <c r="AB98" s="146"/>
      <c r="AC98" s="145"/>
      <c r="AD98" s="145" t="s">
        <v>2178</v>
      </c>
      <c r="AE98" s="119" t="s">
        <v>2177</v>
      </c>
      <c r="AF98" s="119" t="s">
        <v>1981</v>
      </c>
      <c r="AG98" s="118" t="s">
        <v>1028</v>
      </c>
      <c r="AH98" s="117" t="s">
        <v>1017</v>
      </c>
      <c r="AI98" s="117" t="s">
        <v>2521</v>
      </c>
      <c r="AJ98" s="117">
        <v>1</v>
      </c>
      <c r="AK98" s="143"/>
      <c r="AL98" s="144"/>
      <c r="AM98" s="144"/>
      <c r="AN98" s="143"/>
      <c r="AO98" s="111">
        <v>44767</v>
      </c>
      <c r="AP98" s="111">
        <v>44767</v>
      </c>
      <c r="AQ98" s="110"/>
      <c r="AR98" s="109">
        <v>12</v>
      </c>
      <c r="AS98" s="109"/>
      <c r="AT98" s="109"/>
      <c r="AU98" s="109"/>
      <c r="AV98" s="109"/>
    </row>
    <row r="99" spans="1:48" s="142" customFormat="1" ht="16.5" hidden="1" customHeight="1">
      <c r="A99" s="220" t="s">
        <v>202</v>
      </c>
      <c r="B99" s="285" t="s">
        <v>203</v>
      </c>
      <c r="C99" s="256">
        <v>106341</v>
      </c>
      <c r="D99" s="284" t="s">
        <v>204</v>
      </c>
      <c r="E99" s="262" t="s">
        <v>205</v>
      </c>
      <c r="F99" s="257" t="s">
        <v>206</v>
      </c>
      <c r="G99" s="116" t="s">
        <v>38</v>
      </c>
      <c r="H99" s="220" t="s">
        <v>76</v>
      </c>
      <c r="I99" s="220" t="s">
        <v>16</v>
      </c>
      <c r="J99" s="194" t="s">
        <v>17</v>
      </c>
      <c r="K99" s="220" t="s">
        <v>18</v>
      </c>
      <c r="L99" s="220"/>
      <c r="M99" s="211"/>
      <c r="N99" s="211"/>
      <c r="O99" s="211"/>
      <c r="P99" s="211"/>
      <c r="Q99" s="180">
        <v>44453</v>
      </c>
      <c r="R99" s="180">
        <v>44483</v>
      </c>
      <c r="S99" s="124">
        <f t="shared" si="3"/>
        <v>44490</v>
      </c>
      <c r="T99" s="123">
        <f t="shared" si="4"/>
        <v>4</v>
      </c>
      <c r="U99" s="241">
        <v>84</v>
      </c>
      <c r="V99" s="240">
        <v>2227884</v>
      </c>
      <c r="W99" s="179">
        <v>44573</v>
      </c>
      <c r="X99" s="283">
        <v>84</v>
      </c>
      <c r="Y99" s="203">
        <v>7</v>
      </c>
      <c r="Z99" s="176"/>
      <c r="AA99" s="175"/>
      <c r="AB99" s="180"/>
      <c r="AC99" s="220" t="s">
        <v>781</v>
      </c>
      <c r="AD99" s="221" t="s">
        <v>2176</v>
      </c>
      <c r="AE99" s="220" t="s">
        <v>1944</v>
      </c>
      <c r="AF99" s="220" t="s">
        <v>1944</v>
      </c>
      <c r="AG99" s="117" t="s">
        <v>1046</v>
      </c>
      <c r="AH99" s="194" t="s">
        <v>1020</v>
      </c>
      <c r="AI99" s="194" t="s">
        <v>1020</v>
      </c>
      <c r="AJ99" s="117">
        <v>1</v>
      </c>
      <c r="AK99" s="220"/>
      <c r="AL99" s="194"/>
      <c r="AM99" s="194"/>
      <c r="AN99" s="220"/>
      <c r="AO99" s="111" t="s">
        <v>1010</v>
      </c>
      <c r="AP99" s="111" t="s">
        <v>1010</v>
      </c>
      <c r="AQ99" s="110" t="s">
        <v>1045</v>
      </c>
      <c r="AR99" s="109" t="s">
        <v>1010</v>
      </c>
      <c r="AS99" s="109"/>
      <c r="AT99" s="109"/>
      <c r="AU99" s="109"/>
      <c r="AV99" s="109"/>
    </row>
    <row r="100" spans="1:48" s="142" customFormat="1" ht="16.5" hidden="1" customHeight="1">
      <c r="A100" s="116" t="s">
        <v>202</v>
      </c>
      <c r="B100" s="198" t="s">
        <v>207</v>
      </c>
      <c r="C100" s="118">
        <v>106341</v>
      </c>
      <c r="D100" s="246" t="s">
        <v>204</v>
      </c>
      <c r="E100" s="262" t="s">
        <v>205</v>
      </c>
      <c r="F100" s="116" t="s">
        <v>206</v>
      </c>
      <c r="G100" s="116" t="s">
        <v>38</v>
      </c>
      <c r="H100" s="116" t="s">
        <v>26</v>
      </c>
      <c r="I100" s="116" t="s">
        <v>20</v>
      </c>
      <c r="J100" s="117" t="s">
        <v>17</v>
      </c>
      <c r="K100" s="116" t="s">
        <v>18</v>
      </c>
      <c r="L100" s="116"/>
      <c r="M100" s="181"/>
      <c r="N100" s="181"/>
      <c r="O100" s="181"/>
      <c r="P100" s="181"/>
      <c r="Q100" s="175">
        <v>44391</v>
      </c>
      <c r="R100" s="175">
        <v>44422</v>
      </c>
      <c r="S100" s="124">
        <f t="shared" si="3"/>
        <v>44429</v>
      </c>
      <c r="T100" s="123">
        <f t="shared" si="4"/>
        <v>3</v>
      </c>
      <c r="U100" s="241">
        <v>168</v>
      </c>
      <c r="V100" s="150">
        <v>2227896</v>
      </c>
      <c r="W100" s="188">
        <v>44573</v>
      </c>
      <c r="X100" s="252">
        <v>168</v>
      </c>
      <c r="Y100" s="177">
        <v>7</v>
      </c>
      <c r="Z100" s="176"/>
      <c r="AA100" s="175"/>
      <c r="AB100" s="175"/>
      <c r="AC100" s="116" t="s">
        <v>781</v>
      </c>
      <c r="AD100" s="216" t="s">
        <v>2176</v>
      </c>
      <c r="AE100" s="116" t="s">
        <v>1944</v>
      </c>
      <c r="AF100" s="116" t="s">
        <v>1944</v>
      </c>
      <c r="AG100" s="117" t="s">
        <v>1046</v>
      </c>
      <c r="AH100" s="117" t="s">
        <v>1020</v>
      </c>
      <c r="AI100" s="117" t="s">
        <v>1020</v>
      </c>
      <c r="AJ100" s="117">
        <v>1</v>
      </c>
      <c r="AK100" s="116"/>
      <c r="AL100" s="117"/>
      <c r="AM100" s="117"/>
      <c r="AN100" s="116"/>
      <c r="AO100" s="111" t="s">
        <v>1010</v>
      </c>
      <c r="AP100" s="111" t="s">
        <v>1010</v>
      </c>
      <c r="AQ100" s="110" t="s">
        <v>1045</v>
      </c>
      <c r="AR100" s="109" t="s">
        <v>1010</v>
      </c>
      <c r="AS100" s="109"/>
      <c r="AT100" s="109"/>
      <c r="AU100" s="109"/>
      <c r="AV100" s="109"/>
    </row>
    <row r="101" spans="1:48" s="142" customFormat="1" ht="16.5" hidden="1" customHeight="1">
      <c r="A101" s="116" t="s">
        <v>208</v>
      </c>
      <c r="B101" s="187" t="s">
        <v>209</v>
      </c>
      <c r="C101" s="256">
        <v>456415</v>
      </c>
      <c r="D101" s="244" t="s">
        <v>30</v>
      </c>
      <c r="E101" s="119" t="s">
        <v>210</v>
      </c>
      <c r="F101" s="145" t="s">
        <v>211</v>
      </c>
      <c r="G101" s="116" t="s">
        <v>14</v>
      </c>
      <c r="H101" s="116" t="s">
        <v>113</v>
      </c>
      <c r="I101" s="116" t="s">
        <v>16</v>
      </c>
      <c r="J101" s="117" t="s">
        <v>27</v>
      </c>
      <c r="K101" s="116" t="s">
        <v>18</v>
      </c>
      <c r="L101" s="116"/>
      <c r="M101" s="181"/>
      <c r="N101" s="181"/>
      <c r="O101" s="181"/>
      <c r="P101" s="181"/>
      <c r="Q101" s="175">
        <v>43613</v>
      </c>
      <c r="R101" s="175">
        <v>43644</v>
      </c>
      <c r="S101" s="124">
        <f t="shared" si="3"/>
        <v>43651</v>
      </c>
      <c r="T101" s="123">
        <f t="shared" si="4"/>
        <v>1</v>
      </c>
      <c r="U101" s="225">
        <v>2129.9488000000001</v>
      </c>
      <c r="V101" s="150"/>
      <c r="W101" s="188">
        <v>43663</v>
      </c>
      <c r="X101" s="178"/>
      <c r="Y101" s="177"/>
      <c r="Z101" s="176"/>
      <c r="AA101" s="175"/>
      <c r="AB101" s="175"/>
      <c r="AC101" s="116" t="s">
        <v>781</v>
      </c>
      <c r="AD101" s="116"/>
      <c r="AE101" s="116" t="s">
        <v>1944</v>
      </c>
      <c r="AF101" s="116" t="s">
        <v>1944</v>
      </c>
      <c r="AG101" s="117" t="s">
        <v>1046</v>
      </c>
      <c r="AH101" s="117" t="s">
        <v>1020</v>
      </c>
      <c r="AI101" s="117" t="s">
        <v>1020</v>
      </c>
      <c r="AJ101" s="117">
        <v>1</v>
      </c>
      <c r="AK101" s="116"/>
      <c r="AL101" s="117"/>
      <c r="AM101" s="117"/>
      <c r="AN101" s="116"/>
      <c r="AO101" s="111" t="s">
        <v>1010</v>
      </c>
      <c r="AP101" s="111" t="s">
        <v>1010</v>
      </c>
      <c r="AQ101" s="110" t="s">
        <v>1045</v>
      </c>
      <c r="AR101" s="109" t="s">
        <v>1010</v>
      </c>
      <c r="AS101" s="109"/>
      <c r="AT101" s="109"/>
      <c r="AU101" s="109"/>
      <c r="AV101" s="109"/>
    </row>
    <row r="102" spans="1:48" s="142" customFormat="1" ht="16.5" customHeight="1">
      <c r="A102" s="119" t="s">
        <v>212</v>
      </c>
      <c r="B102" s="198"/>
      <c r="C102" s="282">
        <v>443744</v>
      </c>
      <c r="D102" s="246" t="s">
        <v>30</v>
      </c>
      <c r="E102" s="116"/>
      <c r="F102" s="116"/>
      <c r="G102" s="116" t="s">
        <v>25</v>
      </c>
      <c r="H102" s="116" t="s">
        <v>123</v>
      </c>
      <c r="I102" s="116" t="s">
        <v>123</v>
      </c>
      <c r="J102" s="117" t="s">
        <v>123</v>
      </c>
      <c r="K102" s="116" t="s">
        <v>18</v>
      </c>
      <c r="L102" s="116"/>
      <c r="M102" s="181"/>
      <c r="N102" s="181"/>
      <c r="O102" s="181"/>
      <c r="P102" s="181"/>
      <c r="Q102" s="175">
        <v>44593</v>
      </c>
      <c r="R102" s="175">
        <v>44620</v>
      </c>
      <c r="S102" s="124">
        <f t="shared" si="3"/>
        <v>44627</v>
      </c>
      <c r="T102" s="123">
        <f t="shared" si="4"/>
        <v>2</v>
      </c>
      <c r="U102" s="225">
        <v>3128.1</v>
      </c>
      <c r="V102" s="150">
        <v>2245604</v>
      </c>
      <c r="W102" s="188">
        <v>44628</v>
      </c>
      <c r="X102" s="225">
        <v>3128.1</v>
      </c>
      <c r="Y102" s="177">
        <v>0</v>
      </c>
      <c r="Z102" s="176"/>
      <c r="AA102" s="175"/>
      <c r="AB102" s="175"/>
      <c r="AC102" s="116" t="s">
        <v>787</v>
      </c>
      <c r="AD102" s="116" t="s">
        <v>2175</v>
      </c>
      <c r="AE102" s="116" t="s">
        <v>2072</v>
      </c>
      <c r="AF102" s="116" t="s">
        <v>2071</v>
      </c>
      <c r="AG102" s="117" t="s">
        <v>2521</v>
      </c>
      <c r="AH102" s="117" t="s">
        <v>2521</v>
      </c>
      <c r="AI102" s="117" t="s">
        <v>2521</v>
      </c>
      <c r="AJ102" s="117">
        <v>1</v>
      </c>
      <c r="AK102" s="116"/>
      <c r="AL102" s="117"/>
      <c r="AM102" s="117"/>
      <c r="AN102" s="116"/>
      <c r="AO102" s="111" t="s">
        <v>1010</v>
      </c>
      <c r="AP102" s="111" t="s">
        <v>1010</v>
      </c>
      <c r="AQ102" s="110" t="s">
        <v>2070</v>
      </c>
      <c r="AR102" s="109" t="s">
        <v>1010</v>
      </c>
      <c r="AS102" s="109"/>
      <c r="AT102" s="109"/>
      <c r="AU102" s="109"/>
      <c r="AV102" s="109"/>
    </row>
    <row r="103" spans="1:48" s="142" customFormat="1" ht="16.5" hidden="1" customHeight="1">
      <c r="A103" s="116" t="s">
        <v>213</v>
      </c>
      <c r="B103" s="187" t="s">
        <v>214</v>
      </c>
      <c r="C103" s="269">
        <v>445442</v>
      </c>
      <c r="D103" s="244" t="s">
        <v>22</v>
      </c>
      <c r="E103" s="119" t="s">
        <v>34</v>
      </c>
      <c r="F103" s="257">
        <v>3324380</v>
      </c>
      <c r="G103" s="116" t="s">
        <v>38</v>
      </c>
      <c r="H103" s="116" t="s">
        <v>69</v>
      </c>
      <c r="I103" s="116" t="s">
        <v>16</v>
      </c>
      <c r="J103" s="117" t="s">
        <v>17</v>
      </c>
      <c r="K103" s="116" t="s">
        <v>215</v>
      </c>
      <c r="L103" s="116"/>
      <c r="M103" s="181"/>
      <c r="N103" s="181"/>
      <c r="O103" s="181"/>
      <c r="P103" s="181"/>
      <c r="Q103" s="175">
        <v>44197</v>
      </c>
      <c r="R103" s="175">
        <v>44561</v>
      </c>
      <c r="S103" s="124">
        <f t="shared" si="3"/>
        <v>44568</v>
      </c>
      <c r="T103" s="123">
        <f t="shared" si="4"/>
        <v>2</v>
      </c>
      <c r="U103" s="241">
        <v>7200</v>
      </c>
      <c r="V103" s="240">
        <v>2152030</v>
      </c>
      <c r="W103" s="188">
        <v>44316</v>
      </c>
      <c r="X103" s="178">
        <v>600</v>
      </c>
      <c r="Y103" s="177"/>
      <c r="Z103" s="176"/>
      <c r="AA103" s="175"/>
      <c r="AB103" s="175"/>
      <c r="AC103" s="116" t="s">
        <v>781</v>
      </c>
      <c r="AD103" s="116" t="s">
        <v>2175</v>
      </c>
      <c r="AE103" s="116" t="s">
        <v>2174</v>
      </c>
      <c r="AF103" s="116" t="s">
        <v>1974</v>
      </c>
      <c r="AG103" s="117" t="s">
        <v>1028</v>
      </c>
      <c r="AH103" s="117" t="s">
        <v>1017</v>
      </c>
      <c r="AI103" s="117" t="s">
        <v>1020</v>
      </c>
      <c r="AJ103" s="117">
        <v>1</v>
      </c>
      <c r="AK103" s="116"/>
      <c r="AL103" s="117"/>
      <c r="AM103" s="117"/>
      <c r="AN103" s="116"/>
      <c r="AO103" s="111">
        <v>44777</v>
      </c>
      <c r="AP103" s="111">
        <v>44777</v>
      </c>
      <c r="AQ103" s="110"/>
      <c r="AR103" s="109">
        <v>6</v>
      </c>
      <c r="AS103" s="109"/>
      <c r="AT103" s="109"/>
      <c r="AU103" s="109"/>
      <c r="AV103" s="109"/>
    </row>
    <row r="104" spans="1:48" s="142" customFormat="1" ht="16.5" hidden="1" customHeight="1">
      <c r="A104" s="116" t="s">
        <v>213</v>
      </c>
      <c r="B104" s="187" t="s">
        <v>216</v>
      </c>
      <c r="C104" s="269">
        <v>445442</v>
      </c>
      <c r="D104" s="244" t="s">
        <v>22</v>
      </c>
      <c r="E104" s="119" t="s">
        <v>34</v>
      </c>
      <c r="F104" s="257">
        <v>3324380</v>
      </c>
      <c r="G104" s="116" t="s">
        <v>38</v>
      </c>
      <c r="H104" s="116" t="s">
        <v>69</v>
      </c>
      <c r="I104" s="116" t="s">
        <v>16</v>
      </c>
      <c r="J104" s="117" t="s">
        <v>17</v>
      </c>
      <c r="K104" s="116" t="s">
        <v>215</v>
      </c>
      <c r="L104" s="116"/>
      <c r="M104" s="181"/>
      <c r="N104" s="181"/>
      <c r="O104" s="181"/>
      <c r="P104" s="181"/>
      <c r="Q104" s="175">
        <v>44197</v>
      </c>
      <c r="R104" s="175">
        <v>44561</v>
      </c>
      <c r="S104" s="124">
        <f t="shared" si="3"/>
        <v>44568</v>
      </c>
      <c r="T104" s="123">
        <f t="shared" si="4"/>
        <v>2</v>
      </c>
      <c r="U104" s="241">
        <v>7200</v>
      </c>
      <c r="V104" s="240">
        <v>2152032</v>
      </c>
      <c r="W104" s="188">
        <v>44316</v>
      </c>
      <c r="X104" s="178">
        <v>600</v>
      </c>
      <c r="Y104" s="177"/>
      <c r="Z104" s="176"/>
      <c r="AA104" s="175"/>
      <c r="AB104" s="175"/>
      <c r="AC104" s="116" t="s">
        <v>781</v>
      </c>
      <c r="AD104" s="116" t="s">
        <v>2175</v>
      </c>
      <c r="AE104" s="116" t="s">
        <v>2174</v>
      </c>
      <c r="AF104" s="116" t="s">
        <v>1974</v>
      </c>
      <c r="AG104" s="117" t="s">
        <v>1028</v>
      </c>
      <c r="AH104" s="117" t="s">
        <v>1017</v>
      </c>
      <c r="AI104" s="117" t="s">
        <v>1020</v>
      </c>
      <c r="AJ104" s="117">
        <v>1</v>
      </c>
      <c r="AK104" s="116"/>
      <c r="AL104" s="117"/>
      <c r="AM104" s="117"/>
      <c r="AN104" s="116"/>
      <c r="AO104" s="111">
        <v>44777</v>
      </c>
      <c r="AP104" s="111">
        <v>44777</v>
      </c>
      <c r="AQ104" s="110"/>
      <c r="AR104" s="109">
        <v>6</v>
      </c>
      <c r="AS104" s="109"/>
      <c r="AT104" s="109"/>
      <c r="AU104" s="109"/>
      <c r="AV104" s="109"/>
    </row>
    <row r="105" spans="1:48" s="142" customFormat="1" ht="16.5" hidden="1" customHeight="1">
      <c r="A105" s="116" t="s">
        <v>217</v>
      </c>
      <c r="B105" s="187" t="s">
        <v>218</v>
      </c>
      <c r="C105" s="256">
        <v>106378</v>
      </c>
      <c r="D105" s="244" t="s">
        <v>127</v>
      </c>
      <c r="E105" s="119" t="s">
        <v>219</v>
      </c>
      <c r="F105" s="145" t="s">
        <v>220</v>
      </c>
      <c r="G105" s="116" t="s">
        <v>14</v>
      </c>
      <c r="H105" s="116" t="s">
        <v>39</v>
      </c>
      <c r="I105" s="116" t="s">
        <v>16</v>
      </c>
      <c r="J105" s="117" t="s">
        <v>17</v>
      </c>
      <c r="K105" s="116" t="s">
        <v>18</v>
      </c>
      <c r="L105" s="116"/>
      <c r="M105" s="181"/>
      <c r="N105" s="181"/>
      <c r="O105" s="181"/>
      <c r="P105" s="181"/>
      <c r="Q105" s="175">
        <v>44610</v>
      </c>
      <c r="R105" s="175">
        <v>44638</v>
      </c>
      <c r="S105" s="124">
        <f t="shared" si="3"/>
        <v>44645</v>
      </c>
      <c r="T105" s="123">
        <f t="shared" si="4"/>
        <v>4</v>
      </c>
      <c r="U105" s="225">
        <v>1275.72</v>
      </c>
      <c r="V105" s="255">
        <v>2253623</v>
      </c>
      <c r="W105" s="188">
        <v>44650</v>
      </c>
      <c r="X105" s="178">
        <v>1275.72</v>
      </c>
      <c r="Y105" s="177"/>
      <c r="Z105" s="176"/>
      <c r="AA105" s="175"/>
      <c r="AB105" s="175"/>
      <c r="AC105" s="116" t="s">
        <v>781</v>
      </c>
      <c r="AD105" s="116" t="s">
        <v>2173</v>
      </c>
      <c r="AE105" s="116" t="s">
        <v>2172</v>
      </c>
      <c r="AF105" s="116" t="s">
        <v>2171</v>
      </c>
      <c r="AG105" s="117" t="s">
        <v>1028</v>
      </c>
      <c r="AH105" s="117" t="s">
        <v>1020</v>
      </c>
      <c r="AI105" s="117" t="s">
        <v>1020</v>
      </c>
      <c r="AJ105" s="117">
        <v>1</v>
      </c>
      <c r="AK105" s="116"/>
      <c r="AL105" s="117"/>
      <c r="AM105" s="117"/>
      <c r="AN105" s="116"/>
      <c r="AO105" s="111">
        <v>44790</v>
      </c>
      <c r="AP105" s="111">
        <v>44790</v>
      </c>
      <c r="AQ105" s="110"/>
      <c r="AR105" s="109" t="s">
        <v>1010</v>
      </c>
      <c r="AS105" s="109"/>
      <c r="AT105" s="109"/>
      <c r="AU105" s="109"/>
      <c r="AV105" s="109"/>
    </row>
    <row r="106" spans="1:48" s="142" customFormat="1" ht="16.5" customHeight="1">
      <c r="A106" s="116" t="s">
        <v>221</v>
      </c>
      <c r="B106" s="187" t="s">
        <v>218</v>
      </c>
      <c r="C106" s="118">
        <v>106378</v>
      </c>
      <c r="D106" s="244" t="s">
        <v>222</v>
      </c>
      <c r="E106" s="116" t="s">
        <v>2170</v>
      </c>
      <c r="F106" s="145" t="s">
        <v>220</v>
      </c>
      <c r="G106" s="116" t="s">
        <v>14</v>
      </c>
      <c r="H106" s="116" t="s">
        <v>39</v>
      </c>
      <c r="I106" s="116" t="s">
        <v>20</v>
      </c>
      <c r="J106" s="117" t="s">
        <v>17</v>
      </c>
      <c r="K106" s="116" t="s">
        <v>18</v>
      </c>
      <c r="L106" s="116"/>
      <c r="M106" s="181"/>
      <c r="N106" s="181"/>
      <c r="O106" s="181"/>
      <c r="P106" s="181"/>
      <c r="Q106" s="175">
        <v>44122</v>
      </c>
      <c r="R106" s="175">
        <v>44153</v>
      </c>
      <c r="S106" s="124">
        <f t="shared" si="3"/>
        <v>44160</v>
      </c>
      <c r="T106" s="123">
        <f t="shared" si="4"/>
        <v>4</v>
      </c>
      <c r="U106" s="241">
        <v>930.02</v>
      </c>
      <c r="V106" s="249">
        <v>2111589</v>
      </c>
      <c r="W106" s="188">
        <v>44181</v>
      </c>
      <c r="X106" s="178">
        <v>930.02</v>
      </c>
      <c r="Y106" s="177">
        <v>12</v>
      </c>
      <c r="Z106" s="176"/>
      <c r="AA106" s="175"/>
      <c r="AB106" s="175"/>
      <c r="AC106" s="116" t="s">
        <v>781</v>
      </c>
      <c r="AD106" s="116" t="s">
        <v>2169</v>
      </c>
      <c r="AE106" s="116" t="s">
        <v>2168</v>
      </c>
      <c r="AF106" s="116" t="s">
        <v>2167</v>
      </c>
      <c r="AG106" s="117" t="s">
        <v>1028</v>
      </c>
      <c r="AH106" s="117" t="s">
        <v>1017</v>
      </c>
      <c r="AI106" s="117" t="s">
        <v>2521</v>
      </c>
      <c r="AJ106" s="117">
        <v>1</v>
      </c>
      <c r="AK106" s="116"/>
      <c r="AL106" s="117"/>
      <c r="AM106" s="117"/>
      <c r="AN106" s="116"/>
      <c r="AO106" s="111">
        <v>44789</v>
      </c>
      <c r="AP106" s="111">
        <v>44789</v>
      </c>
      <c r="AQ106" s="110"/>
      <c r="AR106" s="109">
        <v>12</v>
      </c>
      <c r="AS106" s="109"/>
      <c r="AT106" s="109"/>
      <c r="AU106" s="109"/>
      <c r="AV106" s="109"/>
    </row>
    <row r="107" spans="1:48" s="142" customFormat="1" ht="16.5" hidden="1" customHeight="1">
      <c r="A107" s="116" t="s">
        <v>223</v>
      </c>
      <c r="B107" s="187" t="s">
        <v>224</v>
      </c>
      <c r="C107" s="118">
        <v>106391</v>
      </c>
      <c r="D107" s="244" t="s">
        <v>22</v>
      </c>
      <c r="E107" s="119" t="s">
        <v>2166</v>
      </c>
      <c r="F107" s="145" t="s">
        <v>2165</v>
      </c>
      <c r="G107" s="116" t="s">
        <v>14</v>
      </c>
      <c r="H107" s="116" t="s">
        <v>55</v>
      </c>
      <c r="I107" s="116" t="s">
        <v>16</v>
      </c>
      <c r="J107" s="117" t="s">
        <v>17</v>
      </c>
      <c r="K107" s="116" t="s">
        <v>18</v>
      </c>
      <c r="L107" s="116" t="s">
        <v>19</v>
      </c>
      <c r="M107" s="181">
        <v>13350</v>
      </c>
      <c r="N107" s="181">
        <v>13468</v>
      </c>
      <c r="O107" s="181">
        <v>118</v>
      </c>
      <c r="P107" s="181"/>
      <c r="Q107" s="175">
        <v>44644</v>
      </c>
      <c r="R107" s="175">
        <v>44674</v>
      </c>
      <c r="S107" s="124">
        <f t="shared" si="3"/>
        <v>44681</v>
      </c>
      <c r="T107" s="123">
        <f t="shared" si="4"/>
        <v>5</v>
      </c>
      <c r="U107" s="241">
        <v>1260.24</v>
      </c>
      <c r="V107" s="249">
        <v>2266348</v>
      </c>
      <c r="W107" s="188">
        <v>44691</v>
      </c>
      <c r="X107" s="248">
        <v>1260.24</v>
      </c>
      <c r="Y107" s="177">
        <v>0</v>
      </c>
      <c r="Z107" s="176"/>
      <c r="AA107" s="175"/>
      <c r="AB107" s="175"/>
      <c r="AC107" s="116" t="s">
        <v>781</v>
      </c>
      <c r="AD107" s="116" t="s">
        <v>2164</v>
      </c>
      <c r="AE107" s="116" t="s">
        <v>2163</v>
      </c>
      <c r="AF107" s="116" t="s">
        <v>1934</v>
      </c>
      <c r="AG107" s="117" t="s">
        <v>1028</v>
      </c>
      <c r="AH107" s="117" t="s">
        <v>1017</v>
      </c>
      <c r="AI107" s="117" t="s">
        <v>1020</v>
      </c>
      <c r="AJ107" s="117">
        <v>1</v>
      </c>
      <c r="AK107" s="116"/>
      <c r="AL107" s="117"/>
      <c r="AM107" s="117"/>
      <c r="AN107" s="116"/>
      <c r="AO107" s="111">
        <v>11532</v>
      </c>
      <c r="AP107" s="111">
        <v>11532</v>
      </c>
      <c r="AQ107" s="110"/>
      <c r="AR107" s="109">
        <v>12</v>
      </c>
      <c r="AS107" s="109"/>
      <c r="AT107" s="109" t="s">
        <v>2162</v>
      </c>
      <c r="AU107" s="109">
        <v>87224041</v>
      </c>
      <c r="AV107" s="153" t="s">
        <v>2161</v>
      </c>
    </row>
    <row r="108" spans="1:48" s="142" customFormat="1" ht="16.5" hidden="1" customHeight="1">
      <c r="A108" s="116" t="s">
        <v>2160</v>
      </c>
      <c r="B108" s="198"/>
      <c r="C108" s="256">
        <v>106392</v>
      </c>
      <c r="D108" s="246" t="s">
        <v>22</v>
      </c>
      <c r="E108" s="116" t="s">
        <v>34</v>
      </c>
      <c r="F108" s="257">
        <v>7230836</v>
      </c>
      <c r="G108" s="116" t="s">
        <v>38</v>
      </c>
      <c r="H108" s="116" t="s">
        <v>55</v>
      </c>
      <c r="I108" s="116" t="s">
        <v>16</v>
      </c>
      <c r="J108" s="117" t="s">
        <v>17</v>
      </c>
      <c r="K108" s="116" t="s">
        <v>18</v>
      </c>
      <c r="L108" s="116"/>
      <c r="M108" s="181"/>
      <c r="N108" s="181"/>
      <c r="O108" s="181"/>
      <c r="P108" s="181"/>
      <c r="Q108" s="175">
        <v>44180</v>
      </c>
      <c r="R108" s="175">
        <v>44223</v>
      </c>
      <c r="S108" s="124">
        <f t="shared" si="3"/>
        <v>44230</v>
      </c>
      <c r="T108" s="123">
        <f t="shared" si="4"/>
        <v>1</v>
      </c>
      <c r="U108" s="225">
        <v>2950.75</v>
      </c>
      <c r="V108" s="120">
        <v>2150732</v>
      </c>
      <c r="W108" s="188">
        <v>44313</v>
      </c>
      <c r="X108" s="225">
        <v>2950.75</v>
      </c>
      <c r="Y108" s="175">
        <v>44224</v>
      </c>
      <c r="Z108" s="176"/>
      <c r="AA108" s="175"/>
      <c r="AB108" s="175">
        <v>44620</v>
      </c>
      <c r="AC108" s="116" t="s">
        <v>781</v>
      </c>
      <c r="AD108" s="116" t="s">
        <v>2159</v>
      </c>
      <c r="AE108" s="116" t="s">
        <v>2158</v>
      </c>
      <c r="AF108" s="116" t="s">
        <v>2157</v>
      </c>
      <c r="AG108" s="117" t="s">
        <v>1028</v>
      </c>
      <c r="AH108" s="117" t="s">
        <v>1017</v>
      </c>
      <c r="AI108" s="117" t="s">
        <v>1020</v>
      </c>
      <c r="AJ108" s="117">
        <v>1</v>
      </c>
      <c r="AK108" s="116"/>
      <c r="AL108" s="117"/>
      <c r="AM108" s="117"/>
      <c r="AN108" s="116"/>
      <c r="AO108" s="111">
        <v>44645</v>
      </c>
      <c r="AP108" s="111">
        <v>44645</v>
      </c>
      <c r="AQ108" s="110"/>
      <c r="AR108" s="109">
        <v>12</v>
      </c>
      <c r="AS108" s="109"/>
      <c r="AT108" s="109"/>
      <c r="AU108" s="109"/>
      <c r="AV108" s="109"/>
    </row>
    <row r="109" spans="1:48" s="142" customFormat="1" ht="16.5" customHeight="1">
      <c r="A109" s="116" t="s">
        <v>2156</v>
      </c>
      <c r="B109" s="187" t="s">
        <v>225</v>
      </c>
      <c r="C109" s="253">
        <v>455072</v>
      </c>
      <c r="D109" s="244" t="s">
        <v>47</v>
      </c>
      <c r="E109" s="281" t="s">
        <v>2155</v>
      </c>
      <c r="F109" s="266" t="s">
        <v>2154</v>
      </c>
      <c r="G109" s="116" t="s">
        <v>38</v>
      </c>
      <c r="H109" s="116" t="s">
        <v>39</v>
      </c>
      <c r="I109" s="116" t="s">
        <v>20</v>
      </c>
      <c r="J109" s="117" t="s">
        <v>17</v>
      </c>
      <c r="K109" s="116" t="s">
        <v>18</v>
      </c>
      <c r="L109" s="116"/>
      <c r="M109" s="181"/>
      <c r="N109" s="181"/>
      <c r="O109" s="181"/>
      <c r="P109" s="181"/>
      <c r="Q109" s="175">
        <v>44610</v>
      </c>
      <c r="R109" s="175">
        <v>44637</v>
      </c>
      <c r="S109" s="124">
        <f t="shared" si="3"/>
        <v>44644</v>
      </c>
      <c r="T109" s="123">
        <f t="shared" si="4"/>
        <v>4</v>
      </c>
      <c r="U109" s="225">
        <v>2128.04</v>
      </c>
      <c r="V109" s="150">
        <v>2259854</v>
      </c>
      <c r="W109" s="188">
        <v>44670</v>
      </c>
      <c r="X109" s="178">
        <v>2128.04</v>
      </c>
      <c r="Y109" s="177">
        <v>2</v>
      </c>
      <c r="Z109" s="176"/>
      <c r="AA109" s="175"/>
      <c r="AB109" s="175"/>
      <c r="AC109" s="116" t="s">
        <v>781</v>
      </c>
      <c r="AD109" s="116" t="s">
        <v>2153</v>
      </c>
      <c r="AE109" s="116" t="s">
        <v>2152</v>
      </c>
      <c r="AF109" s="116" t="s">
        <v>2151</v>
      </c>
      <c r="AG109" s="117" t="s">
        <v>1028</v>
      </c>
      <c r="AH109" s="117" t="s">
        <v>1017</v>
      </c>
      <c r="AI109" s="117" t="s">
        <v>2521</v>
      </c>
      <c r="AJ109" s="117">
        <v>1</v>
      </c>
      <c r="AK109" s="116"/>
      <c r="AL109" s="117"/>
      <c r="AM109" s="117"/>
      <c r="AN109" s="116"/>
      <c r="AO109" s="111">
        <v>45668</v>
      </c>
      <c r="AP109" s="111">
        <v>45668</v>
      </c>
      <c r="AQ109" s="110"/>
      <c r="AR109" s="109">
        <v>12</v>
      </c>
      <c r="AS109" s="109"/>
      <c r="AT109" s="109" t="s">
        <v>2150</v>
      </c>
      <c r="AU109" s="109">
        <v>87275645</v>
      </c>
      <c r="AV109" s="153" t="s">
        <v>2149</v>
      </c>
    </row>
    <row r="110" spans="1:48" s="142" customFormat="1" ht="16.5" hidden="1" customHeight="1">
      <c r="A110" s="116" t="s">
        <v>2148</v>
      </c>
      <c r="B110" s="187" t="s">
        <v>226</v>
      </c>
      <c r="C110" s="118">
        <v>106411</v>
      </c>
      <c r="D110" s="244" t="s">
        <v>227</v>
      </c>
      <c r="E110" s="119" t="s">
        <v>34</v>
      </c>
      <c r="F110" s="280" t="s">
        <v>2147</v>
      </c>
      <c r="G110" s="116" t="s">
        <v>38</v>
      </c>
      <c r="H110" s="116" t="s">
        <v>39</v>
      </c>
      <c r="I110" s="116" t="s">
        <v>20</v>
      </c>
      <c r="J110" s="117" t="s">
        <v>17</v>
      </c>
      <c r="K110" s="116" t="s">
        <v>215</v>
      </c>
      <c r="L110" s="116"/>
      <c r="M110" s="181"/>
      <c r="N110" s="181"/>
      <c r="O110" s="181"/>
      <c r="P110" s="181"/>
      <c r="Q110" s="175">
        <v>43617</v>
      </c>
      <c r="R110" s="175">
        <v>43983</v>
      </c>
      <c r="S110" s="124">
        <f t="shared" si="3"/>
        <v>43990</v>
      </c>
      <c r="T110" s="123">
        <f t="shared" si="4"/>
        <v>2</v>
      </c>
      <c r="U110" s="225">
        <v>18000</v>
      </c>
      <c r="V110" s="250"/>
      <c r="W110" s="188">
        <v>43649</v>
      </c>
      <c r="X110" s="178"/>
      <c r="Y110" s="177"/>
      <c r="Z110" s="176"/>
      <c r="AA110" s="175"/>
      <c r="AB110" s="175"/>
      <c r="AC110" s="116" t="s">
        <v>781</v>
      </c>
      <c r="AD110" s="116" t="s">
        <v>2146</v>
      </c>
      <c r="AE110" s="116" t="s">
        <v>2145</v>
      </c>
      <c r="AF110" s="116" t="s">
        <v>2144</v>
      </c>
      <c r="AG110" s="117" t="s">
        <v>1028</v>
      </c>
      <c r="AH110" s="117" t="s">
        <v>1017</v>
      </c>
      <c r="AI110" s="117" t="s">
        <v>1020</v>
      </c>
      <c r="AJ110" s="117">
        <v>1</v>
      </c>
      <c r="AK110" s="116"/>
      <c r="AL110" s="117" t="s">
        <v>2143</v>
      </c>
      <c r="AM110" s="117"/>
      <c r="AN110" s="116"/>
      <c r="AO110" s="111">
        <v>44568</v>
      </c>
      <c r="AP110" s="111">
        <v>44568</v>
      </c>
      <c r="AQ110" s="110"/>
      <c r="AR110" s="109">
        <v>6</v>
      </c>
      <c r="AS110" s="109"/>
      <c r="AT110" s="109"/>
      <c r="AU110" s="109"/>
      <c r="AV110" s="109"/>
    </row>
    <row r="111" spans="1:48" s="142" customFormat="1" ht="16.5" customHeight="1">
      <c r="A111" s="116" t="s">
        <v>228</v>
      </c>
      <c r="B111" s="198"/>
      <c r="C111" s="245">
        <v>445465</v>
      </c>
      <c r="D111" s="246" t="s">
        <v>22</v>
      </c>
      <c r="E111" s="116" t="s">
        <v>34</v>
      </c>
      <c r="F111" s="145">
        <v>3760014</v>
      </c>
      <c r="G111" s="116" t="s">
        <v>25</v>
      </c>
      <c r="H111" s="116" t="s">
        <v>26</v>
      </c>
      <c r="I111" s="116" t="s">
        <v>49</v>
      </c>
      <c r="J111" s="117" t="s">
        <v>27</v>
      </c>
      <c r="K111" s="116" t="s">
        <v>18</v>
      </c>
      <c r="L111" s="116"/>
      <c r="M111" s="181"/>
      <c r="N111" s="181"/>
      <c r="O111" s="181"/>
      <c r="P111" s="181"/>
      <c r="Q111" s="175">
        <v>43795</v>
      </c>
      <c r="R111" s="175">
        <v>43824</v>
      </c>
      <c r="S111" s="124">
        <f t="shared" si="3"/>
        <v>43831</v>
      </c>
      <c r="T111" s="123">
        <f t="shared" si="4"/>
        <v>1</v>
      </c>
      <c r="U111" s="225">
        <v>654.51</v>
      </c>
      <c r="V111" s="250"/>
      <c r="W111" s="188">
        <v>43853</v>
      </c>
      <c r="X111" s="178"/>
      <c r="Y111" s="177"/>
      <c r="Z111" s="176"/>
      <c r="AA111" s="175"/>
      <c r="AB111" s="175"/>
      <c r="AC111" s="116" t="s">
        <v>781</v>
      </c>
      <c r="AD111" s="116"/>
      <c r="AE111" s="116" t="s">
        <v>2142</v>
      </c>
      <c r="AF111" s="116" t="s">
        <v>1938</v>
      </c>
      <c r="AG111" s="117" t="s">
        <v>1028</v>
      </c>
      <c r="AH111" s="117" t="s">
        <v>1020</v>
      </c>
      <c r="AI111" s="117" t="s">
        <v>2521</v>
      </c>
      <c r="AJ111" s="117">
        <v>1</v>
      </c>
      <c r="AK111" s="116"/>
      <c r="AL111" s="117"/>
      <c r="AM111" s="117"/>
      <c r="AN111" s="116"/>
      <c r="AO111" s="111">
        <v>12965</v>
      </c>
      <c r="AP111" s="111">
        <v>12965</v>
      </c>
      <c r="AQ111" s="110"/>
      <c r="AR111" s="109" t="s">
        <v>1010</v>
      </c>
      <c r="AS111" s="109"/>
      <c r="AT111" s="109"/>
      <c r="AU111" s="109"/>
      <c r="AV111" s="109"/>
    </row>
    <row r="112" spans="1:48" s="142" customFormat="1" ht="16.5" hidden="1" customHeight="1">
      <c r="A112" s="116" t="s">
        <v>2141</v>
      </c>
      <c r="B112" s="187" t="s">
        <v>2137</v>
      </c>
      <c r="C112" s="213">
        <v>445087</v>
      </c>
      <c r="D112" s="244" t="s">
        <v>22</v>
      </c>
      <c r="E112" s="183" t="s">
        <v>2128</v>
      </c>
      <c r="F112" s="266" t="s">
        <v>2127</v>
      </c>
      <c r="G112" s="116" t="s">
        <v>38</v>
      </c>
      <c r="H112" s="116" t="s">
        <v>55</v>
      </c>
      <c r="I112" s="116" t="s">
        <v>16</v>
      </c>
      <c r="J112" s="117" t="s">
        <v>17</v>
      </c>
      <c r="K112" s="116" t="s">
        <v>18</v>
      </c>
      <c r="L112" s="116" t="s">
        <v>19</v>
      </c>
      <c r="M112" s="181">
        <v>11191</v>
      </c>
      <c r="N112" s="181">
        <v>11459</v>
      </c>
      <c r="O112" s="181">
        <v>268</v>
      </c>
      <c r="P112" s="181"/>
      <c r="Q112" s="175">
        <v>44652</v>
      </c>
      <c r="R112" s="175">
        <v>44681</v>
      </c>
      <c r="S112" s="124">
        <f t="shared" si="3"/>
        <v>44688</v>
      </c>
      <c r="T112" s="123">
        <f t="shared" si="4"/>
        <v>1</v>
      </c>
      <c r="U112" s="278">
        <v>2379.84</v>
      </c>
      <c r="V112" s="120">
        <v>2268370</v>
      </c>
      <c r="W112" s="188">
        <v>44697</v>
      </c>
      <c r="X112" s="196">
        <v>2379.84</v>
      </c>
      <c r="Y112" s="177">
        <v>0</v>
      </c>
      <c r="Z112" s="176"/>
      <c r="AA112" s="175"/>
      <c r="AB112" s="175"/>
      <c r="AC112" s="116" t="s">
        <v>781</v>
      </c>
      <c r="AD112" s="116" t="s">
        <v>2126</v>
      </c>
      <c r="AE112" s="116" t="s">
        <v>2125</v>
      </c>
      <c r="AF112" s="116" t="s">
        <v>2124</v>
      </c>
      <c r="AG112" s="117" t="s">
        <v>1028</v>
      </c>
      <c r="AH112" s="117" t="s">
        <v>1017</v>
      </c>
      <c r="AI112" s="117" t="s">
        <v>1020</v>
      </c>
      <c r="AJ112" s="117">
        <v>1</v>
      </c>
      <c r="AK112" s="117" t="s">
        <v>1297</v>
      </c>
      <c r="AL112" s="117">
        <v>8</v>
      </c>
      <c r="AM112" s="277"/>
      <c r="AN112" s="264">
        <v>13096303.42</v>
      </c>
      <c r="AO112" s="111">
        <v>45908</v>
      </c>
      <c r="AP112" s="111">
        <v>45908</v>
      </c>
      <c r="AQ112" s="110"/>
      <c r="AR112" s="109">
        <v>6</v>
      </c>
      <c r="AS112" s="109"/>
      <c r="AT112" s="109"/>
      <c r="AU112" s="109"/>
      <c r="AV112" s="109"/>
    </row>
    <row r="113" spans="1:48" s="142" customFormat="1" ht="16.5" hidden="1" customHeight="1">
      <c r="A113" s="116" t="s">
        <v>2140</v>
      </c>
      <c r="B113" s="187" t="s">
        <v>2137</v>
      </c>
      <c r="C113" s="213">
        <v>445087</v>
      </c>
      <c r="D113" s="244" t="s">
        <v>22</v>
      </c>
      <c r="E113" s="183" t="s">
        <v>2128</v>
      </c>
      <c r="F113" s="266" t="s">
        <v>2127</v>
      </c>
      <c r="G113" s="116" t="s">
        <v>38</v>
      </c>
      <c r="H113" s="116" t="s">
        <v>55</v>
      </c>
      <c r="I113" s="116" t="s">
        <v>16</v>
      </c>
      <c r="J113" s="117" t="s">
        <v>17</v>
      </c>
      <c r="K113" s="116" t="s">
        <v>18</v>
      </c>
      <c r="L113" s="116" t="s">
        <v>19</v>
      </c>
      <c r="M113" s="181">
        <v>11120</v>
      </c>
      <c r="N113" s="181">
        <v>11391</v>
      </c>
      <c r="O113" s="181">
        <v>271</v>
      </c>
      <c r="P113" s="181"/>
      <c r="Q113" s="175">
        <v>44652</v>
      </c>
      <c r="R113" s="175">
        <v>44681</v>
      </c>
      <c r="S113" s="124">
        <f t="shared" si="3"/>
        <v>44688</v>
      </c>
      <c r="T113" s="123">
        <f t="shared" si="4"/>
        <v>1</v>
      </c>
      <c r="U113" s="278">
        <v>2617.86</v>
      </c>
      <c r="V113" s="120">
        <v>2268370</v>
      </c>
      <c r="W113" s="188">
        <v>44697</v>
      </c>
      <c r="X113" s="196">
        <v>2617.86</v>
      </c>
      <c r="Y113" s="177">
        <v>0</v>
      </c>
      <c r="Z113" s="176"/>
      <c r="AA113" s="175"/>
      <c r="AB113" s="175"/>
      <c r="AC113" s="116" t="s">
        <v>781</v>
      </c>
      <c r="AD113" s="116" t="s">
        <v>2126</v>
      </c>
      <c r="AE113" s="116" t="s">
        <v>2125</v>
      </c>
      <c r="AF113" s="116" t="s">
        <v>2124</v>
      </c>
      <c r="AG113" s="117" t="s">
        <v>1028</v>
      </c>
      <c r="AH113" s="117" t="s">
        <v>1017</v>
      </c>
      <c r="AI113" s="117" t="s">
        <v>1020</v>
      </c>
      <c r="AJ113" s="117">
        <v>1</v>
      </c>
      <c r="AK113" s="117" t="s">
        <v>1297</v>
      </c>
      <c r="AL113" s="117">
        <v>8</v>
      </c>
      <c r="AM113" s="277"/>
      <c r="AN113" s="264">
        <v>13096303.42</v>
      </c>
      <c r="AO113" s="111">
        <v>45908</v>
      </c>
      <c r="AP113" s="111">
        <v>45908</v>
      </c>
      <c r="AQ113" s="110"/>
      <c r="AR113" s="109">
        <v>6</v>
      </c>
      <c r="AS113" s="109"/>
      <c r="AT113" s="109"/>
      <c r="AU113" s="109"/>
      <c r="AV113" s="109"/>
    </row>
    <row r="114" spans="1:48" s="142" customFormat="1" ht="16.5" hidden="1" customHeight="1">
      <c r="A114" s="116" t="s">
        <v>2139</v>
      </c>
      <c r="B114" s="187" t="s">
        <v>2137</v>
      </c>
      <c r="C114" s="213">
        <v>445087</v>
      </c>
      <c r="D114" s="244" t="s">
        <v>22</v>
      </c>
      <c r="E114" s="183" t="s">
        <v>2128</v>
      </c>
      <c r="F114" s="266" t="s">
        <v>2127</v>
      </c>
      <c r="G114" s="116" t="s">
        <v>38</v>
      </c>
      <c r="H114" s="116" t="s">
        <v>55</v>
      </c>
      <c r="I114" s="116" t="s">
        <v>16</v>
      </c>
      <c r="J114" s="117" t="s">
        <v>17</v>
      </c>
      <c r="K114" s="116" t="s">
        <v>18</v>
      </c>
      <c r="L114" s="116" t="s">
        <v>19</v>
      </c>
      <c r="M114" s="279">
        <v>10384</v>
      </c>
      <c r="N114" s="181">
        <v>10635</v>
      </c>
      <c r="O114" s="181">
        <v>251</v>
      </c>
      <c r="P114" s="181"/>
      <c r="Q114" s="175">
        <v>44652</v>
      </c>
      <c r="R114" s="175">
        <v>44681</v>
      </c>
      <c r="S114" s="124">
        <f t="shared" si="3"/>
        <v>44688</v>
      </c>
      <c r="T114" s="123">
        <f t="shared" si="4"/>
        <v>1</v>
      </c>
      <c r="U114" s="278">
        <v>2424.66</v>
      </c>
      <c r="V114" s="120">
        <v>2268370</v>
      </c>
      <c r="W114" s="188">
        <v>44697</v>
      </c>
      <c r="X114" s="278">
        <v>2424.66</v>
      </c>
      <c r="Y114" s="177">
        <v>0</v>
      </c>
      <c r="Z114" s="176"/>
      <c r="AA114" s="175"/>
      <c r="AB114" s="175"/>
      <c r="AC114" s="116" t="s">
        <v>781</v>
      </c>
      <c r="AD114" s="116" t="s">
        <v>2126</v>
      </c>
      <c r="AE114" s="116" t="s">
        <v>2125</v>
      </c>
      <c r="AF114" s="116" t="s">
        <v>2124</v>
      </c>
      <c r="AG114" s="117" t="s">
        <v>1028</v>
      </c>
      <c r="AH114" s="117" t="s">
        <v>1017</v>
      </c>
      <c r="AI114" s="117" t="s">
        <v>1020</v>
      </c>
      <c r="AJ114" s="117">
        <v>1</v>
      </c>
      <c r="AK114" s="117" t="s">
        <v>1297</v>
      </c>
      <c r="AL114" s="117">
        <v>8</v>
      </c>
      <c r="AM114" s="277"/>
      <c r="AN114" s="264">
        <v>13096303.42</v>
      </c>
      <c r="AO114" s="111">
        <v>45908</v>
      </c>
      <c r="AP114" s="111">
        <v>45908</v>
      </c>
      <c r="AQ114" s="110"/>
      <c r="AR114" s="109">
        <v>6</v>
      </c>
      <c r="AS114" s="109"/>
      <c r="AT114" s="109"/>
      <c r="AU114" s="109"/>
      <c r="AV114" s="109"/>
    </row>
    <row r="115" spans="1:48" s="142" customFormat="1" ht="16.5" hidden="1" customHeight="1">
      <c r="A115" s="116" t="s">
        <v>2138</v>
      </c>
      <c r="B115" s="187" t="s">
        <v>2137</v>
      </c>
      <c r="C115" s="213">
        <v>445087</v>
      </c>
      <c r="D115" s="244" t="s">
        <v>22</v>
      </c>
      <c r="E115" s="183" t="s">
        <v>2128</v>
      </c>
      <c r="F115" s="266" t="s">
        <v>2127</v>
      </c>
      <c r="G115" s="116" t="s">
        <v>38</v>
      </c>
      <c r="H115" s="116" t="s">
        <v>55</v>
      </c>
      <c r="I115" s="116" t="s">
        <v>16</v>
      </c>
      <c r="J115" s="117" t="s">
        <v>17</v>
      </c>
      <c r="K115" s="116" t="s">
        <v>18</v>
      </c>
      <c r="L115" s="116" t="s">
        <v>19</v>
      </c>
      <c r="M115" s="181">
        <v>10727</v>
      </c>
      <c r="N115" s="181">
        <v>10984</v>
      </c>
      <c r="O115" s="181">
        <v>257</v>
      </c>
      <c r="P115" s="181"/>
      <c r="Q115" s="175">
        <v>44652</v>
      </c>
      <c r="R115" s="175">
        <v>44681</v>
      </c>
      <c r="S115" s="124">
        <f t="shared" si="3"/>
        <v>44688</v>
      </c>
      <c r="T115" s="123">
        <f t="shared" si="4"/>
        <v>1</v>
      </c>
      <c r="U115" s="278">
        <v>2482.62</v>
      </c>
      <c r="V115" s="120">
        <v>2268370</v>
      </c>
      <c r="W115" s="188">
        <v>44697</v>
      </c>
      <c r="X115" s="278">
        <v>2482.62</v>
      </c>
      <c r="Y115" s="177">
        <v>0</v>
      </c>
      <c r="Z115" s="176"/>
      <c r="AA115" s="175"/>
      <c r="AB115" s="175"/>
      <c r="AC115" s="116" t="s">
        <v>781</v>
      </c>
      <c r="AD115" s="116" t="s">
        <v>2126</v>
      </c>
      <c r="AE115" s="116" t="s">
        <v>2125</v>
      </c>
      <c r="AF115" s="116" t="s">
        <v>2124</v>
      </c>
      <c r="AG115" s="117" t="s">
        <v>1028</v>
      </c>
      <c r="AH115" s="117" t="s">
        <v>1017</v>
      </c>
      <c r="AI115" s="117" t="s">
        <v>1020</v>
      </c>
      <c r="AJ115" s="117">
        <v>1</v>
      </c>
      <c r="AK115" s="117" t="s">
        <v>1297</v>
      </c>
      <c r="AL115" s="117">
        <v>8</v>
      </c>
      <c r="AM115" s="277"/>
      <c r="AN115" s="264">
        <v>13096303.42</v>
      </c>
      <c r="AO115" s="111">
        <v>45908</v>
      </c>
      <c r="AP115" s="111">
        <v>45908</v>
      </c>
      <c r="AQ115" s="110"/>
      <c r="AR115" s="109">
        <v>6</v>
      </c>
      <c r="AS115" s="109"/>
      <c r="AT115" s="109"/>
      <c r="AU115" s="109"/>
      <c r="AV115" s="109"/>
    </row>
    <row r="116" spans="1:48" s="142" customFormat="1" ht="16.5" hidden="1" customHeight="1">
      <c r="A116" s="116" t="s">
        <v>2136</v>
      </c>
      <c r="B116" s="187" t="s">
        <v>2133</v>
      </c>
      <c r="C116" s="213">
        <v>445087</v>
      </c>
      <c r="D116" s="244" t="s">
        <v>22</v>
      </c>
      <c r="E116" s="183" t="s">
        <v>2128</v>
      </c>
      <c r="F116" s="266" t="s">
        <v>2127</v>
      </c>
      <c r="G116" s="116" t="s">
        <v>38</v>
      </c>
      <c r="H116" s="116" t="s">
        <v>55</v>
      </c>
      <c r="I116" s="116" t="s">
        <v>16</v>
      </c>
      <c r="J116" s="117" t="s">
        <v>17</v>
      </c>
      <c r="K116" s="116" t="s">
        <v>18</v>
      </c>
      <c r="L116" s="116" t="s">
        <v>19</v>
      </c>
      <c r="M116" s="181">
        <v>14535</v>
      </c>
      <c r="N116" s="181">
        <v>14713</v>
      </c>
      <c r="O116" s="181">
        <v>178</v>
      </c>
      <c r="P116" s="181"/>
      <c r="Q116" s="175">
        <v>44652</v>
      </c>
      <c r="R116" s="175">
        <v>44681</v>
      </c>
      <c r="S116" s="124">
        <f t="shared" si="3"/>
        <v>44688</v>
      </c>
      <c r="T116" s="123">
        <f t="shared" si="4"/>
        <v>1</v>
      </c>
      <c r="U116" s="278">
        <v>1639.38</v>
      </c>
      <c r="V116" s="120">
        <v>2268370</v>
      </c>
      <c r="W116" s="188">
        <v>44697</v>
      </c>
      <c r="X116" s="196">
        <v>1639.38</v>
      </c>
      <c r="Y116" s="177">
        <v>0</v>
      </c>
      <c r="Z116" s="176"/>
      <c r="AA116" s="175"/>
      <c r="AB116" s="175"/>
      <c r="AC116" s="116" t="s">
        <v>781</v>
      </c>
      <c r="AD116" s="116" t="s">
        <v>2126</v>
      </c>
      <c r="AE116" s="116" t="s">
        <v>2132</v>
      </c>
      <c r="AF116" s="116" t="s">
        <v>2014</v>
      </c>
      <c r="AG116" s="117" t="s">
        <v>1028</v>
      </c>
      <c r="AH116" s="117" t="s">
        <v>1017</v>
      </c>
      <c r="AI116" s="117" t="s">
        <v>1020</v>
      </c>
      <c r="AJ116" s="117">
        <v>1</v>
      </c>
      <c r="AK116" s="117" t="s">
        <v>1297</v>
      </c>
      <c r="AL116" s="117"/>
      <c r="AM116" s="117"/>
      <c r="AN116" s="116"/>
      <c r="AO116" s="111">
        <v>44654</v>
      </c>
      <c r="AP116" s="111">
        <v>44654</v>
      </c>
      <c r="AQ116" s="110"/>
      <c r="AR116" s="109">
        <v>6</v>
      </c>
      <c r="AS116" s="109"/>
      <c r="AT116" s="109"/>
      <c r="AU116" s="109"/>
      <c r="AV116" s="109"/>
    </row>
    <row r="117" spans="1:48" s="142" customFormat="1" ht="16.5" hidden="1" customHeight="1">
      <c r="A117" s="116" t="s">
        <v>2135</v>
      </c>
      <c r="B117" s="187" t="s">
        <v>2133</v>
      </c>
      <c r="C117" s="213">
        <v>445087</v>
      </c>
      <c r="D117" s="244" t="s">
        <v>22</v>
      </c>
      <c r="E117" s="183" t="s">
        <v>2128</v>
      </c>
      <c r="F117" s="266" t="s">
        <v>2127</v>
      </c>
      <c r="G117" s="116" t="s">
        <v>38</v>
      </c>
      <c r="H117" s="116" t="s">
        <v>55</v>
      </c>
      <c r="I117" s="116" t="s">
        <v>16</v>
      </c>
      <c r="J117" s="117" t="s">
        <v>17</v>
      </c>
      <c r="K117" s="116" t="s">
        <v>18</v>
      </c>
      <c r="L117" s="116" t="s">
        <v>19</v>
      </c>
      <c r="M117" s="181">
        <v>13286</v>
      </c>
      <c r="N117" s="181">
        <v>13450</v>
      </c>
      <c r="O117" s="181">
        <v>164</v>
      </c>
      <c r="P117" s="181"/>
      <c r="Q117" s="175">
        <v>44652</v>
      </c>
      <c r="R117" s="175">
        <v>44681</v>
      </c>
      <c r="S117" s="124">
        <f t="shared" si="3"/>
        <v>44688</v>
      </c>
      <c r="T117" s="123">
        <f t="shared" si="4"/>
        <v>1</v>
      </c>
      <c r="U117" s="278">
        <v>1510.44</v>
      </c>
      <c r="V117" s="120">
        <v>2268370</v>
      </c>
      <c r="W117" s="188">
        <v>44697</v>
      </c>
      <c r="X117" s="196">
        <v>1510.44</v>
      </c>
      <c r="Y117" s="177">
        <v>0</v>
      </c>
      <c r="Z117" s="176"/>
      <c r="AA117" s="175"/>
      <c r="AB117" s="175"/>
      <c r="AC117" s="116" t="s">
        <v>781</v>
      </c>
      <c r="AD117" s="116" t="s">
        <v>2126</v>
      </c>
      <c r="AE117" s="116" t="s">
        <v>2132</v>
      </c>
      <c r="AF117" s="116" t="s">
        <v>2014</v>
      </c>
      <c r="AG117" s="117" t="s">
        <v>1028</v>
      </c>
      <c r="AH117" s="117" t="s">
        <v>1017</v>
      </c>
      <c r="AI117" s="117" t="s">
        <v>1020</v>
      </c>
      <c r="AJ117" s="117">
        <v>1</v>
      </c>
      <c r="AK117" s="117" t="s">
        <v>1297</v>
      </c>
      <c r="AL117" s="117"/>
      <c r="AM117" s="117"/>
      <c r="AN117" s="116"/>
      <c r="AO117" s="111">
        <v>44654</v>
      </c>
      <c r="AP117" s="111">
        <v>44654</v>
      </c>
      <c r="AQ117" s="110"/>
      <c r="AR117" s="109">
        <v>6</v>
      </c>
      <c r="AS117" s="109"/>
      <c r="AT117" s="109"/>
      <c r="AU117" s="109"/>
      <c r="AV117" s="109"/>
    </row>
    <row r="118" spans="1:48" s="142" customFormat="1" ht="16.5" hidden="1" customHeight="1">
      <c r="A118" s="116" t="s">
        <v>2134</v>
      </c>
      <c r="B118" s="187" t="s">
        <v>2133</v>
      </c>
      <c r="C118" s="213">
        <v>445087</v>
      </c>
      <c r="D118" s="244" t="s">
        <v>22</v>
      </c>
      <c r="E118" s="183" t="s">
        <v>2128</v>
      </c>
      <c r="F118" s="266" t="s">
        <v>2127</v>
      </c>
      <c r="G118" s="116" t="s">
        <v>38</v>
      </c>
      <c r="H118" s="116" t="s">
        <v>55</v>
      </c>
      <c r="I118" s="116" t="s">
        <v>16</v>
      </c>
      <c r="J118" s="117" t="s">
        <v>17</v>
      </c>
      <c r="K118" s="116" t="s">
        <v>18</v>
      </c>
      <c r="L118" s="116" t="s">
        <v>19</v>
      </c>
      <c r="M118" s="181">
        <v>22434</v>
      </c>
      <c r="N118" s="181">
        <v>22710</v>
      </c>
      <c r="O118" s="181">
        <v>276</v>
      </c>
      <c r="P118" s="181"/>
      <c r="Q118" s="175">
        <v>44652</v>
      </c>
      <c r="R118" s="175">
        <v>44681</v>
      </c>
      <c r="S118" s="124">
        <f t="shared" si="3"/>
        <v>44688</v>
      </c>
      <c r="T118" s="123">
        <f t="shared" si="4"/>
        <v>1</v>
      </c>
      <c r="U118" s="278">
        <v>2541.96</v>
      </c>
      <c r="V118" s="120">
        <v>2268370</v>
      </c>
      <c r="W118" s="188">
        <v>44697</v>
      </c>
      <c r="X118" s="196">
        <v>2541.96</v>
      </c>
      <c r="Y118" s="177">
        <v>0</v>
      </c>
      <c r="Z118" s="176"/>
      <c r="AA118" s="175"/>
      <c r="AB118" s="175"/>
      <c r="AC118" s="116" t="s">
        <v>781</v>
      </c>
      <c r="AD118" s="116" t="s">
        <v>2126</v>
      </c>
      <c r="AE118" s="116" t="s">
        <v>2132</v>
      </c>
      <c r="AF118" s="116" t="s">
        <v>2014</v>
      </c>
      <c r="AG118" s="117" t="s">
        <v>1028</v>
      </c>
      <c r="AH118" s="117" t="s">
        <v>1017</v>
      </c>
      <c r="AI118" s="117" t="s">
        <v>1020</v>
      </c>
      <c r="AJ118" s="117">
        <v>1</v>
      </c>
      <c r="AK118" s="117" t="s">
        <v>1297</v>
      </c>
      <c r="AL118" s="117"/>
      <c r="AM118" s="117"/>
      <c r="AN118" s="116"/>
      <c r="AO118" s="111">
        <v>44654</v>
      </c>
      <c r="AP118" s="111">
        <v>44654</v>
      </c>
      <c r="AQ118" s="110"/>
      <c r="AR118" s="109">
        <v>6</v>
      </c>
      <c r="AS118" s="109"/>
      <c r="AT118" s="109"/>
      <c r="AU118" s="109"/>
      <c r="AV118" s="109"/>
    </row>
    <row r="119" spans="1:48" s="142" customFormat="1" ht="16.5" hidden="1" customHeight="1">
      <c r="A119" s="116" t="s">
        <v>2131</v>
      </c>
      <c r="B119" s="187" t="s">
        <v>2129</v>
      </c>
      <c r="C119" s="213">
        <v>445087</v>
      </c>
      <c r="D119" s="244" t="s">
        <v>22</v>
      </c>
      <c r="E119" s="183" t="s">
        <v>2128</v>
      </c>
      <c r="F119" s="266" t="s">
        <v>2127</v>
      </c>
      <c r="G119" s="116" t="s">
        <v>38</v>
      </c>
      <c r="H119" s="116" t="s">
        <v>55</v>
      </c>
      <c r="I119" s="116" t="s">
        <v>16</v>
      </c>
      <c r="J119" s="117" t="s">
        <v>17</v>
      </c>
      <c r="K119" s="116" t="s">
        <v>18</v>
      </c>
      <c r="L119" s="116" t="s">
        <v>19</v>
      </c>
      <c r="M119" s="181">
        <v>17539</v>
      </c>
      <c r="N119" s="181">
        <v>17950</v>
      </c>
      <c r="O119" s="181">
        <v>411</v>
      </c>
      <c r="P119" s="181"/>
      <c r="Q119" s="175">
        <v>44652</v>
      </c>
      <c r="R119" s="175">
        <v>44681</v>
      </c>
      <c r="S119" s="124">
        <f t="shared" si="3"/>
        <v>44688</v>
      </c>
      <c r="T119" s="123">
        <f t="shared" si="4"/>
        <v>1</v>
      </c>
      <c r="U119" s="278">
        <v>3777.09</v>
      </c>
      <c r="V119" s="120">
        <v>2268370</v>
      </c>
      <c r="W119" s="188">
        <v>44697</v>
      </c>
      <c r="X119" s="196">
        <v>3777.09</v>
      </c>
      <c r="Y119" s="177">
        <v>0</v>
      </c>
      <c r="Z119" s="176"/>
      <c r="AA119" s="175"/>
      <c r="AB119" s="175"/>
      <c r="AC119" s="116" t="s">
        <v>781</v>
      </c>
      <c r="AD119" s="116" t="s">
        <v>2126</v>
      </c>
      <c r="AE119" s="116" t="s">
        <v>2125</v>
      </c>
      <c r="AF119" s="116" t="s">
        <v>2124</v>
      </c>
      <c r="AG119" s="117" t="s">
        <v>1028</v>
      </c>
      <c r="AH119" s="117" t="s">
        <v>1017</v>
      </c>
      <c r="AI119" s="117" t="s">
        <v>1020</v>
      </c>
      <c r="AJ119" s="117">
        <v>1</v>
      </c>
      <c r="AK119" s="117" t="s">
        <v>1297</v>
      </c>
      <c r="AL119" s="117">
        <v>8</v>
      </c>
      <c r="AM119" s="277"/>
      <c r="AN119" s="264">
        <v>13096303.42</v>
      </c>
      <c r="AO119" s="111">
        <v>45908</v>
      </c>
      <c r="AP119" s="111">
        <v>45908</v>
      </c>
      <c r="AQ119" s="110"/>
      <c r="AR119" s="109">
        <v>6</v>
      </c>
      <c r="AS119" s="109"/>
      <c r="AT119" s="109"/>
      <c r="AU119" s="109"/>
      <c r="AV119" s="109"/>
    </row>
    <row r="120" spans="1:48" s="142" customFormat="1" ht="16.5" hidden="1" customHeight="1">
      <c r="A120" s="116" t="s">
        <v>2130</v>
      </c>
      <c r="B120" s="187" t="s">
        <v>2129</v>
      </c>
      <c r="C120" s="213">
        <v>445087</v>
      </c>
      <c r="D120" s="244" t="s">
        <v>22</v>
      </c>
      <c r="E120" s="183" t="s">
        <v>2128</v>
      </c>
      <c r="F120" s="266" t="s">
        <v>2127</v>
      </c>
      <c r="G120" s="116" t="s">
        <v>38</v>
      </c>
      <c r="H120" s="116" t="s">
        <v>55</v>
      </c>
      <c r="I120" s="116" t="s">
        <v>16</v>
      </c>
      <c r="J120" s="117" t="s">
        <v>17</v>
      </c>
      <c r="K120" s="116" t="s">
        <v>18</v>
      </c>
      <c r="L120" s="116" t="s">
        <v>19</v>
      </c>
      <c r="M120" s="181">
        <v>10080</v>
      </c>
      <c r="N120" s="181">
        <v>10316</v>
      </c>
      <c r="O120" s="181">
        <v>236</v>
      </c>
      <c r="P120" s="181"/>
      <c r="Q120" s="175">
        <v>44652</v>
      </c>
      <c r="R120" s="175">
        <v>44681</v>
      </c>
      <c r="S120" s="124">
        <f t="shared" si="3"/>
        <v>44688</v>
      </c>
      <c r="T120" s="123">
        <f t="shared" si="4"/>
        <v>1</v>
      </c>
      <c r="U120" s="278">
        <v>2168.84</v>
      </c>
      <c r="V120" s="120">
        <v>2268370</v>
      </c>
      <c r="W120" s="188">
        <v>44697</v>
      </c>
      <c r="X120" s="196">
        <v>2168.84</v>
      </c>
      <c r="Y120" s="177">
        <v>0</v>
      </c>
      <c r="Z120" s="176"/>
      <c r="AA120" s="175"/>
      <c r="AB120" s="175"/>
      <c r="AC120" s="116" t="s">
        <v>781</v>
      </c>
      <c r="AD120" s="116" t="s">
        <v>2126</v>
      </c>
      <c r="AE120" s="116" t="s">
        <v>2125</v>
      </c>
      <c r="AF120" s="116" t="s">
        <v>2124</v>
      </c>
      <c r="AG120" s="117" t="s">
        <v>1028</v>
      </c>
      <c r="AH120" s="117" t="s">
        <v>1017</v>
      </c>
      <c r="AI120" s="117" t="s">
        <v>1020</v>
      </c>
      <c r="AJ120" s="117">
        <v>1</v>
      </c>
      <c r="AK120" s="117" t="s">
        <v>1297</v>
      </c>
      <c r="AL120" s="117">
        <v>8</v>
      </c>
      <c r="AM120" s="277"/>
      <c r="AN120" s="264">
        <v>13096303.42</v>
      </c>
      <c r="AO120" s="111">
        <v>45908</v>
      </c>
      <c r="AP120" s="111">
        <v>45908</v>
      </c>
      <c r="AQ120" s="110"/>
      <c r="AR120" s="109">
        <v>6</v>
      </c>
      <c r="AS120" s="109"/>
      <c r="AT120" s="109"/>
      <c r="AU120" s="109"/>
      <c r="AV120" s="109"/>
    </row>
    <row r="121" spans="1:48" s="142" customFormat="1" ht="16.5" hidden="1" customHeight="1">
      <c r="A121" s="116" t="s">
        <v>2123</v>
      </c>
      <c r="B121" s="187" t="s">
        <v>229</v>
      </c>
      <c r="C121" s="256">
        <v>450018</v>
      </c>
      <c r="D121" s="244" t="s">
        <v>48</v>
      </c>
      <c r="E121" s="119" t="s">
        <v>2122</v>
      </c>
      <c r="F121" s="145" t="s">
        <v>2121</v>
      </c>
      <c r="G121" s="116" t="s">
        <v>14</v>
      </c>
      <c r="H121" s="116" t="s">
        <v>83</v>
      </c>
      <c r="I121" s="116" t="s">
        <v>16</v>
      </c>
      <c r="J121" s="117" t="s">
        <v>17</v>
      </c>
      <c r="K121" s="116" t="s">
        <v>18</v>
      </c>
      <c r="L121" s="116"/>
      <c r="M121" s="181"/>
      <c r="N121" s="181"/>
      <c r="O121" s="181"/>
      <c r="P121" s="181"/>
      <c r="Q121" s="175">
        <v>44605</v>
      </c>
      <c r="R121" s="175">
        <v>44632</v>
      </c>
      <c r="S121" s="124">
        <f t="shared" si="3"/>
        <v>44639</v>
      </c>
      <c r="T121" s="123">
        <f t="shared" si="4"/>
        <v>3</v>
      </c>
      <c r="U121" s="225">
        <v>4727.3900000000003</v>
      </c>
      <c r="V121" s="120">
        <v>2256134</v>
      </c>
      <c r="W121" s="188">
        <v>44655</v>
      </c>
      <c r="X121" s="225">
        <v>4727.3900000000003</v>
      </c>
      <c r="Y121" s="177">
        <v>0</v>
      </c>
      <c r="Z121" s="176"/>
      <c r="AA121" s="175"/>
      <c r="AB121" s="175"/>
      <c r="AC121" s="116" t="s">
        <v>781</v>
      </c>
      <c r="AD121" s="119" t="s">
        <v>2120</v>
      </c>
      <c r="AE121" s="116" t="s">
        <v>2119</v>
      </c>
      <c r="AF121" s="116" t="s">
        <v>1919</v>
      </c>
      <c r="AG121" s="117" t="s">
        <v>1028</v>
      </c>
      <c r="AH121" s="117" t="s">
        <v>1020</v>
      </c>
      <c r="AI121" s="117" t="s">
        <v>1017</v>
      </c>
      <c r="AJ121" s="117">
        <v>1</v>
      </c>
      <c r="AK121" s="116"/>
      <c r="AL121" s="117"/>
      <c r="AM121" s="117"/>
      <c r="AN121" s="116"/>
      <c r="AO121" s="111">
        <v>45851</v>
      </c>
      <c r="AP121" s="111">
        <v>45851</v>
      </c>
      <c r="AQ121" s="110"/>
      <c r="AR121" s="109" t="s">
        <v>1010</v>
      </c>
      <c r="AS121" s="109"/>
      <c r="AT121" s="109"/>
      <c r="AU121" s="109"/>
      <c r="AV121" s="109"/>
    </row>
    <row r="122" spans="1:48" s="142" customFormat="1" ht="16.5" hidden="1" customHeight="1">
      <c r="A122" s="116" t="s">
        <v>2118</v>
      </c>
      <c r="B122" s="187" t="s">
        <v>2116</v>
      </c>
      <c r="C122" s="118">
        <v>457771</v>
      </c>
      <c r="D122" s="244" t="s">
        <v>22</v>
      </c>
      <c r="E122" s="276" t="s">
        <v>2115</v>
      </c>
      <c r="F122" s="275" t="s">
        <v>2114</v>
      </c>
      <c r="G122" s="116" t="s">
        <v>38</v>
      </c>
      <c r="H122" s="116" t="s">
        <v>55</v>
      </c>
      <c r="I122" s="116" t="s">
        <v>16</v>
      </c>
      <c r="J122" s="117" t="s">
        <v>17</v>
      </c>
      <c r="K122" s="116" t="s">
        <v>18</v>
      </c>
      <c r="L122" s="116"/>
      <c r="M122" s="181"/>
      <c r="N122" s="181"/>
      <c r="O122" s="181"/>
      <c r="P122" s="181"/>
      <c r="Q122" s="175">
        <v>44643</v>
      </c>
      <c r="R122" s="175">
        <v>44673</v>
      </c>
      <c r="S122" s="124">
        <f t="shared" si="3"/>
        <v>44680</v>
      </c>
      <c r="T122" s="123">
        <f t="shared" si="4"/>
        <v>5</v>
      </c>
      <c r="U122" s="225">
        <v>2327.88</v>
      </c>
      <c r="V122" s="150">
        <v>2269923</v>
      </c>
      <c r="W122" s="188">
        <v>44699</v>
      </c>
      <c r="X122" s="225">
        <v>2327.88</v>
      </c>
      <c r="Y122" s="177">
        <v>4</v>
      </c>
      <c r="Z122" s="176"/>
      <c r="AA122" s="175"/>
      <c r="AB122" s="175"/>
      <c r="AC122" s="116" t="s">
        <v>781</v>
      </c>
      <c r="AD122" s="116" t="s">
        <v>2113</v>
      </c>
      <c r="AE122" s="116" t="s">
        <v>2112</v>
      </c>
      <c r="AF122" s="116" t="s">
        <v>2111</v>
      </c>
      <c r="AG122" s="117" t="s">
        <v>1035</v>
      </c>
      <c r="AH122" s="117" t="s">
        <v>1020</v>
      </c>
      <c r="AI122" s="117" t="s">
        <v>1017</v>
      </c>
      <c r="AJ122" s="117">
        <v>1</v>
      </c>
      <c r="AK122" s="116"/>
      <c r="AL122" s="117"/>
      <c r="AM122" s="117"/>
      <c r="AN122" s="116"/>
      <c r="AO122" s="111">
        <v>43531</v>
      </c>
      <c r="AP122" s="111" t="s">
        <v>1010</v>
      </c>
      <c r="AQ122" s="110" t="s">
        <v>1035</v>
      </c>
      <c r="AR122" s="109" t="s">
        <v>1010</v>
      </c>
      <c r="AS122" s="109"/>
      <c r="AT122" s="109"/>
      <c r="AU122" s="109"/>
      <c r="AV122" s="109"/>
    </row>
    <row r="123" spans="1:48" s="142" customFormat="1" ht="16.5" hidden="1" customHeight="1">
      <c r="A123" s="116" t="s">
        <v>2117</v>
      </c>
      <c r="B123" s="187" t="s">
        <v>2116</v>
      </c>
      <c r="C123" s="118">
        <v>457771</v>
      </c>
      <c r="D123" s="244" t="s">
        <v>22</v>
      </c>
      <c r="E123" s="276" t="s">
        <v>2115</v>
      </c>
      <c r="F123" s="275" t="s">
        <v>2114</v>
      </c>
      <c r="G123" s="116" t="s">
        <v>38</v>
      </c>
      <c r="H123" s="116" t="s">
        <v>55</v>
      </c>
      <c r="I123" s="116" t="s">
        <v>16</v>
      </c>
      <c r="J123" s="117" t="s">
        <v>17</v>
      </c>
      <c r="K123" s="116" t="s">
        <v>18</v>
      </c>
      <c r="L123" s="116"/>
      <c r="M123" s="181"/>
      <c r="N123" s="181"/>
      <c r="O123" s="181"/>
      <c r="P123" s="181"/>
      <c r="Q123" s="175">
        <v>44643</v>
      </c>
      <c r="R123" s="175">
        <v>44673</v>
      </c>
      <c r="S123" s="124">
        <f t="shared" si="3"/>
        <v>44680</v>
      </c>
      <c r="T123" s="123">
        <f t="shared" si="4"/>
        <v>5</v>
      </c>
      <c r="U123" s="225">
        <v>2414.1999999999998</v>
      </c>
      <c r="V123" s="150">
        <v>2269924</v>
      </c>
      <c r="W123" s="188">
        <v>44699</v>
      </c>
      <c r="X123" s="225">
        <v>2414.1999999999998</v>
      </c>
      <c r="Y123" s="177">
        <v>4</v>
      </c>
      <c r="Z123" s="176"/>
      <c r="AA123" s="175"/>
      <c r="AB123" s="175"/>
      <c r="AC123" s="116" t="s">
        <v>781</v>
      </c>
      <c r="AD123" s="116" t="s">
        <v>2113</v>
      </c>
      <c r="AE123" s="116" t="s">
        <v>2112</v>
      </c>
      <c r="AF123" s="116" t="s">
        <v>2111</v>
      </c>
      <c r="AG123" s="117" t="s">
        <v>1035</v>
      </c>
      <c r="AH123" s="117" t="s">
        <v>1020</v>
      </c>
      <c r="AI123" s="117" t="s">
        <v>1017</v>
      </c>
      <c r="AJ123" s="117">
        <v>1</v>
      </c>
      <c r="AK123" s="116"/>
      <c r="AL123" s="117"/>
      <c r="AM123" s="117"/>
      <c r="AN123" s="116"/>
      <c r="AO123" s="111">
        <v>43531</v>
      </c>
      <c r="AP123" s="111" t="s">
        <v>1010</v>
      </c>
      <c r="AQ123" s="110" t="s">
        <v>1035</v>
      </c>
      <c r="AR123" s="109" t="s">
        <v>1010</v>
      </c>
      <c r="AS123" s="109"/>
      <c r="AT123" s="109"/>
      <c r="AU123" s="109"/>
      <c r="AV123" s="109"/>
    </row>
    <row r="124" spans="1:48" s="142" customFormat="1" ht="16.5" customHeight="1">
      <c r="A124" s="116" t="s">
        <v>230</v>
      </c>
      <c r="B124" s="187" t="s">
        <v>231</v>
      </c>
      <c r="C124" s="253">
        <v>106630</v>
      </c>
      <c r="D124" s="244" t="s">
        <v>13</v>
      </c>
      <c r="E124" s="119" t="s">
        <v>232</v>
      </c>
      <c r="F124" s="242">
        <v>3540339</v>
      </c>
      <c r="G124" s="116" t="s">
        <v>38</v>
      </c>
      <c r="H124" s="116" t="s">
        <v>15</v>
      </c>
      <c r="I124" s="116" t="s">
        <v>20</v>
      </c>
      <c r="J124" s="117" t="s">
        <v>17</v>
      </c>
      <c r="K124" s="116" t="s">
        <v>18</v>
      </c>
      <c r="L124" s="116"/>
      <c r="M124" s="181"/>
      <c r="N124" s="181"/>
      <c r="O124" s="181"/>
      <c r="P124" s="181"/>
      <c r="Q124" s="175">
        <v>44142</v>
      </c>
      <c r="R124" s="175">
        <v>44172</v>
      </c>
      <c r="S124" s="124">
        <f t="shared" si="3"/>
        <v>44179</v>
      </c>
      <c r="T124" s="123">
        <f t="shared" si="4"/>
        <v>3</v>
      </c>
      <c r="U124" s="225">
        <v>700</v>
      </c>
      <c r="V124" s="150">
        <v>2176323</v>
      </c>
      <c r="W124" s="188">
        <v>44398</v>
      </c>
      <c r="X124" s="178">
        <v>700</v>
      </c>
      <c r="Y124" s="177"/>
      <c r="Z124" s="176"/>
      <c r="AA124" s="175"/>
      <c r="AB124" s="175"/>
      <c r="AC124" s="116" t="s">
        <v>781</v>
      </c>
      <c r="AD124" s="116"/>
      <c r="AE124" s="116" t="s">
        <v>2110</v>
      </c>
      <c r="AF124" s="116" t="s">
        <v>2110</v>
      </c>
      <c r="AG124" s="117" t="s">
        <v>1028</v>
      </c>
      <c r="AH124" s="117" t="s">
        <v>1017</v>
      </c>
      <c r="AI124" s="117" t="s">
        <v>2521</v>
      </c>
      <c r="AJ124" s="117">
        <v>1</v>
      </c>
      <c r="AK124" s="116"/>
      <c r="AL124" s="117"/>
      <c r="AM124" s="117"/>
      <c r="AN124" s="116"/>
      <c r="AO124" s="111" t="s">
        <v>1010</v>
      </c>
      <c r="AP124" s="111" t="s">
        <v>1010</v>
      </c>
      <c r="AQ124" s="110" t="s">
        <v>2070</v>
      </c>
      <c r="AR124" s="109" t="s">
        <v>1010</v>
      </c>
      <c r="AS124" s="109"/>
      <c r="AT124" s="109"/>
      <c r="AU124" s="109"/>
      <c r="AV124" s="109"/>
    </row>
    <row r="125" spans="1:48" s="142" customFormat="1" ht="16.5" customHeight="1">
      <c r="A125" s="116" t="s">
        <v>233</v>
      </c>
      <c r="B125" s="198"/>
      <c r="C125" s="117">
        <v>456197</v>
      </c>
      <c r="D125" s="246" t="s">
        <v>48</v>
      </c>
      <c r="E125" s="116" t="s">
        <v>34</v>
      </c>
      <c r="F125" s="145">
        <v>5764388</v>
      </c>
      <c r="G125" s="116" t="s">
        <v>25</v>
      </c>
      <c r="H125" s="116" t="s">
        <v>26</v>
      </c>
      <c r="I125" s="116" t="s">
        <v>49</v>
      </c>
      <c r="J125" s="117" t="s">
        <v>27</v>
      </c>
      <c r="K125" s="116" t="s">
        <v>18</v>
      </c>
      <c r="L125" s="116"/>
      <c r="M125" s="181"/>
      <c r="N125" s="181"/>
      <c r="O125" s="181"/>
      <c r="P125" s="181"/>
      <c r="Q125" s="175">
        <v>44587</v>
      </c>
      <c r="R125" s="175">
        <v>44616</v>
      </c>
      <c r="S125" s="124">
        <f t="shared" si="3"/>
        <v>44623</v>
      </c>
      <c r="T125" s="123">
        <f t="shared" si="4"/>
        <v>1</v>
      </c>
      <c r="U125" s="225">
        <v>165.4</v>
      </c>
      <c r="V125" s="150">
        <v>2243525</v>
      </c>
      <c r="W125" s="188">
        <v>44621</v>
      </c>
      <c r="X125" s="178">
        <v>165.4</v>
      </c>
      <c r="Y125" s="177">
        <v>3</v>
      </c>
      <c r="Z125" s="176"/>
      <c r="AA125" s="175"/>
      <c r="AB125" s="175"/>
      <c r="AC125" s="116" t="s">
        <v>783</v>
      </c>
      <c r="AD125" s="116" t="s">
        <v>2109</v>
      </c>
      <c r="AE125" s="116" t="s">
        <v>2108</v>
      </c>
      <c r="AF125" s="116" t="s">
        <v>2107</v>
      </c>
      <c r="AG125" s="117" t="s">
        <v>1028</v>
      </c>
      <c r="AH125" s="117" t="s">
        <v>1017</v>
      </c>
      <c r="AI125" s="117" t="s">
        <v>2521</v>
      </c>
      <c r="AJ125" s="117">
        <v>1</v>
      </c>
      <c r="AK125" s="116"/>
      <c r="AL125" s="117"/>
      <c r="AM125" s="117"/>
      <c r="AN125" s="116"/>
      <c r="AO125" s="111">
        <v>44733</v>
      </c>
      <c r="AP125" s="111">
        <v>44733</v>
      </c>
      <c r="AQ125" s="110"/>
      <c r="AR125" s="109" t="s">
        <v>1010</v>
      </c>
      <c r="AS125" s="109"/>
      <c r="AT125" s="109"/>
      <c r="AU125" s="109"/>
      <c r="AV125" s="109"/>
    </row>
    <row r="126" spans="1:48" s="142" customFormat="1" ht="16.5" hidden="1" customHeight="1">
      <c r="A126" s="116" t="s">
        <v>2106</v>
      </c>
      <c r="B126" s="187" t="s">
        <v>234</v>
      </c>
      <c r="C126" s="256">
        <v>457774</v>
      </c>
      <c r="D126" s="244" t="s">
        <v>47</v>
      </c>
      <c r="E126" s="257" t="s">
        <v>2102</v>
      </c>
      <c r="F126" s="262">
        <v>77929498</v>
      </c>
      <c r="G126" s="116" t="s">
        <v>14</v>
      </c>
      <c r="H126" s="116" t="s">
        <v>39</v>
      </c>
      <c r="I126" s="116" t="s">
        <v>16</v>
      </c>
      <c r="J126" s="117" t="s">
        <v>17</v>
      </c>
      <c r="K126" s="116" t="s">
        <v>18</v>
      </c>
      <c r="L126" s="116" t="s">
        <v>19</v>
      </c>
      <c r="M126" s="181">
        <v>33114</v>
      </c>
      <c r="N126" s="181">
        <v>33515</v>
      </c>
      <c r="O126" s="181">
        <v>401</v>
      </c>
      <c r="P126" s="181"/>
      <c r="Q126" s="175">
        <v>44615</v>
      </c>
      <c r="R126" s="175">
        <v>44642</v>
      </c>
      <c r="S126" s="124">
        <f t="shared" si="3"/>
        <v>44649</v>
      </c>
      <c r="T126" s="123">
        <f t="shared" si="4"/>
        <v>5</v>
      </c>
      <c r="U126" s="225">
        <v>3745.34</v>
      </c>
      <c r="V126" s="274">
        <v>2277116</v>
      </c>
      <c r="W126" s="188">
        <v>44720</v>
      </c>
      <c r="X126" s="225">
        <v>3145.43</v>
      </c>
      <c r="Y126" s="177">
        <v>0</v>
      </c>
      <c r="Z126" s="176"/>
      <c r="AA126" s="175"/>
      <c r="AB126" s="175"/>
      <c r="AC126" s="116" t="s">
        <v>781</v>
      </c>
      <c r="AD126" s="116" t="s">
        <v>2105</v>
      </c>
      <c r="AE126" s="116" t="s">
        <v>2100</v>
      </c>
      <c r="AF126" s="116" t="s">
        <v>2014</v>
      </c>
      <c r="AG126" s="117" t="s">
        <v>1028</v>
      </c>
      <c r="AH126" s="117" t="s">
        <v>1017</v>
      </c>
      <c r="AI126" s="117" t="s">
        <v>1020</v>
      </c>
      <c r="AJ126" s="117">
        <v>1</v>
      </c>
      <c r="AK126" s="117" t="s">
        <v>1297</v>
      </c>
      <c r="AL126" s="117">
        <v>6</v>
      </c>
      <c r="AM126" s="273"/>
      <c r="AN126" s="159">
        <v>13699210.620000001</v>
      </c>
      <c r="AO126" s="111">
        <v>44702</v>
      </c>
      <c r="AP126" s="111">
        <v>44702</v>
      </c>
      <c r="AQ126" s="110"/>
      <c r="AR126" s="109">
        <v>6</v>
      </c>
      <c r="AS126" s="109"/>
      <c r="AT126" s="109" t="s">
        <v>2099</v>
      </c>
      <c r="AU126" s="109">
        <v>9176748885</v>
      </c>
      <c r="AV126" s="153" t="s">
        <v>2098</v>
      </c>
    </row>
    <row r="127" spans="1:48" s="142" customFormat="1" ht="16.5" hidden="1" customHeight="1">
      <c r="A127" s="116" t="s">
        <v>2104</v>
      </c>
      <c r="B127" s="187" t="s">
        <v>235</v>
      </c>
      <c r="C127" s="256">
        <v>457774</v>
      </c>
      <c r="D127" s="244" t="s">
        <v>47</v>
      </c>
      <c r="E127" s="257" t="s">
        <v>2102</v>
      </c>
      <c r="F127" s="262">
        <v>77929498</v>
      </c>
      <c r="G127" s="116" t="s">
        <v>14</v>
      </c>
      <c r="H127" s="116" t="s">
        <v>39</v>
      </c>
      <c r="I127" s="116" t="s">
        <v>16</v>
      </c>
      <c r="J127" s="117" t="s">
        <v>17</v>
      </c>
      <c r="K127" s="116" t="s">
        <v>18</v>
      </c>
      <c r="L127" s="116" t="s">
        <v>19</v>
      </c>
      <c r="M127" s="181">
        <v>21335</v>
      </c>
      <c r="N127" s="181">
        <v>21835</v>
      </c>
      <c r="O127" s="181">
        <v>500</v>
      </c>
      <c r="P127" s="181"/>
      <c r="Q127" s="175">
        <v>44615</v>
      </c>
      <c r="R127" s="175">
        <v>44642</v>
      </c>
      <c r="S127" s="124">
        <f t="shared" si="3"/>
        <v>44649</v>
      </c>
      <c r="T127" s="123">
        <f t="shared" si="4"/>
        <v>5</v>
      </c>
      <c r="U127" s="225">
        <v>5064</v>
      </c>
      <c r="V127" s="274">
        <v>2277116</v>
      </c>
      <c r="W127" s="188">
        <v>44720</v>
      </c>
      <c r="X127" s="225">
        <v>4069.97</v>
      </c>
      <c r="Y127" s="177">
        <v>0</v>
      </c>
      <c r="Z127" s="176"/>
      <c r="AA127" s="175"/>
      <c r="AB127" s="175"/>
      <c r="AC127" s="116" t="s">
        <v>781</v>
      </c>
      <c r="AD127" s="116" t="s">
        <v>2101</v>
      </c>
      <c r="AE127" s="116" t="s">
        <v>2100</v>
      </c>
      <c r="AF127" s="116" t="s">
        <v>2014</v>
      </c>
      <c r="AG127" s="117" t="s">
        <v>1028</v>
      </c>
      <c r="AH127" s="117" t="s">
        <v>1017</v>
      </c>
      <c r="AI127" s="117" t="s">
        <v>1020</v>
      </c>
      <c r="AJ127" s="117">
        <v>1</v>
      </c>
      <c r="AK127" s="117" t="s">
        <v>1297</v>
      </c>
      <c r="AL127" s="117">
        <v>6</v>
      </c>
      <c r="AM127" s="273"/>
      <c r="AN127" s="159">
        <v>13699210.620000001</v>
      </c>
      <c r="AO127" s="111">
        <v>44702</v>
      </c>
      <c r="AP127" s="111">
        <v>44702</v>
      </c>
      <c r="AQ127" s="110"/>
      <c r="AR127" s="109">
        <v>6</v>
      </c>
      <c r="AS127" s="109"/>
      <c r="AT127" s="109" t="s">
        <v>2099</v>
      </c>
      <c r="AU127" s="109">
        <v>9176748885</v>
      </c>
      <c r="AV127" s="153" t="s">
        <v>2098</v>
      </c>
    </row>
    <row r="128" spans="1:48" s="142" customFormat="1" ht="16.5" hidden="1" customHeight="1">
      <c r="A128" s="116" t="s">
        <v>2103</v>
      </c>
      <c r="B128" s="187" t="s">
        <v>236</v>
      </c>
      <c r="C128" s="256">
        <v>457774</v>
      </c>
      <c r="D128" s="244" t="s">
        <v>47</v>
      </c>
      <c r="E128" s="257" t="s">
        <v>2102</v>
      </c>
      <c r="F128" s="262">
        <v>77929498</v>
      </c>
      <c r="G128" s="116" t="s">
        <v>14</v>
      </c>
      <c r="H128" s="116" t="s">
        <v>39</v>
      </c>
      <c r="I128" s="116" t="s">
        <v>16</v>
      </c>
      <c r="J128" s="117" t="s">
        <v>17</v>
      </c>
      <c r="K128" s="116" t="s">
        <v>18</v>
      </c>
      <c r="L128" s="116" t="s">
        <v>19</v>
      </c>
      <c r="M128" s="181">
        <v>32713</v>
      </c>
      <c r="N128" s="181">
        <v>33525</v>
      </c>
      <c r="O128" s="181">
        <v>812</v>
      </c>
      <c r="P128" s="181"/>
      <c r="Q128" s="175">
        <v>44615</v>
      </c>
      <c r="R128" s="175">
        <v>44642</v>
      </c>
      <c r="S128" s="124">
        <f t="shared" si="3"/>
        <v>44649</v>
      </c>
      <c r="T128" s="123">
        <f t="shared" si="4"/>
        <v>5</v>
      </c>
      <c r="U128" s="225">
        <v>8298.64</v>
      </c>
      <c r="V128" s="274">
        <v>2277116</v>
      </c>
      <c r="W128" s="188">
        <v>44720</v>
      </c>
      <c r="X128" s="225">
        <v>3279.28</v>
      </c>
      <c r="Y128" s="177">
        <v>0</v>
      </c>
      <c r="Z128" s="176"/>
      <c r="AA128" s="175"/>
      <c r="AB128" s="175"/>
      <c r="AC128" s="116" t="s">
        <v>781</v>
      </c>
      <c r="AD128" s="116" t="s">
        <v>2101</v>
      </c>
      <c r="AE128" s="116" t="s">
        <v>2100</v>
      </c>
      <c r="AF128" s="116" t="s">
        <v>2014</v>
      </c>
      <c r="AG128" s="117" t="s">
        <v>1028</v>
      </c>
      <c r="AH128" s="117" t="s">
        <v>1017</v>
      </c>
      <c r="AI128" s="117" t="s">
        <v>1020</v>
      </c>
      <c r="AJ128" s="117">
        <v>1</v>
      </c>
      <c r="AK128" s="117" t="s">
        <v>1297</v>
      </c>
      <c r="AL128" s="117">
        <v>6</v>
      </c>
      <c r="AM128" s="273"/>
      <c r="AN128" s="159">
        <v>13699210.620000001</v>
      </c>
      <c r="AO128" s="111">
        <v>44702</v>
      </c>
      <c r="AP128" s="111">
        <v>44702</v>
      </c>
      <c r="AQ128" s="110"/>
      <c r="AR128" s="109">
        <v>6</v>
      </c>
      <c r="AS128" s="109"/>
      <c r="AT128" s="109" t="s">
        <v>2099</v>
      </c>
      <c r="AU128" s="109">
        <v>9176748885</v>
      </c>
      <c r="AV128" s="153" t="s">
        <v>2098</v>
      </c>
    </row>
    <row r="129" spans="1:48" s="142" customFormat="1" ht="16.5" customHeight="1">
      <c r="A129" s="119" t="s">
        <v>2097</v>
      </c>
      <c r="B129" s="251"/>
      <c r="C129" s="118">
        <v>459416</v>
      </c>
      <c r="D129" s="244" t="s">
        <v>22</v>
      </c>
      <c r="E129" s="145" t="s">
        <v>237</v>
      </c>
      <c r="F129" s="145" t="s">
        <v>238</v>
      </c>
      <c r="G129" s="116" t="s">
        <v>25</v>
      </c>
      <c r="H129" s="118" t="s">
        <v>55</v>
      </c>
      <c r="I129" s="116" t="s">
        <v>16</v>
      </c>
      <c r="J129" s="118" t="s">
        <v>17</v>
      </c>
      <c r="K129" s="145" t="s">
        <v>18</v>
      </c>
      <c r="L129" s="145"/>
      <c r="M129" s="151"/>
      <c r="N129" s="151"/>
      <c r="O129" s="151"/>
      <c r="P129" s="151"/>
      <c r="Q129" s="175">
        <v>44616</v>
      </c>
      <c r="R129" s="175">
        <v>44643</v>
      </c>
      <c r="S129" s="124">
        <f t="shared" si="3"/>
        <v>44650</v>
      </c>
      <c r="T129" s="123">
        <f t="shared" si="4"/>
        <v>5</v>
      </c>
      <c r="U129" s="121">
        <v>2994.89</v>
      </c>
      <c r="V129" s="150">
        <v>2264854</v>
      </c>
      <c r="W129" s="146">
        <v>44685</v>
      </c>
      <c r="X129" s="149">
        <v>2994.89</v>
      </c>
      <c r="Y129" s="148"/>
      <c r="Z129" s="147"/>
      <c r="AA129" s="146"/>
      <c r="AB129" s="146"/>
      <c r="AC129" s="145"/>
      <c r="AD129" s="145" t="s">
        <v>2096</v>
      </c>
      <c r="AE129" s="119" t="s">
        <v>2095</v>
      </c>
      <c r="AF129" s="119" t="s">
        <v>2094</v>
      </c>
      <c r="AG129" s="118" t="s">
        <v>1028</v>
      </c>
      <c r="AH129" s="117" t="s">
        <v>1020</v>
      </c>
      <c r="AI129" s="117" t="s">
        <v>2521</v>
      </c>
      <c r="AJ129" s="117">
        <v>1</v>
      </c>
      <c r="AK129" s="143"/>
      <c r="AL129" s="144"/>
      <c r="AM129" s="144"/>
      <c r="AN129" s="143"/>
      <c r="AO129" s="111">
        <v>45998</v>
      </c>
      <c r="AP129" s="111">
        <v>45998</v>
      </c>
      <c r="AQ129" s="110"/>
      <c r="AR129" s="109" t="s">
        <v>1010</v>
      </c>
      <c r="AS129" s="109"/>
      <c r="AT129" s="109"/>
      <c r="AU129" s="109"/>
      <c r="AV129" s="109"/>
    </row>
    <row r="130" spans="1:48" s="142" customFormat="1" ht="16.5" hidden="1" customHeight="1">
      <c r="A130" s="116" t="s">
        <v>2093</v>
      </c>
      <c r="B130" s="198"/>
      <c r="C130" s="245">
        <v>436355</v>
      </c>
      <c r="D130" s="246" t="s">
        <v>48</v>
      </c>
      <c r="E130" s="272" t="s">
        <v>2092</v>
      </c>
      <c r="F130" s="116" t="s">
        <v>2091</v>
      </c>
      <c r="G130" s="116" t="s">
        <v>25</v>
      </c>
      <c r="H130" s="116" t="s">
        <v>26</v>
      </c>
      <c r="I130" s="116" t="s">
        <v>49</v>
      </c>
      <c r="J130" s="117" t="s">
        <v>27</v>
      </c>
      <c r="K130" s="116" t="s">
        <v>18</v>
      </c>
      <c r="L130" s="116"/>
      <c r="M130" s="181"/>
      <c r="N130" s="181"/>
      <c r="O130" s="181"/>
      <c r="P130" s="181"/>
      <c r="Q130" s="175">
        <v>44300</v>
      </c>
      <c r="R130" s="175">
        <v>44694</v>
      </c>
      <c r="S130" s="124">
        <f t="shared" ref="S130:S193" si="5">R130+7</f>
        <v>44701</v>
      </c>
      <c r="T130" s="123">
        <f t="shared" si="4"/>
        <v>3</v>
      </c>
      <c r="U130" s="225">
        <v>300.22000000000003</v>
      </c>
      <c r="V130" s="150">
        <v>2271314</v>
      </c>
      <c r="W130" s="188">
        <v>44704</v>
      </c>
      <c r="X130" s="178">
        <v>300.22000000000003</v>
      </c>
      <c r="Y130" s="177">
        <v>0</v>
      </c>
      <c r="Z130" s="176"/>
      <c r="AA130" s="175"/>
      <c r="AB130" s="175"/>
      <c r="AC130" s="116" t="s">
        <v>781</v>
      </c>
      <c r="AD130" s="116" t="s">
        <v>2090</v>
      </c>
      <c r="AE130" s="116" t="s">
        <v>2089</v>
      </c>
      <c r="AF130" s="116" t="s">
        <v>2088</v>
      </c>
      <c r="AG130" s="117" t="s">
        <v>1028</v>
      </c>
      <c r="AH130" s="117" t="s">
        <v>1017</v>
      </c>
      <c r="AI130" s="117" t="s">
        <v>1017</v>
      </c>
      <c r="AJ130" s="117">
        <v>1</v>
      </c>
      <c r="AK130" s="116"/>
      <c r="AL130" s="117"/>
      <c r="AM130" s="117"/>
      <c r="AN130" s="116"/>
      <c r="AO130" s="111">
        <v>44623</v>
      </c>
      <c r="AP130" s="111" t="s">
        <v>1010</v>
      </c>
      <c r="AQ130" s="110" t="s">
        <v>1035</v>
      </c>
      <c r="AR130" s="109" t="s">
        <v>1010</v>
      </c>
      <c r="AS130" s="109"/>
      <c r="AT130" s="109"/>
      <c r="AU130" s="109"/>
      <c r="AV130" s="109"/>
    </row>
    <row r="131" spans="1:48" s="142" customFormat="1" ht="16.5" hidden="1" customHeight="1">
      <c r="A131" s="116" t="s">
        <v>239</v>
      </c>
      <c r="B131" s="198"/>
      <c r="C131" s="245">
        <v>446901</v>
      </c>
      <c r="D131" s="246" t="s">
        <v>13</v>
      </c>
      <c r="E131" s="116"/>
      <c r="F131" s="116"/>
      <c r="G131" s="116" t="s">
        <v>25</v>
      </c>
      <c r="H131" s="116" t="s">
        <v>26</v>
      </c>
      <c r="I131" s="116" t="s">
        <v>49</v>
      </c>
      <c r="J131" s="117" t="s">
        <v>27</v>
      </c>
      <c r="K131" s="116" t="s">
        <v>18</v>
      </c>
      <c r="L131" s="116"/>
      <c r="M131" s="181"/>
      <c r="N131" s="181"/>
      <c r="O131" s="181"/>
      <c r="P131" s="181"/>
      <c r="Q131" s="175">
        <v>42959</v>
      </c>
      <c r="R131" s="175">
        <v>42989</v>
      </c>
      <c r="S131" s="124">
        <f t="shared" si="5"/>
        <v>42996</v>
      </c>
      <c r="T131" s="123">
        <f t="shared" si="4"/>
        <v>4</v>
      </c>
      <c r="U131" s="241">
        <v>318.8</v>
      </c>
      <c r="V131" s="263"/>
      <c r="W131" s="188">
        <v>43131</v>
      </c>
      <c r="X131" s="178"/>
      <c r="Y131" s="177"/>
      <c r="Z131" s="176"/>
      <c r="AA131" s="175"/>
      <c r="AB131" s="175"/>
      <c r="AC131" s="116" t="s">
        <v>784</v>
      </c>
      <c r="AD131" s="226" t="s">
        <v>2087</v>
      </c>
      <c r="AE131" s="116" t="s">
        <v>2086</v>
      </c>
      <c r="AF131" s="116" t="s">
        <v>1929</v>
      </c>
      <c r="AG131" s="117" t="s">
        <v>1035</v>
      </c>
      <c r="AH131" s="117" t="s">
        <v>1020</v>
      </c>
      <c r="AI131" s="117" t="s">
        <v>1020</v>
      </c>
      <c r="AJ131" s="117">
        <v>1</v>
      </c>
      <c r="AK131" s="116"/>
      <c r="AL131" s="117"/>
      <c r="AM131" s="117"/>
      <c r="AN131" s="116"/>
      <c r="AO131" s="111">
        <v>44269</v>
      </c>
      <c r="AP131" s="111" t="s">
        <v>1010</v>
      </c>
      <c r="AQ131" s="110" t="s">
        <v>1035</v>
      </c>
      <c r="AR131" s="109" t="s">
        <v>1010</v>
      </c>
      <c r="AS131" s="109"/>
      <c r="AT131" s="109"/>
      <c r="AU131" s="109"/>
      <c r="AV131" s="109"/>
    </row>
    <row r="132" spans="1:48" s="142" customFormat="1" ht="16.5" hidden="1" customHeight="1">
      <c r="A132" s="116" t="s">
        <v>240</v>
      </c>
      <c r="B132" s="198"/>
      <c r="C132" s="271">
        <v>458663</v>
      </c>
      <c r="D132" s="246" t="s">
        <v>42</v>
      </c>
      <c r="E132" s="116" t="s">
        <v>2085</v>
      </c>
      <c r="F132" s="116" t="s">
        <v>2084</v>
      </c>
      <c r="G132" s="116" t="s">
        <v>25</v>
      </c>
      <c r="H132" s="116" t="s">
        <v>45</v>
      </c>
      <c r="I132" s="116" t="s">
        <v>16</v>
      </c>
      <c r="J132" s="117" t="s">
        <v>17</v>
      </c>
      <c r="K132" s="116" t="s">
        <v>18</v>
      </c>
      <c r="L132" s="116"/>
      <c r="M132" s="181"/>
      <c r="N132" s="181"/>
      <c r="O132" s="181"/>
      <c r="P132" s="181"/>
      <c r="Q132" s="175">
        <v>44620</v>
      </c>
      <c r="R132" s="175">
        <v>44651</v>
      </c>
      <c r="S132" s="124">
        <f t="shared" si="5"/>
        <v>44658</v>
      </c>
      <c r="T132" s="123">
        <f t="shared" si="4"/>
        <v>2</v>
      </c>
      <c r="U132" s="225">
        <v>1416.48</v>
      </c>
      <c r="V132" s="150">
        <v>2259451</v>
      </c>
      <c r="W132" s="188">
        <v>44669</v>
      </c>
      <c r="X132" s="178">
        <v>1416.48</v>
      </c>
      <c r="Y132" s="177">
        <v>0</v>
      </c>
      <c r="Z132" s="176"/>
      <c r="AA132" s="175"/>
      <c r="AB132" s="175"/>
      <c r="AC132" s="116" t="s">
        <v>781</v>
      </c>
      <c r="AD132" s="116" t="s">
        <v>2083</v>
      </c>
      <c r="AE132" s="116" t="s">
        <v>2082</v>
      </c>
      <c r="AF132" s="116" t="s">
        <v>1974</v>
      </c>
      <c r="AG132" s="117" t="s">
        <v>1028</v>
      </c>
      <c r="AH132" s="117" t="s">
        <v>1017</v>
      </c>
      <c r="AI132" s="117" t="s">
        <v>1020</v>
      </c>
      <c r="AJ132" s="117">
        <v>1</v>
      </c>
      <c r="AK132" s="116"/>
      <c r="AL132" s="117"/>
      <c r="AM132" s="117"/>
      <c r="AN132" s="116"/>
      <c r="AO132" s="111">
        <v>46013</v>
      </c>
      <c r="AP132" s="111">
        <v>46013</v>
      </c>
      <c r="AQ132" s="110"/>
      <c r="AR132" s="109">
        <v>6</v>
      </c>
      <c r="AS132" s="109"/>
      <c r="AT132" s="109"/>
      <c r="AU132" s="109"/>
      <c r="AV132" s="109"/>
    </row>
    <row r="133" spans="1:48" s="142" customFormat="1" ht="16.5" hidden="1" customHeight="1">
      <c r="A133" s="116" t="s">
        <v>241</v>
      </c>
      <c r="B133" s="187" t="s">
        <v>242</v>
      </c>
      <c r="C133" s="256">
        <v>444149</v>
      </c>
      <c r="D133" s="244" t="s">
        <v>22</v>
      </c>
      <c r="E133" s="257" t="s">
        <v>243</v>
      </c>
      <c r="F133" s="262">
        <v>4543633</v>
      </c>
      <c r="G133" s="116" t="s">
        <v>38</v>
      </c>
      <c r="H133" s="116" t="s">
        <v>55</v>
      </c>
      <c r="I133" s="116" t="s">
        <v>16</v>
      </c>
      <c r="J133" s="117" t="s">
        <v>17</v>
      </c>
      <c r="K133" s="116" t="s">
        <v>18</v>
      </c>
      <c r="L133" s="116"/>
      <c r="M133" s="181"/>
      <c r="N133" s="181"/>
      <c r="O133" s="181"/>
      <c r="P133" s="181"/>
      <c r="Q133" s="175">
        <v>43638</v>
      </c>
      <c r="R133" s="175">
        <v>43668</v>
      </c>
      <c r="S133" s="124">
        <f t="shared" si="5"/>
        <v>43675</v>
      </c>
      <c r="T133" s="123">
        <f t="shared" si="4"/>
        <v>5</v>
      </c>
      <c r="U133" s="241">
        <v>1257</v>
      </c>
      <c r="V133" s="263"/>
      <c r="W133" s="188">
        <v>43726</v>
      </c>
      <c r="X133" s="178"/>
      <c r="Y133" s="177"/>
      <c r="Z133" s="176"/>
      <c r="AA133" s="175"/>
      <c r="AB133" s="175"/>
      <c r="AC133" s="116" t="s">
        <v>784</v>
      </c>
      <c r="AD133" s="116"/>
      <c r="AE133" s="116" t="s">
        <v>2081</v>
      </c>
      <c r="AF133" s="116" t="s">
        <v>1934</v>
      </c>
      <c r="AG133" s="117" t="s">
        <v>1028</v>
      </c>
      <c r="AH133" s="117" t="s">
        <v>1017</v>
      </c>
      <c r="AI133" s="117" t="s">
        <v>1017</v>
      </c>
      <c r="AJ133" s="117">
        <v>1</v>
      </c>
      <c r="AK133" s="116"/>
      <c r="AL133" s="117"/>
      <c r="AM133" s="117"/>
      <c r="AN133" s="116"/>
      <c r="AO133" s="111">
        <v>46476</v>
      </c>
      <c r="AP133" s="111">
        <v>46476</v>
      </c>
      <c r="AQ133" s="110"/>
      <c r="AR133" s="109">
        <v>12</v>
      </c>
      <c r="AS133" s="109"/>
      <c r="AT133" s="109"/>
      <c r="AU133" s="109"/>
      <c r="AV133" s="109"/>
    </row>
    <row r="134" spans="1:48" s="142" customFormat="1" ht="16.5" hidden="1" customHeight="1">
      <c r="A134" s="116" t="s">
        <v>244</v>
      </c>
      <c r="B134" s="187" t="s">
        <v>245</v>
      </c>
      <c r="C134" s="256">
        <v>446239</v>
      </c>
      <c r="D134" s="244" t="s">
        <v>13</v>
      </c>
      <c r="E134" s="119" t="s">
        <v>246</v>
      </c>
      <c r="F134" s="145" t="s">
        <v>247</v>
      </c>
      <c r="G134" s="116" t="s">
        <v>38</v>
      </c>
      <c r="H134" s="116" t="s">
        <v>15</v>
      </c>
      <c r="I134" s="116" t="s">
        <v>16</v>
      </c>
      <c r="J134" s="117" t="s">
        <v>17</v>
      </c>
      <c r="K134" s="116" t="s">
        <v>18</v>
      </c>
      <c r="L134" s="116"/>
      <c r="M134" s="181"/>
      <c r="N134" s="181"/>
      <c r="O134" s="181"/>
      <c r="P134" s="181"/>
      <c r="Q134" s="175">
        <v>44328</v>
      </c>
      <c r="R134" s="175">
        <v>44359</v>
      </c>
      <c r="S134" s="124">
        <f t="shared" si="5"/>
        <v>44366</v>
      </c>
      <c r="T134" s="123">
        <f t="shared" si="4"/>
        <v>3</v>
      </c>
      <c r="U134" s="225">
        <v>4604.6400000000003</v>
      </c>
      <c r="V134" s="250"/>
      <c r="W134" s="188">
        <v>44421</v>
      </c>
      <c r="X134" s="178"/>
      <c r="Y134" s="177"/>
      <c r="Z134" s="176"/>
      <c r="AA134" s="132" t="s">
        <v>2080</v>
      </c>
      <c r="AB134" s="175"/>
      <c r="AC134" s="116" t="s">
        <v>782</v>
      </c>
      <c r="AD134" s="119" t="s">
        <v>2080</v>
      </c>
      <c r="AE134" s="116" t="s">
        <v>2079</v>
      </c>
      <c r="AF134" s="116" t="s">
        <v>1974</v>
      </c>
      <c r="AG134" s="117" t="s">
        <v>1028</v>
      </c>
      <c r="AH134" s="117" t="s">
        <v>1017</v>
      </c>
      <c r="AI134" s="117" t="s">
        <v>1017</v>
      </c>
      <c r="AJ134" s="117">
        <v>1</v>
      </c>
      <c r="AK134" s="116"/>
      <c r="AL134" s="117"/>
      <c r="AM134" s="117"/>
      <c r="AN134" s="116"/>
      <c r="AO134" s="111">
        <v>44596</v>
      </c>
      <c r="AP134" s="111">
        <v>44596</v>
      </c>
      <c r="AQ134" s="110"/>
      <c r="AR134" s="109">
        <v>6</v>
      </c>
      <c r="AS134" s="109"/>
      <c r="AT134" s="109"/>
      <c r="AU134" s="109"/>
      <c r="AV134" s="109"/>
    </row>
    <row r="135" spans="1:48" s="142" customFormat="1" ht="16.5" hidden="1" customHeight="1">
      <c r="A135" s="116" t="s">
        <v>248</v>
      </c>
      <c r="B135" s="187" t="s">
        <v>249</v>
      </c>
      <c r="C135" s="269">
        <v>457672</v>
      </c>
      <c r="D135" s="244" t="s">
        <v>47</v>
      </c>
      <c r="E135" s="119" t="s">
        <v>2078</v>
      </c>
      <c r="F135" s="145" t="s">
        <v>2077</v>
      </c>
      <c r="G135" s="116" t="s">
        <v>38</v>
      </c>
      <c r="H135" s="116" t="s">
        <v>201</v>
      </c>
      <c r="I135" s="116" t="s">
        <v>16</v>
      </c>
      <c r="J135" s="117" t="s">
        <v>17</v>
      </c>
      <c r="K135" s="116" t="s">
        <v>18</v>
      </c>
      <c r="L135" s="116"/>
      <c r="M135" s="181"/>
      <c r="N135" s="181"/>
      <c r="O135" s="181"/>
      <c r="P135" s="181"/>
      <c r="Q135" s="175">
        <v>44369</v>
      </c>
      <c r="R135" s="175">
        <v>44399</v>
      </c>
      <c r="S135" s="124">
        <f t="shared" si="5"/>
        <v>44406</v>
      </c>
      <c r="T135" s="123">
        <f t="shared" si="4"/>
        <v>5</v>
      </c>
      <c r="U135" s="225">
        <v>615.63</v>
      </c>
      <c r="V135" s="250"/>
      <c r="W135" s="188">
        <v>44404</v>
      </c>
      <c r="X135" s="178"/>
      <c r="Y135" s="177"/>
      <c r="Z135" s="176"/>
      <c r="AA135" s="175"/>
      <c r="AB135" s="175"/>
      <c r="AC135" s="116" t="s">
        <v>781</v>
      </c>
      <c r="AD135" s="116" t="s">
        <v>2076</v>
      </c>
      <c r="AE135" s="116" t="s">
        <v>2075</v>
      </c>
      <c r="AF135" s="116" t="s">
        <v>1974</v>
      </c>
      <c r="AG135" s="117" t="s">
        <v>1028</v>
      </c>
      <c r="AH135" s="117" t="s">
        <v>1017</v>
      </c>
      <c r="AI135" s="117" t="s">
        <v>1020</v>
      </c>
      <c r="AJ135" s="117">
        <v>1</v>
      </c>
      <c r="AK135" s="116"/>
      <c r="AL135" s="117"/>
      <c r="AM135" s="117"/>
      <c r="AN135" s="116"/>
      <c r="AO135" s="111">
        <v>44948</v>
      </c>
      <c r="AP135" s="111">
        <v>44948</v>
      </c>
      <c r="AQ135" s="110"/>
      <c r="AR135" s="109">
        <v>6</v>
      </c>
      <c r="AS135" s="109"/>
      <c r="AT135" s="109"/>
      <c r="AU135" s="109"/>
      <c r="AV135" s="109"/>
    </row>
    <row r="136" spans="1:48" s="142" customFormat="1" ht="16.5" hidden="1" customHeight="1">
      <c r="A136" s="116" t="s">
        <v>250</v>
      </c>
      <c r="B136" s="198"/>
      <c r="C136" s="118">
        <v>106910</v>
      </c>
      <c r="D136" s="246" t="s">
        <v>204</v>
      </c>
      <c r="E136" s="116" t="s">
        <v>251</v>
      </c>
      <c r="F136" s="116">
        <v>9454172767</v>
      </c>
      <c r="G136" s="116" t="s">
        <v>25</v>
      </c>
      <c r="H136" s="116" t="s">
        <v>123</v>
      </c>
      <c r="I136" s="116" t="s">
        <v>123</v>
      </c>
      <c r="J136" s="117" t="s">
        <v>123</v>
      </c>
      <c r="K136" s="116" t="s">
        <v>18</v>
      </c>
      <c r="L136" s="116"/>
      <c r="M136" s="181"/>
      <c r="N136" s="181"/>
      <c r="O136" s="181"/>
      <c r="P136" s="181"/>
      <c r="Q136" s="175">
        <v>44603</v>
      </c>
      <c r="R136" s="175">
        <v>44630</v>
      </c>
      <c r="S136" s="124">
        <f t="shared" si="5"/>
        <v>44637</v>
      </c>
      <c r="T136" s="123">
        <f t="shared" si="4"/>
        <v>3</v>
      </c>
      <c r="U136" s="241">
        <v>1619.75</v>
      </c>
      <c r="V136" s="240">
        <v>2268589</v>
      </c>
      <c r="W136" s="270">
        <v>44697</v>
      </c>
      <c r="X136" s="241">
        <v>1619.75</v>
      </c>
      <c r="Y136" s="177"/>
      <c r="Z136" s="176"/>
      <c r="AA136" s="175"/>
      <c r="AB136" s="175"/>
      <c r="AC136" s="116" t="s">
        <v>787</v>
      </c>
      <c r="AD136" s="116" t="s">
        <v>2073</v>
      </c>
      <c r="AE136" s="116" t="s">
        <v>2072</v>
      </c>
      <c r="AF136" s="116" t="s">
        <v>2071</v>
      </c>
      <c r="AG136" s="117" t="s">
        <v>2521</v>
      </c>
      <c r="AH136" s="117" t="s">
        <v>2521</v>
      </c>
      <c r="AI136" s="117" t="s">
        <v>1017</v>
      </c>
      <c r="AJ136" s="117">
        <v>1</v>
      </c>
      <c r="AK136" s="116"/>
      <c r="AL136" s="117"/>
      <c r="AM136" s="117"/>
      <c r="AN136" s="116"/>
      <c r="AO136" s="111" t="s">
        <v>1010</v>
      </c>
      <c r="AP136" s="111" t="s">
        <v>1010</v>
      </c>
      <c r="AQ136" s="110" t="s">
        <v>2070</v>
      </c>
      <c r="AR136" s="109" t="s">
        <v>1010</v>
      </c>
      <c r="AS136" s="109"/>
      <c r="AT136" s="109"/>
      <c r="AU136" s="109"/>
      <c r="AV136" s="109"/>
    </row>
    <row r="137" spans="1:48" s="142" customFormat="1" ht="16.5" hidden="1" customHeight="1">
      <c r="A137" s="116" t="s">
        <v>2074</v>
      </c>
      <c r="B137" s="198"/>
      <c r="C137" s="118">
        <v>106910</v>
      </c>
      <c r="D137" s="246" t="s">
        <v>204</v>
      </c>
      <c r="E137" s="116" t="s">
        <v>251</v>
      </c>
      <c r="F137" s="116">
        <v>9454172767</v>
      </c>
      <c r="G137" s="116" t="s">
        <v>25</v>
      </c>
      <c r="H137" s="116" t="s">
        <v>123</v>
      </c>
      <c r="I137" s="116" t="s">
        <v>123</v>
      </c>
      <c r="J137" s="117" t="s">
        <v>123</v>
      </c>
      <c r="K137" s="116" t="s">
        <v>18</v>
      </c>
      <c r="L137" s="116"/>
      <c r="M137" s="181"/>
      <c r="N137" s="181"/>
      <c r="O137" s="181"/>
      <c r="P137" s="181"/>
      <c r="Q137" s="175">
        <v>44603</v>
      </c>
      <c r="R137" s="175">
        <v>44630</v>
      </c>
      <c r="S137" s="124">
        <f t="shared" si="5"/>
        <v>44637</v>
      </c>
      <c r="T137" s="123">
        <f t="shared" si="4"/>
        <v>3</v>
      </c>
      <c r="U137" s="241">
        <v>1480.25</v>
      </c>
      <c r="V137" s="240">
        <v>2268591</v>
      </c>
      <c r="W137" s="270">
        <v>44697</v>
      </c>
      <c r="X137" s="241">
        <v>1480.25</v>
      </c>
      <c r="Y137" s="177"/>
      <c r="Z137" s="176"/>
      <c r="AA137" s="175"/>
      <c r="AB137" s="175"/>
      <c r="AC137" s="116" t="s">
        <v>787</v>
      </c>
      <c r="AD137" s="116" t="s">
        <v>2073</v>
      </c>
      <c r="AE137" s="116" t="s">
        <v>2072</v>
      </c>
      <c r="AF137" s="116" t="s">
        <v>2071</v>
      </c>
      <c r="AG137" s="117" t="s">
        <v>2521</v>
      </c>
      <c r="AH137" s="117" t="s">
        <v>2521</v>
      </c>
      <c r="AI137" s="117" t="s">
        <v>1017</v>
      </c>
      <c r="AJ137" s="117">
        <v>1</v>
      </c>
      <c r="AK137" s="116"/>
      <c r="AL137" s="117"/>
      <c r="AM137" s="117"/>
      <c r="AN137" s="116"/>
      <c r="AO137" s="111" t="s">
        <v>1010</v>
      </c>
      <c r="AP137" s="111" t="s">
        <v>1010</v>
      </c>
      <c r="AQ137" s="110" t="s">
        <v>2070</v>
      </c>
      <c r="AR137" s="109" t="s">
        <v>1010</v>
      </c>
      <c r="AS137" s="109"/>
      <c r="AT137" s="109"/>
      <c r="AU137" s="109"/>
      <c r="AV137" s="109"/>
    </row>
    <row r="138" spans="1:48" s="142" customFormat="1" ht="16.5" customHeight="1">
      <c r="A138" s="116" t="s">
        <v>2069</v>
      </c>
      <c r="B138" s="198"/>
      <c r="C138" s="117">
        <v>445079</v>
      </c>
      <c r="D138" s="246" t="s">
        <v>48</v>
      </c>
      <c r="E138" s="116" t="s">
        <v>2068</v>
      </c>
      <c r="F138" s="116" t="s">
        <v>2067</v>
      </c>
      <c r="G138" s="116" t="s">
        <v>25</v>
      </c>
      <c r="H138" s="116" t="s">
        <v>26</v>
      </c>
      <c r="I138" s="116" t="s">
        <v>49</v>
      </c>
      <c r="J138" s="117" t="s">
        <v>27</v>
      </c>
      <c r="K138" s="116" t="s">
        <v>18</v>
      </c>
      <c r="L138" s="116"/>
      <c r="M138" s="181"/>
      <c r="N138" s="181"/>
      <c r="O138" s="181"/>
      <c r="P138" s="181"/>
      <c r="Q138" s="175">
        <v>44531</v>
      </c>
      <c r="R138" s="175">
        <v>44561</v>
      </c>
      <c r="S138" s="124">
        <f t="shared" si="5"/>
        <v>44568</v>
      </c>
      <c r="T138" s="123">
        <f t="shared" si="4"/>
        <v>2</v>
      </c>
      <c r="U138" s="225">
        <v>1203.02</v>
      </c>
      <c r="V138" s="150">
        <v>2228349</v>
      </c>
      <c r="W138" s="188">
        <v>44574</v>
      </c>
      <c r="X138" s="178">
        <v>1203.02</v>
      </c>
      <c r="Y138" s="177">
        <v>5</v>
      </c>
      <c r="Z138" s="176"/>
      <c r="AA138" s="175"/>
      <c r="AB138" s="175"/>
      <c r="AC138" s="116" t="s">
        <v>783</v>
      </c>
      <c r="AD138" s="116" t="s">
        <v>2066</v>
      </c>
      <c r="AE138" s="116" t="s">
        <v>2065</v>
      </c>
      <c r="AF138" s="116" t="s">
        <v>2064</v>
      </c>
      <c r="AG138" s="117" t="s">
        <v>1028</v>
      </c>
      <c r="AH138" s="117" t="s">
        <v>1017</v>
      </c>
      <c r="AI138" s="117" t="s">
        <v>2521</v>
      </c>
      <c r="AJ138" s="117">
        <v>1</v>
      </c>
      <c r="AK138" s="116"/>
      <c r="AL138" s="117"/>
      <c r="AM138" s="117"/>
      <c r="AN138" s="116"/>
      <c r="AO138" s="111">
        <v>44896</v>
      </c>
      <c r="AP138" s="111">
        <v>44896</v>
      </c>
      <c r="AQ138" s="110"/>
      <c r="AR138" s="109" t="s">
        <v>1010</v>
      </c>
      <c r="AS138" s="109"/>
      <c r="AT138" s="109"/>
      <c r="AU138" s="109"/>
      <c r="AV138" s="109"/>
    </row>
    <row r="139" spans="1:48" s="142" customFormat="1" ht="16.5" hidden="1" customHeight="1">
      <c r="A139" s="116" t="s">
        <v>2063</v>
      </c>
      <c r="B139" s="187" t="s">
        <v>252</v>
      </c>
      <c r="C139" s="256">
        <v>456248</v>
      </c>
      <c r="D139" s="244" t="s">
        <v>127</v>
      </c>
      <c r="E139" s="119" t="s">
        <v>2059</v>
      </c>
      <c r="F139" s="145" t="s">
        <v>2058</v>
      </c>
      <c r="G139" s="116" t="s">
        <v>14</v>
      </c>
      <c r="H139" s="116" t="s">
        <v>39</v>
      </c>
      <c r="I139" s="116" t="s">
        <v>16</v>
      </c>
      <c r="J139" s="117" t="s">
        <v>17</v>
      </c>
      <c r="K139" s="116" t="s">
        <v>18</v>
      </c>
      <c r="L139" s="116"/>
      <c r="M139" s="181"/>
      <c r="N139" s="181"/>
      <c r="O139" s="181"/>
      <c r="P139" s="181"/>
      <c r="Q139" s="175">
        <v>44549</v>
      </c>
      <c r="R139" s="175">
        <v>44579</v>
      </c>
      <c r="S139" s="124">
        <f t="shared" si="5"/>
        <v>44586</v>
      </c>
      <c r="T139" s="123">
        <f t="shared" si="4"/>
        <v>5</v>
      </c>
      <c r="U139" s="225">
        <v>3314.98</v>
      </c>
      <c r="V139" s="255">
        <v>223655</v>
      </c>
      <c r="W139" s="188">
        <v>44599</v>
      </c>
      <c r="X139" s="201">
        <v>3314.98</v>
      </c>
      <c r="Y139" s="177">
        <v>0</v>
      </c>
      <c r="Z139" s="176"/>
      <c r="AA139" s="175"/>
      <c r="AB139" s="175"/>
      <c r="AC139" s="116" t="s">
        <v>781</v>
      </c>
      <c r="AD139" s="116" t="s">
        <v>2061</v>
      </c>
      <c r="AE139" s="116" t="s">
        <v>2056</v>
      </c>
      <c r="AF139" s="116" t="s">
        <v>2055</v>
      </c>
      <c r="AG139" s="117" t="s">
        <v>1028</v>
      </c>
      <c r="AH139" s="117" t="s">
        <v>1020</v>
      </c>
      <c r="AI139" s="117" t="s">
        <v>1020</v>
      </c>
      <c r="AJ139" s="117">
        <v>1</v>
      </c>
      <c r="AK139" s="116"/>
      <c r="AL139" s="117"/>
      <c r="AM139" s="117"/>
      <c r="AN139" s="116"/>
      <c r="AO139" s="111">
        <v>43341</v>
      </c>
      <c r="AP139" s="111" t="s">
        <v>1010</v>
      </c>
      <c r="AQ139" s="110" t="s">
        <v>1035</v>
      </c>
      <c r="AR139" s="109" t="s">
        <v>1010</v>
      </c>
      <c r="AS139" s="109"/>
      <c r="AT139" s="109" t="s">
        <v>2054</v>
      </c>
      <c r="AU139" s="109">
        <v>70058810</v>
      </c>
      <c r="AV139" s="153" t="s">
        <v>2053</v>
      </c>
    </row>
    <row r="140" spans="1:48" s="142" customFormat="1" ht="16.5" hidden="1" customHeight="1">
      <c r="A140" s="116" t="s">
        <v>2062</v>
      </c>
      <c r="B140" s="187" t="s">
        <v>253</v>
      </c>
      <c r="C140" s="256">
        <v>456248</v>
      </c>
      <c r="D140" s="244" t="s">
        <v>127</v>
      </c>
      <c r="E140" s="119" t="s">
        <v>2059</v>
      </c>
      <c r="F140" s="145" t="s">
        <v>2058</v>
      </c>
      <c r="G140" s="116" t="s">
        <v>14</v>
      </c>
      <c r="H140" s="116" t="s">
        <v>39</v>
      </c>
      <c r="I140" s="116" t="s">
        <v>16</v>
      </c>
      <c r="J140" s="117" t="s">
        <v>17</v>
      </c>
      <c r="K140" s="116" t="s">
        <v>18</v>
      </c>
      <c r="L140" s="116"/>
      <c r="M140" s="181"/>
      <c r="N140" s="181"/>
      <c r="O140" s="181"/>
      <c r="P140" s="181"/>
      <c r="Q140" s="175">
        <v>44549</v>
      </c>
      <c r="R140" s="175">
        <v>44579</v>
      </c>
      <c r="S140" s="124">
        <f t="shared" si="5"/>
        <v>44586</v>
      </c>
      <c r="T140" s="123">
        <f t="shared" si="4"/>
        <v>5</v>
      </c>
      <c r="U140" s="225">
        <v>2206.38</v>
      </c>
      <c r="V140" s="255">
        <v>223655</v>
      </c>
      <c r="W140" s="188">
        <v>44599</v>
      </c>
      <c r="X140" s="201">
        <v>2206.38</v>
      </c>
      <c r="Y140" s="177">
        <v>0</v>
      </c>
      <c r="Z140" s="176"/>
      <c r="AA140" s="175"/>
      <c r="AB140" s="175"/>
      <c r="AC140" s="116" t="s">
        <v>781</v>
      </c>
      <c r="AD140" s="116" t="s">
        <v>2061</v>
      </c>
      <c r="AE140" s="116" t="s">
        <v>2056</v>
      </c>
      <c r="AF140" s="116" t="s">
        <v>2055</v>
      </c>
      <c r="AG140" s="117" t="s">
        <v>1028</v>
      </c>
      <c r="AH140" s="117" t="s">
        <v>1020</v>
      </c>
      <c r="AI140" s="117" t="s">
        <v>1020</v>
      </c>
      <c r="AJ140" s="117">
        <v>1</v>
      </c>
      <c r="AK140" s="116"/>
      <c r="AL140" s="117"/>
      <c r="AM140" s="117"/>
      <c r="AN140" s="116"/>
      <c r="AO140" s="111">
        <v>43341</v>
      </c>
      <c r="AP140" s="111" t="s">
        <v>1010</v>
      </c>
      <c r="AQ140" s="110" t="s">
        <v>1035</v>
      </c>
      <c r="AR140" s="109" t="s">
        <v>1010</v>
      </c>
      <c r="AS140" s="109"/>
      <c r="AT140" s="109" t="s">
        <v>2054</v>
      </c>
      <c r="AU140" s="109">
        <v>70058810</v>
      </c>
      <c r="AV140" s="153" t="s">
        <v>2053</v>
      </c>
    </row>
    <row r="141" spans="1:48" s="142" customFormat="1" ht="16.5" hidden="1" customHeight="1">
      <c r="A141" s="116" t="s">
        <v>2060</v>
      </c>
      <c r="B141" s="187" t="s">
        <v>254</v>
      </c>
      <c r="C141" s="256">
        <v>456248</v>
      </c>
      <c r="D141" s="244" t="s">
        <v>127</v>
      </c>
      <c r="E141" s="119" t="s">
        <v>2059</v>
      </c>
      <c r="F141" s="145" t="s">
        <v>2058</v>
      </c>
      <c r="G141" s="116" t="s">
        <v>14</v>
      </c>
      <c r="H141" s="116" t="s">
        <v>39</v>
      </c>
      <c r="I141" s="116" t="s">
        <v>16</v>
      </c>
      <c r="J141" s="117" t="s">
        <v>17</v>
      </c>
      <c r="K141" s="116" t="s">
        <v>18</v>
      </c>
      <c r="L141" s="116"/>
      <c r="M141" s="181"/>
      <c r="N141" s="181"/>
      <c r="O141" s="181"/>
      <c r="P141" s="181"/>
      <c r="Q141" s="175">
        <v>44549</v>
      </c>
      <c r="R141" s="175">
        <v>44579</v>
      </c>
      <c r="S141" s="124">
        <f t="shared" si="5"/>
        <v>44586</v>
      </c>
      <c r="T141" s="123">
        <f t="shared" si="4"/>
        <v>5</v>
      </c>
      <c r="U141" s="225">
        <v>2548.36</v>
      </c>
      <c r="V141" s="255">
        <v>223655</v>
      </c>
      <c r="W141" s="188">
        <v>44599</v>
      </c>
      <c r="X141" s="201">
        <v>2548.36</v>
      </c>
      <c r="Y141" s="177">
        <v>1</v>
      </c>
      <c r="Z141" s="176"/>
      <c r="AA141" s="175"/>
      <c r="AB141" s="175"/>
      <c r="AC141" s="116" t="s">
        <v>781</v>
      </c>
      <c r="AD141" s="116" t="s">
        <v>2057</v>
      </c>
      <c r="AE141" s="116" t="s">
        <v>2056</v>
      </c>
      <c r="AF141" s="116" t="s">
        <v>2055</v>
      </c>
      <c r="AG141" s="117" t="s">
        <v>1028</v>
      </c>
      <c r="AH141" s="117" t="s">
        <v>1020</v>
      </c>
      <c r="AI141" s="117" t="s">
        <v>1020</v>
      </c>
      <c r="AJ141" s="117">
        <v>1</v>
      </c>
      <c r="AK141" s="116"/>
      <c r="AL141" s="117"/>
      <c r="AM141" s="117"/>
      <c r="AN141" s="116"/>
      <c r="AO141" s="111">
        <v>43341</v>
      </c>
      <c r="AP141" s="111" t="s">
        <v>1010</v>
      </c>
      <c r="AQ141" s="110" t="s">
        <v>1035</v>
      </c>
      <c r="AR141" s="109" t="s">
        <v>1010</v>
      </c>
      <c r="AS141" s="109"/>
      <c r="AT141" s="109" t="s">
        <v>2054</v>
      </c>
      <c r="AU141" s="109">
        <v>70058810</v>
      </c>
      <c r="AV141" s="153" t="s">
        <v>2053</v>
      </c>
    </row>
    <row r="142" spans="1:48" s="142" customFormat="1" ht="16.5" hidden="1" customHeight="1">
      <c r="A142" s="116" t="s">
        <v>255</v>
      </c>
      <c r="B142" s="187" t="s">
        <v>256</v>
      </c>
      <c r="C142" s="118"/>
      <c r="D142" s="244" t="s">
        <v>47</v>
      </c>
      <c r="E142" s="119"/>
      <c r="F142" s="145"/>
      <c r="G142" s="116" t="s">
        <v>38</v>
      </c>
      <c r="H142" s="116" t="s">
        <v>39</v>
      </c>
      <c r="I142" s="116" t="s">
        <v>16</v>
      </c>
      <c r="J142" s="117" t="s">
        <v>17</v>
      </c>
      <c r="K142" s="116" t="s">
        <v>18</v>
      </c>
      <c r="L142" s="116"/>
      <c r="M142" s="181"/>
      <c r="N142" s="181"/>
      <c r="O142" s="181"/>
      <c r="P142" s="181"/>
      <c r="Q142" s="175"/>
      <c r="R142" s="175"/>
      <c r="S142" s="124">
        <f t="shared" si="5"/>
        <v>7</v>
      </c>
      <c r="T142" s="123">
        <f t="shared" si="4"/>
        <v>1</v>
      </c>
      <c r="U142" s="225"/>
      <c r="V142" s="250"/>
      <c r="W142" s="188"/>
      <c r="X142" s="178"/>
      <c r="Y142" s="177"/>
      <c r="Z142" s="176"/>
      <c r="AA142" s="175"/>
      <c r="AB142" s="175"/>
      <c r="AC142" s="116" t="s">
        <v>784</v>
      </c>
      <c r="AD142" s="116" t="s">
        <v>2052</v>
      </c>
      <c r="AE142" s="116" t="s">
        <v>2051</v>
      </c>
      <c r="AF142" s="116" t="s">
        <v>2050</v>
      </c>
      <c r="AG142" s="117" t="s">
        <v>1028</v>
      </c>
      <c r="AH142" s="117" t="s">
        <v>1017</v>
      </c>
      <c r="AI142" s="117" t="s">
        <v>1017</v>
      </c>
      <c r="AJ142" s="117">
        <v>1</v>
      </c>
      <c r="AK142" s="116"/>
      <c r="AL142" s="117"/>
      <c r="AM142" s="117"/>
      <c r="AN142" s="116"/>
      <c r="AO142" s="111">
        <v>44745</v>
      </c>
      <c r="AP142" s="111">
        <v>44745</v>
      </c>
      <c r="AQ142" s="110"/>
      <c r="AR142" s="109">
        <v>6</v>
      </c>
      <c r="AS142" s="109"/>
      <c r="AT142" s="109"/>
      <c r="AU142" s="109"/>
      <c r="AV142" s="109"/>
    </row>
    <row r="143" spans="1:48" s="142" customFormat="1" ht="16.5" hidden="1" customHeight="1">
      <c r="A143" s="116" t="s">
        <v>2049</v>
      </c>
      <c r="B143" s="187" t="s">
        <v>257</v>
      </c>
      <c r="C143" s="256">
        <v>454737</v>
      </c>
      <c r="D143" s="244" t="s">
        <v>22</v>
      </c>
      <c r="E143" s="119" t="s">
        <v>2048</v>
      </c>
      <c r="F143" s="145" t="s">
        <v>2047</v>
      </c>
      <c r="G143" s="116" t="s">
        <v>38</v>
      </c>
      <c r="H143" s="116" t="s">
        <v>55</v>
      </c>
      <c r="I143" s="116" t="s">
        <v>16</v>
      </c>
      <c r="J143" s="117" t="s">
        <v>17</v>
      </c>
      <c r="K143" s="116" t="s">
        <v>18</v>
      </c>
      <c r="L143" s="116"/>
      <c r="M143" s="181"/>
      <c r="N143" s="181"/>
      <c r="O143" s="181"/>
      <c r="P143" s="181"/>
      <c r="Q143" s="175">
        <v>44616</v>
      </c>
      <c r="R143" s="175">
        <v>44643</v>
      </c>
      <c r="S143" s="124">
        <f t="shared" si="5"/>
        <v>44650</v>
      </c>
      <c r="T143" s="123">
        <f t="shared" si="4"/>
        <v>5</v>
      </c>
      <c r="U143" s="241">
        <v>2628.21</v>
      </c>
      <c r="V143" s="240">
        <v>2258518</v>
      </c>
      <c r="W143" s="188">
        <v>44663</v>
      </c>
      <c r="X143" s="252">
        <v>2628.21</v>
      </c>
      <c r="Y143" s="177"/>
      <c r="Z143" s="176"/>
      <c r="AA143" s="175"/>
      <c r="AB143" s="175"/>
      <c r="AC143" s="116" t="s">
        <v>781</v>
      </c>
      <c r="AD143" s="116" t="s">
        <v>2046</v>
      </c>
      <c r="AE143" s="116" t="s">
        <v>2045</v>
      </c>
      <c r="AF143" s="116" t="s">
        <v>1974</v>
      </c>
      <c r="AG143" s="117" t="s">
        <v>1028</v>
      </c>
      <c r="AH143" s="117" t="s">
        <v>1017</v>
      </c>
      <c r="AI143" s="117" t="s">
        <v>1020</v>
      </c>
      <c r="AJ143" s="117">
        <v>1</v>
      </c>
      <c r="AK143" s="116"/>
      <c r="AL143" s="117"/>
      <c r="AM143" s="117"/>
      <c r="AN143" s="116"/>
      <c r="AO143" s="111">
        <v>45271</v>
      </c>
      <c r="AP143" s="111">
        <v>45271</v>
      </c>
      <c r="AQ143" s="110"/>
      <c r="AR143" s="109">
        <v>6</v>
      </c>
      <c r="AS143" s="109"/>
      <c r="AT143" s="109"/>
      <c r="AU143" s="109"/>
      <c r="AV143" s="109"/>
    </row>
    <row r="144" spans="1:48" s="142" customFormat="1" ht="16.5" hidden="1" customHeight="1">
      <c r="A144" s="116" t="s">
        <v>258</v>
      </c>
      <c r="B144" s="198"/>
      <c r="C144" s="245">
        <v>442138</v>
      </c>
      <c r="D144" s="246" t="s">
        <v>42</v>
      </c>
      <c r="E144" s="116" t="s">
        <v>34</v>
      </c>
      <c r="F144" s="116" t="s">
        <v>259</v>
      </c>
      <c r="G144" s="116" t="s">
        <v>25</v>
      </c>
      <c r="H144" s="116" t="s">
        <v>26</v>
      </c>
      <c r="I144" s="116" t="s">
        <v>49</v>
      </c>
      <c r="J144" s="117" t="s">
        <v>27</v>
      </c>
      <c r="K144" s="116" t="s">
        <v>18</v>
      </c>
      <c r="L144" s="116"/>
      <c r="M144" s="181"/>
      <c r="N144" s="181"/>
      <c r="O144" s="181"/>
      <c r="P144" s="181"/>
      <c r="Q144" s="175">
        <v>43790</v>
      </c>
      <c r="R144" s="175">
        <v>43819</v>
      </c>
      <c r="S144" s="124">
        <f t="shared" si="5"/>
        <v>43826</v>
      </c>
      <c r="T144" s="123">
        <f t="shared" si="4"/>
        <v>4</v>
      </c>
      <c r="U144" s="225">
        <v>487.9</v>
      </c>
      <c r="V144" s="250"/>
      <c r="W144" s="188">
        <v>44140</v>
      </c>
      <c r="X144" s="178"/>
      <c r="Y144" s="177"/>
      <c r="Z144" s="176"/>
      <c r="AA144" s="175"/>
      <c r="AB144" s="175"/>
      <c r="AC144" s="116" t="s">
        <v>783</v>
      </c>
      <c r="AD144" s="116"/>
      <c r="AE144" s="116" t="s">
        <v>2044</v>
      </c>
      <c r="AF144" s="116" t="s">
        <v>2043</v>
      </c>
      <c r="AG144" s="117" t="s">
        <v>1028</v>
      </c>
      <c r="AH144" s="117" t="s">
        <v>1017</v>
      </c>
      <c r="AI144" s="117" t="s">
        <v>1017</v>
      </c>
      <c r="AJ144" s="117">
        <v>1</v>
      </c>
      <c r="AK144" s="116"/>
      <c r="AL144" s="117"/>
      <c r="AM144" s="117"/>
      <c r="AN144" s="116"/>
      <c r="AO144" s="111">
        <v>43775</v>
      </c>
      <c r="AP144" s="111">
        <v>43775</v>
      </c>
      <c r="AQ144" s="110"/>
      <c r="AR144" s="109" t="s">
        <v>1010</v>
      </c>
      <c r="AS144" s="109"/>
      <c r="AT144" s="109"/>
      <c r="AU144" s="109"/>
      <c r="AV144" s="109"/>
    </row>
    <row r="145" spans="1:48" s="142" customFormat="1" ht="16.5" hidden="1" customHeight="1">
      <c r="A145" s="116" t="s">
        <v>260</v>
      </c>
      <c r="B145" s="187" t="s">
        <v>261</v>
      </c>
      <c r="C145" s="269">
        <v>456356</v>
      </c>
      <c r="D145" s="260" t="s">
        <v>127</v>
      </c>
      <c r="E145" s="119" t="s">
        <v>2042</v>
      </c>
      <c r="F145" s="145" t="s">
        <v>2041</v>
      </c>
      <c r="G145" s="116" t="s">
        <v>38</v>
      </c>
      <c r="H145" s="116" t="s">
        <v>39</v>
      </c>
      <c r="I145" s="116" t="s">
        <v>16</v>
      </c>
      <c r="J145" s="117" t="s">
        <v>17</v>
      </c>
      <c r="K145" s="116" t="s">
        <v>107</v>
      </c>
      <c r="L145" s="116"/>
      <c r="M145" s="181"/>
      <c r="N145" s="181"/>
      <c r="O145" s="181"/>
      <c r="P145" s="181"/>
      <c r="Q145" s="175">
        <v>44032</v>
      </c>
      <c r="R145" s="175">
        <v>44063</v>
      </c>
      <c r="S145" s="124">
        <f t="shared" si="5"/>
        <v>44070</v>
      </c>
      <c r="T145" s="123">
        <f t="shared" si="4"/>
        <v>5</v>
      </c>
      <c r="U145" s="241">
        <v>2257.92</v>
      </c>
      <c r="V145" s="263"/>
      <c r="W145" s="188">
        <v>44186</v>
      </c>
      <c r="X145" s="178"/>
      <c r="Y145" s="177"/>
      <c r="Z145" s="176"/>
      <c r="AA145" s="175"/>
      <c r="AB145" s="175"/>
      <c r="AC145" s="116" t="s">
        <v>781</v>
      </c>
      <c r="AD145" s="116"/>
      <c r="AE145" s="116" t="s">
        <v>2040</v>
      </c>
      <c r="AF145" s="116" t="s">
        <v>1934</v>
      </c>
      <c r="AG145" s="117" t="s">
        <v>1028</v>
      </c>
      <c r="AH145" s="117" t="s">
        <v>1017</v>
      </c>
      <c r="AI145" s="117" t="s">
        <v>1020</v>
      </c>
      <c r="AJ145" s="117">
        <v>1</v>
      </c>
      <c r="AK145" s="116"/>
      <c r="AL145" s="117"/>
      <c r="AM145" s="117"/>
      <c r="AN145" s="116"/>
      <c r="AO145" s="111">
        <v>45644</v>
      </c>
      <c r="AP145" s="111">
        <v>45644</v>
      </c>
      <c r="AQ145" s="110"/>
      <c r="AR145" s="109">
        <v>12</v>
      </c>
      <c r="AS145" s="109"/>
      <c r="AT145" s="109"/>
      <c r="AU145" s="109"/>
      <c r="AV145" s="109"/>
    </row>
    <row r="146" spans="1:48" s="142" customFormat="1" ht="16.5" hidden="1" customHeight="1">
      <c r="A146" s="116" t="s">
        <v>262</v>
      </c>
      <c r="B146" s="198"/>
      <c r="C146" s="118">
        <v>405417</v>
      </c>
      <c r="D146" s="268" t="s">
        <v>48</v>
      </c>
      <c r="E146" s="116" t="s">
        <v>2039</v>
      </c>
      <c r="F146" s="116" t="s">
        <v>2038</v>
      </c>
      <c r="G146" s="116" t="s">
        <v>25</v>
      </c>
      <c r="H146" s="116" t="s">
        <v>83</v>
      </c>
      <c r="I146" s="116" t="s">
        <v>16</v>
      </c>
      <c r="J146" s="117" t="s">
        <v>27</v>
      </c>
      <c r="K146" s="116" t="s">
        <v>18</v>
      </c>
      <c r="L146" s="116"/>
      <c r="M146" s="181"/>
      <c r="N146" s="181"/>
      <c r="O146" s="181"/>
      <c r="P146" s="181"/>
      <c r="Q146" s="175">
        <v>44648</v>
      </c>
      <c r="R146" s="175">
        <v>44676</v>
      </c>
      <c r="S146" s="124">
        <f t="shared" si="5"/>
        <v>44683</v>
      </c>
      <c r="T146" s="123">
        <f t="shared" si="4"/>
        <v>1</v>
      </c>
      <c r="U146" s="225">
        <v>6082.14</v>
      </c>
      <c r="V146" s="150">
        <v>2269951</v>
      </c>
      <c r="W146" s="188">
        <v>44700</v>
      </c>
      <c r="X146" s="178">
        <v>6082.14</v>
      </c>
      <c r="Y146" s="177">
        <v>0</v>
      </c>
      <c r="Z146" s="147"/>
      <c r="AA146" s="175"/>
      <c r="AB146" s="175"/>
      <c r="AC146" s="116" t="s">
        <v>781</v>
      </c>
      <c r="AD146" s="119" t="s">
        <v>2037</v>
      </c>
      <c r="AE146" s="116" t="s">
        <v>2036</v>
      </c>
      <c r="AF146" s="116" t="s">
        <v>2035</v>
      </c>
      <c r="AG146" s="117" t="s">
        <v>1028</v>
      </c>
      <c r="AH146" s="117" t="s">
        <v>1017</v>
      </c>
      <c r="AI146" s="117" t="s">
        <v>1020</v>
      </c>
      <c r="AJ146" s="117">
        <v>1</v>
      </c>
      <c r="AK146" s="116"/>
      <c r="AL146" s="117" t="s">
        <v>1245</v>
      </c>
      <c r="AM146" s="117">
        <v>5000</v>
      </c>
      <c r="AN146" s="116"/>
      <c r="AO146" s="111">
        <v>14266</v>
      </c>
      <c r="AP146" s="111">
        <v>14266</v>
      </c>
      <c r="AQ146" s="110"/>
      <c r="AR146" s="109" t="s">
        <v>1010</v>
      </c>
      <c r="AS146" s="109"/>
      <c r="AT146" s="109" t="s">
        <v>2034</v>
      </c>
      <c r="AU146" s="109" t="s">
        <v>2033</v>
      </c>
      <c r="AV146" s="153" t="s">
        <v>2032</v>
      </c>
    </row>
    <row r="147" spans="1:48" s="142" customFormat="1" ht="16.5" hidden="1" customHeight="1">
      <c r="A147" s="116" t="s">
        <v>2031</v>
      </c>
      <c r="B147" s="187" t="s">
        <v>263</v>
      </c>
      <c r="C147" s="245">
        <v>455790</v>
      </c>
      <c r="D147" s="244" t="s">
        <v>204</v>
      </c>
      <c r="E147" s="119" t="s">
        <v>2029</v>
      </c>
      <c r="F147" s="145" t="s">
        <v>2028</v>
      </c>
      <c r="G147" s="116" t="s">
        <v>14</v>
      </c>
      <c r="H147" s="116" t="s">
        <v>76</v>
      </c>
      <c r="I147" s="116" t="s">
        <v>16</v>
      </c>
      <c r="J147" s="117" t="s">
        <v>27</v>
      </c>
      <c r="K147" s="116" t="s">
        <v>18</v>
      </c>
      <c r="L147" s="116"/>
      <c r="M147" s="181"/>
      <c r="N147" s="181"/>
      <c r="O147" s="181"/>
      <c r="P147" s="181"/>
      <c r="Q147" s="175">
        <v>44501</v>
      </c>
      <c r="R147" s="175">
        <v>44562</v>
      </c>
      <c r="S147" s="124">
        <f t="shared" si="5"/>
        <v>44569</v>
      </c>
      <c r="T147" s="123">
        <f t="shared" si="4"/>
        <v>2</v>
      </c>
      <c r="U147" s="241">
        <v>13985.37</v>
      </c>
      <c r="V147" s="150">
        <v>2234194</v>
      </c>
      <c r="W147" s="188">
        <v>44592</v>
      </c>
      <c r="X147" s="248">
        <v>7000</v>
      </c>
      <c r="Y147" s="177">
        <v>0</v>
      </c>
      <c r="Z147" s="176"/>
      <c r="AA147" s="175"/>
      <c r="AB147" s="175"/>
      <c r="AC147" s="116" t="s">
        <v>781</v>
      </c>
      <c r="AD147" s="116" t="s">
        <v>2027</v>
      </c>
      <c r="AE147" s="116" t="s">
        <v>2026</v>
      </c>
      <c r="AF147" s="116" t="s">
        <v>2025</v>
      </c>
      <c r="AG147" s="117" t="s">
        <v>1028</v>
      </c>
      <c r="AH147" s="117" t="s">
        <v>1017</v>
      </c>
      <c r="AI147" s="117" t="s">
        <v>1020</v>
      </c>
      <c r="AJ147" s="117">
        <v>1</v>
      </c>
      <c r="AK147" s="116"/>
      <c r="AL147" s="117" t="s">
        <v>1245</v>
      </c>
      <c r="AM147" s="117">
        <v>7000</v>
      </c>
      <c r="AN147" s="116"/>
      <c r="AO147" s="111">
        <v>45292</v>
      </c>
      <c r="AP147" s="111">
        <v>45292</v>
      </c>
      <c r="AQ147" s="110"/>
      <c r="AR147" s="109" t="s">
        <v>1010</v>
      </c>
      <c r="AS147" s="109"/>
      <c r="AT147" s="109"/>
      <c r="AU147" s="109"/>
      <c r="AV147" s="109"/>
    </row>
    <row r="148" spans="1:48" s="112" customFormat="1" hidden="1">
      <c r="A148" s="116" t="s">
        <v>2030</v>
      </c>
      <c r="B148" s="187" t="s">
        <v>264</v>
      </c>
      <c r="C148" s="245">
        <v>455790</v>
      </c>
      <c r="D148" s="260" t="s">
        <v>204</v>
      </c>
      <c r="E148" s="119" t="s">
        <v>2029</v>
      </c>
      <c r="F148" s="145" t="s">
        <v>2028</v>
      </c>
      <c r="G148" s="116" t="s">
        <v>14</v>
      </c>
      <c r="H148" s="116" t="s">
        <v>76</v>
      </c>
      <c r="I148" s="116" t="s">
        <v>16</v>
      </c>
      <c r="J148" s="117" t="s">
        <v>27</v>
      </c>
      <c r="K148" s="116" t="s">
        <v>18</v>
      </c>
      <c r="L148" s="116"/>
      <c r="M148" s="181"/>
      <c r="N148" s="181"/>
      <c r="O148" s="181"/>
      <c r="P148" s="181"/>
      <c r="Q148" s="175">
        <v>44501</v>
      </c>
      <c r="R148" s="175">
        <v>44562</v>
      </c>
      <c r="S148" s="124">
        <f t="shared" si="5"/>
        <v>44569</v>
      </c>
      <c r="T148" s="123">
        <f t="shared" si="4"/>
        <v>2</v>
      </c>
      <c r="U148" s="241">
        <v>4907.22</v>
      </c>
      <c r="V148" s="150">
        <v>2234195</v>
      </c>
      <c r="W148" s="188">
        <v>44592</v>
      </c>
      <c r="X148" s="248">
        <v>4907.22</v>
      </c>
      <c r="Y148" s="177">
        <v>0</v>
      </c>
      <c r="Z148" s="176"/>
      <c r="AA148" s="175"/>
      <c r="AB148" s="175"/>
      <c r="AC148" s="116" t="s">
        <v>781</v>
      </c>
      <c r="AD148" s="116" t="s">
        <v>2027</v>
      </c>
      <c r="AE148" s="116" t="s">
        <v>2026</v>
      </c>
      <c r="AF148" s="116" t="s">
        <v>2025</v>
      </c>
      <c r="AG148" s="117" t="s">
        <v>1028</v>
      </c>
      <c r="AH148" s="117" t="s">
        <v>1017</v>
      </c>
      <c r="AI148" s="117" t="s">
        <v>1020</v>
      </c>
      <c r="AJ148" s="117">
        <v>1</v>
      </c>
      <c r="AK148" s="116"/>
      <c r="AL148" s="117" t="s">
        <v>1245</v>
      </c>
      <c r="AM148" s="117">
        <v>7000</v>
      </c>
      <c r="AN148" s="116"/>
      <c r="AO148" s="111">
        <v>45292</v>
      </c>
      <c r="AP148" s="111">
        <v>45292</v>
      </c>
      <c r="AQ148" s="110"/>
      <c r="AR148" s="109" t="s">
        <v>1010</v>
      </c>
    </row>
    <row r="149" spans="1:48" s="112" customFormat="1" hidden="1">
      <c r="A149" s="119" t="s">
        <v>2024</v>
      </c>
      <c r="B149" s="187" t="s">
        <v>265</v>
      </c>
      <c r="C149" s="267" t="s">
        <v>266</v>
      </c>
      <c r="D149" s="260" t="s">
        <v>48</v>
      </c>
      <c r="E149" s="119" t="s">
        <v>2023</v>
      </c>
      <c r="F149" s="145" t="s">
        <v>2022</v>
      </c>
      <c r="G149" s="116" t="s">
        <v>14</v>
      </c>
      <c r="H149" s="116" t="s">
        <v>83</v>
      </c>
      <c r="I149" s="116" t="s">
        <v>16</v>
      </c>
      <c r="J149" s="117" t="s">
        <v>17</v>
      </c>
      <c r="K149" s="116" t="s">
        <v>18</v>
      </c>
      <c r="L149" s="116"/>
      <c r="M149" s="181"/>
      <c r="N149" s="181"/>
      <c r="O149" s="181"/>
      <c r="P149" s="181"/>
      <c r="Q149" s="175">
        <v>44302</v>
      </c>
      <c r="R149" s="175">
        <v>44331</v>
      </c>
      <c r="S149" s="124">
        <f t="shared" si="5"/>
        <v>44338</v>
      </c>
      <c r="T149" s="123">
        <f t="shared" si="4"/>
        <v>4</v>
      </c>
      <c r="U149" s="225" t="s">
        <v>2021</v>
      </c>
      <c r="V149" s="150"/>
      <c r="W149" s="188">
        <v>44453</v>
      </c>
      <c r="X149" s="178"/>
      <c r="Y149" s="177"/>
      <c r="Z149" s="176"/>
      <c r="AA149" s="175"/>
      <c r="AB149" s="175"/>
      <c r="AC149" s="116" t="s">
        <v>781</v>
      </c>
      <c r="AD149" s="116"/>
      <c r="AE149" s="116" t="s">
        <v>2020</v>
      </c>
      <c r="AF149" s="116" t="s">
        <v>2019</v>
      </c>
      <c r="AG149" s="117" t="s">
        <v>1028</v>
      </c>
      <c r="AH149" s="117" t="s">
        <v>1017</v>
      </c>
      <c r="AI149" s="117" t="s">
        <v>1020</v>
      </c>
      <c r="AJ149" s="117">
        <v>1</v>
      </c>
      <c r="AK149" s="116"/>
      <c r="AL149" s="117"/>
      <c r="AM149" s="117"/>
      <c r="AN149" s="116"/>
      <c r="AO149" s="115">
        <v>42302</v>
      </c>
      <c r="AP149" s="115" t="s">
        <v>1010</v>
      </c>
      <c r="AQ149" s="114" t="s">
        <v>1035</v>
      </c>
      <c r="AR149" s="109" t="s">
        <v>1010</v>
      </c>
    </row>
    <row r="150" spans="1:48" s="112" customFormat="1" hidden="1">
      <c r="A150" s="116" t="s">
        <v>267</v>
      </c>
      <c r="B150" s="187" t="s">
        <v>268</v>
      </c>
      <c r="C150" s="118">
        <v>442284</v>
      </c>
      <c r="D150" s="260" t="s">
        <v>42</v>
      </c>
      <c r="E150" s="259" t="s">
        <v>2018</v>
      </c>
      <c r="F150" s="266" t="s">
        <v>2017</v>
      </c>
      <c r="G150" s="116" t="s">
        <v>14</v>
      </c>
      <c r="H150" s="116" t="s">
        <v>45</v>
      </c>
      <c r="I150" s="116" t="s">
        <v>16</v>
      </c>
      <c r="J150" s="117" t="s">
        <v>17</v>
      </c>
      <c r="K150" s="116" t="s">
        <v>18</v>
      </c>
      <c r="L150" s="116" t="s">
        <v>19</v>
      </c>
      <c r="M150" s="181">
        <v>28452</v>
      </c>
      <c r="N150" s="181">
        <v>28828</v>
      </c>
      <c r="O150" s="181">
        <v>376</v>
      </c>
      <c r="P150" s="181"/>
      <c r="Q150" s="175">
        <v>44640</v>
      </c>
      <c r="R150" s="175">
        <v>44670</v>
      </c>
      <c r="S150" s="124">
        <f t="shared" si="5"/>
        <v>44677</v>
      </c>
      <c r="T150" s="123">
        <f t="shared" ref="T150:T213" si="6">WEEKNUM(S150,1)-WEEKNUM(DATE(YEAR(S150),MONTH(S150),1),1)+1</f>
        <v>5</v>
      </c>
      <c r="U150" s="225">
        <v>3432.88</v>
      </c>
      <c r="V150" s="255">
        <v>2263767</v>
      </c>
      <c r="W150" s="188">
        <v>44680</v>
      </c>
      <c r="X150" s="254">
        <v>3432.88</v>
      </c>
      <c r="Y150" s="177">
        <v>1</v>
      </c>
      <c r="Z150" s="176"/>
      <c r="AA150" s="175"/>
      <c r="AB150" s="175"/>
      <c r="AC150" s="116" t="s">
        <v>781</v>
      </c>
      <c r="AD150" s="265" t="s">
        <v>2016</v>
      </c>
      <c r="AE150" s="116" t="s">
        <v>2015</v>
      </c>
      <c r="AF150" s="116" t="s">
        <v>2014</v>
      </c>
      <c r="AG150" s="117" t="s">
        <v>1028</v>
      </c>
      <c r="AH150" s="117" t="s">
        <v>1017</v>
      </c>
      <c r="AI150" s="117" t="s">
        <v>1020</v>
      </c>
      <c r="AJ150" s="117">
        <v>1</v>
      </c>
      <c r="AK150" s="117" t="s">
        <v>1297</v>
      </c>
      <c r="AL150" s="117"/>
      <c r="AM150" s="117"/>
      <c r="AN150" s="116"/>
      <c r="AO150" s="115">
        <v>44871</v>
      </c>
      <c r="AP150" s="115">
        <v>44871</v>
      </c>
      <c r="AQ150" s="114"/>
      <c r="AR150" s="112">
        <v>6</v>
      </c>
    </row>
    <row r="151" spans="1:48" s="112" customFormat="1" hidden="1">
      <c r="A151" s="116" t="s">
        <v>269</v>
      </c>
      <c r="B151" s="187" t="s">
        <v>270</v>
      </c>
      <c r="C151" s="256">
        <v>107236</v>
      </c>
      <c r="D151" s="244" t="s">
        <v>42</v>
      </c>
      <c r="E151" s="257" t="s">
        <v>271</v>
      </c>
      <c r="F151" s="262" t="s">
        <v>272</v>
      </c>
      <c r="G151" s="116" t="s">
        <v>38</v>
      </c>
      <c r="H151" s="116" t="s">
        <v>45</v>
      </c>
      <c r="I151" s="116" t="s">
        <v>16</v>
      </c>
      <c r="J151" s="117" t="s">
        <v>17</v>
      </c>
      <c r="K151" s="116" t="s">
        <v>18</v>
      </c>
      <c r="L151" s="116"/>
      <c r="M151" s="181"/>
      <c r="N151" s="181"/>
      <c r="O151" s="181"/>
      <c r="P151" s="181"/>
      <c r="Q151" s="175">
        <v>43753</v>
      </c>
      <c r="R151" s="175">
        <v>43811</v>
      </c>
      <c r="S151" s="124">
        <f t="shared" si="5"/>
        <v>43818</v>
      </c>
      <c r="T151" s="123">
        <f t="shared" si="6"/>
        <v>3</v>
      </c>
      <c r="U151" s="241">
        <v>1910</v>
      </c>
      <c r="V151" s="263"/>
      <c r="W151" s="188">
        <v>43845</v>
      </c>
      <c r="X151" s="178"/>
      <c r="Y151" s="177" t="s">
        <v>2009</v>
      </c>
      <c r="Z151" s="176"/>
      <c r="AA151" s="175"/>
      <c r="AB151" s="175"/>
      <c r="AC151" s="116" t="s">
        <v>781</v>
      </c>
      <c r="AD151" s="116" t="s">
        <v>2008</v>
      </c>
      <c r="AE151" s="116" t="s">
        <v>2013</v>
      </c>
      <c r="AF151" s="116" t="s">
        <v>2006</v>
      </c>
      <c r="AG151" s="117" t="s">
        <v>1028</v>
      </c>
      <c r="AH151" s="117" t="s">
        <v>1017</v>
      </c>
      <c r="AI151" s="117" t="s">
        <v>1020</v>
      </c>
      <c r="AJ151" s="117">
        <v>1</v>
      </c>
      <c r="AK151" s="116"/>
      <c r="AL151" s="117"/>
      <c r="AM151" s="117"/>
      <c r="AN151" s="264">
        <v>13096303.42</v>
      </c>
      <c r="AO151" s="115">
        <v>44720</v>
      </c>
      <c r="AP151" s="115">
        <v>44720</v>
      </c>
      <c r="AQ151" s="114"/>
      <c r="AR151" s="112">
        <v>6</v>
      </c>
    </row>
    <row r="152" spans="1:48" s="112" customFormat="1" hidden="1">
      <c r="A152" s="116" t="s">
        <v>273</v>
      </c>
      <c r="B152" s="187" t="s">
        <v>274</v>
      </c>
      <c r="C152" s="256">
        <v>107236</v>
      </c>
      <c r="D152" s="244" t="s">
        <v>42</v>
      </c>
      <c r="E152" s="257" t="s">
        <v>271</v>
      </c>
      <c r="F152" s="262" t="s">
        <v>272</v>
      </c>
      <c r="G152" s="116" t="s">
        <v>38</v>
      </c>
      <c r="H152" s="116" t="s">
        <v>45</v>
      </c>
      <c r="I152" s="116" t="s">
        <v>16</v>
      </c>
      <c r="J152" s="117" t="s">
        <v>17</v>
      </c>
      <c r="K152" s="116" t="s">
        <v>18</v>
      </c>
      <c r="L152" s="116"/>
      <c r="M152" s="181"/>
      <c r="N152" s="181"/>
      <c r="O152" s="181"/>
      <c r="P152" s="181"/>
      <c r="Q152" s="175">
        <v>43753</v>
      </c>
      <c r="R152" s="175">
        <v>43811</v>
      </c>
      <c r="S152" s="124">
        <f t="shared" si="5"/>
        <v>43818</v>
      </c>
      <c r="T152" s="123">
        <f t="shared" si="6"/>
        <v>3</v>
      </c>
      <c r="U152" s="241">
        <v>9541</v>
      </c>
      <c r="V152" s="263"/>
      <c r="W152" s="188">
        <v>43845</v>
      </c>
      <c r="X152" s="178"/>
      <c r="Y152" s="177" t="s">
        <v>2009</v>
      </c>
      <c r="Z152" s="176"/>
      <c r="AA152" s="175"/>
      <c r="AB152" s="175"/>
      <c r="AC152" s="116" t="s">
        <v>781</v>
      </c>
      <c r="AD152" s="116" t="s">
        <v>2008</v>
      </c>
      <c r="AE152" s="116" t="s">
        <v>2012</v>
      </c>
      <c r="AF152" s="116" t="s">
        <v>2006</v>
      </c>
      <c r="AG152" s="117" t="s">
        <v>1028</v>
      </c>
      <c r="AH152" s="117" t="s">
        <v>1017</v>
      </c>
      <c r="AI152" s="117" t="s">
        <v>1020</v>
      </c>
      <c r="AJ152" s="117">
        <v>1</v>
      </c>
      <c r="AK152" s="116"/>
      <c r="AL152" s="117"/>
      <c r="AM152" s="117"/>
      <c r="AN152" s="264">
        <v>13096303.42</v>
      </c>
      <c r="AO152" s="115">
        <v>44720</v>
      </c>
      <c r="AP152" s="115">
        <v>44720</v>
      </c>
      <c r="AQ152" s="114"/>
      <c r="AR152" s="112">
        <v>6</v>
      </c>
    </row>
    <row r="153" spans="1:48" s="112" customFormat="1" hidden="1">
      <c r="A153" s="116" t="s">
        <v>275</v>
      </c>
      <c r="B153" s="187" t="s">
        <v>276</v>
      </c>
      <c r="C153" s="256">
        <v>107236</v>
      </c>
      <c r="D153" s="244" t="s">
        <v>42</v>
      </c>
      <c r="E153" s="257" t="s">
        <v>271</v>
      </c>
      <c r="F153" s="262" t="s">
        <v>272</v>
      </c>
      <c r="G153" s="116" t="s">
        <v>38</v>
      </c>
      <c r="H153" s="116" t="s">
        <v>45</v>
      </c>
      <c r="I153" s="116" t="s">
        <v>16</v>
      </c>
      <c r="J153" s="117" t="s">
        <v>17</v>
      </c>
      <c r="K153" s="116" t="s">
        <v>18</v>
      </c>
      <c r="L153" s="116"/>
      <c r="M153" s="181"/>
      <c r="N153" s="181"/>
      <c r="O153" s="181"/>
      <c r="P153" s="181"/>
      <c r="Q153" s="175">
        <v>43753</v>
      </c>
      <c r="R153" s="175">
        <v>43811</v>
      </c>
      <c r="S153" s="124">
        <f t="shared" si="5"/>
        <v>43818</v>
      </c>
      <c r="T153" s="123">
        <f t="shared" si="6"/>
        <v>3</v>
      </c>
      <c r="U153" s="241">
        <v>3468</v>
      </c>
      <c r="V153" s="263"/>
      <c r="W153" s="188">
        <v>43845</v>
      </c>
      <c r="X153" s="178"/>
      <c r="Y153" s="177" t="s">
        <v>2009</v>
      </c>
      <c r="Z153" s="176"/>
      <c r="AA153" s="175"/>
      <c r="AB153" s="175"/>
      <c r="AC153" s="116" t="s">
        <v>781</v>
      </c>
      <c r="AD153" s="116" t="s">
        <v>2008</v>
      </c>
      <c r="AE153" s="116" t="s">
        <v>2011</v>
      </c>
      <c r="AF153" s="116" t="s">
        <v>2006</v>
      </c>
      <c r="AG153" s="117" t="s">
        <v>1028</v>
      </c>
      <c r="AH153" s="117" t="s">
        <v>1017</v>
      </c>
      <c r="AI153" s="117" t="s">
        <v>1020</v>
      </c>
      <c r="AJ153" s="117">
        <v>1</v>
      </c>
      <c r="AK153" s="116"/>
      <c r="AL153" s="117"/>
      <c r="AM153" s="117"/>
      <c r="AN153" s="264">
        <v>13096303.42</v>
      </c>
      <c r="AO153" s="115">
        <v>44612</v>
      </c>
      <c r="AP153" s="115">
        <v>44612</v>
      </c>
      <c r="AQ153" s="114"/>
      <c r="AR153" s="112">
        <v>6</v>
      </c>
    </row>
    <row r="154" spans="1:48" s="142" customFormat="1" ht="16.5" hidden="1" customHeight="1">
      <c r="A154" s="116" t="s">
        <v>277</v>
      </c>
      <c r="B154" s="187" t="s">
        <v>278</v>
      </c>
      <c r="C154" s="256">
        <v>107236</v>
      </c>
      <c r="D154" s="244" t="s">
        <v>42</v>
      </c>
      <c r="E154" s="257" t="s">
        <v>271</v>
      </c>
      <c r="F154" s="262" t="s">
        <v>272</v>
      </c>
      <c r="G154" s="116" t="s">
        <v>38</v>
      </c>
      <c r="H154" s="116" t="s">
        <v>45</v>
      </c>
      <c r="I154" s="116" t="s">
        <v>16</v>
      </c>
      <c r="J154" s="117" t="s">
        <v>17</v>
      </c>
      <c r="K154" s="116" t="s">
        <v>18</v>
      </c>
      <c r="L154" s="116"/>
      <c r="M154" s="181"/>
      <c r="N154" s="181"/>
      <c r="O154" s="181"/>
      <c r="P154" s="181"/>
      <c r="Q154" s="175">
        <v>43753</v>
      </c>
      <c r="R154" s="175">
        <v>43811</v>
      </c>
      <c r="S154" s="124">
        <f t="shared" si="5"/>
        <v>43818</v>
      </c>
      <c r="T154" s="123">
        <f t="shared" si="6"/>
        <v>3</v>
      </c>
      <c r="U154" s="241">
        <v>2880</v>
      </c>
      <c r="V154" s="263"/>
      <c r="W154" s="188">
        <v>43845</v>
      </c>
      <c r="X154" s="178"/>
      <c r="Y154" s="177" t="s">
        <v>2009</v>
      </c>
      <c r="Z154" s="176"/>
      <c r="AA154" s="175"/>
      <c r="AB154" s="175"/>
      <c r="AC154" s="116" t="s">
        <v>781</v>
      </c>
      <c r="AD154" s="116" t="s">
        <v>2008</v>
      </c>
      <c r="AE154" s="116" t="s">
        <v>2012</v>
      </c>
      <c r="AF154" s="116" t="s">
        <v>2006</v>
      </c>
      <c r="AG154" s="117" t="s">
        <v>1028</v>
      </c>
      <c r="AH154" s="117" t="s">
        <v>1017</v>
      </c>
      <c r="AI154" s="117" t="s">
        <v>1020</v>
      </c>
      <c r="AJ154" s="117">
        <v>1</v>
      </c>
      <c r="AK154" s="116"/>
      <c r="AL154" s="117"/>
      <c r="AM154" s="117"/>
      <c r="AN154" s="264">
        <v>13096303.42</v>
      </c>
      <c r="AO154" s="111">
        <v>44204</v>
      </c>
      <c r="AP154" s="111">
        <v>44204</v>
      </c>
      <c r="AQ154" s="110"/>
      <c r="AR154" s="109">
        <v>6</v>
      </c>
      <c r="AS154" s="109"/>
      <c r="AT154" s="109"/>
      <c r="AU154" s="109"/>
      <c r="AV154" s="109"/>
    </row>
    <row r="155" spans="1:48" s="142" customFormat="1" ht="16.5" hidden="1" customHeight="1">
      <c r="A155" s="116" t="s">
        <v>279</v>
      </c>
      <c r="B155" s="187" t="s">
        <v>280</v>
      </c>
      <c r="C155" s="256">
        <v>107236</v>
      </c>
      <c r="D155" s="244" t="s">
        <v>42</v>
      </c>
      <c r="E155" s="257" t="s">
        <v>271</v>
      </c>
      <c r="F155" s="262" t="s">
        <v>272</v>
      </c>
      <c r="G155" s="116" t="s">
        <v>38</v>
      </c>
      <c r="H155" s="116" t="s">
        <v>45</v>
      </c>
      <c r="I155" s="116" t="s">
        <v>16</v>
      </c>
      <c r="J155" s="117" t="s">
        <v>17</v>
      </c>
      <c r="K155" s="116" t="s">
        <v>18</v>
      </c>
      <c r="L155" s="116"/>
      <c r="M155" s="181"/>
      <c r="N155" s="181"/>
      <c r="O155" s="181"/>
      <c r="P155" s="181"/>
      <c r="Q155" s="175">
        <v>43753</v>
      </c>
      <c r="R155" s="175">
        <v>43811</v>
      </c>
      <c r="S155" s="124">
        <f t="shared" si="5"/>
        <v>43818</v>
      </c>
      <c r="T155" s="123">
        <f t="shared" si="6"/>
        <v>3</v>
      </c>
      <c r="U155" s="241">
        <v>5923</v>
      </c>
      <c r="V155" s="263"/>
      <c r="W155" s="188">
        <v>43845</v>
      </c>
      <c r="X155" s="178"/>
      <c r="Y155" s="177" t="s">
        <v>2009</v>
      </c>
      <c r="Z155" s="176"/>
      <c r="AA155" s="175"/>
      <c r="AB155" s="175"/>
      <c r="AC155" s="116" t="s">
        <v>781</v>
      </c>
      <c r="AD155" s="116" t="s">
        <v>2008</v>
      </c>
      <c r="AE155" s="116" t="s">
        <v>2010</v>
      </c>
      <c r="AF155" s="116" t="s">
        <v>2006</v>
      </c>
      <c r="AG155" s="117" t="s">
        <v>1028</v>
      </c>
      <c r="AH155" s="117" t="s">
        <v>1017</v>
      </c>
      <c r="AI155" s="117" t="s">
        <v>1020</v>
      </c>
      <c r="AJ155" s="117">
        <v>1</v>
      </c>
      <c r="AK155" s="116"/>
      <c r="AL155" s="117"/>
      <c r="AM155" s="117"/>
      <c r="AN155" s="116"/>
      <c r="AO155" s="111">
        <v>44766</v>
      </c>
      <c r="AP155" s="111">
        <v>44766</v>
      </c>
      <c r="AQ155" s="110"/>
      <c r="AR155" s="109">
        <v>6</v>
      </c>
      <c r="AS155" s="109"/>
      <c r="AT155" s="109"/>
      <c r="AU155" s="109"/>
      <c r="AV155" s="109"/>
    </row>
    <row r="156" spans="1:48" s="142" customFormat="1" ht="16.5" hidden="1" customHeight="1">
      <c r="A156" s="116" t="s">
        <v>281</v>
      </c>
      <c r="B156" s="187" t="s">
        <v>282</v>
      </c>
      <c r="C156" s="256">
        <v>107236</v>
      </c>
      <c r="D156" s="244" t="s">
        <v>42</v>
      </c>
      <c r="E156" s="257" t="s">
        <v>271</v>
      </c>
      <c r="F156" s="262" t="s">
        <v>272</v>
      </c>
      <c r="G156" s="116" t="s">
        <v>38</v>
      </c>
      <c r="H156" s="116" t="s">
        <v>45</v>
      </c>
      <c r="I156" s="116" t="s">
        <v>16</v>
      </c>
      <c r="J156" s="117" t="s">
        <v>17</v>
      </c>
      <c r="K156" s="116" t="s">
        <v>18</v>
      </c>
      <c r="L156" s="116"/>
      <c r="M156" s="181"/>
      <c r="N156" s="181"/>
      <c r="O156" s="181"/>
      <c r="P156" s="181"/>
      <c r="Q156" s="175">
        <v>43753</v>
      </c>
      <c r="R156" s="175">
        <v>43811</v>
      </c>
      <c r="S156" s="124">
        <f t="shared" si="5"/>
        <v>43818</v>
      </c>
      <c r="T156" s="123">
        <f t="shared" si="6"/>
        <v>3</v>
      </c>
      <c r="U156" s="241">
        <v>4453</v>
      </c>
      <c r="V156" s="263"/>
      <c r="W156" s="188">
        <v>43845</v>
      </c>
      <c r="X156" s="178"/>
      <c r="Y156" s="177" t="s">
        <v>2009</v>
      </c>
      <c r="Z156" s="176"/>
      <c r="AA156" s="175"/>
      <c r="AB156" s="175"/>
      <c r="AC156" s="116" t="s">
        <v>781</v>
      </c>
      <c r="AD156" s="116" t="s">
        <v>2008</v>
      </c>
      <c r="AE156" s="116" t="s">
        <v>2011</v>
      </c>
      <c r="AF156" s="116" t="s">
        <v>2006</v>
      </c>
      <c r="AG156" s="117" t="s">
        <v>1028</v>
      </c>
      <c r="AH156" s="117" t="s">
        <v>1017</v>
      </c>
      <c r="AI156" s="117" t="s">
        <v>1020</v>
      </c>
      <c r="AJ156" s="117">
        <v>1</v>
      </c>
      <c r="AK156" s="116"/>
      <c r="AL156" s="117"/>
      <c r="AM156" s="117"/>
      <c r="AN156" s="264">
        <v>13096303.42</v>
      </c>
      <c r="AO156" s="111">
        <v>44793</v>
      </c>
      <c r="AP156" s="111">
        <v>44793</v>
      </c>
      <c r="AQ156" s="110"/>
      <c r="AR156" s="109">
        <v>6</v>
      </c>
      <c r="AS156" s="109"/>
      <c r="AT156" s="109"/>
      <c r="AU156" s="109"/>
      <c r="AV156" s="109"/>
    </row>
    <row r="157" spans="1:48" s="142" customFormat="1" ht="16.5" hidden="1" customHeight="1">
      <c r="A157" s="116" t="s">
        <v>283</v>
      </c>
      <c r="B157" s="187" t="s">
        <v>284</v>
      </c>
      <c r="C157" s="256">
        <v>107236</v>
      </c>
      <c r="D157" s="244" t="s">
        <v>42</v>
      </c>
      <c r="E157" s="257" t="s">
        <v>271</v>
      </c>
      <c r="F157" s="262" t="s">
        <v>272</v>
      </c>
      <c r="G157" s="116" t="s">
        <v>38</v>
      </c>
      <c r="H157" s="116" t="s">
        <v>45</v>
      </c>
      <c r="I157" s="116" t="s">
        <v>16</v>
      </c>
      <c r="J157" s="117" t="s">
        <v>17</v>
      </c>
      <c r="K157" s="116" t="s">
        <v>18</v>
      </c>
      <c r="L157" s="116"/>
      <c r="M157" s="181"/>
      <c r="N157" s="181"/>
      <c r="O157" s="181"/>
      <c r="P157" s="181"/>
      <c r="Q157" s="175">
        <v>43753</v>
      </c>
      <c r="R157" s="175">
        <v>43811</v>
      </c>
      <c r="S157" s="124">
        <f t="shared" si="5"/>
        <v>43818</v>
      </c>
      <c r="T157" s="123">
        <f t="shared" si="6"/>
        <v>3</v>
      </c>
      <c r="U157" s="241">
        <v>662</v>
      </c>
      <c r="V157" s="263"/>
      <c r="W157" s="188">
        <v>43845</v>
      </c>
      <c r="X157" s="178"/>
      <c r="Y157" s="177" t="s">
        <v>2009</v>
      </c>
      <c r="Z157" s="176"/>
      <c r="AA157" s="175"/>
      <c r="AB157" s="175"/>
      <c r="AC157" s="116" t="s">
        <v>781</v>
      </c>
      <c r="AD157" s="116" t="s">
        <v>2008</v>
      </c>
      <c r="AE157" s="116" t="s">
        <v>2010</v>
      </c>
      <c r="AF157" s="116" t="s">
        <v>2006</v>
      </c>
      <c r="AG157" s="117" t="s">
        <v>1028</v>
      </c>
      <c r="AH157" s="117" t="s">
        <v>1017</v>
      </c>
      <c r="AI157" s="117" t="s">
        <v>1020</v>
      </c>
      <c r="AJ157" s="117">
        <v>1</v>
      </c>
      <c r="AK157" s="116"/>
      <c r="AL157" s="117"/>
      <c r="AM157" s="117"/>
      <c r="AN157" s="264">
        <v>13096303.42</v>
      </c>
      <c r="AO157" s="111">
        <v>44766</v>
      </c>
      <c r="AP157" s="111">
        <v>44766</v>
      </c>
      <c r="AQ157" s="110"/>
      <c r="AR157" s="109">
        <v>6</v>
      </c>
      <c r="AS157" s="109"/>
      <c r="AT157" s="109"/>
      <c r="AU157" s="109"/>
      <c r="AV157" s="109"/>
    </row>
    <row r="158" spans="1:48" s="142" customFormat="1" ht="16.5" hidden="1" customHeight="1">
      <c r="A158" s="116" t="s">
        <v>285</v>
      </c>
      <c r="B158" s="187" t="s">
        <v>286</v>
      </c>
      <c r="C158" s="256">
        <v>107236</v>
      </c>
      <c r="D158" s="260" t="s">
        <v>42</v>
      </c>
      <c r="E158" s="257" t="s">
        <v>271</v>
      </c>
      <c r="F158" s="262" t="s">
        <v>272</v>
      </c>
      <c r="G158" s="116" t="s">
        <v>38</v>
      </c>
      <c r="H158" s="116" t="s">
        <v>45</v>
      </c>
      <c r="I158" s="116" t="s">
        <v>16</v>
      </c>
      <c r="J158" s="117" t="s">
        <v>17</v>
      </c>
      <c r="K158" s="116" t="s">
        <v>18</v>
      </c>
      <c r="L158" s="116"/>
      <c r="M158" s="181"/>
      <c r="N158" s="181"/>
      <c r="O158" s="181"/>
      <c r="P158" s="181"/>
      <c r="Q158" s="175">
        <v>43753</v>
      </c>
      <c r="R158" s="175">
        <v>43811</v>
      </c>
      <c r="S158" s="124">
        <f t="shared" si="5"/>
        <v>43818</v>
      </c>
      <c r="T158" s="123">
        <f t="shared" si="6"/>
        <v>3</v>
      </c>
      <c r="U158" s="241">
        <v>1701</v>
      </c>
      <c r="V158" s="263"/>
      <c r="W158" s="188">
        <v>43845</v>
      </c>
      <c r="X158" s="178"/>
      <c r="Y158" s="177" t="s">
        <v>2009</v>
      </c>
      <c r="Z158" s="176"/>
      <c r="AA158" s="175"/>
      <c r="AB158" s="175"/>
      <c r="AC158" s="116" t="s">
        <v>781</v>
      </c>
      <c r="AD158" s="116" t="s">
        <v>2008</v>
      </c>
      <c r="AE158" s="116" t="s">
        <v>2007</v>
      </c>
      <c r="AF158" s="116" t="s">
        <v>2006</v>
      </c>
      <c r="AG158" s="117" t="s">
        <v>1028</v>
      </c>
      <c r="AH158" s="117" t="s">
        <v>1017</v>
      </c>
      <c r="AI158" s="117" t="s">
        <v>1020</v>
      </c>
      <c r="AJ158" s="117">
        <v>1</v>
      </c>
      <c r="AK158" s="116"/>
      <c r="AL158" s="117"/>
      <c r="AM158" s="117"/>
      <c r="AN158" s="116"/>
      <c r="AO158" s="111">
        <v>44776</v>
      </c>
      <c r="AP158" s="111">
        <v>44776</v>
      </c>
      <c r="AQ158" s="110"/>
      <c r="AR158" s="109">
        <v>6</v>
      </c>
      <c r="AS158" s="109"/>
      <c r="AT158" s="109"/>
      <c r="AU158" s="109"/>
      <c r="AV158" s="109"/>
    </row>
    <row r="159" spans="1:48" s="234" customFormat="1" ht="16.5" customHeight="1">
      <c r="A159" s="116" t="s">
        <v>2005</v>
      </c>
      <c r="B159" s="198"/>
      <c r="C159" s="245">
        <v>456198</v>
      </c>
      <c r="D159" s="246" t="s">
        <v>116</v>
      </c>
      <c r="E159" s="116" t="s">
        <v>34</v>
      </c>
      <c r="F159" s="145" t="s">
        <v>2004</v>
      </c>
      <c r="G159" s="116" t="s">
        <v>25</v>
      </c>
      <c r="H159" s="116" t="s">
        <v>26</v>
      </c>
      <c r="I159" s="116" t="s">
        <v>49</v>
      </c>
      <c r="J159" s="117" t="s">
        <v>27</v>
      </c>
      <c r="K159" s="116" t="s">
        <v>18</v>
      </c>
      <c r="L159" s="116"/>
      <c r="M159" s="181"/>
      <c r="N159" s="181"/>
      <c r="O159" s="181"/>
      <c r="P159" s="181"/>
      <c r="Q159" s="175">
        <v>44610</v>
      </c>
      <c r="R159" s="175">
        <v>44637</v>
      </c>
      <c r="S159" s="124">
        <f t="shared" si="5"/>
        <v>44644</v>
      </c>
      <c r="T159" s="123">
        <f t="shared" si="6"/>
        <v>4</v>
      </c>
      <c r="U159" s="225">
        <v>1217.24</v>
      </c>
      <c r="V159" s="150">
        <v>2260368</v>
      </c>
      <c r="W159" s="188">
        <v>44671</v>
      </c>
      <c r="X159" s="178">
        <v>1217.24</v>
      </c>
      <c r="Y159" s="177">
        <v>3</v>
      </c>
      <c r="Z159" s="176"/>
      <c r="AA159" s="175"/>
      <c r="AB159" s="175"/>
      <c r="AC159" s="116" t="s">
        <v>783</v>
      </c>
      <c r="AD159" s="116" t="s">
        <v>2003</v>
      </c>
      <c r="AE159" s="116" t="s">
        <v>2002</v>
      </c>
      <c r="AF159" s="116" t="s">
        <v>1919</v>
      </c>
      <c r="AG159" s="117" t="s">
        <v>1028</v>
      </c>
      <c r="AH159" s="117" t="s">
        <v>1020</v>
      </c>
      <c r="AI159" s="117" t="s">
        <v>2521</v>
      </c>
      <c r="AJ159" s="117">
        <v>1</v>
      </c>
      <c r="AK159" s="116"/>
      <c r="AL159" s="117"/>
      <c r="AM159" s="117"/>
      <c r="AN159" s="116"/>
      <c r="AO159" s="237">
        <v>45062</v>
      </c>
      <c r="AP159" s="237">
        <v>45062</v>
      </c>
      <c r="AQ159" s="236"/>
      <c r="AR159" s="235" t="s">
        <v>1010</v>
      </c>
      <c r="AS159" s="235"/>
      <c r="AT159" s="235"/>
      <c r="AU159" s="235"/>
      <c r="AV159" s="235"/>
    </row>
    <row r="160" spans="1:48" s="142" customFormat="1" ht="16.5" customHeight="1">
      <c r="A160" s="116" t="s">
        <v>287</v>
      </c>
      <c r="B160" s="198"/>
      <c r="C160" s="117">
        <v>415681</v>
      </c>
      <c r="D160" s="246" t="s">
        <v>22</v>
      </c>
      <c r="E160" s="116" t="s">
        <v>2000</v>
      </c>
      <c r="F160" s="116" t="s">
        <v>1999</v>
      </c>
      <c r="G160" s="116" t="s">
        <v>25</v>
      </c>
      <c r="H160" s="116" t="s">
        <v>26</v>
      </c>
      <c r="I160" s="116" t="s">
        <v>49</v>
      </c>
      <c r="J160" s="117" t="s">
        <v>27</v>
      </c>
      <c r="K160" s="116" t="s">
        <v>18</v>
      </c>
      <c r="L160" s="116" t="s">
        <v>19</v>
      </c>
      <c r="M160" s="181">
        <v>3053</v>
      </c>
      <c r="N160" s="181">
        <v>3085</v>
      </c>
      <c r="O160" s="181">
        <v>32</v>
      </c>
      <c r="P160" s="181"/>
      <c r="Q160" s="175">
        <v>44688</v>
      </c>
      <c r="R160" s="175">
        <v>44718</v>
      </c>
      <c r="S160" s="124">
        <f t="shared" si="5"/>
        <v>44725</v>
      </c>
      <c r="T160" s="123">
        <f t="shared" si="6"/>
        <v>3</v>
      </c>
      <c r="U160" s="225">
        <v>369.09</v>
      </c>
      <c r="V160" s="150">
        <v>2278701</v>
      </c>
      <c r="W160" s="188">
        <v>44726</v>
      </c>
      <c r="X160" s="178">
        <v>319</v>
      </c>
      <c r="Y160" s="177">
        <v>8</v>
      </c>
      <c r="Z160" s="176"/>
      <c r="AA160" s="175"/>
      <c r="AB160" s="175"/>
      <c r="AC160" s="116" t="s">
        <v>781</v>
      </c>
      <c r="AD160" s="116" t="s">
        <v>2001</v>
      </c>
      <c r="AE160" s="116" t="s">
        <v>1997</v>
      </c>
      <c r="AF160" s="116" t="s">
        <v>1938</v>
      </c>
      <c r="AG160" s="117" t="s">
        <v>1028</v>
      </c>
      <c r="AH160" s="117" t="s">
        <v>1020</v>
      </c>
      <c r="AI160" s="117" t="s">
        <v>2521</v>
      </c>
      <c r="AJ160" s="117">
        <v>1</v>
      </c>
      <c r="AK160" s="116"/>
      <c r="AL160" s="117"/>
      <c r="AM160" s="117"/>
      <c r="AN160" s="116"/>
      <c r="AO160" s="111">
        <v>12897</v>
      </c>
      <c r="AP160" s="111">
        <v>12897</v>
      </c>
      <c r="AQ160" s="110"/>
      <c r="AR160" s="109" t="s">
        <v>1010</v>
      </c>
      <c r="AS160" s="109"/>
      <c r="AT160" s="109"/>
      <c r="AU160" s="109"/>
      <c r="AV160" s="109"/>
    </row>
    <row r="161" spans="1:48" s="142" customFormat="1" ht="16.5" customHeight="1">
      <c r="A161" s="116" t="s">
        <v>288</v>
      </c>
      <c r="B161" s="198"/>
      <c r="C161" s="117">
        <v>415681</v>
      </c>
      <c r="D161" s="246" t="s">
        <v>22</v>
      </c>
      <c r="E161" s="116" t="s">
        <v>2000</v>
      </c>
      <c r="F161" s="116" t="s">
        <v>1999</v>
      </c>
      <c r="G161" s="116" t="s">
        <v>25</v>
      </c>
      <c r="H161" s="116" t="s">
        <v>26</v>
      </c>
      <c r="I161" s="116" t="s">
        <v>49</v>
      </c>
      <c r="J161" s="117" t="s">
        <v>27</v>
      </c>
      <c r="K161" s="116" t="s">
        <v>18</v>
      </c>
      <c r="L161" s="116"/>
      <c r="M161" s="181"/>
      <c r="N161" s="181"/>
      <c r="O161" s="181"/>
      <c r="P161" s="181"/>
      <c r="Q161" s="175">
        <v>44495</v>
      </c>
      <c r="R161" s="175">
        <v>44525</v>
      </c>
      <c r="S161" s="124">
        <f t="shared" si="5"/>
        <v>44532</v>
      </c>
      <c r="T161" s="123">
        <f t="shared" si="6"/>
        <v>1</v>
      </c>
      <c r="U161" s="225">
        <v>402.96</v>
      </c>
      <c r="V161" s="150">
        <v>2229788</v>
      </c>
      <c r="W161" s="188">
        <v>44579</v>
      </c>
      <c r="X161" s="178">
        <v>402.96</v>
      </c>
      <c r="Y161" s="177">
        <v>8</v>
      </c>
      <c r="Z161" s="176"/>
      <c r="AA161" s="175"/>
      <c r="AB161" s="175"/>
      <c r="AC161" s="116" t="s">
        <v>781</v>
      </c>
      <c r="AD161" s="116" t="s">
        <v>1998</v>
      </c>
      <c r="AE161" s="116" t="s">
        <v>1997</v>
      </c>
      <c r="AF161" s="116" t="s">
        <v>1938</v>
      </c>
      <c r="AG161" s="117" t="s">
        <v>1028</v>
      </c>
      <c r="AH161" s="117" t="s">
        <v>1020</v>
      </c>
      <c r="AI161" s="117" t="s">
        <v>2521</v>
      </c>
      <c r="AJ161" s="117">
        <v>1</v>
      </c>
      <c r="AK161" s="116"/>
      <c r="AL161" s="117"/>
      <c r="AM161" s="117"/>
      <c r="AN161" s="116"/>
      <c r="AO161" s="111">
        <v>12897</v>
      </c>
      <c r="AP161" s="111">
        <v>12897</v>
      </c>
      <c r="AQ161" s="110"/>
      <c r="AR161" s="109" t="s">
        <v>1010</v>
      </c>
      <c r="AS161" s="109"/>
      <c r="AT161" s="109"/>
      <c r="AU161" s="109"/>
      <c r="AV161" s="109"/>
    </row>
    <row r="162" spans="1:48" s="142" customFormat="1" ht="16.5" hidden="1" customHeight="1">
      <c r="A162" s="116" t="s">
        <v>1996</v>
      </c>
      <c r="B162" s="187" t="s">
        <v>289</v>
      </c>
      <c r="C162" s="118">
        <v>452726</v>
      </c>
      <c r="D162" s="244" t="s">
        <v>22</v>
      </c>
      <c r="E162" s="119" t="s">
        <v>1995</v>
      </c>
      <c r="F162" s="145" t="s">
        <v>1994</v>
      </c>
      <c r="G162" s="116" t="s">
        <v>38</v>
      </c>
      <c r="H162" s="116" t="s">
        <v>55</v>
      </c>
      <c r="I162" s="116" t="s">
        <v>16</v>
      </c>
      <c r="J162" s="117" t="s">
        <v>17</v>
      </c>
      <c r="K162" s="116" t="s">
        <v>18</v>
      </c>
      <c r="L162" s="116"/>
      <c r="M162" s="181"/>
      <c r="N162" s="181"/>
      <c r="O162" s="181"/>
      <c r="P162" s="181"/>
      <c r="Q162" s="175">
        <v>44644</v>
      </c>
      <c r="R162" s="175">
        <v>44674</v>
      </c>
      <c r="S162" s="124">
        <f t="shared" si="5"/>
        <v>44681</v>
      </c>
      <c r="T162" s="123">
        <f t="shared" si="6"/>
        <v>5</v>
      </c>
      <c r="U162" s="225">
        <v>3027.94</v>
      </c>
      <c r="V162" s="150">
        <v>2269981</v>
      </c>
      <c r="W162" s="188">
        <v>44700</v>
      </c>
      <c r="X162" s="178">
        <v>3027.94</v>
      </c>
      <c r="Y162" s="177">
        <v>3</v>
      </c>
      <c r="Z162" s="176"/>
      <c r="AA162" s="175" t="s">
        <v>1993</v>
      </c>
      <c r="AB162" s="175"/>
      <c r="AC162" s="116" t="s">
        <v>781</v>
      </c>
      <c r="AD162" s="116" t="s">
        <v>1992</v>
      </c>
      <c r="AE162" s="116" t="s">
        <v>1991</v>
      </c>
      <c r="AF162" s="116" t="s">
        <v>1919</v>
      </c>
      <c r="AG162" s="117" t="s">
        <v>1028</v>
      </c>
      <c r="AH162" s="117" t="s">
        <v>1020</v>
      </c>
      <c r="AI162" s="117" t="s">
        <v>1020</v>
      </c>
      <c r="AJ162" s="117">
        <v>1</v>
      </c>
      <c r="AK162" s="116"/>
      <c r="AL162" s="117"/>
      <c r="AM162" s="117"/>
      <c r="AN162" s="116"/>
      <c r="AO162" s="111">
        <v>45864</v>
      </c>
      <c r="AP162" s="111">
        <v>45864</v>
      </c>
      <c r="AQ162" s="110"/>
      <c r="AR162" s="109" t="s">
        <v>1010</v>
      </c>
      <c r="AS162" s="109"/>
      <c r="AT162" s="109" t="s">
        <v>1990</v>
      </c>
      <c r="AU162" s="109">
        <v>89378046</v>
      </c>
      <c r="AV162" s="109"/>
    </row>
    <row r="163" spans="1:48" s="142" customFormat="1" ht="16.5" hidden="1" customHeight="1">
      <c r="A163" s="119" t="s">
        <v>1989</v>
      </c>
      <c r="B163" s="187"/>
      <c r="C163" s="247">
        <v>458607</v>
      </c>
      <c r="D163" s="260" t="s">
        <v>13</v>
      </c>
      <c r="E163" s="262" t="s">
        <v>1987</v>
      </c>
      <c r="F163" s="261" t="s">
        <v>1986</v>
      </c>
      <c r="G163" s="116" t="s">
        <v>38</v>
      </c>
      <c r="H163" s="116" t="s">
        <v>76</v>
      </c>
      <c r="I163" s="116" t="s">
        <v>16</v>
      </c>
      <c r="J163" s="117" t="s">
        <v>17</v>
      </c>
      <c r="K163" s="116" t="s">
        <v>18</v>
      </c>
      <c r="L163" s="116" t="s">
        <v>19</v>
      </c>
      <c r="M163" s="181">
        <v>1040</v>
      </c>
      <c r="N163" s="181">
        <v>1054</v>
      </c>
      <c r="O163" s="181">
        <v>14</v>
      </c>
      <c r="P163" s="181"/>
      <c r="Q163" s="175">
        <v>44635</v>
      </c>
      <c r="R163" s="175">
        <v>44665</v>
      </c>
      <c r="S163" s="124">
        <f t="shared" si="5"/>
        <v>44672</v>
      </c>
      <c r="T163" s="123">
        <f t="shared" si="6"/>
        <v>4</v>
      </c>
      <c r="U163" s="225">
        <v>134.82</v>
      </c>
      <c r="V163" s="150">
        <v>2278801</v>
      </c>
      <c r="W163" s="188">
        <v>44726</v>
      </c>
      <c r="X163" s="225">
        <v>134.82</v>
      </c>
      <c r="Y163" s="177"/>
      <c r="Z163" s="176"/>
      <c r="AA163" s="175"/>
      <c r="AB163" s="175"/>
      <c r="AC163" s="116" t="s">
        <v>781</v>
      </c>
      <c r="AD163" s="116" t="s">
        <v>1985</v>
      </c>
      <c r="AE163" s="116" t="s">
        <v>1984</v>
      </c>
      <c r="AF163" s="116" t="s">
        <v>1919</v>
      </c>
      <c r="AG163" s="117" t="s">
        <v>1028</v>
      </c>
      <c r="AH163" s="117" t="s">
        <v>1020</v>
      </c>
      <c r="AI163" s="117" t="s">
        <v>1020</v>
      </c>
      <c r="AJ163" s="117">
        <v>1</v>
      </c>
      <c r="AK163" s="116"/>
      <c r="AL163" s="117"/>
      <c r="AM163" s="117"/>
      <c r="AN163" s="116"/>
      <c r="AO163" s="111">
        <v>45864</v>
      </c>
      <c r="AP163" s="111">
        <v>45864</v>
      </c>
      <c r="AQ163" s="110"/>
      <c r="AR163" s="109" t="s">
        <v>1010</v>
      </c>
      <c r="AS163" s="109"/>
      <c r="AT163" s="109"/>
      <c r="AU163" s="109"/>
      <c r="AV163" s="109"/>
    </row>
    <row r="164" spans="1:48" s="142" customFormat="1" ht="16.5" hidden="1" customHeight="1">
      <c r="A164" s="119" t="s">
        <v>1988</v>
      </c>
      <c r="B164" s="187"/>
      <c r="C164" s="247">
        <v>458607</v>
      </c>
      <c r="D164" s="260" t="s">
        <v>13</v>
      </c>
      <c r="E164" s="262" t="s">
        <v>1987</v>
      </c>
      <c r="F164" s="261" t="s">
        <v>1986</v>
      </c>
      <c r="G164" s="116" t="s">
        <v>38</v>
      </c>
      <c r="H164" s="116" t="s">
        <v>76</v>
      </c>
      <c r="I164" s="116" t="s">
        <v>16</v>
      </c>
      <c r="J164" s="117" t="s">
        <v>17</v>
      </c>
      <c r="K164" s="116" t="s">
        <v>18</v>
      </c>
      <c r="L164" s="116" t="s">
        <v>19</v>
      </c>
      <c r="M164" s="181">
        <v>46518</v>
      </c>
      <c r="N164" s="181">
        <v>47141</v>
      </c>
      <c r="O164" s="181">
        <v>623</v>
      </c>
      <c r="P164" s="181"/>
      <c r="Q164" s="175">
        <v>44635</v>
      </c>
      <c r="R164" s="175">
        <v>44665</v>
      </c>
      <c r="S164" s="124">
        <f t="shared" si="5"/>
        <v>44672</v>
      </c>
      <c r="T164" s="123">
        <f t="shared" si="6"/>
        <v>4</v>
      </c>
      <c r="U164" s="150">
        <v>6466.74</v>
      </c>
      <c r="V164" s="150">
        <v>2278790</v>
      </c>
      <c r="W164" s="188">
        <v>44726</v>
      </c>
      <c r="X164" s="150">
        <v>6466.74</v>
      </c>
      <c r="Y164" s="177"/>
      <c r="Z164" s="176"/>
      <c r="AA164" s="175"/>
      <c r="AB164" s="175"/>
      <c r="AC164" s="116" t="s">
        <v>781</v>
      </c>
      <c r="AD164" s="116" t="s">
        <v>1985</v>
      </c>
      <c r="AE164" s="116" t="s">
        <v>1984</v>
      </c>
      <c r="AF164" s="116" t="s">
        <v>1919</v>
      </c>
      <c r="AG164" s="117" t="s">
        <v>1028</v>
      </c>
      <c r="AH164" s="117" t="s">
        <v>1020</v>
      </c>
      <c r="AI164" s="117" t="s">
        <v>1020</v>
      </c>
      <c r="AJ164" s="117">
        <v>1</v>
      </c>
      <c r="AK164" s="116"/>
      <c r="AL164" s="117"/>
      <c r="AM164" s="117"/>
      <c r="AN164" s="116"/>
      <c r="AO164" s="111">
        <v>45864</v>
      </c>
      <c r="AP164" s="111">
        <v>45864</v>
      </c>
      <c r="AQ164" s="110"/>
      <c r="AR164" s="109" t="s">
        <v>1010</v>
      </c>
      <c r="AS164" s="109"/>
      <c r="AT164" s="109"/>
      <c r="AU164" s="109"/>
      <c r="AV164" s="109"/>
    </row>
    <row r="165" spans="1:48" s="142" customFormat="1" ht="16.5" customHeight="1">
      <c r="A165" s="119" t="s">
        <v>290</v>
      </c>
      <c r="B165" s="251"/>
      <c r="C165" s="118"/>
      <c r="D165" s="260" t="s">
        <v>47</v>
      </c>
      <c r="E165" s="145"/>
      <c r="F165" s="145"/>
      <c r="G165" s="116" t="s">
        <v>38</v>
      </c>
      <c r="H165" s="116" t="s">
        <v>201</v>
      </c>
      <c r="I165" s="116" t="s">
        <v>16</v>
      </c>
      <c r="J165" s="118" t="s">
        <v>17</v>
      </c>
      <c r="K165" s="145" t="s">
        <v>18</v>
      </c>
      <c r="L165" s="145"/>
      <c r="M165" s="151"/>
      <c r="N165" s="151"/>
      <c r="O165" s="151"/>
      <c r="P165" s="151"/>
      <c r="Q165" s="125"/>
      <c r="R165" s="125"/>
      <c r="S165" s="124">
        <f t="shared" si="5"/>
        <v>7</v>
      </c>
      <c r="T165" s="123">
        <f t="shared" si="6"/>
        <v>1</v>
      </c>
      <c r="U165" s="121"/>
      <c r="V165" s="150"/>
      <c r="W165" s="146"/>
      <c r="X165" s="149"/>
      <c r="Y165" s="148"/>
      <c r="Z165" s="147"/>
      <c r="AA165" s="146"/>
      <c r="AB165" s="146"/>
      <c r="AC165" s="145"/>
      <c r="AD165" s="145" t="s">
        <v>1983</v>
      </c>
      <c r="AE165" s="119" t="s">
        <v>1982</v>
      </c>
      <c r="AF165" s="119" t="s">
        <v>1981</v>
      </c>
      <c r="AG165" s="118" t="s">
        <v>1028</v>
      </c>
      <c r="AH165" s="117" t="s">
        <v>1017</v>
      </c>
      <c r="AI165" s="117" t="s">
        <v>2521</v>
      </c>
      <c r="AJ165" s="117">
        <v>1</v>
      </c>
      <c r="AK165" s="143"/>
      <c r="AL165" s="144"/>
      <c r="AM165" s="144"/>
      <c r="AN165" s="143"/>
      <c r="AO165" s="111">
        <v>45451</v>
      </c>
      <c r="AP165" s="111">
        <v>45451</v>
      </c>
      <c r="AQ165" s="110"/>
      <c r="AR165" s="109">
        <v>12</v>
      </c>
      <c r="AS165" s="109"/>
      <c r="AT165" s="109"/>
      <c r="AU165" s="109"/>
      <c r="AV165" s="109"/>
    </row>
    <row r="166" spans="1:48" s="142" customFormat="1" ht="16.5" hidden="1" customHeight="1">
      <c r="A166" s="116" t="s">
        <v>291</v>
      </c>
      <c r="B166" s="187" t="s">
        <v>292</v>
      </c>
      <c r="C166" s="118">
        <v>107338</v>
      </c>
      <c r="D166" s="244" t="s">
        <v>64</v>
      </c>
      <c r="E166" s="259" t="s">
        <v>1980</v>
      </c>
      <c r="F166" s="258" t="s">
        <v>1979</v>
      </c>
      <c r="G166" s="116" t="s">
        <v>14</v>
      </c>
      <c r="H166" s="116" t="s">
        <v>67</v>
      </c>
      <c r="I166" s="116" t="s">
        <v>16</v>
      </c>
      <c r="J166" s="117" t="s">
        <v>17</v>
      </c>
      <c r="K166" s="116" t="s">
        <v>18</v>
      </c>
      <c r="L166" s="116"/>
      <c r="M166" s="181"/>
      <c r="N166" s="181"/>
      <c r="O166" s="181"/>
      <c r="P166" s="181"/>
      <c r="Q166" s="175">
        <v>44650</v>
      </c>
      <c r="R166" s="175">
        <v>44679</v>
      </c>
      <c r="S166" s="124">
        <f t="shared" si="5"/>
        <v>44686</v>
      </c>
      <c r="T166" s="123">
        <f t="shared" si="6"/>
        <v>1</v>
      </c>
      <c r="U166" s="241">
        <v>1728</v>
      </c>
      <c r="V166" s="249">
        <v>2265432</v>
      </c>
      <c r="W166" s="188">
        <v>44686</v>
      </c>
      <c r="X166" s="178">
        <v>1728</v>
      </c>
      <c r="Y166" s="177">
        <v>1</v>
      </c>
      <c r="Z166" s="176"/>
      <c r="AA166" s="175"/>
      <c r="AB166" s="175">
        <v>44407</v>
      </c>
      <c r="AC166" s="116" t="s">
        <v>781</v>
      </c>
      <c r="AD166" s="116" t="s">
        <v>1978</v>
      </c>
      <c r="AE166" s="116" t="s">
        <v>1977</v>
      </c>
      <c r="AF166" s="116" t="s">
        <v>1934</v>
      </c>
      <c r="AG166" s="117" t="s">
        <v>1028</v>
      </c>
      <c r="AH166" s="117" t="s">
        <v>1017</v>
      </c>
      <c r="AI166" s="117" t="s">
        <v>1020</v>
      </c>
      <c r="AJ166" s="117">
        <v>1</v>
      </c>
      <c r="AK166" s="116"/>
      <c r="AL166" s="117"/>
      <c r="AM166" s="117"/>
      <c r="AN166" s="116"/>
      <c r="AO166" s="111">
        <v>45483</v>
      </c>
      <c r="AP166" s="111">
        <v>45483</v>
      </c>
      <c r="AQ166" s="110"/>
      <c r="AR166" s="109">
        <v>12</v>
      </c>
      <c r="AS166" s="109"/>
      <c r="AT166" s="109"/>
      <c r="AU166" s="109"/>
      <c r="AV166" s="109"/>
    </row>
    <row r="167" spans="1:48" s="142" customFormat="1" ht="16.5" hidden="1" customHeight="1">
      <c r="A167" s="116" t="s">
        <v>291</v>
      </c>
      <c r="B167" s="187" t="s">
        <v>293</v>
      </c>
      <c r="C167" s="118">
        <v>107338</v>
      </c>
      <c r="D167" s="244" t="s">
        <v>64</v>
      </c>
      <c r="E167" s="259" t="s">
        <v>1980</v>
      </c>
      <c r="F167" s="258" t="s">
        <v>1979</v>
      </c>
      <c r="G167" s="116" t="s">
        <v>14</v>
      </c>
      <c r="H167" s="116" t="s">
        <v>67</v>
      </c>
      <c r="I167" s="116" t="s">
        <v>16</v>
      </c>
      <c r="J167" s="117" t="s">
        <v>17</v>
      </c>
      <c r="K167" s="116" t="s">
        <v>18</v>
      </c>
      <c r="L167" s="116"/>
      <c r="M167" s="181"/>
      <c r="N167" s="181"/>
      <c r="O167" s="181"/>
      <c r="P167" s="181"/>
      <c r="Q167" s="175">
        <v>44650</v>
      </c>
      <c r="R167" s="175">
        <v>44679</v>
      </c>
      <c r="S167" s="124">
        <f t="shared" si="5"/>
        <v>44686</v>
      </c>
      <c r="T167" s="123">
        <f t="shared" si="6"/>
        <v>1</v>
      </c>
      <c r="U167" s="225">
        <v>2796</v>
      </c>
      <c r="V167" s="120">
        <v>2265436</v>
      </c>
      <c r="W167" s="188">
        <v>44686</v>
      </c>
      <c r="X167" s="225">
        <v>2796</v>
      </c>
      <c r="Y167" s="177">
        <v>1</v>
      </c>
      <c r="Z167" s="176"/>
      <c r="AA167" s="175"/>
      <c r="AB167" s="175">
        <v>44407</v>
      </c>
      <c r="AC167" s="116" t="s">
        <v>781</v>
      </c>
      <c r="AD167" s="116" t="s">
        <v>1978</v>
      </c>
      <c r="AE167" s="116" t="s">
        <v>1977</v>
      </c>
      <c r="AF167" s="116" t="s">
        <v>1934</v>
      </c>
      <c r="AG167" s="117" t="s">
        <v>1028</v>
      </c>
      <c r="AH167" s="117" t="s">
        <v>1017</v>
      </c>
      <c r="AI167" s="117" t="s">
        <v>1020</v>
      </c>
      <c r="AJ167" s="117">
        <v>1</v>
      </c>
      <c r="AK167" s="116"/>
      <c r="AL167" s="117"/>
      <c r="AM167" s="117"/>
      <c r="AN167" s="116"/>
      <c r="AO167" s="111">
        <v>45483</v>
      </c>
      <c r="AP167" s="111">
        <v>45483</v>
      </c>
      <c r="AQ167" s="110"/>
      <c r="AR167" s="109">
        <v>12</v>
      </c>
      <c r="AS167" s="109"/>
      <c r="AT167" s="109"/>
      <c r="AU167" s="109"/>
      <c r="AV167" s="109"/>
    </row>
    <row r="168" spans="1:48" s="142" customFormat="1" ht="16.5" hidden="1" customHeight="1">
      <c r="A168" s="116" t="s">
        <v>291</v>
      </c>
      <c r="B168" s="187" t="s">
        <v>294</v>
      </c>
      <c r="C168" s="118">
        <v>107338</v>
      </c>
      <c r="D168" s="244" t="s">
        <v>64</v>
      </c>
      <c r="E168" s="259" t="s">
        <v>1980</v>
      </c>
      <c r="F168" s="258" t="s">
        <v>1979</v>
      </c>
      <c r="G168" s="116" t="s">
        <v>14</v>
      </c>
      <c r="H168" s="116" t="s">
        <v>67</v>
      </c>
      <c r="I168" s="116" t="s">
        <v>16</v>
      </c>
      <c r="J168" s="117" t="s">
        <v>17</v>
      </c>
      <c r="K168" s="116" t="s">
        <v>18</v>
      </c>
      <c r="L168" s="116"/>
      <c r="M168" s="181"/>
      <c r="N168" s="181"/>
      <c r="O168" s="181"/>
      <c r="P168" s="181"/>
      <c r="Q168" s="175">
        <v>44650</v>
      </c>
      <c r="R168" s="175">
        <v>44679</v>
      </c>
      <c r="S168" s="124">
        <f t="shared" si="5"/>
        <v>44686</v>
      </c>
      <c r="T168" s="123">
        <f t="shared" si="6"/>
        <v>1</v>
      </c>
      <c r="U168" s="225">
        <v>2340</v>
      </c>
      <c r="V168" s="150">
        <v>2265438</v>
      </c>
      <c r="W168" s="188">
        <v>44686</v>
      </c>
      <c r="X168" s="149">
        <v>2340</v>
      </c>
      <c r="Y168" s="177">
        <v>1</v>
      </c>
      <c r="Z168" s="176"/>
      <c r="AA168" s="175"/>
      <c r="AB168" s="175">
        <v>44407</v>
      </c>
      <c r="AC168" s="116" t="s">
        <v>781</v>
      </c>
      <c r="AD168" s="116" t="s">
        <v>1978</v>
      </c>
      <c r="AE168" s="116" t="s">
        <v>1977</v>
      </c>
      <c r="AF168" s="116" t="s">
        <v>1934</v>
      </c>
      <c r="AG168" s="117" t="s">
        <v>1028</v>
      </c>
      <c r="AH168" s="117" t="s">
        <v>1017</v>
      </c>
      <c r="AI168" s="117" t="s">
        <v>1020</v>
      </c>
      <c r="AJ168" s="117">
        <v>1</v>
      </c>
      <c r="AK168" s="116"/>
      <c r="AL168" s="117"/>
      <c r="AM168" s="117"/>
      <c r="AN168" s="116"/>
      <c r="AO168" s="111">
        <v>45483</v>
      </c>
      <c r="AP168" s="111">
        <v>45483</v>
      </c>
      <c r="AQ168" s="110"/>
      <c r="AR168" s="109">
        <v>12</v>
      </c>
      <c r="AS168" s="109"/>
      <c r="AT168" s="109"/>
      <c r="AU168" s="109"/>
      <c r="AV168" s="109"/>
    </row>
    <row r="169" spans="1:48" s="142" customFormat="1" ht="16.5" hidden="1" customHeight="1">
      <c r="A169" s="116" t="s">
        <v>291</v>
      </c>
      <c r="B169" s="187" t="s">
        <v>295</v>
      </c>
      <c r="C169" s="118">
        <v>107338</v>
      </c>
      <c r="D169" s="244" t="s">
        <v>64</v>
      </c>
      <c r="E169" s="259" t="s">
        <v>1980</v>
      </c>
      <c r="F169" s="258" t="s">
        <v>1979</v>
      </c>
      <c r="G169" s="116" t="s">
        <v>14</v>
      </c>
      <c r="H169" s="116" t="s">
        <v>67</v>
      </c>
      <c r="I169" s="116" t="s">
        <v>16</v>
      </c>
      <c r="J169" s="117" t="s">
        <v>17</v>
      </c>
      <c r="K169" s="116" t="s">
        <v>18</v>
      </c>
      <c r="L169" s="116"/>
      <c r="M169" s="181"/>
      <c r="N169" s="181"/>
      <c r="O169" s="181"/>
      <c r="P169" s="181"/>
      <c r="Q169" s="175">
        <v>44650</v>
      </c>
      <c r="R169" s="175">
        <v>44679</v>
      </c>
      <c r="S169" s="124">
        <f t="shared" si="5"/>
        <v>44686</v>
      </c>
      <c r="T169" s="123">
        <f t="shared" si="6"/>
        <v>1</v>
      </c>
      <c r="U169" s="225">
        <v>3372</v>
      </c>
      <c r="V169" s="150">
        <v>2265641</v>
      </c>
      <c r="W169" s="188">
        <v>44686</v>
      </c>
      <c r="X169" s="149">
        <v>3372</v>
      </c>
      <c r="Y169" s="177">
        <v>1</v>
      </c>
      <c r="Z169" s="176"/>
      <c r="AA169" s="175"/>
      <c r="AB169" s="175">
        <v>44407</v>
      </c>
      <c r="AC169" s="116" t="s">
        <v>781</v>
      </c>
      <c r="AD169" s="116" t="s">
        <v>1978</v>
      </c>
      <c r="AE169" s="116" t="s">
        <v>1977</v>
      </c>
      <c r="AF169" s="116" t="s">
        <v>1934</v>
      </c>
      <c r="AG169" s="117" t="s">
        <v>1028</v>
      </c>
      <c r="AH169" s="117" t="s">
        <v>1017</v>
      </c>
      <c r="AI169" s="117" t="s">
        <v>1020</v>
      </c>
      <c r="AJ169" s="117">
        <v>1</v>
      </c>
      <c r="AK169" s="116"/>
      <c r="AL169" s="117"/>
      <c r="AM169" s="117"/>
      <c r="AN169" s="116"/>
      <c r="AO169" s="111">
        <v>45483</v>
      </c>
      <c r="AP169" s="111">
        <v>45483</v>
      </c>
      <c r="AQ169" s="110"/>
      <c r="AR169" s="109">
        <v>12</v>
      </c>
      <c r="AS169" s="109"/>
      <c r="AT169" s="109"/>
      <c r="AU169" s="109"/>
      <c r="AV169" s="109"/>
    </row>
    <row r="170" spans="1:48" s="142" customFormat="1" ht="16.5" hidden="1" customHeight="1">
      <c r="A170" s="116" t="s">
        <v>291</v>
      </c>
      <c r="B170" s="187" t="s">
        <v>296</v>
      </c>
      <c r="C170" s="118">
        <v>107338</v>
      </c>
      <c r="D170" s="244" t="s">
        <v>64</v>
      </c>
      <c r="E170" s="259" t="s">
        <v>1980</v>
      </c>
      <c r="F170" s="258" t="s">
        <v>1979</v>
      </c>
      <c r="G170" s="116" t="s">
        <v>14</v>
      </c>
      <c r="H170" s="116" t="s">
        <v>67</v>
      </c>
      <c r="I170" s="116" t="s">
        <v>16</v>
      </c>
      <c r="J170" s="117" t="s">
        <v>17</v>
      </c>
      <c r="K170" s="116" t="s">
        <v>18</v>
      </c>
      <c r="L170" s="116"/>
      <c r="M170" s="181"/>
      <c r="N170" s="181"/>
      <c r="O170" s="181"/>
      <c r="P170" s="181"/>
      <c r="Q170" s="175">
        <v>44650</v>
      </c>
      <c r="R170" s="175">
        <v>44679</v>
      </c>
      <c r="S170" s="124">
        <f t="shared" si="5"/>
        <v>44686</v>
      </c>
      <c r="T170" s="123">
        <f t="shared" si="6"/>
        <v>1</v>
      </c>
      <c r="U170" s="225">
        <v>4860</v>
      </c>
      <c r="V170" s="150">
        <v>2265644</v>
      </c>
      <c r="W170" s="188">
        <v>44686</v>
      </c>
      <c r="X170" s="254">
        <v>4860</v>
      </c>
      <c r="Y170" s="177">
        <v>1</v>
      </c>
      <c r="Z170" s="176"/>
      <c r="AA170" s="175"/>
      <c r="AB170" s="175">
        <v>44407</v>
      </c>
      <c r="AC170" s="116" t="s">
        <v>781</v>
      </c>
      <c r="AD170" s="116" t="s">
        <v>1978</v>
      </c>
      <c r="AE170" s="116" t="s">
        <v>1977</v>
      </c>
      <c r="AF170" s="116" t="s">
        <v>1934</v>
      </c>
      <c r="AG170" s="117" t="s">
        <v>1028</v>
      </c>
      <c r="AH170" s="117" t="s">
        <v>1017</v>
      </c>
      <c r="AI170" s="117" t="s">
        <v>1020</v>
      </c>
      <c r="AJ170" s="117">
        <v>1</v>
      </c>
      <c r="AK170" s="116"/>
      <c r="AL170" s="117"/>
      <c r="AM170" s="117"/>
      <c r="AN170" s="116"/>
      <c r="AO170" s="111">
        <v>45483</v>
      </c>
      <c r="AP170" s="111">
        <v>45483</v>
      </c>
      <c r="AQ170" s="110"/>
      <c r="AR170" s="109">
        <v>12</v>
      </c>
      <c r="AS170" s="109"/>
      <c r="AT170" s="109"/>
      <c r="AU170" s="109"/>
      <c r="AV170" s="109"/>
    </row>
    <row r="171" spans="1:48" s="142" customFormat="1" ht="16.5" hidden="1" customHeight="1">
      <c r="A171" s="116" t="s">
        <v>291</v>
      </c>
      <c r="B171" s="187" t="s">
        <v>297</v>
      </c>
      <c r="C171" s="118">
        <v>107338</v>
      </c>
      <c r="D171" s="244" t="s">
        <v>64</v>
      </c>
      <c r="E171" s="259" t="s">
        <v>1980</v>
      </c>
      <c r="F171" s="258" t="s">
        <v>1979</v>
      </c>
      <c r="G171" s="116" t="s">
        <v>14</v>
      </c>
      <c r="H171" s="116" t="s">
        <v>67</v>
      </c>
      <c r="I171" s="116" t="s">
        <v>16</v>
      </c>
      <c r="J171" s="117" t="s">
        <v>17</v>
      </c>
      <c r="K171" s="116" t="s">
        <v>18</v>
      </c>
      <c r="L171" s="116"/>
      <c r="M171" s="181"/>
      <c r="N171" s="181"/>
      <c r="O171" s="181"/>
      <c r="P171" s="181"/>
      <c r="Q171" s="175">
        <v>44650</v>
      </c>
      <c r="R171" s="175">
        <v>44679</v>
      </c>
      <c r="S171" s="124">
        <f t="shared" si="5"/>
        <v>44686</v>
      </c>
      <c r="T171" s="123">
        <f t="shared" si="6"/>
        <v>1</v>
      </c>
      <c r="U171" s="225">
        <v>3036</v>
      </c>
      <c r="V171" s="150">
        <v>2265646</v>
      </c>
      <c r="W171" s="188">
        <v>44686</v>
      </c>
      <c r="X171" s="149">
        <v>3036</v>
      </c>
      <c r="Y171" s="177">
        <v>1</v>
      </c>
      <c r="Z171" s="176"/>
      <c r="AA171" s="175"/>
      <c r="AB171" s="175">
        <v>44407</v>
      </c>
      <c r="AC171" s="116" t="s">
        <v>781</v>
      </c>
      <c r="AD171" s="116" t="s">
        <v>1978</v>
      </c>
      <c r="AE171" s="116" t="s">
        <v>1977</v>
      </c>
      <c r="AF171" s="116" t="s">
        <v>1934</v>
      </c>
      <c r="AG171" s="117" t="s">
        <v>1028</v>
      </c>
      <c r="AH171" s="117" t="s">
        <v>1017</v>
      </c>
      <c r="AI171" s="117" t="s">
        <v>1020</v>
      </c>
      <c r="AJ171" s="117">
        <v>1</v>
      </c>
      <c r="AK171" s="116"/>
      <c r="AL171" s="117"/>
      <c r="AM171" s="117"/>
      <c r="AN171" s="116"/>
      <c r="AO171" s="111">
        <v>45483</v>
      </c>
      <c r="AP171" s="111">
        <v>45483</v>
      </c>
      <c r="AQ171" s="110"/>
      <c r="AR171" s="109">
        <v>12</v>
      </c>
      <c r="AS171" s="109"/>
      <c r="AT171" s="109"/>
      <c r="AU171" s="109"/>
      <c r="AV171" s="109"/>
    </row>
    <row r="172" spans="1:48" s="142" customFormat="1" ht="16.5" hidden="1" customHeight="1">
      <c r="A172" s="116" t="s">
        <v>1976</v>
      </c>
      <c r="B172" s="187" t="s">
        <v>298</v>
      </c>
      <c r="C172" s="256">
        <v>446225</v>
      </c>
      <c r="D172" s="244" t="s">
        <v>48</v>
      </c>
      <c r="E172" s="119" t="s">
        <v>299</v>
      </c>
      <c r="F172" s="145" t="s">
        <v>300</v>
      </c>
      <c r="G172" s="116" t="s">
        <v>14</v>
      </c>
      <c r="H172" s="116" t="s">
        <v>83</v>
      </c>
      <c r="I172" s="116" t="s">
        <v>16</v>
      </c>
      <c r="J172" s="117" t="s">
        <v>17</v>
      </c>
      <c r="K172" s="116" t="s">
        <v>18</v>
      </c>
      <c r="L172" s="116"/>
      <c r="M172" s="181"/>
      <c r="N172" s="181"/>
      <c r="O172" s="181"/>
      <c r="P172" s="181"/>
      <c r="Q172" s="175">
        <v>44148</v>
      </c>
      <c r="R172" s="175">
        <v>44177</v>
      </c>
      <c r="S172" s="124">
        <f t="shared" si="5"/>
        <v>44184</v>
      </c>
      <c r="T172" s="123">
        <f t="shared" si="6"/>
        <v>3</v>
      </c>
      <c r="U172" s="225">
        <v>1340.26</v>
      </c>
      <c r="V172" s="255"/>
      <c r="W172" s="188">
        <v>44210</v>
      </c>
      <c r="X172" s="178"/>
      <c r="Y172" s="177"/>
      <c r="Z172" s="176"/>
      <c r="AA172" s="175"/>
      <c r="AB172" s="175"/>
      <c r="AC172" s="116" t="s">
        <v>782</v>
      </c>
      <c r="AD172" s="116"/>
      <c r="AE172" s="116" t="s">
        <v>1975</v>
      </c>
      <c r="AF172" s="116" t="s">
        <v>1974</v>
      </c>
      <c r="AG172" s="117" t="s">
        <v>1028</v>
      </c>
      <c r="AH172" s="117" t="s">
        <v>1017</v>
      </c>
      <c r="AI172" s="117" t="s">
        <v>1017</v>
      </c>
      <c r="AJ172" s="117">
        <v>1</v>
      </c>
      <c r="AK172" s="116"/>
      <c r="AL172" s="117"/>
      <c r="AM172" s="117"/>
      <c r="AN172" s="116"/>
      <c r="AO172" s="111">
        <v>44879</v>
      </c>
      <c r="AP172" s="111">
        <v>44879</v>
      </c>
      <c r="AQ172" s="110"/>
      <c r="AR172" s="109">
        <v>6</v>
      </c>
      <c r="AS172" s="109"/>
      <c r="AT172" s="109"/>
      <c r="AU172" s="109"/>
      <c r="AV172" s="109"/>
    </row>
    <row r="173" spans="1:48" s="142" customFormat="1" ht="16.5" hidden="1" customHeight="1">
      <c r="A173" s="116" t="s">
        <v>301</v>
      </c>
      <c r="B173" s="187" t="s">
        <v>302</v>
      </c>
      <c r="C173" s="245">
        <v>453227</v>
      </c>
      <c r="D173" s="244" t="s">
        <v>30</v>
      </c>
      <c r="E173" s="119" t="s">
        <v>34</v>
      </c>
      <c r="F173" s="257" t="s">
        <v>303</v>
      </c>
      <c r="G173" s="116" t="s">
        <v>14</v>
      </c>
      <c r="H173" s="116" t="s">
        <v>113</v>
      </c>
      <c r="I173" s="116" t="s">
        <v>16</v>
      </c>
      <c r="J173" s="117" t="s">
        <v>17</v>
      </c>
      <c r="K173" s="116" t="s">
        <v>18</v>
      </c>
      <c r="L173" s="116"/>
      <c r="M173" s="181"/>
      <c r="N173" s="181"/>
      <c r="O173" s="181"/>
      <c r="P173" s="181"/>
      <c r="Q173" s="175">
        <v>43647</v>
      </c>
      <c r="R173" s="175">
        <v>43667</v>
      </c>
      <c r="S173" s="124">
        <f t="shared" si="5"/>
        <v>43674</v>
      </c>
      <c r="T173" s="123">
        <f t="shared" si="6"/>
        <v>5</v>
      </c>
      <c r="U173" s="225">
        <v>2086.5</v>
      </c>
      <c r="V173" s="255"/>
      <c r="W173" s="188">
        <v>43724</v>
      </c>
      <c r="X173" s="178"/>
      <c r="Y173" s="177"/>
      <c r="Z173" s="176"/>
      <c r="AA173" s="175"/>
      <c r="AB173" s="175"/>
      <c r="AC173" s="116" t="s">
        <v>784</v>
      </c>
      <c r="AD173" s="116"/>
      <c r="AE173" s="116" t="s">
        <v>1973</v>
      </c>
      <c r="AF173" s="116" t="s">
        <v>1919</v>
      </c>
      <c r="AG173" s="117" t="s">
        <v>1028</v>
      </c>
      <c r="AH173" s="117" t="s">
        <v>1020</v>
      </c>
      <c r="AI173" s="117" t="s">
        <v>1020</v>
      </c>
      <c r="AJ173" s="117">
        <v>1</v>
      </c>
      <c r="AK173" s="116"/>
      <c r="AL173" s="117"/>
      <c r="AM173" s="117"/>
      <c r="AN173" s="116"/>
      <c r="AO173" s="111">
        <v>46449</v>
      </c>
      <c r="AP173" s="111">
        <v>46449</v>
      </c>
      <c r="AQ173" s="110"/>
      <c r="AR173" s="109" t="s">
        <v>1010</v>
      </c>
      <c r="AS173" s="109"/>
      <c r="AT173" s="109"/>
      <c r="AU173" s="109"/>
      <c r="AV173" s="109"/>
    </row>
    <row r="174" spans="1:48" s="142" customFormat="1" ht="16.5" hidden="1" customHeight="1">
      <c r="A174" s="116" t="s">
        <v>1970</v>
      </c>
      <c r="B174" s="187" t="s">
        <v>304</v>
      </c>
      <c r="C174" s="256">
        <v>447365</v>
      </c>
      <c r="D174" s="244" t="s">
        <v>30</v>
      </c>
      <c r="E174" s="119" t="s">
        <v>1969</v>
      </c>
      <c r="F174" s="145">
        <v>8391849</v>
      </c>
      <c r="G174" s="116" t="s">
        <v>14</v>
      </c>
      <c r="H174" s="116" t="s">
        <v>113</v>
      </c>
      <c r="I174" s="116" t="s">
        <v>16</v>
      </c>
      <c r="J174" s="117" t="s">
        <v>17</v>
      </c>
      <c r="K174" s="116" t="s">
        <v>18</v>
      </c>
      <c r="L174" s="116"/>
      <c r="M174" s="181"/>
      <c r="N174" s="181"/>
      <c r="O174" s="181"/>
      <c r="P174" s="181"/>
      <c r="Q174" s="175">
        <v>44361</v>
      </c>
      <c r="R174" s="175">
        <v>44390</v>
      </c>
      <c r="S174" s="124">
        <f t="shared" si="5"/>
        <v>44397</v>
      </c>
      <c r="T174" s="123">
        <f t="shared" si="6"/>
        <v>4</v>
      </c>
      <c r="U174" s="225">
        <v>1837.86</v>
      </c>
      <c r="V174" s="255">
        <v>2231814</v>
      </c>
      <c r="W174" s="188">
        <v>44585</v>
      </c>
      <c r="X174" s="254">
        <v>1837.86</v>
      </c>
      <c r="Y174" s="177">
        <v>6</v>
      </c>
      <c r="Z174" s="176"/>
      <c r="AA174" s="175"/>
      <c r="AB174" s="175"/>
      <c r="AC174" s="116" t="s">
        <v>781</v>
      </c>
      <c r="AD174" s="116" t="s">
        <v>1967</v>
      </c>
      <c r="AE174" s="116" t="s">
        <v>1972</v>
      </c>
      <c r="AF174" s="116" t="s">
        <v>1971</v>
      </c>
      <c r="AG174" s="117" t="s">
        <v>1028</v>
      </c>
      <c r="AH174" s="117" t="s">
        <v>1017</v>
      </c>
      <c r="AI174" s="117" t="s">
        <v>1020</v>
      </c>
      <c r="AJ174" s="117">
        <v>1</v>
      </c>
      <c r="AK174" s="116"/>
      <c r="AL174" s="117"/>
      <c r="AM174" s="117"/>
      <c r="AN174" s="116"/>
      <c r="AO174" s="111">
        <v>45212</v>
      </c>
      <c r="AP174" s="111">
        <v>45212</v>
      </c>
      <c r="AQ174" s="110"/>
      <c r="AR174" s="109">
        <v>12</v>
      </c>
      <c r="AS174" s="109"/>
      <c r="AT174" s="109"/>
      <c r="AU174" s="109"/>
      <c r="AV174" s="109"/>
    </row>
    <row r="175" spans="1:48" s="142" customFormat="1" ht="16.5" hidden="1" customHeight="1">
      <c r="A175" s="116" t="s">
        <v>1970</v>
      </c>
      <c r="B175" s="187" t="s">
        <v>304</v>
      </c>
      <c r="C175" s="253">
        <v>447365</v>
      </c>
      <c r="D175" s="244" t="s">
        <v>30</v>
      </c>
      <c r="E175" s="119" t="s">
        <v>1969</v>
      </c>
      <c r="F175" s="145">
        <v>8391849</v>
      </c>
      <c r="G175" s="116" t="s">
        <v>14</v>
      </c>
      <c r="H175" s="116" t="s">
        <v>113</v>
      </c>
      <c r="I175" s="116" t="s">
        <v>20</v>
      </c>
      <c r="J175" s="117" t="s">
        <v>17</v>
      </c>
      <c r="K175" s="116" t="s">
        <v>18</v>
      </c>
      <c r="L175" s="116"/>
      <c r="M175" s="181"/>
      <c r="N175" s="181"/>
      <c r="O175" s="181"/>
      <c r="P175" s="181"/>
      <c r="Q175" s="175">
        <v>43204</v>
      </c>
      <c r="R175" s="175">
        <v>43233</v>
      </c>
      <c r="S175" s="124">
        <f t="shared" si="5"/>
        <v>43240</v>
      </c>
      <c r="T175" s="123">
        <f t="shared" si="6"/>
        <v>4</v>
      </c>
      <c r="U175" s="225">
        <v>142.79</v>
      </c>
      <c r="V175" s="250"/>
      <c r="W175" s="188">
        <v>43257</v>
      </c>
      <c r="X175" s="178"/>
      <c r="Y175" s="177"/>
      <c r="Z175" s="176"/>
      <c r="AA175" s="175"/>
      <c r="AB175" s="175"/>
      <c r="AC175" s="116" t="s">
        <v>781</v>
      </c>
      <c r="AD175" s="116" t="s">
        <v>1963</v>
      </c>
      <c r="AE175" s="116" t="s">
        <v>1968</v>
      </c>
      <c r="AF175" s="116" t="s">
        <v>1965</v>
      </c>
      <c r="AG175" s="117" t="s">
        <v>1028</v>
      </c>
      <c r="AH175" s="117" t="s">
        <v>1017</v>
      </c>
      <c r="AI175" s="117" t="s">
        <v>1020</v>
      </c>
      <c r="AJ175" s="117">
        <v>1</v>
      </c>
      <c r="AK175" s="116"/>
      <c r="AL175" s="117"/>
      <c r="AM175" s="117"/>
      <c r="AN175" s="116"/>
      <c r="AO175" s="111">
        <v>44756</v>
      </c>
      <c r="AP175" s="111">
        <v>44756</v>
      </c>
      <c r="AQ175" s="110"/>
      <c r="AR175" s="109">
        <v>12</v>
      </c>
      <c r="AS175" s="109"/>
      <c r="AT175" s="109"/>
      <c r="AU175" s="109"/>
      <c r="AV175" s="109"/>
    </row>
    <row r="176" spans="1:48" s="142" customFormat="1" ht="16.5" hidden="1" customHeight="1">
      <c r="A176" s="116" t="s">
        <v>1964</v>
      </c>
      <c r="B176" s="187" t="s">
        <v>305</v>
      </c>
      <c r="C176" s="256">
        <v>447378</v>
      </c>
      <c r="D176" s="244" t="s">
        <v>30</v>
      </c>
      <c r="E176" s="119" t="s">
        <v>306</v>
      </c>
      <c r="F176" s="145" t="s">
        <v>307</v>
      </c>
      <c r="G176" s="116" t="s">
        <v>14</v>
      </c>
      <c r="H176" s="116" t="s">
        <v>113</v>
      </c>
      <c r="I176" s="116" t="s">
        <v>16</v>
      </c>
      <c r="J176" s="117" t="s">
        <v>17</v>
      </c>
      <c r="K176" s="116" t="s">
        <v>18</v>
      </c>
      <c r="L176" s="116"/>
      <c r="M176" s="181"/>
      <c r="N176" s="181"/>
      <c r="O176" s="181"/>
      <c r="P176" s="181"/>
      <c r="Q176" s="175">
        <v>44361</v>
      </c>
      <c r="R176" s="175">
        <v>44390</v>
      </c>
      <c r="S176" s="124">
        <f t="shared" si="5"/>
        <v>44397</v>
      </c>
      <c r="T176" s="123">
        <f t="shared" si="6"/>
        <v>4</v>
      </c>
      <c r="U176" s="225">
        <v>1872.46</v>
      </c>
      <c r="V176" s="255">
        <v>2231820</v>
      </c>
      <c r="W176" s="188">
        <v>44585</v>
      </c>
      <c r="X176" s="254">
        <v>1872.46</v>
      </c>
      <c r="Y176" s="177">
        <v>6</v>
      </c>
      <c r="Z176" s="176"/>
      <c r="AA176" s="175"/>
      <c r="AB176" s="175"/>
      <c r="AC176" s="116" t="s">
        <v>781</v>
      </c>
      <c r="AD176" s="116" t="s">
        <v>1967</v>
      </c>
      <c r="AE176" s="116" t="s">
        <v>1966</v>
      </c>
      <c r="AF176" s="116" t="s">
        <v>1965</v>
      </c>
      <c r="AG176" s="117" t="s">
        <v>1028</v>
      </c>
      <c r="AH176" s="117" t="s">
        <v>1017</v>
      </c>
      <c r="AI176" s="117" t="s">
        <v>1020</v>
      </c>
      <c r="AJ176" s="117">
        <v>1</v>
      </c>
      <c r="AK176" s="116"/>
      <c r="AL176" s="117"/>
      <c r="AM176" s="117"/>
      <c r="AN176" s="116"/>
      <c r="AO176" s="111">
        <v>44902</v>
      </c>
      <c r="AP176" s="111">
        <v>44902</v>
      </c>
      <c r="AQ176" s="110"/>
      <c r="AR176" s="109">
        <v>12</v>
      </c>
      <c r="AS176" s="109"/>
      <c r="AT176" s="109"/>
      <c r="AU176" s="109"/>
      <c r="AV176" s="109"/>
    </row>
    <row r="177" spans="1:48" s="142" customFormat="1" ht="16.5" hidden="1" customHeight="1">
      <c r="A177" s="116" t="s">
        <v>1964</v>
      </c>
      <c r="B177" s="187" t="s">
        <v>305</v>
      </c>
      <c r="C177" s="253">
        <v>447378</v>
      </c>
      <c r="D177" s="244" t="s">
        <v>30</v>
      </c>
      <c r="E177" s="119" t="s">
        <v>308</v>
      </c>
      <c r="F177" s="145">
        <v>8391849</v>
      </c>
      <c r="G177" s="116" t="s">
        <v>14</v>
      </c>
      <c r="H177" s="116" t="s">
        <v>113</v>
      </c>
      <c r="I177" s="116" t="s">
        <v>20</v>
      </c>
      <c r="J177" s="117" t="s">
        <v>17</v>
      </c>
      <c r="K177" s="116" t="s">
        <v>18</v>
      </c>
      <c r="L177" s="116"/>
      <c r="M177" s="181"/>
      <c r="N177" s="181"/>
      <c r="O177" s="181"/>
      <c r="P177" s="181"/>
      <c r="Q177" s="175">
        <v>43204</v>
      </c>
      <c r="R177" s="175">
        <v>43233</v>
      </c>
      <c r="S177" s="124">
        <f t="shared" si="5"/>
        <v>43240</v>
      </c>
      <c r="T177" s="123">
        <f t="shared" si="6"/>
        <v>4</v>
      </c>
      <c r="U177" s="225">
        <v>138.69999999999999</v>
      </c>
      <c r="V177" s="250"/>
      <c r="W177" s="188">
        <v>43257</v>
      </c>
      <c r="X177" s="178"/>
      <c r="Y177" s="177"/>
      <c r="Z177" s="176"/>
      <c r="AA177" s="175"/>
      <c r="AB177" s="175"/>
      <c r="AC177" s="116" t="s">
        <v>781</v>
      </c>
      <c r="AD177" s="226" t="s">
        <v>1963</v>
      </c>
      <c r="AE177" s="116" t="s">
        <v>1962</v>
      </c>
      <c r="AF177" s="116" t="s">
        <v>1929</v>
      </c>
      <c r="AG177" s="117" t="s">
        <v>1035</v>
      </c>
      <c r="AH177" s="117" t="s">
        <v>1020</v>
      </c>
      <c r="AI177" s="117" t="s">
        <v>1020</v>
      </c>
      <c r="AJ177" s="117">
        <v>1</v>
      </c>
      <c r="AK177" s="116"/>
      <c r="AL177" s="117"/>
      <c r="AM177" s="117"/>
      <c r="AN177" s="116"/>
      <c r="AO177" s="111">
        <v>41844</v>
      </c>
      <c r="AP177" s="111" t="s">
        <v>1010</v>
      </c>
      <c r="AQ177" s="110" t="s">
        <v>1035</v>
      </c>
      <c r="AR177" s="109" t="s">
        <v>1010</v>
      </c>
      <c r="AS177" s="109"/>
      <c r="AT177" s="109"/>
      <c r="AU177" s="109"/>
      <c r="AV177" s="109"/>
    </row>
    <row r="178" spans="1:48" s="142" customFormat="1" ht="16.5" hidden="1" customHeight="1">
      <c r="A178" s="119" t="s">
        <v>309</v>
      </c>
      <c r="B178" s="187" t="s">
        <v>310</v>
      </c>
      <c r="C178" s="245">
        <v>457597</v>
      </c>
      <c r="D178" s="244" t="s">
        <v>48</v>
      </c>
      <c r="E178" s="119" t="s">
        <v>1961</v>
      </c>
      <c r="F178" s="145">
        <v>9277025098</v>
      </c>
      <c r="G178" s="119" t="s">
        <v>14</v>
      </c>
      <c r="H178" s="116" t="s">
        <v>311</v>
      </c>
      <c r="I178" s="116" t="s">
        <v>16</v>
      </c>
      <c r="J178" s="117" t="s">
        <v>17</v>
      </c>
      <c r="K178" s="116" t="s">
        <v>18</v>
      </c>
      <c r="L178" s="116"/>
      <c r="M178" s="181"/>
      <c r="N178" s="181"/>
      <c r="O178" s="181"/>
      <c r="P178" s="181"/>
      <c r="Q178" s="175">
        <v>44543</v>
      </c>
      <c r="R178" s="175">
        <v>44573</v>
      </c>
      <c r="S178" s="124">
        <f t="shared" si="5"/>
        <v>44580</v>
      </c>
      <c r="T178" s="123">
        <f t="shared" si="6"/>
        <v>4</v>
      </c>
      <c r="U178" s="225">
        <v>1933.09</v>
      </c>
      <c r="V178" s="120">
        <v>2247987</v>
      </c>
      <c r="W178" s="188">
        <v>44634</v>
      </c>
      <c r="X178" s="149">
        <v>1933.09</v>
      </c>
      <c r="Y178" s="177">
        <v>1</v>
      </c>
      <c r="Z178" s="176"/>
      <c r="AA178" s="175"/>
      <c r="AB178" s="175"/>
      <c r="AC178" s="116" t="s">
        <v>781</v>
      </c>
      <c r="AD178" s="116" t="s">
        <v>1960</v>
      </c>
      <c r="AE178" s="116" t="s">
        <v>1959</v>
      </c>
      <c r="AF178" s="116" t="s">
        <v>1958</v>
      </c>
      <c r="AG178" s="117" t="s">
        <v>1028</v>
      </c>
      <c r="AH178" s="117" t="s">
        <v>1017</v>
      </c>
      <c r="AI178" s="117" t="s">
        <v>1020</v>
      </c>
      <c r="AJ178" s="117">
        <v>1</v>
      </c>
      <c r="AK178" s="116"/>
      <c r="AL178" s="117"/>
      <c r="AM178" s="117"/>
      <c r="AN178" s="116"/>
      <c r="AO178" s="111">
        <v>44587</v>
      </c>
      <c r="AP178" s="111">
        <v>44587</v>
      </c>
      <c r="AQ178" s="110"/>
      <c r="AR178" s="109">
        <v>12</v>
      </c>
      <c r="AS178" s="109"/>
      <c r="AT178" s="109"/>
      <c r="AU178" s="109"/>
      <c r="AV178" s="109"/>
    </row>
    <row r="179" spans="1:48" s="142" customFormat="1" ht="16.5" customHeight="1">
      <c r="A179" s="116" t="s">
        <v>312</v>
      </c>
      <c r="B179" s="198"/>
      <c r="C179" s="117">
        <v>456294</v>
      </c>
      <c r="D179" s="246" t="s">
        <v>116</v>
      </c>
      <c r="E179" s="116" t="s">
        <v>1957</v>
      </c>
      <c r="F179" s="116" t="s">
        <v>1956</v>
      </c>
      <c r="G179" s="116" t="s">
        <v>25</v>
      </c>
      <c r="H179" s="116" t="s">
        <v>26</v>
      </c>
      <c r="I179" s="116" t="s">
        <v>49</v>
      </c>
      <c r="J179" s="117" t="s">
        <v>27</v>
      </c>
      <c r="K179" s="116" t="s">
        <v>18</v>
      </c>
      <c r="L179" s="116"/>
      <c r="M179" s="181"/>
      <c r="N179" s="181"/>
      <c r="O179" s="181"/>
      <c r="P179" s="181"/>
      <c r="Q179" s="175">
        <v>44470</v>
      </c>
      <c r="R179" s="175">
        <v>44500</v>
      </c>
      <c r="S179" s="124">
        <f t="shared" si="5"/>
        <v>44507</v>
      </c>
      <c r="T179" s="123">
        <f t="shared" si="6"/>
        <v>2</v>
      </c>
      <c r="U179" s="241">
        <v>582.33000000000004</v>
      </c>
      <c r="V179" s="249">
        <v>2224292</v>
      </c>
      <c r="W179" s="188">
        <v>44558</v>
      </c>
      <c r="X179" s="252">
        <v>582.33000000000004</v>
      </c>
      <c r="Y179" s="177">
        <v>8</v>
      </c>
      <c r="Z179" s="176"/>
      <c r="AA179" s="132" t="s">
        <v>1955</v>
      </c>
      <c r="AB179" s="175"/>
      <c r="AC179" s="116" t="s">
        <v>783</v>
      </c>
      <c r="AD179" s="116" t="s">
        <v>1954</v>
      </c>
      <c r="AE179" s="116" t="s">
        <v>1953</v>
      </c>
      <c r="AF179" s="116" t="s">
        <v>1952</v>
      </c>
      <c r="AG179" s="117" t="s">
        <v>1028</v>
      </c>
      <c r="AH179" s="117" t="s">
        <v>1020</v>
      </c>
      <c r="AI179" s="117" t="s">
        <v>2521</v>
      </c>
      <c r="AJ179" s="117">
        <v>1</v>
      </c>
      <c r="AK179" s="116" t="s">
        <v>1951</v>
      </c>
      <c r="AL179" s="117"/>
      <c r="AM179" s="117"/>
      <c r="AN179" s="116"/>
      <c r="AO179" s="111">
        <v>45442</v>
      </c>
      <c r="AP179" s="111">
        <v>45442</v>
      </c>
      <c r="AQ179" s="110"/>
      <c r="AR179" s="109" t="s">
        <v>1010</v>
      </c>
      <c r="AS179" s="109"/>
      <c r="AT179" s="109"/>
      <c r="AU179" s="109"/>
      <c r="AV179" s="109"/>
    </row>
    <row r="180" spans="1:48" s="142" customFormat="1" ht="16.5" hidden="1" customHeight="1">
      <c r="A180" s="119" t="s">
        <v>313</v>
      </c>
      <c r="B180" s="251"/>
      <c r="C180" s="118" t="s">
        <v>314</v>
      </c>
      <c r="D180" s="244" t="s">
        <v>315</v>
      </c>
      <c r="E180" s="145"/>
      <c r="F180" s="145"/>
      <c r="G180" s="116" t="s">
        <v>38</v>
      </c>
      <c r="H180" s="118" t="s">
        <v>55</v>
      </c>
      <c r="I180" s="116" t="s">
        <v>16</v>
      </c>
      <c r="J180" s="118" t="s">
        <v>17</v>
      </c>
      <c r="K180" s="145" t="s">
        <v>18</v>
      </c>
      <c r="L180" s="145"/>
      <c r="M180" s="151"/>
      <c r="N180" s="151"/>
      <c r="O180" s="151"/>
      <c r="P180" s="151"/>
      <c r="Q180" s="125"/>
      <c r="R180" s="125"/>
      <c r="S180" s="124">
        <f t="shared" si="5"/>
        <v>7</v>
      </c>
      <c r="T180" s="123">
        <f t="shared" si="6"/>
        <v>1</v>
      </c>
      <c r="U180" s="121"/>
      <c r="V180" s="150"/>
      <c r="W180" s="146"/>
      <c r="X180" s="149"/>
      <c r="Y180" s="148"/>
      <c r="Z180" s="147"/>
      <c r="AA180" s="146"/>
      <c r="AB180" s="146"/>
      <c r="AC180" s="145"/>
      <c r="AD180" s="145" t="s">
        <v>1950</v>
      </c>
      <c r="AE180" s="119" t="s">
        <v>1949</v>
      </c>
      <c r="AF180" s="119" t="s">
        <v>1946</v>
      </c>
      <c r="AG180" s="118" t="s">
        <v>1035</v>
      </c>
      <c r="AH180" s="117" t="s">
        <v>1020</v>
      </c>
      <c r="AI180" s="117" t="s">
        <v>1020</v>
      </c>
      <c r="AJ180" s="117">
        <v>1</v>
      </c>
      <c r="AK180" s="143"/>
      <c r="AL180" s="144"/>
      <c r="AM180" s="144"/>
      <c r="AN180" s="143"/>
      <c r="AO180" s="111">
        <v>44795</v>
      </c>
      <c r="AP180" s="111">
        <v>44795</v>
      </c>
      <c r="AQ180" s="110"/>
      <c r="AR180" s="109">
        <v>6</v>
      </c>
      <c r="AS180" s="109"/>
      <c r="AT180" s="109"/>
      <c r="AU180" s="109"/>
      <c r="AV180" s="109"/>
    </row>
    <row r="181" spans="1:48" s="142" customFormat="1" ht="16.5" hidden="1" customHeight="1">
      <c r="A181" s="119" t="s">
        <v>316</v>
      </c>
      <c r="B181" s="251"/>
      <c r="C181" s="118" t="s">
        <v>314</v>
      </c>
      <c r="D181" s="244" t="s">
        <v>315</v>
      </c>
      <c r="E181" s="145"/>
      <c r="F181" s="145"/>
      <c r="G181" s="116" t="s">
        <v>38</v>
      </c>
      <c r="H181" s="118" t="s">
        <v>55</v>
      </c>
      <c r="I181" s="116" t="s">
        <v>16</v>
      </c>
      <c r="J181" s="118" t="s">
        <v>17</v>
      </c>
      <c r="K181" s="145" t="s">
        <v>18</v>
      </c>
      <c r="L181" s="145"/>
      <c r="M181" s="151"/>
      <c r="N181" s="151"/>
      <c r="O181" s="151"/>
      <c r="P181" s="151"/>
      <c r="Q181" s="125"/>
      <c r="R181" s="125"/>
      <c r="S181" s="124">
        <f t="shared" si="5"/>
        <v>7</v>
      </c>
      <c r="T181" s="123">
        <f t="shared" si="6"/>
        <v>1</v>
      </c>
      <c r="U181" s="121"/>
      <c r="V181" s="150"/>
      <c r="W181" s="146"/>
      <c r="X181" s="149"/>
      <c r="Y181" s="148"/>
      <c r="Z181" s="147"/>
      <c r="AA181" s="146"/>
      <c r="AB181" s="146"/>
      <c r="AC181" s="145"/>
      <c r="AD181" s="145" t="s">
        <v>1948</v>
      </c>
      <c r="AE181" s="119" t="s">
        <v>1947</v>
      </c>
      <c r="AF181" s="119" t="s">
        <v>1946</v>
      </c>
      <c r="AG181" s="118" t="s">
        <v>1035</v>
      </c>
      <c r="AH181" s="117" t="s">
        <v>1020</v>
      </c>
      <c r="AI181" s="117" t="s">
        <v>1020</v>
      </c>
      <c r="AJ181" s="117">
        <v>1</v>
      </c>
      <c r="AK181" s="143"/>
      <c r="AL181" s="144"/>
      <c r="AM181" s="144"/>
      <c r="AN181" s="143"/>
      <c r="AO181" s="111">
        <v>44774</v>
      </c>
      <c r="AP181" s="111">
        <v>44774</v>
      </c>
      <c r="AQ181" s="110"/>
      <c r="AR181" s="109">
        <v>6</v>
      </c>
      <c r="AS181" s="109"/>
      <c r="AT181" s="109"/>
      <c r="AU181" s="109"/>
      <c r="AV181" s="109"/>
    </row>
    <row r="182" spans="1:48" s="142" customFormat="1" ht="16.5" hidden="1" customHeight="1">
      <c r="A182" s="119" t="s">
        <v>317</v>
      </c>
      <c r="B182" s="251"/>
      <c r="C182" s="118" t="s">
        <v>314</v>
      </c>
      <c r="D182" s="244" t="s">
        <v>315</v>
      </c>
      <c r="E182" s="145"/>
      <c r="F182" s="145"/>
      <c r="G182" s="116" t="s">
        <v>38</v>
      </c>
      <c r="H182" s="118" t="s">
        <v>55</v>
      </c>
      <c r="I182" s="116" t="s">
        <v>16</v>
      </c>
      <c r="J182" s="118" t="s">
        <v>17</v>
      </c>
      <c r="K182" s="145" t="s">
        <v>18</v>
      </c>
      <c r="L182" s="145"/>
      <c r="M182" s="151"/>
      <c r="N182" s="151"/>
      <c r="O182" s="151"/>
      <c r="P182" s="151"/>
      <c r="Q182" s="125"/>
      <c r="R182" s="125"/>
      <c r="S182" s="124">
        <f t="shared" si="5"/>
        <v>7</v>
      </c>
      <c r="T182" s="123">
        <f t="shared" si="6"/>
        <v>1</v>
      </c>
      <c r="U182" s="121"/>
      <c r="V182" s="150"/>
      <c r="W182" s="146"/>
      <c r="X182" s="149"/>
      <c r="Y182" s="148"/>
      <c r="Z182" s="147"/>
      <c r="AA182" s="146"/>
      <c r="AB182" s="146"/>
      <c r="AC182" s="145"/>
      <c r="AD182" s="145" t="s">
        <v>1945</v>
      </c>
      <c r="AE182" s="119" t="s">
        <v>1944</v>
      </c>
      <c r="AF182" s="119" t="s">
        <v>1944</v>
      </c>
      <c r="AG182" s="117" t="s">
        <v>1046</v>
      </c>
      <c r="AH182" s="117" t="s">
        <v>1020</v>
      </c>
      <c r="AI182" s="117" t="s">
        <v>1020</v>
      </c>
      <c r="AJ182" s="117">
        <v>1</v>
      </c>
      <c r="AK182" s="143"/>
      <c r="AL182" s="144"/>
      <c r="AM182" s="144"/>
      <c r="AN182" s="143"/>
      <c r="AO182" s="111" t="s">
        <v>1010</v>
      </c>
      <c r="AP182" s="111" t="s">
        <v>1010</v>
      </c>
      <c r="AQ182" s="110" t="s">
        <v>1045</v>
      </c>
      <c r="AR182" s="109" t="s">
        <v>1010</v>
      </c>
      <c r="AS182" s="109"/>
      <c r="AT182" s="109"/>
      <c r="AU182" s="109"/>
      <c r="AV182" s="109"/>
    </row>
    <row r="183" spans="1:48" s="142" customFormat="1" ht="16.5" customHeight="1">
      <c r="A183" s="116" t="s">
        <v>1943</v>
      </c>
      <c r="B183" s="198"/>
      <c r="C183" s="117">
        <v>445152</v>
      </c>
      <c r="D183" s="246" t="s">
        <v>48</v>
      </c>
      <c r="E183" s="116" t="s">
        <v>1942</v>
      </c>
      <c r="F183" s="142" t="s">
        <v>1941</v>
      </c>
      <c r="G183" s="116" t="s">
        <v>25</v>
      </c>
      <c r="H183" s="116" t="s">
        <v>26</v>
      </c>
      <c r="I183" s="116" t="s">
        <v>49</v>
      </c>
      <c r="J183" s="117" t="s">
        <v>27</v>
      </c>
      <c r="K183" s="116" t="s">
        <v>18</v>
      </c>
      <c r="L183" s="116"/>
      <c r="M183" s="181"/>
      <c r="N183" s="181"/>
      <c r="O183" s="181"/>
      <c r="P183" s="181"/>
      <c r="Q183" s="175">
        <v>44513</v>
      </c>
      <c r="R183" s="175">
        <v>44542</v>
      </c>
      <c r="S183" s="124">
        <f t="shared" si="5"/>
        <v>44549</v>
      </c>
      <c r="T183" s="123">
        <f t="shared" si="6"/>
        <v>4</v>
      </c>
      <c r="U183" s="225">
        <v>188.39</v>
      </c>
      <c r="V183" s="120">
        <v>2260990</v>
      </c>
      <c r="W183" s="188">
        <v>44672</v>
      </c>
      <c r="X183" s="178">
        <v>188.39</v>
      </c>
      <c r="Y183" s="177">
        <v>4</v>
      </c>
      <c r="Z183" s="176"/>
      <c r="AA183" s="175"/>
      <c r="AB183" s="175"/>
      <c r="AC183" s="116" t="s">
        <v>783</v>
      </c>
      <c r="AD183" s="116" t="s">
        <v>1940</v>
      </c>
      <c r="AE183" s="116" t="s">
        <v>1939</v>
      </c>
      <c r="AF183" s="116" t="s">
        <v>1938</v>
      </c>
      <c r="AG183" s="117" t="s">
        <v>1028</v>
      </c>
      <c r="AH183" s="117" t="s">
        <v>1020</v>
      </c>
      <c r="AI183" s="117" t="s">
        <v>2521</v>
      </c>
      <c r="AJ183" s="117">
        <v>1</v>
      </c>
      <c r="AK183" s="116"/>
      <c r="AL183" s="117"/>
      <c r="AM183" s="117"/>
      <c r="AN183" s="116"/>
      <c r="AO183" s="111">
        <v>13149</v>
      </c>
      <c r="AP183" s="111">
        <v>13149</v>
      </c>
      <c r="AQ183" s="110"/>
      <c r="AR183" s="109" t="s">
        <v>1010</v>
      </c>
      <c r="AS183" s="109"/>
      <c r="AT183" s="109" t="s">
        <v>1937</v>
      </c>
      <c r="AU183" s="109">
        <v>9338530978</v>
      </c>
      <c r="AV183" s="153" t="s">
        <v>1936</v>
      </c>
    </row>
    <row r="184" spans="1:48" s="142" customFormat="1" ht="16.5" hidden="1" customHeight="1">
      <c r="A184" s="116" t="s">
        <v>318</v>
      </c>
      <c r="B184" s="187" t="s">
        <v>319</v>
      </c>
      <c r="C184" s="245">
        <v>441300</v>
      </c>
      <c r="D184" s="244" t="s">
        <v>22</v>
      </c>
      <c r="E184" s="119" t="s">
        <v>320</v>
      </c>
      <c r="F184" s="145" t="s">
        <v>321</v>
      </c>
      <c r="G184" s="116" t="s">
        <v>38</v>
      </c>
      <c r="H184" s="116" t="s">
        <v>55</v>
      </c>
      <c r="I184" s="116" t="s">
        <v>16</v>
      </c>
      <c r="J184" s="117" t="s">
        <v>17</v>
      </c>
      <c r="K184" s="116" t="s">
        <v>18</v>
      </c>
      <c r="L184" s="116"/>
      <c r="M184" s="181"/>
      <c r="N184" s="181"/>
      <c r="O184" s="181"/>
      <c r="P184" s="181"/>
      <c r="Q184" s="175">
        <v>43834</v>
      </c>
      <c r="R184" s="175">
        <v>43865</v>
      </c>
      <c r="S184" s="124">
        <f t="shared" si="5"/>
        <v>43872</v>
      </c>
      <c r="T184" s="123">
        <f t="shared" si="6"/>
        <v>3</v>
      </c>
      <c r="U184" s="225">
        <v>2325</v>
      </c>
      <c r="V184" s="250"/>
      <c r="W184" s="188">
        <v>43881</v>
      </c>
      <c r="X184" s="178"/>
      <c r="Y184" s="177"/>
      <c r="Z184" s="176"/>
      <c r="AA184" s="175"/>
      <c r="AB184" s="175"/>
      <c r="AC184" s="116" t="s">
        <v>784</v>
      </c>
      <c r="AD184" s="116"/>
      <c r="AE184" s="116" t="s">
        <v>1935</v>
      </c>
      <c r="AF184" s="116" t="s">
        <v>1934</v>
      </c>
      <c r="AG184" s="117" t="s">
        <v>1028</v>
      </c>
      <c r="AH184" s="117" t="s">
        <v>1017</v>
      </c>
      <c r="AI184" s="117" t="s">
        <v>1020</v>
      </c>
      <c r="AJ184" s="117">
        <v>1</v>
      </c>
      <c r="AK184" s="116"/>
      <c r="AL184" s="117"/>
      <c r="AM184" s="117"/>
      <c r="AN184" s="116"/>
      <c r="AO184" s="111">
        <v>46760</v>
      </c>
      <c r="AP184" s="111">
        <v>46760</v>
      </c>
      <c r="AQ184" s="110"/>
      <c r="AR184" s="109">
        <v>12</v>
      </c>
      <c r="AS184" s="109"/>
      <c r="AT184" s="109"/>
      <c r="AU184" s="109"/>
      <c r="AV184" s="109"/>
    </row>
    <row r="185" spans="1:48" s="142" customFormat="1" ht="16.5" hidden="1" customHeight="1">
      <c r="A185" s="116" t="s">
        <v>322</v>
      </c>
      <c r="B185" s="187" t="s">
        <v>323</v>
      </c>
      <c r="C185" s="118">
        <v>456260</v>
      </c>
      <c r="D185" s="244" t="s">
        <v>22</v>
      </c>
      <c r="E185" s="119" t="s">
        <v>34</v>
      </c>
      <c r="F185" s="145" t="s">
        <v>1933</v>
      </c>
      <c r="G185" s="116" t="s">
        <v>14</v>
      </c>
      <c r="H185" s="116" t="s">
        <v>55</v>
      </c>
      <c r="I185" s="116" t="s">
        <v>16</v>
      </c>
      <c r="J185" s="117" t="s">
        <v>17</v>
      </c>
      <c r="K185" s="116" t="s">
        <v>18</v>
      </c>
      <c r="L185" s="116"/>
      <c r="M185" s="181"/>
      <c r="N185" s="181"/>
      <c r="O185" s="181"/>
      <c r="P185" s="181"/>
      <c r="Q185" s="175">
        <v>44593</v>
      </c>
      <c r="R185" s="175">
        <v>44620</v>
      </c>
      <c r="S185" s="124">
        <f t="shared" si="5"/>
        <v>44627</v>
      </c>
      <c r="T185" s="123">
        <f t="shared" si="6"/>
        <v>2</v>
      </c>
      <c r="U185" s="241">
        <v>3033.03</v>
      </c>
      <c r="V185" s="249">
        <v>2247690</v>
      </c>
      <c r="W185" s="188">
        <v>44606</v>
      </c>
      <c r="X185" s="248">
        <v>3033.03</v>
      </c>
      <c r="Y185" s="177">
        <v>0</v>
      </c>
      <c r="Z185" s="176" t="s">
        <v>1932</v>
      </c>
      <c r="AA185" s="175">
        <v>44378</v>
      </c>
      <c r="AB185" s="175">
        <v>44620</v>
      </c>
      <c r="AC185" s="116" t="s">
        <v>781</v>
      </c>
      <c r="AD185" s="119" t="s">
        <v>1931</v>
      </c>
      <c r="AE185" s="116" t="s">
        <v>1930</v>
      </c>
      <c r="AF185" s="116" t="s">
        <v>1929</v>
      </c>
      <c r="AG185" s="117" t="s">
        <v>1035</v>
      </c>
      <c r="AH185" s="117" t="s">
        <v>1020</v>
      </c>
      <c r="AI185" s="117" t="s">
        <v>1020</v>
      </c>
      <c r="AJ185" s="117">
        <v>1</v>
      </c>
      <c r="AK185" s="116"/>
      <c r="AL185" s="117"/>
      <c r="AM185" s="117"/>
      <c r="AN185" s="116"/>
      <c r="AO185" s="111">
        <v>43915</v>
      </c>
      <c r="AP185" s="111" t="s">
        <v>1010</v>
      </c>
      <c r="AQ185" s="110" t="s">
        <v>1035</v>
      </c>
      <c r="AR185" s="109" t="s">
        <v>1010</v>
      </c>
      <c r="AS185" s="109"/>
      <c r="AT185" s="109"/>
      <c r="AU185" s="109"/>
      <c r="AV185" s="109"/>
    </row>
    <row r="186" spans="1:48" s="142" customFormat="1" ht="16.5" hidden="1" customHeight="1">
      <c r="A186" s="116" t="s">
        <v>324</v>
      </c>
      <c r="B186" s="198"/>
      <c r="C186" s="247">
        <v>445378</v>
      </c>
      <c r="D186" s="246" t="s">
        <v>48</v>
      </c>
      <c r="E186" s="116" t="s">
        <v>34</v>
      </c>
      <c r="F186" s="145" t="s">
        <v>1928</v>
      </c>
      <c r="G186" s="116" t="s">
        <v>25</v>
      </c>
      <c r="H186" s="116" t="s">
        <v>26</v>
      </c>
      <c r="I186" s="116" t="s">
        <v>49</v>
      </c>
      <c r="J186" s="117" t="s">
        <v>27</v>
      </c>
      <c r="K186" s="116" t="s">
        <v>18</v>
      </c>
      <c r="L186" s="116"/>
      <c r="M186" s="181"/>
      <c r="N186" s="181"/>
      <c r="O186" s="181"/>
      <c r="P186" s="181"/>
      <c r="Q186" s="175">
        <v>44512</v>
      </c>
      <c r="R186" s="175">
        <v>44542</v>
      </c>
      <c r="S186" s="124">
        <f t="shared" si="5"/>
        <v>44549</v>
      </c>
      <c r="T186" s="123">
        <f t="shared" si="6"/>
        <v>4</v>
      </c>
      <c r="U186" s="241">
        <v>274.29000000000002</v>
      </c>
      <c r="V186" s="240">
        <v>2236585</v>
      </c>
      <c r="W186" s="188">
        <v>44600</v>
      </c>
      <c r="X186" s="178">
        <v>274.29000000000002</v>
      </c>
      <c r="Y186" s="177">
        <v>1</v>
      </c>
      <c r="Z186" s="176"/>
      <c r="AA186" s="175"/>
      <c r="AB186" s="175"/>
      <c r="AC186" s="116" t="s">
        <v>783</v>
      </c>
      <c r="AD186" s="116" t="s">
        <v>1927</v>
      </c>
      <c r="AE186" s="116" t="s">
        <v>1926</v>
      </c>
      <c r="AF186" s="116" t="s">
        <v>1925</v>
      </c>
      <c r="AG186" s="117" t="s">
        <v>1028</v>
      </c>
      <c r="AH186" s="117" t="s">
        <v>1017</v>
      </c>
      <c r="AI186" s="117" t="s">
        <v>1020</v>
      </c>
      <c r="AJ186" s="117">
        <v>1</v>
      </c>
      <c r="AK186" s="116"/>
      <c r="AL186" s="117"/>
      <c r="AM186" s="117"/>
      <c r="AN186" s="116"/>
      <c r="AO186" s="111">
        <v>44788</v>
      </c>
      <c r="AP186" s="111">
        <v>44788</v>
      </c>
      <c r="AQ186" s="110"/>
      <c r="AR186" s="109" t="s">
        <v>1010</v>
      </c>
      <c r="AS186" s="109"/>
      <c r="AT186" s="109"/>
      <c r="AU186" s="109"/>
      <c r="AV186" s="109"/>
    </row>
    <row r="187" spans="1:48" s="142" customFormat="1" ht="16.5" hidden="1" customHeight="1">
      <c r="A187" s="116" t="s">
        <v>325</v>
      </c>
      <c r="B187" s="187" t="s">
        <v>326</v>
      </c>
      <c r="C187" s="245">
        <v>456254</v>
      </c>
      <c r="D187" s="244" t="s">
        <v>22</v>
      </c>
      <c r="E187" s="243" t="s">
        <v>1924</v>
      </c>
      <c r="F187" s="242" t="s">
        <v>1923</v>
      </c>
      <c r="G187" s="116" t="s">
        <v>191</v>
      </c>
      <c r="H187" s="116" t="s">
        <v>55</v>
      </c>
      <c r="I187" s="116" t="s">
        <v>16</v>
      </c>
      <c r="J187" s="117" t="s">
        <v>17</v>
      </c>
      <c r="K187" s="116" t="s">
        <v>18</v>
      </c>
      <c r="L187" s="116"/>
      <c r="M187" s="181"/>
      <c r="N187" s="181"/>
      <c r="O187" s="181"/>
      <c r="P187" s="181"/>
      <c r="Q187" s="175">
        <v>44460</v>
      </c>
      <c r="R187" s="175">
        <v>44489</v>
      </c>
      <c r="S187" s="124">
        <f t="shared" si="5"/>
        <v>44496</v>
      </c>
      <c r="T187" s="123">
        <f t="shared" si="6"/>
        <v>5</v>
      </c>
      <c r="U187" s="241">
        <v>9950.86</v>
      </c>
      <c r="V187" s="240">
        <v>2230989</v>
      </c>
      <c r="W187" s="188">
        <v>44581</v>
      </c>
      <c r="X187" s="178">
        <v>9950.86</v>
      </c>
      <c r="Y187" s="177">
        <v>4</v>
      </c>
      <c r="Z187" s="176" t="s">
        <v>1922</v>
      </c>
      <c r="AA187" s="175">
        <v>44398</v>
      </c>
      <c r="AB187" s="175">
        <v>44459</v>
      </c>
      <c r="AC187" s="116" t="s">
        <v>781</v>
      </c>
      <c r="AD187" s="119" t="s">
        <v>1921</v>
      </c>
      <c r="AE187" s="116" t="s">
        <v>1920</v>
      </c>
      <c r="AF187" s="116" t="s">
        <v>1919</v>
      </c>
      <c r="AG187" s="117" t="s">
        <v>1028</v>
      </c>
      <c r="AH187" s="117" t="s">
        <v>1020</v>
      </c>
      <c r="AI187" s="117" t="s">
        <v>1020</v>
      </c>
      <c r="AJ187" s="117">
        <v>1</v>
      </c>
      <c r="AK187" s="116"/>
      <c r="AL187" s="117" t="s">
        <v>1245</v>
      </c>
      <c r="AM187" s="117">
        <v>10000</v>
      </c>
      <c r="AN187" s="116"/>
      <c r="AO187" s="111">
        <v>46270</v>
      </c>
      <c r="AP187" s="111">
        <v>46270</v>
      </c>
      <c r="AQ187" s="110"/>
      <c r="AR187" s="109" t="s">
        <v>1010</v>
      </c>
      <c r="AS187" s="109"/>
      <c r="AT187" s="109"/>
      <c r="AU187" s="109"/>
      <c r="AV187" s="109"/>
    </row>
    <row r="188" spans="1:48" s="234" customFormat="1" ht="15" customHeight="1">
      <c r="A188" s="116" t="s">
        <v>1918</v>
      </c>
      <c r="B188" s="187" t="s">
        <v>327</v>
      </c>
      <c r="C188" s="185">
        <v>447624</v>
      </c>
      <c r="D188" s="170" t="s">
        <v>42</v>
      </c>
      <c r="E188" s="128"/>
      <c r="F188" s="239"/>
      <c r="G188" s="116" t="s">
        <v>14</v>
      </c>
      <c r="H188" s="116" t="s">
        <v>45</v>
      </c>
      <c r="I188" s="116" t="s">
        <v>16</v>
      </c>
      <c r="J188" s="117" t="s">
        <v>17</v>
      </c>
      <c r="K188" s="116"/>
      <c r="L188" s="116"/>
      <c r="M188" s="181"/>
      <c r="N188" s="181"/>
      <c r="O188" s="181"/>
      <c r="P188" s="181"/>
      <c r="Q188" s="180">
        <v>44336</v>
      </c>
      <c r="R188" s="180">
        <v>44366</v>
      </c>
      <c r="S188" s="124">
        <f t="shared" si="5"/>
        <v>44373</v>
      </c>
      <c r="T188" s="123">
        <f t="shared" si="6"/>
        <v>4</v>
      </c>
      <c r="U188" s="131">
        <v>1528.27</v>
      </c>
      <c r="V188" s="120">
        <v>2220892</v>
      </c>
      <c r="W188" s="180">
        <v>44544</v>
      </c>
      <c r="X188" s="178">
        <v>1444.42</v>
      </c>
      <c r="Y188" s="177"/>
      <c r="Z188" s="176" t="s">
        <v>353</v>
      </c>
      <c r="AA188" s="175" t="s">
        <v>353</v>
      </c>
      <c r="AB188" s="175" t="s">
        <v>353</v>
      </c>
      <c r="AC188" s="116" t="s">
        <v>781</v>
      </c>
      <c r="AD188" s="116"/>
      <c r="AE188" s="116" t="s">
        <v>1917</v>
      </c>
      <c r="AF188" s="116" t="s">
        <v>1605</v>
      </c>
      <c r="AG188" s="117" t="s">
        <v>1028</v>
      </c>
      <c r="AH188" s="117" t="s">
        <v>1017</v>
      </c>
      <c r="AI188" s="117" t="s">
        <v>2521</v>
      </c>
      <c r="AJ188" s="117">
        <v>2</v>
      </c>
      <c r="AK188" s="116"/>
      <c r="AL188" s="117"/>
      <c r="AM188" s="117"/>
      <c r="AN188" s="116"/>
      <c r="AO188" s="237">
        <v>46137</v>
      </c>
      <c r="AP188" s="237">
        <v>46137</v>
      </c>
      <c r="AQ188" s="236"/>
      <c r="AR188" s="235">
        <v>6</v>
      </c>
      <c r="AS188" s="235"/>
      <c r="AT188" s="235"/>
      <c r="AU188" s="235"/>
      <c r="AV188" s="235"/>
    </row>
    <row r="189" spans="1:48" s="234" customFormat="1" ht="15" customHeight="1">
      <c r="A189" s="116" t="s">
        <v>1916</v>
      </c>
      <c r="B189" s="187" t="s">
        <v>328</v>
      </c>
      <c r="C189" s="185">
        <v>446892</v>
      </c>
      <c r="D189" s="173" t="s">
        <v>13</v>
      </c>
      <c r="E189" s="119"/>
      <c r="F189" s="145"/>
      <c r="G189" s="116" t="s">
        <v>14</v>
      </c>
      <c r="H189" s="116" t="s">
        <v>15</v>
      </c>
      <c r="I189" s="116" t="s">
        <v>16</v>
      </c>
      <c r="J189" s="117" t="s">
        <v>17</v>
      </c>
      <c r="K189" s="116"/>
      <c r="L189" s="116"/>
      <c r="M189" s="181"/>
      <c r="N189" s="181"/>
      <c r="O189" s="181"/>
      <c r="P189" s="181"/>
      <c r="Q189" s="180">
        <v>44469</v>
      </c>
      <c r="R189" s="180">
        <v>44503</v>
      </c>
      <c r="S189" s="124">
        <f t="shared" si="5"/>
        <v>44510</v>
      </c>
      <c r="T189" s="123">
        <f t="shared" si="6"/>
        <v>2</v>
      </c>
      <c r="U189" s="131">
        <v>2059.16</v>
      </c>
      <c r="V189" s="120">
        <v>2207742</v>
      </c>
      <c r="W189" s="180">
        <v>44505</v>
      </c>
      <c r="X189" s="178"/>
      <c r="Y189" s="177"/>
      <c r="Z189" s="176" t="s">
        <v>353</v>
      </c>
      <c r="AA189" s="175" t="s">
        <v>353</v>
      </c>
      <c r="AB189" s="175" t="s">
        <v>353</v>
      </c>
      <c r="AC189" s="116" t="s">
        <v>781</v>
      </c>
      <c r="AD189" s="116"/>
      <c r="AE189" s="116" t="s">
        <v>1915</v>
      </c>
      <c r="AF189" s="116" t="s">
        <v>1228</v>
      </c>
      <c r="AG189" s="117" t="s">
        <v>1035</v>
      </c>
      <c r="AH189" s="117" t="s">
        <v>1020</v>
      </c>
      <c r="AI189" s="117" t="s">
        <v>2521</v>
      </c>
      <c r="AJ189" s="117">
        <v>2</v>
      </c>
      <c r="AK189" s="116"/>
      <c r="AL189" s="117"/>
      <c r="AM189" s="117"/>
      <c r="AN189" s="116"/>
      <c r="AO189" s="237">
        <v>37799</v>
      </c>
      <c r="AP189" s="237" t="s">
        <v>1010</v>
      </c>
      <c r="AQ189" s="236" t="s">
        <v>1035</v>
      </c>
      <c r="AR189" s="235" t="s">
        <v>1010</v>
      </c>
      <c r="AS189" s="235" t="s">
        <v>1914</v>
      </c>
      <c r="AT189" s="235" t="s">
        <v>1913</v>
      </c>
      <c r="AU189" s="235" t="s">
        <v>1912</v>
      </c>
      <c r="AV189" s="238" t="s">
        <v>1911</v>
      </c>
    </row>
    <row r="190" spans="1:48" s="234" customFormat="1" ht="15" customHeight="1">
      <c r="A190" s="116" t="s">
        <v>1910</v>
      </c>
      <c r="B190" s="187" t="s">
        <v>329</v>
      </c>
      <c r="C190" s="185">
        <v>449550</v>
      </c>
      <c r="D190" s="173" t="s">
        <v>48</v>
      </c>
      <c r="E190" s="119"/>
      <c r="F190" s="145"/>
      <c r="G190" s="116" t="s">
        <v>38</v>
      </c>
      <c r="H190" s="116" t="s">
        <v>83</v>
      </c>
      <c r="I190" s="116" t="s">
        <v>16</v>
      </c>
      <c r="J190" s="117" t="s">
        <v>17</v>
      </c>
      <c r="K190" s="116"/>
      <c r="L190" s="116"/>
      <c r="M190" s="181"/>
      <c r="N190" s="181"/>
      <c r="O190" s="181"/>
      <c r="P190" s="181"/>
      <c r="Q190" s="180">
        <v>44013</v>
      </c>
      <c r="R190" s="180">
        <v>44255</v>
      </c>
      <c r="S190" s="124">
        <f t="shared" si="5"/>
        <v>44262</v>
      </c>
      <c r="T190" s="123">
        <f t="shared" si="6"/>
        <v>2</v>
      </c>
      <c r="U190" s="131">
        <v>7230.15</v>
      </c>
      <c r="V190" s="200"/>
      <c r="W190" s="179">
        <v>44294</v>
      </c>
      <c r="X190" s="178"/>
      <c r="Y190" s="177"/>
      <c r="Z190" s="176" t="s">
        <v>353</v>
      </c>
      <c r="AA190" s="175" t="s">
        <v>353</v>
      </c>
      <c r="AB190" s="175" t="s">
        <v>353</v>
      </c>
      <c r="AC190" s="116" t="s">
        <v>781</v>
      </c>
      <c r="AD190" s="116"/>
      <c r="AE190" s="116" t="s">
        <v>1908</v>
      </c>
      <c r="AF190" s="116" t="s">
        <v>1586</v>
      </c>
      <c r="AG190" s="117" t="s">
        <v>1028</v>
      </c>
      <c r="AH190" s="117" t="s">
        <v>1017</v>
      </c>
      <c r="AI190" s="117" t="s">
        <v>2521</v>
      </c>
      <c r="AJ190" s="117">
        <v>2</v>
      </c>
      <c r="AK190" s="116"/>
      <c r="AL190" s="117"/>
      <c r="AM190" s="117"/>
      <c r="AN190" s="116"/>
      <c r="AO190" s="237">
        <v>44651</v>
      </c>
      <c r="AP190" s="237">
        <v>44651</v>
      </c>
      <c r="AQ190" s="236"/>
      <c r="AR190" s="235">
        <v>12</v>
      </c>
      <c r="AS190" s="235"/>
      <c r="AT190" s="235"/>
      <c r="AU190" s="235"/>
      <c r="AV190" s="235"/>
    </row>
    <row r="191" spans="1:48" s="142" customFormat="1" ht="15" customHeight="1">
      <c r="A191" s="116" t="s">
        <v>1909</v>
      </c>
      <c r="B191" s="187" t="s">
        <v>329</v>
      </c>
      <c r="C191" s="185">
        <v>449550</v>
      </c>
      <c r="D191" s="173" t="s">
        <v>48</v>
      </c>
      <c r="E191" s="119"/>
      <c r="F191" s="145"/>
      <c r="G191" s="116" t="s">
        <v>38</v>
      </c>
      <c r="H191" s="116" t="s">
        <v>83</v>
      </c>
      <c r="I191" s="116" t="s">
        <v>16</v>
      </c>
      <c r="J191" s="117" t="s">
        <v>17</v>
      </c>
      <c r="K191" s="116"/>
      <c r="L191" s="116"/>
      <c r="M191" s="181"/>
      <c r="N191" s="181"/>
      <c r="O191" s="181"/>
      <c r="P191" s="181"/>
      <c r="Q191" s="180">
        <v>44013</v>
      </c>
      <c r="R191" s="180">
        <v>44255</v>
      </c>
      <c r="S191" s="124">
        <f t="shared" si="5"/>
        <v>44262</v>
      </c>
      <c r="T191" s="123">
        <f t="shared" si="6"/>
        <v>2</v>
      </c>
      <c r="U191" s="131">
        <v>14205.26</v>
      </c>
      <c r="V191" s="120">
        <v>2145679</v>
      </c>
      <c r="W191" s="179">
        <v>44294</v>
      </c>
      <c r="X191" s="178">
        <v>1775.66</v>
      </c>
      <c r="Y191" s="177"/>
      <c r="Z191" s="176" t="s">
        <v>353</v>
      </c>
      <c r="AA191" s="175" t="s">
        <v>353</v>
      </c>
      <c r="AB191" s="175" t="s">
        <v>353</v>
      </c>
      <c r="AC191" s="116" t="s">
        <v>781</v>
      </c>
      <c r="AD191" s="116"/>
      <c r="AE191" s="116" t="s">
        <v>1908</v>
      </c>
      <c r="AF191" s="116" t="s">
        <v>1586</v>
      </c>
      <c r="AG191" s="117" t="s">
        <v>1028</v>
      </c>
      <c r="AH191" s="117" t="s">
        <v>1017</v>
      </c>
      <c r="AI191" s="117" t="s">
        <v>2521</v>
      </c>
      <c r="AJ191" s="117">
        <v>2</v>
      </c>
      <c r="AK191" s="116"/>
      <c r="AL191" s="117"/>
      <c r="AM191" s="117"/>
      <c r="AN191" s="116"/>
      <c r="AO191" s="111">
        <v>44651</v>
      </c>
      <c r="AP191" s="111">
        <v>44651</v>
      </c>
      <c r="AQ191" s="110"/>
      <c r="AR191" s="109">
        <v>12</v>
      </c>
      <c r="AS191" s="109"/>
      <c r="AT191" s="109"/>
      <c r="AU191" s="109"/>
      <c r="AV191" s="109"/>
    </row>
    <row r="192" spans="1:48" s="142" customFormat="1" ht="15" customHeight="1">
      <c r="A192" s="116" t="s">
        <v>330</v>
      </c>
      <c r="B192" s="187" t="s">
        <v>331</v>
      </c>
      <c r="C192" s="185">
        <v>457766</v>
      </c>
      <c r="D192" s="173" t="s">
        <v>204</v>
      </c>
      <c r="E192" s="119"/>
      <c r="F192" s="145"/>
      <c r="G192" s="116" t="s">
        <v>38</v>
      </c>
      <c r="H192" s="116" t="s">
        <v>67</v>
      </c>
      <c r="I192" s="116" t="s">
        <v>16</v>
      </c>
      <c r="J192" s="117" t="s">
        <v>17</v>
      </c>
      <c r="K192" s="116"/>
      <c r="L192" s="116"/>
      <c r="M192" s="181"/>
      <c r="N192" s="181"/>
      <c r="O192" s="181"/>
      <c r="P192" s="181"/>
      <c r="Q192" s="180">
        <v>44235</v>
      </c>
      <c r="R192" s="180">
        <v>44355</v>
      </c>
      <c r="S192" s="124">
        <f t="shared" si="5"/>
        <v>44362</v>
      </c>
      <c r="T192" s="123">
        <f t="shared" si="6"/>
        <v>3</v>
      </c>
      <c r="U192" s="225">
        <v>24924.65</v>
      </c>
      <c r="V192" s="227"/>
      <c r="W192" s="179">
        <v>44463</v>
      </c>
      <c r="X192" s="178"/>
      <c r="Y192" s="177"/>
      <c r="Z192" s="176" t="s">
        <v>353</v>
      </c>
      <c r="AA192" s="175" t="s">
        <v>353</v>
      </c>
      <c r="AB192" s="175" t="s">
        <v>353</v>
      </c>
      <c r="AC192" s="116" t="s">
        <v>784</v>
      </c>
      <c r="AD192" s="116"/>
      <c r="AE192" s="116" t="s">
        <v>1907</v>
      </c>
      <c r="AF192" s="116" t="s">
        <v>1605</v>
      </c>
      <c r="AG192" s="117" t="s">
        <v>1028</v>
      </c>
      <c r="AH192" s="117" t="s">
        <v>1017</v>
      </c>
      <c r="AI192" s="117" t="s">
        <v>2521</v>
      </c>
      <c r="AJ192" s="117">
        <v>2</v>
      </c>
      <c r="AK192" s="116"/>
      <c r="AL192" s="117"/>
      <c r="AM192" s="117"/>
      <c r="AN192" s="116"/>
      <c r="AO192" s="111">
        <v>44844</v>
      </c>
      <c r="AP192" s="111">
        <v>44844</v>
      </c>
      <c r="AQ192" s="110"/>
      <c r="AR192" s="109">
        <v>6</v>
      </c>
      <c r="AS192" s="109"/>
      <c r="AT192" s="109"/>
      <c r="AU192" s="109"/>
      <c r="AV192" s="109"/>
    </row>
    <row r="193" spans="1:48" s="142" customFormat="1" ht="15" customHeight="1">
      <c r="A193" s="116" t="s">
        <v>1906</v>
      </c>
      <c r="B193" s="187" t="s">
        <v>332</v>
      </c>
      <c r="C193" s="185">
        <v>454713</v>
      </c>
      <c r="D193" s="173" t="s">
        <v>204</v>
      </c>
      <c r="E193" s="119"/>
      <c r="F193" s="145"/>
      <c r="G193" s="116" t="s">
        <v>14</v>
      </c>
      <c r="H193" s="116" t="s">
        <v>67</v>
      </c>
      <c r="I193" s="116" t="s">
        <v>16</v>
      </c>
      <c r="J193" s="117" t="s">
        <v>17</v>
      </c>
      <c r="K193" s="116"/>
      <c r="L193" s="116"/>
      <c r="M193" s="181"/>
      <c r="N193" s="181"/>
      <c r="O193" s="181"/>
      <c r="P193" s="181"/>
      <c r="Q193" s="180">
        <v>44562</v>
      </c>
      <c r="R193" s="180">
        <v>44593</v>
      </c>
      <c r="S193" s="124">
        <f t="shared" si="5"/>
        <v>44600</v>
      </c>
      <c r="T193" s="123">
        <f t="shared" si="6"/>
        <v>2</v>
      </c>
      <c r="U193" s="131">
        <v>6932.51</v>
      </c>
      <c r="V193" s="120">
        <v>2240071</v>
      </c>
      <c r="W193" s="180">
        <v>44609</v>
      </c>
      <c r="X193" s="178"/>
      <c r="Y193" s="177"/>
      <c r="Z193" s="176" t="s">
        <v>353</v>
      </c>
      <c r="AA193" s="175" t="s">
        <v>353</v>
      </c>
      <c r="AB193" s="175" t="s">
        <v>353</v>
      </c>
      <c r="AC193" s="116" t="s">
        <v>781</v>
      </c>
      <c r="AD193" s="116"/>
      <c r="AE193" s="116" t="s">
        <v>1905</v>
      </c>
      <c r="AF193" s="116" t="s">
        <v>1597</v>
      </c>
      <c r="AG193" s="117" t="s">
        <v>1028</v>
      </c>
      <c r="AH193" s="117" t="s">
        <v>1017</v>
      </c>
      <c r="AI193" s="117" t="s">
        <v>2521</v>
      </c>
      <c r="AJ193" s="117">
        <v>2</v>
      </c>
      <c r="AK193" s="117" t="s">
        <v>1297</v>
      </c>
      <c r="AL193" s="117">
        <v>17</v>
      </c>
      <c r="AM193" s="117"/>
      <c r="AN193" s="159">
        <v>7022419.1699999999</v>
      </c>
      <c r="AO193" s="111">
        <v>44783</v>
      </c>
      <c r="AP193" s="111">
        <v>44783</v>
      </c>
      <c r="AQ193" s="110"/>
      <c r="AR193" s="109">
        <v>6</v>
      </c>
      <c r="AS193" s="109"/>
      <c r="AT193" s="109"/>
      <c r="AU193" s="109"/>
      <c r="AV193" s="109"/>
    </row>
    <row r="194" spans="1:48" s="142" customFormat="1" ht="15" customHeight="1">
      <c r="A194" s="116" t="s">
        <v>333</v>
      </c>
      <c r="B194" s="198"/>
      <c r="C194" s="185">
        <v>446532</v>
      </c>
      <c r="D194" s="197" t="s">
        <v>42</v>
      </c>
      <c r="E194" s="116"/>
      <c r="F194" s="116"/>
      <c r="G194" s="116" t="s">
        <v>38</v>
      </c>
      <c r="H194" s="119" t="s">
        <v>39</v>
      </c>
      <c r="I194" s="119" t="s">
        <v>16</v>
      </c>
      <c r="J194" s="118" t="s">
        <v>17</v>
      </c>
      <c r="K194" s="119"/>
      <c r="L194" s="119"/>
      <c r="M194" s="120"/>
      <c r="N194" s="120"/>
      <c r="O194" s="120"/>
      <c r="P194" s="120"/>
      <c r="Q194" s="175">
        <v>43428</v>
      </c>
      <c r="R194" s="175">
        <v>43457</v>
      </c>
      <c r="S194" s="124">
        <f t="shared" ref="S194:S239" si="7">R194+7</f>
        <v>43464</v>
      </c>
      <c r="T194" s="123">
        <f t="shared" si="6"/>
        <v>6</v>
      </c>
      <c r="U194" s="201" t="s">
        <v>1904</v>
      </c>
      <c r="V194" s="200"/>
      <c r="W194" s="188">
        <v>43531</v>
      </c>
      <c r="X194" s="178"/>
      <c r="Y194" s="177"/>
      <c r="Z194" s="176" t="s">
        <v>353</v>
      </c>
      <c r="AA194" s="175" t="s">
        <v>353</v>
      </c>
      <c r="AB194" s="175" t="s">
        <v>353</v>
      </c>
      <c r="AC194" s="116" t="s">
        <v>784</v>
      </c>
      <c r="AD194" s="116"/>
      <c r="AE194" s="116" t="s">
        <v>1903</v>
      </c>
      <c r="AF194" s="116" t="s">
        <v>1575</v>
      </c>
      <c r="AG194" s="117" t="s">
        <v>1028</v>
      </c>
      <c r="AH194" s="117" t="s">
        <v>1017</v>
      </c>
      <c r="AI194" s="117" t="s">
        <v>2521</v>
      </c>
      <c r="AJ194" s="117">
        <v>2</v>
      </c>
      <c r="AK194" s="116"/>
      <c r="AL194" s="117"/>
      <c r="AM194" s="117"/>
      <c r="AN194" s="116"/>
      <c r="AO194" s="111">
        <v>44903</v>
      </c>
      <c r="AP194" s="111">
        <v>44903</v>
      </c>
      <c r="AQ194" s="110"/>
      <c r="AR194" s="109">
        <v>6</v>
      </c>
      <c r="AS194" s="109"/>
      <c r="AT194" s="109"/>
      <c r="AU194" s="109"/>
      <c r="AV194" s="109"/>
    </row>
    <row r="195" spans="1:48" s="142" customFormat="1" ht="15" customHeight="1">
      <c r="A195" s="116" t="s">
        <v>334</v>
      </c>
      <c r="B195" s="198"/>
      <c r="C195" s="185">
        <v>454675</v>
      </c>
      <c r="D195" s="170" t="s">
        <v>47</v>
      </c>
      <c r="E195" s="116"/>
      <c r="F195" s="116"/>
      <c r="G195" s="116" t="s">
        <v>25</v>
      </c>
      <c r="H195" s="116" t="s">
        <v>39</v>
      </c>
      <c r="I195" s="116" t="s">
        <v>16</v>
      </c>
      <c r="J195" s="117" t="s">
        <v>17</v>
      </c>
      <c r="K195" s="116"/>
      <c r="L195" s="116"/>
      <c r="M195" s="181"/>
      <c r="N195" s="181"/>
      <c r="O195" s="181"/>
      <c r="P195" s="181"/>
      <c r="Q195" s="175">
        <v>43854</v>
      </c>
      <c r="R195" s="175">
        <v>43884</v>
      </c>
      <c r="S195" s="124">
        <f t="shared" si="7"/>
        <v>43891</v>
      </c>
      <c r="T195" s="123">
        <f t="shared" si="6"/>
        <v>1</v>
      </c>
      <c r="U195" s="201" t="s">
        <v>1902</v>
      </c>
      <c r="V195" s="200"/>
      <c r="W195" s="188">
        <v>43980</v>
      </c>
      <c r="X195" s="178"/>
      <c r="Y195" s="177"/>
      <c r="Z195" s="176" t="s">
        <v>353</v>
      </c>
      <c r="AA195" s="175" t="s">
        <v>353</v>
      </c>
      <c r="AB195" s="175" t="s">
        <v>353</v>
      </c>
      <c r="AC195" s="116" t="s">
        <v>781</v>
      </c>
      <c r="AD195" s="116"/>
      <c r="AE195" s="116" t="s">
        <v>1900</v>
      </c>
      <c r="AF195" s="116" t="s">
        <v>1605</v>
      </c>
      <c r="AG195" s="117" t="s">
        <v>1028</v>
      </c>
      <c r="AH195" s="117" t="s">
        <v>1017</v>
      </c>
      <c r="AI195" s="117" t="s">
        <v>2521</v>
      </c>
      <c r="AJ195" s="117">
        <v>2</v>
      </c>
      <c r="AK195" s="116"/>
      <c r="AL195" s="117"/>
      <c r="AM195" s="117"/>
      <c r="AN195" s="116"/>
      <c r="AO195" s="111">
        <v>46426</v>
      </c>
      <c r="AP195" s="111">
        <v>46426</v>
      </c>
      <c r="AQ195" s="110"/>
      <c r="AR195" s="109">
        <v>6</v>
      </c>
      <c r="AS195" s="109"/>
      <c r="AT195" s="109"/>
      <c r="AU195" s="109"/>
      <c r="AV195" s="109"/>
    </row>
    <row r="196" spans="1:48" s="142" customFormat="1" ht="15" customHeight="1">
      <c r="A196" s="116" t="s">
        <v>335</v>
      </c>
      <c r="B196" s="187" t="s">
        <v>336</v>
      </c>
      <c r="C196" s="185">
        <v>454675</v>
      </c>
      <c r="D196" s="173" t="s">
        <v>47</v>
      </c>
      <c r="E196" s="119"/>
      <c r="F196" s="145"/>
      <c r="G196" s="116" t="s">
        <v>38</v>
      </c>
      <c r="H196" s="116" t="s">
        <v>39</v>
      </c>
      <c r="I196" s="116" t="s">
        <v>16</v>
      </c>
      <c r="J196" s="117" t="s">
        <v>17</v>
      </c>
      <c r="K196" s="116"/>
      <c r="L196" s="116"/>
      <c r="M196" s="181"/>
      <c r="N196" s="181"/>
      <c r="O196" s="181"/>
      <c r="P196" s="181"/>
      <c r="Q196" s="175">
        <v>43428</v>
      </c>
      <c r="R196" s="175">
        <v>43457</v>
      </c>
      <c r="S196" s="124">
        <f t="shared" si="7"/>
        <v>43464</v>
      </c>
      <c r="T196" s="123">
        <f t="shared" si="6"/>
        <v>6</v>
      </c>
      <c r="U196" s="201" t="s">
        <v>1901</v>
      </c>
      <c r="V196" s="200"/>
      <c r="W196" s="188">
        <v>43531</v>
      </c>
      <c r="X196" s="178"/>
      <c r="Y196" s="177"/>
      <c r="Z196" s="176" t="s">
        <v>353</v>
      </c>
      <c r="AA196" s="175" t="s">
        <v>353</v>
      </c>
      <c r="AB196" s="175" t="s">
        <v>353</v>
      </c>
      <c r="AC196" s="116" t="s">
        <v>784</v>
      </c>
      <c r="AD196" s="116"/>
      <c r="AE196" s="116" t="s">
        <v>1900</v>
      </c>
      <c r="AF196" s="116" t="s">
        <v>1605</v>
      </c>
      <c r="AG196" s="117" t="s">
        <v>1028</v>
      </c>
      <c r="AH196" s="117" t="s">
        <v>1017</v>
      </c>
      <c r="AI196" s="117" t="s">
        <v>2521</v>
      </c>
      <c r="AJ196" s="117">
        <v>2</v>
      </c>
      <c r="AK196" s="116"/>
      <c r="AL196" s="117" t="s">
        <v>1899</v>
      </c>
      <c r="AM196" s="117">
        <v>7000</v>
      </c>
      <c r="AN196" s="116"/>
      <c r="AO196" s="111">
        <v>46426</v>
      </c>
      <c r="AP196" s="111">
        <v>46426</v>
      </c>
      <c r="AQ196" s="110"/>
      <c r="AR196" s="109">
        <v>6</v>
      </c>
      <c r="AS196" s="109"/>
      <c r="AT196" s="109"/>
      <c r="AU196" s="109"/>
      <c r="AV196" s="109"/>
    </row>
    <row r="197" spans="1:48" s="142" customFormat="1" ht="15" customHeight="1">
      <c r="A197" s="116" t="s">
        <v>1898</v>
      </c>
      <c r="B197" s="187" t="s">
        <v>337</v>
      </c>
      <c r="C197" s="185">
        <v>457151</v>
      </c>
      <c r="D197" s="173" t="s">
        <v>47</v>
      </c>
      <c r="E197" s="119"/>
      <c r="F197" s="145"/>
      <c r="G197" s="116" t="s">
        <v>38</v>
      </c>
      <c r="H197" s="116" t="s">
        <v>39</v>
      </c>
      <c r="I197" s="116" t="s">
        <v>16</v>
      </c>
      <c r="J197" s="117" t="s">
        <v>17</v>
      </c>
      <c r="K197" s="116"/>
      <c r="L197" s="116"/>
      <c r="M197" s="181"/>
      <c r="N197" s="181"/>
      <c r="O197" s="181"/>
      <c r="P197" s="181"/>
      <c r="Q197" s="180">
        <v>44458</v>
      </c>
      <c r="R197" s="180">
        <v>44487</v>
      </c>
      <c r="S197" s="124">
        <f t="shared" si="7"/>
        <v>44494</v>
      </c>
      <c r="T197" s="123">
        <f t="shared" si="6"/>
        <v>5</v>
      </c>
      <c r="U197" s="131">
        <v>1236</v>
      </c>
      <c r="V197" s="120">
        <v>2209991</v>
      </c>
      <c r="W197" s="180">
        <v>44512</v>
      </c>
      <c r="X197" s="178">
        <v>1200</v>
      </c>
      <c r="Y197" s="177"/>
      <c r="Z197" s="176" t="s">
        <v>353</v>
      </c>
      <c r="AA197" s="175" t="s">
        <v>353</v>
      </c>
      <c r="AB197" s="175" t="s">
        <v>353</v>
      </c>
      <c r="AC197" s="116" t="s">
        <v>781</v>
      </c>
      <c r="AD197" s="116"/>
      <c r="AE197" s="116" t="s">
        <v>1897</v>
      </c>
      <c r="AF197" s="116" t="s">
        <v>1684</v>
      </c>
      <c r="AG197" s="117" t="s">
        <v>1028</v>
      </c>
      <c r="AH197" s="117" t="s">
        <v>1017</v>
      </c>
      <c r="AI197" s="117" t="s">
        <v>2521</v>
      </c>
      <c r="AJ197" s="117">
        <v>2</v>
      </c>
      <c r="AK197" s="116"/>
      <c r="AL197" s="117"/>
      <c r="AM197" s="117"/>
      <c r="AN197" s="116"/>
      <c r="AO197" s="111">
        <v>46194</v>
      </c>
      <c r="AP197" s="111">
        <v>46194</v>
      </c>
      <c r="AQ197" s="110"/>
      <c r="AR197" s="109">
        <v>12</v>
      </c>
      <c r="AS197" s="109"/>
      <c r="AT197" s="109"/>
      <c r="AU197" s="109">
        <v>82961865</v>
      </c>
      <c r="AV197" s="109"/>
    </row>
    <row r="198" spans="1:48" s="142" customFormat="1" ht="15" customHeight="1">
      <c r="A198" s="119" t="s">
        <v>1896</v>
      </c>
      <c r="B198" s="187" t="s">
        <v>338</v>
      </c>
      <c r="C198" s="185">
        <v>457453</v>
      </c>
      <c r="D198" s="173" t="s">
        <v>48</v>
      </c>
      <c r="E198" s="119"/>
      <c r="F198" s="145"/>
      <c r="G198" s="116" t="s">
        <v>25</v>
      </c>
      <c r="H198" s="116"/>
      <c r="I198" s="116" t="s">
        <v>16</v>
      </c>
      <c r="J198" s="118" t="s">
        <v>17</v>
      </c>
      <c r="K198" s="116"/>
      <c r="L198" s="116"/>
      <c r="M198" s="181"/>
      <c r="N198" s="181"/>
      <c r="O198" s="181"/>
      <c r="P198" s="181"/>
      <c r="Q198" s="180"/>
      <c r="R198" s="180"/>
      <c r="S198" s="124">
        <f t="shared" si="7"/>
        <v>7</v>
      </c>
      <c r="T198" s="123">
        <f t="shared" si="6"/>
        <v>1</v>
      </c>
      <c r="U198" s="131"/>
      <c r="V198" s="120"/>
      <c r="W198" s="179"/>
      <c r="X198" s="178"/>
      <c r="Y198" s="177"/>
      <c r="Z198" s="176"/>
      <c r="AA198" s="175"/>
      <c r="AB198" s="175"/>
      <c r="AC198" s="116"/>
      <c r="AD198" s="145"/>
      <c r="AE198" s="119"/>
      <c r="AF198" s="119"/>
      <c r="AG198" s="117" t="s">
        <v>2521</v>
      </c>
      <c r="AH198" s="117" t="s">
        <v>2521</v>
      </c>
      <c r="AI198" s="117" t="s">
        <v>2521</v>
      </c>
      <c r="AJ198" s="117">
        <v>2</v>
      </c>
      <c r="AK198" s="116"/>
      <c r="AL198" s="117"/>
      <c r="AM198" s="117"/>
      <c r="AN198" s="116"/>
      <c r="AO198" s="111" t="s">
        <v>1010</v>
      </c>
      <c r="AP198" s="111" t="s">
        <v>1010</v>
      </c>
      <c r="AQ198" s="110"/>
      <c r="AR198" s="109" t="s">
        <v>1010</v>
      </c>
      <c r="AS198" s="109"/>
      <c r="AT198" s="109"/>
      <c r="AU198" s="109"/>
      <c r="AV198" s="109"/>
    </row>
    <row r="199" spans="1:48" s="142" customFormat="1" ht="15" customHeight="1">
      <c r="A199" s="116" t="s">
        <v>1895</v>
      </c>
      <c r="B199" s="187" t="s">
        <v>339</v>
      </c>
      <c r="C199" s="185">
        <v>444381</v>
      </c>
      <c r="D199" s="173" t="s">
        <v>13</v>
      </c>
      <c r="E199" s="119"/>
      <c r="F199" s="145"/>
      <c r="G199" s="116" t="s">
        <v>38</v>
      </c>
      <c r="H199" s="116" t="s">
        <v>15</v>
      </c>
      <c r="I199" s="116" t="s">
        <v>16</v>
      </c>
      <c r="J199" s="117" t="s">
        <v>17</v>
      </c>
      <c r="K199" s="116"/>
      <c r="L199" s="116"/>
      <c r="M199" s="181"/>
      <c r="N199" s="181"/>
      <c r="O199" s="181"/>
      <c r="P199" s="181"/>
      <c r="Q199" s="180">
        <v>44531</v>
      </c>
      <c r="R199" s="180">
        <v>44561</v>
      </c>
      <c r="S199" s="124">
        <f t="shared" si="7"/>
        <v>44568</v>
      </c>
      <c r="T199" s="123">
        <f t="shared" si="6"/>
        <v>2</v>
      </c>
      <c r="U199" s="131">
        <v>3223.63</v>
      </c>
      <c r="V199" s="120">
        <v>2232536</v>
      </c>
      <c r="W199" s="179">
        <v>44587</v>
      </c>
      <c r="X199" s="178"/>
      <c r="Y199" s="177"/>
      <c r="Z199" s="176" t="s">
        <v>353</v>
      </c>
      <c r="AA199" s="175" t="s">
        <v>353</v>
      </c>
      <c r="AB199" s="175" t="s">
        <v>353</v>
      </c>
      <c r="AC199" s="116" t="s">
        <v>781</v>
      </c>
      <c r="AD199" s="116"/>
      <c r="AE199" s="116" t="s">
        <v>1894</v>
      </c>
      <c r="AF199" s="116" t="s">
        <v>1684</v>
      </c>
      <c r="AG199" s="117" t="s">
        <v>1028</v>
      </c>
      <c r="AH199" s="117" t="s">
        <v>1017</v>
      </c>
      <c r="AI199" s="117" t="s">
        <v>2521</v>
      </c>
      <c r="AJ199" s="117">
        <v>2</v>
      </c>
      <c r="AK199" s="116"/>
      <c r="AL199" s="117"/>
      <c r="AM199" s="117"/>
      <c r="AN199" s="116"/>
      <c r="AO199" s="111">
        <v>45677</v>
      </c>
      <c r="AP199" s="111">
        <v>45677</v>
      </c>
      <c r="AQ199" s="110"/>
      <c r="AR199" s="109">
        <v>12</v>
      </c>
      <c r="AS199" s="109" t="s">
        <v>1893</v>
      </c>
      <c r="AT199" s="109" t="s">
        <v>1892</v>
      </c>
      <c r="AU199" s="109">
        <v>87167526</v>
      </c>
      <c r="AV199" s="153" t="s">
        <v>1891</v>
      </c>
    </row>
    <row r="200" spans="1:48" s="142" customFormat="1" ht="15" customHeight="1">
      <c r="A200" s="116" t="s">
        <v>1890</v>
      </c>
      <c r="B200" s="187" t="s">
        <v>340</v>
      </c>
      <c r="C200" s="192">
        <v>447340</v>
      </c>
      <c r="D200" s="173" t="s">
        <v>341</v>
      </c>
      <c r="E200" s="119"/>
      <c r="F200" s="145"/>
      <c r="G200" s="116" t="s">
        <v>14</v>
      </c>
      <c r="H200" s="116" t="s">
        <v>67</v>
      </c>
      <c r="I200" s="116" t="s">
        <v>16</v>
      </c>
      <c r="J200" s="117" t="s">
        <v>17</v>
      </c>
      <c r="K200" s="116"/>
      <c r="L200" s="116"/>
      <c r="M200" s="181"/>
      <c r="N200" s="181"/>
      <c r="O200" s="181"/>
      <c r="P200" s="181"/>
      <c r="Q200" s="180">
        <v>44551</v>
      </c>
      <c r="R200" s="180">
        <v>44583</v>
      </c>
      <c r="S200" s="124">
        <f t="shared" si="7"/>
        <v>44590</v>
      </c>
      <c r="T200" s="123">
        <f t="shared" si="6"/>
        <v>5</v>
      </c>
      <c r="U200" s="131">
        <v>4681.1400000000003</v>
      </c>
      <c r="V200" s="120">
        <v>2240072</v>
      </c>
      <c r="W200" s="180">
        <v>44609</v>
      </c>
      <c r="X200" s="178"/>
      <c r="Y200" s="177"/>
      <c r="Z200" s="176" t="s">
        <v>353</v>
      </c>
      <c r="AA200" s="175" t="s">
        <v>353</v>
      </c>
      <c r="AB200" s="175" t="s">
        <v>353</v>
      </c>
      <c r="AC200" s="116" t="s">
        <v>781</v>
      </c>
      <c r="AD200" s="116"/>
      <c r="AE200" s="116" t="s">
        <v>1828</v>
      </c>
      <c r="AF200" s="116" t="s">
        <v>1575</v>
      </c>
      <c r="AG200" s="117" t="s">
        <v>1028</v>
      </c>
      <c r="AH200" s="117" t="s">
        <v>1017</v>
      </c>
      <c r="AI200" s="117" t="s">
        <v>2521</v>
      </c>
      <c r="AJ200" s="117">
        <v>2</v>
      </c>
      <c r="AK200" s="117" t="s">
        <v>1297</v>
      </c>
      <c r="AL200" s="117"/>
      <c r="AM200" s="117"/>
      <c r="AN200" s="116"/>
      <c r="AO200" s="111">
        <v>44568</v>
      </c>
      <c r="AP200" s="111">
        <v>44568</v>
      </c>
      <c r="AQ200" s="110"/>
      <c r="AR200" s="109">
        <v>6</v>
      </c>
      <c r="AS200" s="109"/>
      <c r="AT200" s="109"/>
      <c r="AU200" s="109"/>
      <c r="AV200" s="109"/>
    </row>
    <row r="201" spans="1:48" s="142" customFormat="1" ht="15" customHeight="1">
      <c r="A201" s="116" t="s">
        <v>1889</v>
      </c>
      <c r="B201" s="187" t="s">
        <v>342</v>
      </c>
      <c r="C201" s="192">
        <v>447340</v>
      </c>
      <c r="D201" s="173" t="s">
        <v>341</v>
      </c>
      <c r="E201" s="119"/>
      <c r="F201" s="145"/>
      <c r="G201" s="116" t="s">
        <v>14</v>
      </c>
      <c r="H201" s="116" t="s">
        <v>67</v>
      </c>
      <c r="I201" s="116" t="s">
        <v>16</v>
      </c>
      <c r="J201" s="117" t="s">
        <v>17</v>
      </c>
      <c r="K201" s="116"/>
      <c r="L201" s="116"/>
      <c r="M201" s="181"/>
      <c r="N201" s="181"/>
      <c r="O201" s="181"/>
      <c r="P201" s="181"/>
      <c r="Q201" s="180">
        <v>44551</v>
      </c>
      <c r="R201" s="180">
        <v>44583</v>
      </c>
      <c r="S201" s="124">
        <f t="shared" si="7"/>
        <v>44590</v>
      </c>
      <c r="T201" s="123">
        <f t="shared" si="6"/>
        <v>5</v>
      </c>
      <c r="U201" s="131">
        <v>3713</v>
      </c>
      <c r="V201" s="120">
        <v>2240073</v>
      </c>
      <c r="W201" s="180">
        <v>44609</v>
      </c>
      <c r="X201" s="178"/>
      <c r="Y201" s="177"/>
      <c r="Z201" s="176" t="s">
        <v>353</v>
      </c>
      <c r="AA201" s="175" t="s">
        <v>353</v>
      </c>
      <c r="AB201" s="175" t="s">
        <v>353</v>
      </c>
      <c r="AC201" s="116" t="s">
        <v>781</v>
      </c>
      <c r="AD201" s="116"/>
      <c r="AE201" s="116" t="s">
        <v>1828</v>
      </c>
      <c r="AF201" s="116" t="s">
        <v>1575</v>
      </c>
      <c r="AG201" s="117" t="s">
        <v>1028</v>
      </c>
      <c r="AH201" s="117" t="s">
        <v>1017</v>
      </c>
      <c r="AI201" s="117" t="s">
        <v>2521</v>
      </c>
      <c r="AJ201" s="117">
        <v>2</v>
      </c>
      <c r="AK201" s="117" t="s">
        <v>1297</v>
      </c>
      <c r="AL201" s="117"/>
      <c r="AM201" s="117"/>
      <c r="AN201" s="116"/>
      <c r="AO201" s="111">
        <v>44568</v>
      </c>
      <c r="AP201" s="111">
        <v>44568</v>
      </c>
      <c r="AQ201" s="110"/>
      <c r="AR201" s="109">
        <v>6</v>
      </c>
      <c r="AS201" s="109"/>
      <c r="AT201" s="109"/>
      <c r="AU201" s="109"/>
      <c r="AV201" s="109"/>
    </row>
    <row r="202" spans="1:48" s="142" customFormat="1" ht="15" customHeight="1">
      <c r="A202" s="116" t="s">
        <v>343</v>
      </c>
      <c r="B202" s="187" t="s">
        <v>344</v>
      </c>
      <c r="C202" s="185">
        <v>457817</v>
      </c>
      <c r="D202" s="173" t="s">
        <v>127</v>
      </c>
      <c r="E202" s="119"/>
      <c r="F202" s="145"/>
      <c r="G202" s="116" t="s">
        <v>14</v>
      </c>
      <c r="H202" s="116" t="s">
        <v>39</v>
      </c>
      <c r="I202" s="116" t="s">
        <v>16</v>
      </c>
      <c r="J202" s="117" t="s">
        <v>17</v>
      </c>
      <c r="K202" s="116"/>
      <c r="L202" s="116"/>
      <c r="M202" s="181"/>
      <c r="N202" s="181"/>
      <c r="O202" s="181"/>
      <c r="P202" s="181"/>
      <c r="Q202" s="180">
        <v>44465</v>
      </c>
      <c r="R202" s="180">
        <v>44494</v>
      </c>
      <c r="S202" s="124">
        <f t="shared" si="7"/>
        <v>44501</v>
      </c>
      <c r="T202" s="123">
        <f t="shared" si="6"/>
        <v>1</v>
      </c>
      <c r="U202" s="131">
        <v>3008.12</v>
      </c>
      <c r="V202" s="120">
        <v>2235091</v>
      </c>
      <c r="W202" s="180">
        <v>44595</v>
      </c>
      <c r="X202" s="178"/>
      <c r="Y202" s="177"/>
      <c r="Z202" s="176" t="s">
        <v>353</v>
      </c>
      <c r="AA202" s="175" t="s">
        <v>353</v>
      </c>
      <c r="AB202" s="175" t="s">
        <v>353</v>
      </c>
      <c r="AC202" s="195" t="s">
        <v>787</v>
      </c>
      <c r="AD202" s="195" t="s">
        <v>1674</v>
      </c>
      <c r="AE202" s="116" t="s">
        <v>1836</v>
      </c>
      <c r="AF202" s="116" t="s">
        <v>1036</v>
      </c>
      <c r="AG202" s="117" t="s">
        <v>1581</v>
      </c>
      <c r="AH202" s="117" t="s">
        <v>1020</v>
      </c>
      <c r="AI202" s="117" t="s">
        <v>2521</v>
      </c>
      <c r="AJ202" s="117">
        <v>2</v>
      </c>
      <c r="AK202" s="116"/>
      <c r="AL202" s="117">
        <v>16</v>
      </c>
      <c r="AM202" s="117"/>
      <c r="AN202" s="159">
        <v>8763643.0700000003</v>
      </c>
      <c r="AO202" s="111" t="s">
        <v>1010</v>
      </c>
      <c r="AP202" s="111" t="s">
        <v>1010</v>
      </c>
      <c r="AQ202" s="110"/>
      <c r="AR202" s="109" t="s">
        <v>1010</v>
      </c>
      <c r="AS202" s="109"/>
      <c r="AT202" s="109"/>
      <c r="AU202" s="109"/>
      <c r="AV202" s="109"/>
    </row>
    <row r="203" spans="1:48" s="142" customFormat="1" ht="15" customHeight="1">
      <c r="A203" s="116" t="s">
        <v>345</v>
      </c>
      <c r="B203" s="187" t="s">
        <v>346</v>
      </c>
      <c r="C203" s="185">
        <v>457817</v>
      </c>
      <c r="D203" s="173" t="s">
        <v>127</v>
      </c>
      <c r="E203" s="119"/>
      <c r="F203" s="145"/>
      <c r="G203" s="116" t="s">
        <v>14</v>
      </c>
      <c r="H203" s="116" t="s">
        <v>39</v>
      </c>
      <c r="I203" s="116" t="s">
        <v>16</v>
      </c>
      <c r="J203" s="117" t="s">
        <v>17</v>
      </c>
      <c r="K203" s="116"/>
      <c r="L203" s="116"/>
      <c r="M203" s="181"/>
      <c r="N203" s="181"/>
      <c r="O203" s="181"/>
      <c r="P203" s="181"/>
      <c r="Q203" s="180">
        <v>44465</v>
      </c>
      <c r="R203" s="180">
        <v>44494</v>
      </c>
      <c r="S203" s="124">
        <f t="shared" si="7"/>
        <v>44501</v>
      </c>
      <c r="T203" s="123">
        <f t="shared" si="6"/>
        <v>1</v>
      </c>
      <c r="U203" s="131">
        <v>1632.8</v>
      </c>
      <c r="V203" s="120">
        <v>2235091</v>
      </c>
      <c r="W203" s="180">
        <v>44595</v>
      </c>
      <c r="X203" s="178"/>
      <c r="Y203" s="177"/>
      <c r="Z203" s="176" t="s">
        <v>353</v>
      </c>
      <c r="AA203" s="175" t="s">
        <v>353</v>
      </c>
      <c r="AB203" s="175" t="s">
        <v>353</v>
      </c>
      <c r="AC203" s="195" t="s">
        <v>787</v>
      </c>
      <c r="AD203" s="195" t="s">
        <v>1674</v>
      </c>
      <c r="AE203" s="116" t="s">
        <v>1836</v>
      </c>
      <c r="AF203" s="116" t="s">
        <v>1036</v>
      </c>
      <c r="AG203" s="117" t="s">
        <v>1581</v>
      </c>
      <c r="AH203" s="117" t="s">
        <v>1020</v>
      </c>
      <c r="AI203" s="117" t="s">
        <v>2521</v>
      </c>
      <c r="AJ203" s="117">
        <v>2</v>
      </c>
      <c r="AK203" s="116"/>
      <c r="AL203" s="117">
        <v>16</v>
      </c>
      <c r="AM203" s="117"/>
      <c r="AN203" s="159">
        <v>8763643.0700000003</v>
      </c>
      <c r="AO203" s="111" t="s">
        <v>1010</v>
      </c>
      <c r="AP203" s="111" t="s">
        <v>1010</v>
      </c>
      <c r="AQ203" s="110"/>
      <c r="AR203" s="109" t="s">
        <v>1010</v>
      </c>
      <c r="AS203" s="109"/>
      <c r="AT203" s="109"/>
      <c r="AU203" s="109"/>
      <c r="AV203" s="109"/>
    </row>
    <row r="204" spans="1:48" s="142" customFormat="1" ht="15" customHeight="1">
      <c r="A204" s="116" t="s">
        <v>1888</v>
      </c>
      <c r="B204" s="187" t="s">
        <v>347</v>
      </c>
      <c r="C204" s="185">
        <v>457137</v>
      </c>
      <c r="D204" s="173" t="s">
        <v>127</v>
      </c>
      <c r="E204" s="119"/>
      <c r="F204" s="145"/>
      <c r="G204" s="116" t="s">
        <v>38</v>
      </c>
      <c r="H204" s="116" t="s">
        <v>39</v>
      </c>
      <c r="I204" s="116" t="s">
        <v>16</v>
      </c>
      <c r="J204" s="117" t="s">
        <v>17</v>
      </c>
      <c r="K204" s="116"/>
      <c r="L204" s="116"/>
      <c r="M204" s="181"/>
      <c r="N204" s="181"/>
      <c r="O204" s="181"/>
      <c r="P204" s="181"/>
      <c r="Q204" s="180">
        <v>44306</v>
      </c>
      <c r="R204" s="180">
        <v>44335</v>
      </c>
      <c r="S204" s="124">
        <f t="shared" si="7"/>
        <v>44342</v>
      </c>
      <c r="T204" s="123">
        <f t="shared" si="6"/>
        <v>5</v>
      </c>
      <c r="U204" s="131">
        <v>1812.38</v>
      </c>
      <c r="V204" s="120">
        <v>2185385</v>
      </c>
      <c r="W204" s="180">
        <v>44433</v>
      </c>
      <c r="X204" s="178">
        <v>1705</v>
      </c>
      <c r="Y204" s="177"/>
      <c r="Z204" s="176" t="s">
        <v>353</v>
      </c>
      <c r="AA204" s="175" t="s">
        <v>353</v>
      </c>
      <c r="AB204" s="175" t="s">
        <v>353</v>
      </c>
      <c r="AC204" s="116" t="s">
        <v>781</v>
      </c>
      <c r="AD204" s="116"/>
      <c r="AE204" s="116" t="s">
        <v>1887</v>
      </c>
      <c r="AF204" s="116" t="s">
        <v>1560</v>
      </c>
      <c r="AG204" s="117" t="s">
        <v>1862</v>
      </c>
      <c r="AH204" s="117" t="s">
        <v>1017</v>
      </c>
      <c r="AI204" s="117" t="s">
        <v>2521</v>
      </c>
      <c r="AJ204" s="117">
        <v>2</v>
      </c>
      <c r="AK204" s="116"/>
      <c r="AL204" s="117"/>
      <c r="AM204" s="117"/>
      <c r="AN204" s="116"/>
      <c r="AO204" s="111">
        <v>44897</v>
      </c>
      <c r="AP204" s="111">
        <v>44897</v>
      </c>
      <c r="AQ204" s="110"/>
      <c r="AR204" s="109">
        <v>12</v>
      </c>
      <c r="AS204" s="109"/>
      <c r="AT204" s="109" t="s">
        <v>1886</v>
      </c>
      <c r="AU204" s="219" t="s">
        <v>1885</v>
      </c>
      <c r="AV204" s="153" t="s">
        <v>1884</v>
      </c>
    </row>
    <row r="205" spans="1:48" s="142" customFormat="1" ht="15" customHeight="1">
      <c r="A205" s="116" t="s">
        <v>1883</v>
      </c>
      <c r="B205" s="187" t="s">
        <v>348</v>
      </c>
      <c r="C205" s="185">
        <v>455847</v>
      </c>
      <c r="D205" s="173" t="s">
        <v>30</v>
      </c>
      <c r="E205" s="119"/>
      <c r="F205" s="145"/>
      <c r="G205" s="116" t="s">
        <v>14</v>
      </c>
      <c r="H205" s="116" t="s">
        <v>113</v>
      </c>
      <c r="I205" s="116" t="s">
        <v>16</v>
      </c>
      <c r="J205" s="117" t="s">
        <v>17</v>
      </c>
      <c r="K205" s="116"/>
      <c r="L205" s="116"/>
      <c r="M205" s="181"/>
      <c r="N205" s="181"/>
      <c r="O205" s="181"/>
      <c r="P205" s="181"/>
      <c r="Q205" s="180">
        <v>44608</v>
      </c>
      <c r="R205" s="180">
        <v>44635</v>
      </c>
      <c r="S205" s="124">
        <f t="shared" si="7"/>
        <v>44642</v>
      </c>
      <c r="T205" s="123">
        <f t="shared" si="6"/>
        <v>4</v>
      </c>
      <c r="U205" s="131">
        <v>4179.75</v>
      </c>
      <c r="V205" s="120">
        <v>2255009</v>
      </c>
      <c r="W205" s="179">
        <v>44652</v>
      </c>
      <c r="X205" s="178">
        <v>4161.8599999999997</v>
      </c>
      <c r="Y205" s="177"/>
      <c r="Z205" s="176" t="s">
        <v>353</v>
      </c>
      <c r="AA205" s="175" t="s">
        <v>353</v>
      </c>
      <c r="AB205" s="175" t="s">
        <v>353</v>
      </c>
      <c r="AC205" s="116" t="s">
        <v>781</v>
      </c>
      <c r="AD205" s="116"/>
      <c r="AE205" s="116" t="s">
        <v>1881</v>
      </c>
      <c r="AF205" s="116" t="s">
        <v>1570</v>
      </c>
      <c r="AG205" s="117" t="s">
        <v>1028</v>
      </c>
      <c r="AH205" s="117" t="s">
        <v>1017</v>
      </c>
      <c r="AI205" s="117" t="s">
        <v>2521</v>
      </c>
      <c r="AJ205" s="117">
        <v>2</v>
      </c>
      <c r="AK205" s="117" t="s">
        <v>1297</v>
      </c>
      <c r="AL205" s="117">
        <v>18</v>
      </c>
      <c r="AM205" s="117"/>
      <c r="AN205" s="159">
        <v>6824105.1900000004</v>
      </c>
      <c r="AO205" s="111">
        <v>44755</v>
      </c>
      <c r="AP205" s="111">
        <v>44755</v>
      </c>
      <c r="AQ205" s="110"/>
      <c r="AR205" s="109">
        <v>6</v>
      </c>
      <c r="AS205" s="109"/>
      <c r="AT205" s="109" t="s">
        <v>1880</v>
      </c>
      <c r="AU205" s="109">
        <v>85329719</v>
      </c>
      <c r="AV205" s="153" t="s">
        <v>1879</v>
      </c>
    </row>
    <row r="206" spans="1:48" s="142" customFormat="1" ht="15" customHeight="1">
      <c r="A206" s="116" t="s">
        <v>1882</v>
      </c>
      <c r="B206" s="187" t="s">
        <v>349</v>
      </c>
      <c r="C206" s="185">
        <v>455847</v>
      </c>
      <c r="D206" s="173" t="s">
        <v>30</v>
      </c>
      <c r="E206" s="119"/>
      <c r="F206" s="145"/>
      <c r="G206" s="116" t="s">
        <v>14</v>
      </c>
      <c r="H206" s="116" t="s">
        <v>113</v>
      </c>
      <c r="I206" s="116" t="s">
        <v>16</v>
      </c>
      <c r="J206" s="117" t="s">
        <v>17</v>
      </c>
      <c r="K206" s="116"/>
      <c r="L206" s="116"/>
      <c r="M206" s="181"/>
      <c r="N206" s="181"/>
      <c r="O206" s="181"/>
      <c r="P206" s="181"/>
      <c r="Q206" s="180">
        <v>44608</v>
      </c>
      <c r="R206" s="180">
        <v>44635</v>
      </c>
      <c r="S206" s="124">
        <f t="shared" si="7"/>
        <v>44642</v>
      </c>
      <c r="T206" s="123">
        <f t="shared" si="6"/>
        <v>4</v>
      </c>
      <c r="U206" s="131">
        <v>6172.79</v>
      </c>
      <c r="V206" s="120">
        <v>2255009</v>
      </c>
      <c r="W206" s="179">
        <v>44652</v>
      </c>
      <c r="X206" s="178">
        <v>6500</v>
      </c>
      <c r="Y206" s="177"/>
      <c r="Z206" s="176" t="s">
        <v>353</v>
      </c>
      <c r="AA206" s="175" t="s">
        <v>353</v>
      </c>
      <c r="AB206" s="175" t="s">
        <v>353</v>
      </c>
      <c r="AC206" s="116" t="s">
        <v>781</v>
      </c>
      <c r="AD206" s="116"/>
      <c r="AE206" s="116" t="s">
        <v>1881</v>
      </c>
      <c r="AF206" s="116" t="s">
        <v>1570</v>
      </c>
      <c r="AG206" s="117" t="s">
        <v>1028</v>
      </c>
      <c r="AH206" s="117" t="s">
        <v>1017</v>
      </c>
      <c r="AI206" s="117" t="s">
        <v>2521</v>
      </c>
      <c r="AJ206" s="117">
        <v>2</v>
      </c>
      <c r="AK206" s="117" t="s">
        <v>1297</v>
      </c>
      <c r="AL206" s="117">
        <v>18</v>
      </c>
      <c r="AM206" s="117"/>
      <c r="AN206" s="159">
        <v>6824105.1900000004</v>
      </c>
      <c r="AO206" s="111">
        <v>44755</v>
      </c>
      <c r="AP206" s="111">
        <v>44755</v>
      </c>
      <c r="AQ206" s="110"/>
      <c r="AR206" s="109">
        <v>6</v>
      </c>
      <c r="AS206" s="109"/>
      <c r="AT206" s="109" t="s">
        <v>1880</v>
      </c>
      <c r="AU206" s="109">
        <v>85329719</v>
      </c>
      <c r="AV206" s="153" t="s">
        <v>1879</v>
      </c>
    </row>
    <row r="207" spans="1:48" s="142" customFormat="1" ht="15" customHeight="1">
      <c r="A207" s="116" t="s">
        <v>1878</v>
      </c>
      <c r="B207" s="187" t="s">
        <v>350</v>
      </c>
      <c r="C207" s="185">
        <v>106424</v>
      </c>
      <c r="D207" s="173" t="s">
        <v>48</v>
      </c>
      <c r="E207" s="119"/>
      <c r="F207" s="145"/>
      <c r="G207" s="116" t="s">
        <v>14</v>
      </c>
      <c r="H207" s="116" t="s">
        <v>83</v>
      </c>
      <c r="I207" s="116" t="s">
        <v>16</v>
      </c>
      <c r="J207" s="117" t="s">
        <v>17</v>
      </c>
      <c r="K207" s="116" t="s">
        <v>18</v>
      </c>
      <c r="L207" s="116"/>
      <c r="M207" s="181"/>
      <c r="N207" s="181"/>
      <c r="O207" s="181"/>
      <c r="P207" s="181"/>
      <c r="Q207" s="180">
        <v>44176</v>
      </c>
      <c r="R207" s="180">
        <v>44207</v>
      </c>
      <c r="S207" s="124">
        <f t="shared" si="7"/>
        <v>44214</v>
      </c>
      <c r="T207" s="123">
        <f t="shared" si="6"/>
        <v>4</v>
      </c>
      <c r="U207" s="190">
        <v>1280.4000000000001</v>
      </c>
      <c r="V207" s="189"/>
      <c r="W207" s="179">
        <v>44270</v>
      </c>
      <c r="X207" s="178">
        <v>1319.2</v>
      </c>
      <c r="Y207" s="177"/>
      <c r="Z207" s="176" t="s">
        <v>353</v>
      </c>
      <c r="AA207" s="175" t="s">
        <v>353</v>
      </c>
      <c r="AB207" s="175" t="s">
        <v>353</v>
      </c>
      <c r="AC207" s="116" t="s">
        <v>781</v>
      </c>
      <c r="AD207" s="116"/>
      <c r="AE207" s="116" t="s">
        <v>1877</v>
      </c>
      <c r="AF207" s="116" t="s">
        <v>1605</v>
      </c>
      <c r="AG207" s="117" t="s">
        <v>1028</v>
      </c>
      <c r="AH207" s="117" t="s">
        <v>1017</v>
      </c>
      <c r="AI207" s="117" t="s">
        <v>2521</v>
      </c>
      <c r="AJ207" s="117">
        <v>2</v>
      </c>
      <c r="AK207" s="116"/>
      <c r="AL207" s="117"/>
      <c r="AM207" s="117"/>
      <c r="AN207" s="116"/>
      <c r="AO207" s="111">
        <v>44679</v>
      </c>
      <c r="AP207" s="111">
        <v>44679</v>
      </c>
      <c r="AQ207" s="110"/>
      <c r="AR207" s="109">
        <v>6</v>
      </c>
      <c r="AS207" s="109"/>
      <c r="AT207" s="109" t="s">
        <v>1876</v>
      </c>
      <c r="AU207" s="109" t="s">
        <v>1875</v>
      </c>
      <c r="AV207" s="153" t="s">
        <v>1874</v>
      </c>
    </row>
    <row r="208" spans="1:48" s="142" customFormat="1" ht="15" customHeight="1">
      <c r="A208" s="116" t="s">
        <v>1873</v>
      </c>
      <c r="B208" s="187" t="s">
        <v>1871</v>
      </c>
      <c r="C208" s="185">
        <v>457169</v>
      </c>
      <c r="D208" s="170" t="s">
        <v>13</v>
      </c>
      <c r="E208" s="119"/>
      <c r="F208" s="145"/>
      <c r="G208" s="116" t="s">
        <v>14</v>
      </c>
      <c r="H208" s="116" t="s">
        <v>15</v>
      </c>
      <c r="I208" s="116" t="s">
        <v>16</v>
      </c>
      <c r="J208" s="117" t="s">
        <v>17</v>
      </c>
      <c r="K208" s="116"/>
      <c r="L208" s="116"/>
      <c r="M208" s="181"/>
      <c r="N208" s="181"/>
      <c r="O208" s="181"/>
      <c r="P208" s="181"/>
      <c r="Q208" s="180">
        <v>44593</v>
      </c>
      <c r="R208" s="180">
        <v>44620</v>
      </c>
      <c r="S208" s="124">
        <f t="shared" si="7"/>
        <v>44627</v>
      </c>
      <c r="T208" s="123">
        <f t="shared" si="6"/>
        <v>2</v>
      </c>
      <c r="U208" s="131">
        <v>4247.87</v>
      </c>
      <c r="V208" s="120">
        <v>2255010</v>
      </c>
      <c r="W208" s="179">
        <v>44652</v>
      </c>
      <c r="X208" s="178">
        <v>4537</v>
      </c>
      <c r="Y208" s="177"/>
      <c r="Z208" s="176" t="s">
        <v>353</v>
      </c>
      <c r="AA208" s="175" t="s">
        <v>353</v>
      </c>
      <c r="AB208" s="175" t="s">
        <v>353</v>
      </c>
      <c r="AC208" s="116" t="s">
        <v>781</v>
      </c>
      <c r="AD208" s="116" t="s">
        <v>1870</v>
      </c>
      <c r="AE208" s="116" t="s">
        <v>1869</v>
      </c>
      <c r="AF208" s="116" t="s">
        <v>1575</v>
      </c>
      <c r="AG208" s="117" t="s">
        <v>1028</v>
      </c>
      <c r="AH208" s="117" t="s">
        <v>1017</v>
      </c>
      <c r="AI208" s="117" t="s">
        <v>2521</v>
      </c>
      <c r="AJ208" s="117">
        <v>2</v>
      </c>
      <c r="AK208" s="117" t="s">
        <v>1297</v>
      </c>
      <c r="AL208" s="117">
        <v>9</v>
      </c>
      <c r="AM208" s="117"/>
      <c r="AN208" s="159">
        <v>12770464.610000003</v>
      </c>
      <c r="AO208" s="111">
        <v>44727</v>
      </c>
      <c r="AP208" s="111">
        <v>44727</v>
      </c>
      <c r="AQ208" s="110"/>
      <c r="AR208" s="109">
        <v>6</v>
      </c>
      <c r="AS208" s="109"/>
      <c r="AT208" s="109" t="s">
        <v>1868</v>
      </c>
      <c r="AU208" s="109" t="s">
        <v>1867</v>
      </c>
      <c r="AV208" s="153" t="s">
        <v>1866</v>
      </c>
    </row>
    <row r="209" spans="1:48" s="142" customFormat="1" ht="15" customHeight="1">
      <c r="A209" s="116" t="s">
        <v>1872</v>
      </c>
      <c r="B209" s="187" t="s">
        <v>1871</v>
      </c>
      <c r="C209" s="185">
        <v>457169</v>
      </c>
      <c r="D209" s="173" t="s">
        <v>13</v>
      </c>
      <c r="E209" s="119"/>
      <c r="F209" s="145"/>
      <c r="G209" s="116" t="s">
        <v>14</v>
      </c>
      <c r="H209" s="116" t="s">
        <v>15</v>
      </c>
      <c r="I209" s="116" t="s">
        <v>16</v>
      </c>
      <c r="J209" s="117" t="s">
        <v>17</v>
      </c>
      <c r="K209" s="116"/>
      <c r="L209" s="116"/>
      <c r="M209" s="181"/>
      <c r="N209" s="181"/>
      <c r="O209" s="181"/>
      <c r="P209" s="181"/>
      <c r="Q209" s="180">
        <v>44593</v>
      </c>
      <c r="R209" s="180">
        <v>44620</v>
      </c>
      <c r="S209" s="124">
        <f t="shared" si="7"/>
        <v>44627</v>
      </c>
      <c r="T209" s="123">
        <f t="shared" si="6"/>
        <v>2</v>
      </c>
      <c r="U209" s="131">
        <v>4962.54</v>
      </c>
      <c r="V209" s="120">
        <v>2255011</v>
      </c>
      <c r="W209" s="179">
        <v>44652</v>
      </c>
      <c r="X209" s="178">
        <v>5223</v>
      </c>
      <c r="Y209" s="177"/>
      <c r="Z209" s="176" t="s">
        <v>353</v>
      </c>
      <c r="AA209" s="175" t="s">
        <v>353</v>
      </c>
      <c r="AB209" s="175" t="s">
        <v>353</v>
      </c>
      <c r="AC209" s="116" t="s">
        <v>781</v>
      </c>
      <c r="AD209" s="116" t="s">
        <v>1870</v>
      </c>
      <c r="AE209" s="116" t="s">
        <v>1869</v>
      </c>
      <c r="AF209" s="116" t="s">
        <v>1575</v>
      </c>
      <c r="AG209" s="117" t="s">
        <v>1028</v>
      </c>
      <c r="AH209" s="117" t="s">
        <v>1017</v>
      </c>
      <c r="AI209" s="117" t="s">
        <v>2521</v>
      </c>
      <c r="AJ209" s="117">
        <v>2</v>
      </c>
      <c r="AK209" s="117" t="s">
        <v>1297</v>
      </c>
      <c r="AL209" s="117">
        <v>9</v>
      </c>
      <c r="AM209" s="117"/>
      <c r="AN209" s="159">
        <v>12770464.610000003</v>
      </c>
      <c r="AO209" s="111">
        <v>44727</v>
      </c>
      <c r="AP209" s="111">
        <v>44727</v>
      </c>
      <c r="AQ209" s="110"/>
      <c r="AR209" s="109">
        <v>6</v>
      </c>
      <c r="AS209" s="109"/>
      <c r="AT209" s="109" t="s">
        <v>1868</v>
      </c>
      <c r="AU209" s="109" t="s">
        <v>1867</v>
      </c>
      <c r="AV209" s="153" t="s">
        <v>1866</v>
      </c>
    </row>
    <row r="210" spans="1:48" s="142" customFormat="1">
      <c r="A210" s="116" t="s">
        <v>1865</v>
      </c>
      <c r="B210" s="187" t="s">
        <v>351</v>
      </c>
      <c r="C210" s="185">
        <v>441818</v>
      </c>
      <c r="D210" s="173" t="s">
        <v>48</v>
      </c>
      <c r="E210" s="119"/>
      <c r="F210" s="145"/>
      <c r="G210" s="116" t="s">
        <v>14</v>
      </c>
      <c r="H210" s="116" t="s">
        <v>83</v>
      </c>
      <c r="I210" s="116" t="s">
        <v>16</v>
      </c>
      <c r="J210" s="117" t="s">
        <v>17</v>
      </c>
      <c r="K210" s="116" t="s">
        <v>18</v>
      </c>
      <c r="L210" s="116"/>
      <c r="M210" s="181"/>
      <c r="N210" s="181"/>
      <c r="O210" s="181"/>
      <c r="P210" s="181"/>
      <c r="Q210" s="180">
        <v>44209</v>
      </c>
      <c r="R210" s="180">
        <v>44239</v>
      </c>
      <c r="S210" s="124">
        <f t="shared" si="7"/>
        <v>44246</v>
      </c>
      <c r="T210" s="123">
        <f t="shared" si="6"/>
        <v>3</v>
      </c>
      <c r="U210" s="190">
        <v>1620.45</v>
      </c>
      <c r="V210" s="189"/>
      <c r="W210" s="179">
        <v>44270</v>
      </c>
      <c r="X210" s="178">
        <v>1620.45</v>
      </c>
      <c r="Y210" s="177">
        <v>12</v>
      </c>
      <c r="Z210" s="180" t="s">
        <v>1864</v>
      </c>
      <c r="AA210" s="175"/>
      <c r="AB210" s="180"/>
      <c r="AC210" s="116" t="s">
        <v>781</v>
      </c>
      <c r="AD210" s="116"/>
      <c r="AE210" s="116" t="s">
        <v>1863</v>
      </c>
      <c r="AF210" s="116" t="s">
        <v>1586</v>
      </c>
      <c r="AG210" s="117" t="s">
        <v>1862</v>
      </c>
      <c r="AH210" s="117" t="s">
        <v>1017</v>
      </c>
      <c r="AI210" s="117" t="s">
        <v>2521</v>
      </c>
      <c r="AJ210" s="117">
        <v>2</v>
      </c>
      <c r="AK210" s="116"/>
      <c r="AL210" s="117"/>
      <c r="AM210" s="117"/>
      <c r="AN210" s="116"/>
      <c r="AO210" s="111">
        <v>44924</v>
      </c>
      <c r="AP210" s="111">
        <v>44924</v>
      </c>
      <c r="AQ210" s="110"/>
      <c r="AR210" s="109">
        <v>12</v>
      </c>
      <c r="AS210" s="109"/>
      <c r="AT210" s="109" t="s">
        <v>1861</v>
      </c>
      <c r="AU210" s="109" t="s">
        <v>1860</v>
      </c>
      <c r="AV210" s="153" t="s">
        <v>1859</v>
      </c>
    </row>
    <row r="211" spans="1:48" s="142" customFormat="1">
      <c r="A211" s="116" t="s">
        <v>1858</v>
      </c>
      <c r="B211" s="187" t="s">
        <v>352</v>
      </c>
      <c r="C211" s="185">
        <v>106436</v>
      </c>
      <c r="D211" s="173" t="s">
        <v>47</v>
      </c>
      <c r="E211" s="119"/>
      <c r="F211" s="145"/>
      <c r="G211" s="116" t="s">
        <v>38</v>
      </c>
      <c r="H211" s="116" t="s">
        <v>39</v>
      </c>
      <c r="I211" s="116" t="s">
        <v>16</v>
      </c>
      <c r="J211" s="117" t="s">
        <v>17</v>
      </c>
      <c r="K211" s="116" t="s">
        <v>18</v>
      </c>
      <c r="L211" s="116"/>
      <c r="M211" s="181"/>
      <c r="N211" s="181"/>
      <c r="O211" s="181"/>
      <c r="P211" s="181"/>
      <c r="Q211" s="180">
        <v>44378</v>
      </c>
      <c r="R211" s="180">
        <v>44408</v>
      </c>
      <c r="S211" s="124">
        <f t="shared" si="7"/>
        <v>44415</v>
      </c>
      <c r="T211" s="123">
        <f t="shared" si="6"/>
        <v>1</v>
      </c>
      <c r="U211" s="190">
        <v>1569.96</v>
      </c>
      <c r="V211" s="189"/>
      <c r="W211" s="179">
        <v>44403</v>
      </c>
      <c r="X211" s="178">
        <v>1569.96</v>
      </c>
      <c r="Y211" s="177"/>
      <c r="Z211" s="176" t="s">
        <v>1857</v>
      </c>
      <c r="AA211" s="175" t="s">
        <v>353</v>
      </c>
      <c r="AB211" s="175" t="s">
        <v>353</v>
      </c>
      <c r="AC211" s="116" t="s">
        <v>781</v>
      </c>
      <c r="AD211" s="116"/>
      <c r="AE211" s="116" t="s">
        <v>1856</v>
      </c>
      <c r="AF211" s="116" t="s">
        <v>1586</v>
      </c>
      <c r="AG211" s="117" t="s">
        <v>1028</v>
      </c>
      <c r="AH211" s="117" t="s">
        <v>1017</v>
      </c>
      <c r="AI211" s="117" t="s">
        <v>2521</v>
      </c>
      <c r="AJ211" s="117">
        <v>2</v>
      </c>
      <c r="AK211" s="116"/>
      <c r="AL211" s="117"/>
      <c r="AM211" s="117"/>
      <c r="AN211" s="116"/>
      <c r="AO211" s="111">
        <v>44588</v>
      </c>
      <c r="AP211" s="111">
        <v>44588</v>
      </c>
      <c r="AQ211" s="110"/>
      <c r="AR211" s="109">
        <v>12</v>
      </c>
      <c r="AS211" s="109"/>
      <c r="AT211" s="109"/>
      <c r="AU211" s="109"/>
      <c r="AV211" s="109"/>
    </row>
    <row r="212" spans="1:48" s="230" customFormat="1">
      <c r="A212" s="116" t="s">
        <v>1855</v>
      </c>
      <c r="B212" s="198"/>
      <c r="C212" s="185">
        <v>106455</v>
      </c>
      <c r="D212" s="197" t="s">
        <v>47</v>
      </c>
      <c r="E212" s="116"/>
      <c r="F212" s="116"/>
      <c r="G212" s="116" t="s">
        <v>25</v>
      </c>
      <c r="H212" s="116" t="s">
        <v>353</v>
      </c>
      <c r="I212" s="116" t="s">
        <v>16</v>
      </c>
      <c r="J212" s="117" t="s">
        <v>17</v>
      </c>
      <c r="K212" s="116" t="s">
        <v>18</v>
      </c>
      <c r="L212" s="116"/>
      <c r="M212" s="181"/>
      <c r="N212" s="181"/>
      <c r="O212" s="181"/>
      <c r="P212" s="181"/>
      <c r="Q212" s="180">
        <v>44549</v>
      </c>
      <c r="R212" s="180">
        <v>44579</v>
      </c>
      <c r="S212" s="124">
        <f t="shared" si="7"/>
        <v>44586</v>
      </c>
      <c r="T212" s="123">
        <f t="shared" si="6"/>
        <v>5</v>
      </c>
      <c r="U212" s="190">
        <v>816.22</v>
      </c>
      <c r="V212" s="122">
        <v>2237861</v>
      </c>
      <c r="W212" s="179">
        <v>44602</v>
      </c>
      <c r="X212" s="178">
        <v>762.3</v>
      </c>
      <c r="Y212" s="177"/>
      <c r="Z212" s="180" t="s">
        <v>1854</v>
      </c>
      <c r="AA212" s="175" t="s">
        <v>353</v>
      </c>
      <c r="AB212" s="175" t="s">
        <v>353</v>
      </c>
      <c r="AC212" s="116" t="s">
        <v>781</v>
      </c>
      <c r="AD212" s="116"/>
      <c r="AE212" s="116" t="s">
        <v>1853</v>
      </c>
      <c r="AF212" s="116" t="s">
        <v>1684</v>
      </c>
      <c r="AG212" s="117" t="s">
        <v>1028</v>
      </c>
      <c r="AH212" s="117" t="s">
        <v>1017</v>
      </c>
      <c r="AI212" s="117" t="s">
        <v>2521</v>
      </c>
      <c r="AJ212" s="117">
        <v>2</v>
      </c>
      <c r="AK212" s="116"/>
      <c r="AL212" s="117"/>
      <c r="AM212" s="117"/>
      <c r="AN212" s="116"/>
      <c r="AO212" s="233">
        <v>45340</v>
      </c>
      <c r="AP212" s="233">
        <v>45340</v>
      </c>
      <c r="AQ212" s="232"/>
      <c r="AR212" s="231">
        <v>12</v>
      </c>
      <c r="AS212" s="231"/>
      <c r="AT212" s="231"/>
      <c r="AU212" s="231"/>
      <c r="AV212" s="231"/>
    </row>
    <row r="213" spans="1:48" s="142" customFormat="1" ht="15" customHeight="1">
      <c r="A213" s="116" t="s">
        <v>354</v>
      </c>
      <c r="B213" s="198"/>
      <c r="C213" s="185">
        <v>106478</v>
      </c>
      <c r="D213" s="197" t="s">
        <v>222</v>
      </c>
      <c r="E213" s="116"/>
      <c r="F213" s="116"/>
      <c r="G213" s="116" t="s">
        <v>25</v>
      </c>
      <c r="H213" s="116" t="s">
        <v>353</v>
      </c>
      <c r="I213" s="116" t="s">
        <v>16</v>
      </c>
      <c r="J213" s="117" t="s">
        <v>17</v>
      </c>
      <c r="K213" s="116" t="s">
        <v>18</v>
      </c>
      <c r="L213" s="116"/>
      <c r="M213" s="181"/>
      <c r="N213" s="181"/>
      <c r="O213" s="181"/>
      <c r="P213" s="181"/>
      <c r="Q213" s="180">
        <v>44172</v>
      </c>
      <c r="R213" s="180">
        <v>44382</v>
      </c>
      <c r="S213" s="124">
        <f t="shared" si="7"/>
        <v>44389</v>
      </c>
      <c r="T213" s="123">
        <f t="shared" si="6"/>
        <v>3</v>
      </c>
      <c r="U213" s="190">
        <v>8329.1</v>
      </c>
      <c r="V213" s="189"/>
      <c r="W213" s="179">
        <v>44446</v>
      </c>
      <c r="X213" s="178">
        <v>1271.4000000000001</v>
      </c>
      <c r="Y213" s="177">
        <v>9</v>
      </c>
      <c r="Z213" s="180" t="s">
        <v>1852</v>
      </c>
      <c r="AA213" s="229">
        <v>43895</v>
      </c>
      <c r="AB213" s="229">
        <v>44170</v>
      </c>
      <c r="AC213" s="116" t="s">
        <v>781</v>
      </c>
      <c r="AD213" s="116"/>
      <c r="AE213" s="116" t="s">
        <v>1851</v>
      </c>
      <c r="AF213" s="116" t="s">
        <v>1586</v>
      </c>
      <c r="AG213" s="117" t="s">
        <v>1028</v>
      </c>
      <c r="AH213" s="117" t="s">
        <v>1017</v>
      </c>
      <c r="AI213" s="117" t="s">
        <v>2521</v>
      </c>
      <c r="AJ213" s="117">
        <v>2</v>
      </c>
      <c r="AK213" s="116"/>
      <c r="AL213" s="117"/>
      <c r="AM213" s="117"/>
      <c r="AN213" s="116"/>
      <c r="AO213" s="111">
        <v>44847</v>
      </c>
      <c r="AP213" s="111">
        <v>44847</v>
      </c>
      <c r="AQ213" s="110"/>
      <c r="AR213" s="109">
        <v>12</v>
      </c>
      <c r="AS213" s="109"/>
      <c r="AT213" s="109"/>
      <c r="AU213" s="109"/>
      <c r="AV213" s="109"/>
    </row>
    <row r="214" spans="1:48" s="142" customFormat="1" ht="15" customHeight="1">
      <c r="A214" s="116" t="s">
        <v>1850</v>
      </c>
      <c r="B214" s="187" t="s">
        <v>355</v>
      </c>
      <c r="C214" s="185">
        <v>106480</v>
      </c>
      <c r="D214" s="170" t="s">
        <v>42</v>
      </c>
      <c r="E214" s="119"/>
      <c r="F214" s="145"/>
      <c r="G214" s="116" t="s">
        <v>38</v>
      </c>
      <c r="H214" s="116" t="s">
        <v>45</v>
      </c>
      <c r="I214" s="116" t="s">
        <v>16</v>
      </c>
      <c r="J214" s="117" t="s">
        <v>17</v>
      </c>
      <c r="K214" s="116" t="s">
        <v>18</v>
      </c>
      <c r="L214" s="116"/>
      <c r="M214" s="181"/>
      <c r="N214" s="181"/>
      <c r="O214" s="181"/>
      <c r="P214" s="181"/>
      <c r="Q214" s="180">
        <v>44490</v>
      </c>
      <c r="R214" s="180">
        <v>44520</v>
      </c>
      <c r="S214" s="124">
        <f t="shared" si="7"/>
        <v>44527</v>
      </c>
      <c r="T214" s="123">
        <f t="shared" ref="T214:T277" si="8">WEEKNUM(S214,1)-WEEKNUM(DATE(YEAR(S214),MONTH(S214),1),1)+1</f>
        <v>4</v>
      </c>
      <c r="U214" s="120">
        <v>776.88</v>
      </c>
      <c r="V214" s="120">
        <v>2215964</v>
      </c>
      <c r="W214" s="179">
        <v>44531</v>
      </c>
      <c r="X214" s="178">
        <v>977.08</v>
      </c>
      <c r="Y214" s="177"/>
      <c r="Z214" s="176" t="s">
        <v>353</v>
      </c>
      <c r="AA214" s="175" t="s">
        <v>353</v>
      </c>
      <c r="AB214" s="175" t="s">
        <v>353</v>
      </c>
      <c r="AC214" s="116" t="s">
        <v>781</v>
      </c>
      <c r="AD214" s="116"/>
      <c r="AE214" s="116" t="s">
        <v>353</v>
      </c>
      <c r="AF214" s="116" t="s">
        <v>353</v>
      </c>
      <c r="AG214" s="117" t="s">
        <v>2521</v>
      </c>
      <c r="AH214" s="117" t="s">
        <v>2521</v>
      </c>
      <c r="AI214" s="117" t="s">
        <v>2521</v>
      </c>
      <c r="AJ214" s="117">
        <v>2</v>
      </c>
      <c r="AK214" s="116"/>
      <c r="AL214" s="117"/>
      <c r="AM214" s="117"/>
      <c r="AN214" s="116"/>
      <c r="AO214" s="111" t="s">
        <v>1010</v>
      </c>
      <c r="AP214" s="111" t="s">
        <v>1010</v>
      </c>
      <c r="AQ214" s="110"/>
      <c r="AR214" s="109" t="s">
        <v>1010</v>
      </c>
      <c r="AS214" s="109"/>
      <c r="AT214" s="109" t="s">
        <v>1849</v>
      </c>
      <c r="AU214" s="109" t="s">
        <v>1848</v>
      </c>
      <c r="AV214" s="153" t="s">
        <v>1847</v>
      </c>
    </row>
    <row r="215" spans="1:48" s="142" customFormat="1" ht="15" customHeight="1">
      <c r="A215" s="116" t="s">
        <v>1846</v>
      </c>
      <c r="B215" s="187" t="s">
        <v>356</v>
      </c>
      <c r="C215" s="185">
        <v>457306</v>
      </c>
      <c r="D215" s="170" t="s">
        <v>357</v>
      </c>
      <c r="E215" s="119"/>
      <c r="F215" s="145"/>
      <c r="G215" s="116" t="s">
        <v>38</v>
      </c>
      <c r="H215" s="116" t="s">
        <v>55</v>
      </c>
      <c r="I215" s="116" t="s">
        <v>16</v>
      </c>
      <c r="J215" s="117" t="s">
        <v>17</v>
      </c>
      <c r="K215" s="116" t="s">
        <v>18</v>
      </c>
      <c r="L215" s="116"/>
      <c r="M215" s="181"/>
      <c r="N215" s="181"/>
      <c r="O215" s="181"/>
      <c r="P215" s="181"/>
      <c r="Q215" s="180">
        <v>44631</v>
      </c>
      <c r="R215" s="180">
        <v>44661</v>
      </c>
      <c r="S215" s="124">
        <f t="shared" si="7"/>
        <v>44668</v>
      </c>
      <c r="T215" s="123">
        <f t="shared" si="8"/>
        <v>4</v>
      </c>
      <c r="U215" s="190">
        <v>1245.22</v>
      </c>
      <c r="V215" s="122">
        <v>2260963</v>
      </c>
      <c r="W215" s="179">
        <v>44672</v>
      </c>
      <c r="X215" s="178">
        <v>1129.5999999999999</v>
      </c>
      <c r="Y215" s="177"/>
      <c r="Z215" s="176" t="s">
        <v>353</v>
      </c>
      <c r="AA215" s="175" t="s">
        <v>353</v>
      </c>
      <c r="AB215" s="175" t="s">
        <v>353</v>
      </c>
      <c r="AC215" s="116" t="s">
        <v>781</v>
      </c>
      <c r="AD215" s="116"/>
      <c r="AE215" s="116" t="s">
        <v>1845</v>
      </c>
      <c r="AF215" s="116" t="s">
        <v>788</v>
      </c>
      <c r="AG215" s="117" t="s">
        <v>1028</v>
      </c>
      <c r="AH215" s="117" t="s">
        <v>1017</v>
      </c>
      <c r="AI215" s="117" t="s">
        <v>2521</v>
      </c>
      <c r="AJ215" s="117">
        <v>2</v>
      </c>
      <c r="AK215" s="116"/>
      <c r="AL215" s="117"/>
      <c r="AM215" s="117"/>
      <c r="AN215" s="116"/>
      <c r="AO215" s="111">
        <v>44774</v>
      </c>
      <c r="AP215" s="111">
        <v>44774</v>
      </c>
      <c r="AQ215" s="110"/>
      <c r="AR215" s="109">
        <v>6</v>
      </c>
      <c r="AS215" s="109"/>
      <c r="AT215" s="109"/>
      <c r="AU215" s="109"/>
      <c r="AV215" s="109"/>
    </row>
    <row r="216" spans="1:48" s="142" customFormat="1" ht="15" customHeight="1">
      <c r="A216" s="119" t="s">
        <v>358</v>
      </c>
      <c r="B216" s="187"/>
      <c r="C216" s="202" t="s">
        <v>359</v>
      </c>
      <c r="D216" s="173" t="s">
        <v>22</v>
      </c>
      <c r="E216" s="119"/>
      <c r="F216" s="145"/>
      <c r="G216" s="116"/>
      <c r="H216" s="116"/>
      <c r="I216" s="116" t="s">
        <v>16</v>
      </c>
      <c r="J216" s="118" t="s">
        <v>17</v>
      </c>
      <c r="K216" s="116"/>
      <c r="L216" s="116"/>
      <c r="M216" s="181"/>
      <c r="N216" s="181"/>
      <c r="O216" s="181"/>
      <c r="P216" s="181"/>
      <c r="Q216" s="180"/>
      <c r="R216" s="180"/>
      <c r="S216" s="124">
        <f t="shared" si="7"/>
        <v>7</v>
      </c>
      <c r="T216" s="123">
        <f t="shared" si="8"/>
        <v>1</v>
      </c>
      <c r="U216" s="196"/>
      <c r="V216" s="150"/>
      <c r="W216" s="179"/>
      <c r="X216" s="178"/>
      <c r="Y216" s="177"/>
      <c r="Z216" s="176"/>
      <c r="AA216" s="175"/>
      <c r="AB216" s="175"/>
      <c r="AC216" s="116"/>
      <c r="AD216" s="116"/>
      <c r="AE216" s="119"/>
      <c r="AF216" s="119"/>
      <c r="AG216" s="117" t="s">
        <v>2521</v>
      </c>
      <c r="AH216" s="117" t="s">
        <v>2521</v>
      </c>
      <c r="AI216" s="117" t="s">
        <v>2521</v>
      </c>
      <c r="AJ216" s="117">
        <v>2</v>
      </c>
      <c r="AK216" s="116"/>
      <c r="AL216" s="117"/>
      <c r="AM216" s="117"/>
      <c r="AN216" s="116"/>
      <c r="AO216" s="111" t="s">
        <v>1010</v>
      </c>
      <c r="AP216" s="111" t="s">
        <v>1010</v>
      </c>
      <c r="AQ216" s="110" t="s">
        <v>1045</v>
      </c>
      <c r="AR216" s="109" t="s">
        <v>1010</v>
      </c>
      <c r="AS216" s="109"/>
      <c r="AT216" s="109"/>
      <c r="AU216" s="109"/>
      <c r="AV216" s="109"/>
    </row>
    <row r="217" spans="1:48" s="142" customFormat="1" ht="15" customHeight="1">
      <c r="A217" s="116" t="s">
        <v>1844</v>
      </c>
      <c r="B217" s="187" t="s">
        <v>360</v>
      </c>
      <c r="C217" s="185">
        <v>456270</v>
      </c>
      <c r="D217" s="173" t="s">
        <v>48</v>
      </c>
      <c r="E217" s="119"/>
      <c r="F217" s="145"/>
      <c r="G217" s="116" t="s">
        <v>14</v>
      </c>
      <c r="H217" s="116" t="s">
        <v>83</v>
      </c>
      <c r="I217" s="116" t="s">
        <v>16</v>
      </c>
      <c r="J217" s="117" t="s">
        <v>17</v>
      </c>
      <c r="K217" s="116"/>
      <c r="L217" s="116"/>
      <c r="M217" s="181"/>
      <c r="N217" s="181"/>
      <c r="O217" s="181"/>
      <c r="P217" s="181"/>
      <c r="Q217" s="180">
        <v>44542</v>
      </c>
      <c r="R217" s="180">
        <v>44572</v>
      </c>
      <c r="S217" s="124">
        <f t="shared" si="7"/>
        <v>44579</v>
      </c>
      <c r="T217" s="123">
        <f t="shared" si="8"/>
        <v>4</v>
      </c>
      <c r="U217" s="131">
        <v>2671.08</v>
      </c>
      <c r="V217" s="120">
        <v>2246443</v>
      </c>
      <c r="W217" s="179">
        <v>44629</v>
      </c>
      <c r="X217" s="178"/>
      <c r="Y217" s="177"/>
      <c r="Z217" s="176" t="s">
        <v>353</v>
      </c>
      <c r="AA217" s="175" t="s">
        <v>353</v>
      </c>
      <c r="AB217" s="175" t="s">
        <v>353</v>
      </c>
      <c r="AC217" s="116" t="s">
        <v>781</v>
      </c>
      <c r="AD217" s="116"/>
      <c r="AE217" s="116" t="s">
        <v>1843</v>
      </c>
      <c r="AF217" s="116" t="s">
        <v>1575</v>
      </c>
      <c r="AG217" s="117" t="s">
        <v>1028</v>
      </c>
      <c r="AH217" s="117" t="s">
        <v>1017</v>
      </c>
      <c r="AI217" s="117" t="s">
        <v>2521</v>
      </c>
      <c r="AJ217" s="117">
        <v>2</v>
      </c>
      <c r="AK217" s="117" t="s">
        <v>1297</v>
      </c>
      <c r="AL217" s="117">
        <v>3</v>
      </c>
      <c r="AM217" s="117"/>
      <c r="AN217" s="159">
        <v>26278216.079999998</v>
      </c>
      <c r="AO217" s="111">
        <v>44845</v>
      </c>
      <c r="AP217" s="111">
        <v>44845</v>
      </c>
      <c r="AQ217" s="110"/>
      <c r="AR217" s="109">
        <v>6</v>
      </c>
      <c r="AS217" s="109"/>
      <c r="AT217" s="109"/>
      <c r="AU217" s="109"/>
      <c r="AV217" s="109"/>
    </row>
    <row r="218" spans="1:48" s="142" customFormat="1" ht="15" customHeight="1">
      <c r="A218" s="116" t="s">
        <v>1842</v>
      </c>
      <c r="B218" s="187" t="s">
        <v>361</v>
      </c>
      <c r="C218" s="185">
        <v>456255</v>
      </c>
      <c r="D218" s="173" t="s">
        <v>42</v>
      </c>
      <c r="E218" s="119"/>
      <c r="F218" s="145"/>
      <c r="G218" s="116" t="s">
        <v>38</v>
      </c>
      <c r="H218" s="116" t="s">
        <v>45</v>
      </c>
      <c r="I218" s="116" t="s">
        <v>16</v>
      </c>
      <c r="J218" s="117" t="s">
        <v>17</v>
      </c>
      <c r="K218" s="116"/>
      <c r="L218" s="116"/>
      <c r="M218" s="181"/>
      <c r="N218" s="181"/>
      <c r="O218" s="181"/>
      <c r="P218" s="181"/>
      <c r="Q218" s="180">
        <v>44520</v>
      </c>
      <c r="R218" s="180">
        <v>44549</v>
      </c>
      <c r="S218" s="124">
        <f t="shared" si="7"/>
        <v>44556</v>
      </c>
      <c r="T218" s="123">
        <f t="shared" si="8"/>
        <v>5</v>
      </c>
      <c r="U218" s="131">
        <v>5525.72</v>
      </c>
      <c r="V218" s="120">
        <v>2232481</v>
      </c>
      <c r="W218" s="179">
        <v>44587</v>
      </c>
      <c r="X218" s="178"/>
      <c r="Y218" s="177"/>
      <c r="Z218" s="176" t="s">
        <v>353</v>
      </c>
      <c r="AA218" s="175" t="s">
        <v>353</v>
      </c>
      <c r="AB218" s="175" t="s">
        <v>353</v>
      </c>
      <c r="AC218" s="116" t="s">
        <v>781</v>
      </c>
      <c r="AD218" s="116"/>
      <c r="AE218" s="116" t="s">
        <v>1841</v>
      </c>
      <c r="AF218" s="116" t="s">
        <v>1109</v>
      </c>
      <c r="AG218" s="117" t="s">
        <v>1028</v>
      </c>
      <c r="AH218" s="117" t="s">
        <v>1020</v>
      </c>
      <c r="AI218" s="117" t="s">
        <v>2521</v>
      </c>
      <c r="AJ218" s="117">
        <v>2</v>
      </c>
      <c r="AK218" s="116"/>
      <c r="AL218" s="117"/>
      <c r="AM218" s="117"/>
      <c r="AN218" s="116"/>
      <c r="AO218" s="111">
        <v>46918</v>
      </c>
      <c r="AP218" s="111">
        <v>46918</v>
      </c>
      <c r="AQ218" s="110"/>
      <c r="AR218" s="109" t="s">
        <v>1010</v>
      </c>
      <c r="AS218" s="109"/>
      <c r="AT218" s="109"/>
      <c r="AU218" s="109"/>
      <c r="AV218" s="109"/>
    </row>
    <row r="219" spans="1:48" s="142" customFormat="1" ht="15" customHeight="1">
      <c r="A219" s="116" t="s">
        <v>362</v>
      </c>
      <c r="B219" s="187" t="s">
        <v>363</v>
      </c>
      <c r="C219" s="185">
        <v>439928</v>
      </c>
      <c r="D219" s="170" t="s">
        <v>222</v>
      </c>
      <c r="E219" s="119"/>
      <c r="F219" s="145"/>
      <c r="G219" s="116" t="s">
        <v>38</v>
      </c>
      <c r="H219" s="116" t="s">
        <v>39</v>
      </c>
      <c r="I219" s="116" t="s">
        <v>16</v>
      </c>
      <c r="J219" s="117" t="s">
        <v>17</v>
      </c>
      <c r="K219" s="116" t="s">
        <v>18</v>
      </c>
      <c r="L219" s="116"/>
      <c r="M219" s="181"/>
      <c r="N219" s="181"/>
      <c r="O219" s="181"/>
      <c r="P219" s="181"/>
      <c r="Q219" s="180">
        <v>44475</v>
      </c>
      <c r="R219" s="180">
        <v>44536</v>
      </c>
      <c r="S219" s="124">
        <f t="shared" si="7"/>
        <v>44543</v>
      </c>
      <c r="T219" s="123">
        <f t="shared" si="8"/>
        <v>3</v>
      </c>
      <c r="U219" s="131">
        <v>3014.96</v>
      </c>
      <c r="V219" s="120">
        <v>2239076</v>
      </c>
      <c r="W219" s="179">
        <v>44607</v>
      </c>
      <c r="X219" s="178">
        <v>1585.22</v>
      </c>
      <c r="Y219" s="177"/>
      <c r="Z219" s="176" t="s">
        <v>353</v>
      </c>
      <c r="AA219" s="175" t="s">
        <v>353</v>
      </c>
      <c r="AB219" s="175" t="s">
        <v>353</v>
      </c>
      <c r="AC219" s="116" t="s">
        <v>781</v>
      </c>
      <c r="AD219" s="116"/>
      <c r="AE219" s="116" t="s">
        <v>1840</v>
      </c>
      <c r="AF219" s="116" t="s">
        <v>788</v>
      </c>
      <c r="AG219" s="117" t="s">
        <v>1028</v>
      </c>
      <c r="AH219" s="117" t="s">
        <v>1017</v>
      </c>
      <c r="AI219" s="117" t="s">
        <v>2521</v>
      </c>
      <c r="AJ219" s="117">
        <v>2</v>
      </c>
      <c r="AK219" s="116"/>
      <c r="AL219" s="117"/>
      <c r="AM219" s="117"/>
      <c r="AN219" s="116"/>
      <c r="AO219" s="111">
        <v>44743</v>
      </c>
      <c r="AP219" s="111">
        <v>44743</v>
      </c>
      <c r="AQ219" s="110"/>
      <c r="AR219" s="109">
        <v>6</v>
      </c>
      <c r="AS219" s="109"/>
      <c r="AT219" s="109"/>
      <c r="AU219" s="109"/>
      <c r="AV219" s="109"/>
    </row>
    <row r="220" spans="1:48" s="142" customFormat="1" ht="15" customHeight="1">
      <c r="A220" s="116" t="s">
        <v>364</v>
      </c>
      <c r="B220" s="187" t="s">
        <v>365</v>
      </c>
      <c r="C220" s="185">
        <v>451315</v>
      </c>
      <c r="D220" s="170" t="s">
        <v>204</v>
      </c>
      <c r="E220" s="119"/>
      <c r="F220" s="145"/>
      <c r="G220" s="116" t="s">
        <v>14</v>
      </c>
      <c r="H220" s="116" t="s">
        <v>67</v>
      </c>
      <c r="I220" s="116" t="s">
        <v>16</v>
      </c>
      <c r="J220" s="117" t="s">
        <v>17</v>
      </c>
      <c r="K220" s="116" t="s">
        <v>107</v>
      </c>
      <c r="L220" s="116"/>
      <c r="M220" s="181"/>
      <c r="N220" s="181"/>
      <c r="O220" s="181"/>
      <c r="P220" s="181"/>
      <c r="Q220" s="175">
        <v>43786</v>
      </c>
      <c r="R220" s="175">
        <v>44090</v>
      </c>
      <c r="S220" s="124">
        <f t="shared" si="7"/>
        <v>44097</v>
      </c>
      <c r="T220" s="123">
        <f t="shared" si="8"/>
        <v>4</v>
      </c>
      <c r="U220" s="178" t="s">
        <v>1839</v>
      </c>
      <c r="V220" s="191"/>
      <c r="W220" s="188">
        <v>44221</v>
      </c>
      <c r="X220" s="178">
        <v>2253.6999999999998</v>
      </c>
      <c r="Y220" s="177"/>
      <c r="Z220" s="176" t="s">
        <v>353</v>
      </c>
      <c r="AA220" s="175" t="s">
        <v>353</v>
      </c>
      <c r="AB220" s="175" t="s">
        <v>353</v>
      </c>
      <c r="AC220" s="195" t="s">
        <v>787</v>
      </c>
      <c r="AD220" s="116" t="s">
        <v>1837</v>
      </c>
      <c r="AE220" s="116" t="s">
        <v>1836</v>
      </c>
      <c r="AF220" s="116" t="s">
        <v>1036</v>
      </c>
      <c r="AG220" s="117" t="s">
        <v>1035</v>
      </c>
      <c r="AH220" s="117" t="s">
        <v>1020</v>
      </c>
      <c r="AI220" s="117" t="s">
        <v>2521</v>
      </c>
      <c r="AJ220" s="117">
        <v>2</v>
      </c>
      <c r="AK220" s="116"/>
      <c r="AL220" s="117"/>
      <c r="AM220" s="117"/>
      <c r="AN220" s="116"/>
      <c r="AO220" s="111">
        <v>43528</v>
      </c>
      <c r="AP220" s="111" t="s">
        <v>1010</v>
      </c>
      <c r="AQ220" s="110" t="s">
        <v>1035</v>
      </c>
      <c r="AR220" s="109" t="s">
        <v>1010</v>
      </c>
      <c r="AS220" s="109"/>
      <c r="AT220" s="109"/>
      <c r="AU220" s="109"/>
      <c r="AV220" s="109"/>
    </row>
    <row r="221" spans="1:48" s="142" customFormat="1" ht="15" customHeight="1">
      <c r="A221" s="116" t="s">
        <v>366</v>
      </c>
      <c r="B221" s="187" t="s">
        <v>367</v>
      </c>
      <c r="C221" s="185">
        <v>451315</v>
      </c>
      <c r="D221" s="173" t="s">
        <v>204</v>
      </c>
      <c r="E221" s="119"/>
      <c r="F221" s="145"/>
      <c r="G221" s="116" t="s">
        <v>14</v>
      </c>
      <c r="H221" s="116" t="s">
        <v>67</v>
      </c>
      <c r="I221" s="116" t="s">
        <v>16</v>
      </c>
      <c r="J221" s="117" t="s">
        <v>17</v>
      </c>
      <c r="K221" s="116" t="s">
        <v>107</v>
      </c>
      <c r="L221" s="116"/>
      <c r="M221" s="181"/>
      <c r="N221" s="181"/>
      <c r="O221" s="181"/>
      <c r="P221" s="181"/>
      <c r="Q221" s="175">
        <v>43786</v>
      </c>
      <c r="R221" s="175">
        <v>44090</v>
      </c>
      <c r="S221" s="124">
        <f t="shared" si="7"/>
        <v>44097</v>
      </c>
      <c r="T221" s="123">
        <f t="shared" si="8"/>
        <v>4</v>
      </c>
      <c r="U221" s="178" t="s">
        <v>1838</v>
      </c>
      <c r="V221" s="191"/>
      <c r="W221" s="188">
        <v>44221</v>
      </c>
      <c r="X221" s="178">
        <v>2216.9</v>
      </c>
      <c r="Y221" s="177"/>
      <c r="Z221" s="176" t="s">
        <v>353</v>
      </c>
      <c r="AA221" s="175" t="s">
        <v>353</v>
      </c>
      <c r="AB221" s="175" t="s">
        <v>353</v>
      </c>
      <c r="AC221" s="195" t="s">
        <v>787</v>
      </c>
      <c r="AD221" s="116" t="s">
        <v>1837</v>
      </c>
      <c r="AE221" s="116" t="s">
        <v>1836</v>
      </c>
      <c r="AF221" s="116" t="s">
        <v>1036</v>
      </c>
      <c r="AG221" s="117" t="s">
        <v>1035</v>
      </c>
      <c r="AH221" s="117" t="s">
        <v>1020</v>
      </c>
      <c r="AI221" s="117" t="s">
        <v>2521</v>
      </c>
      <c r="AJ221" s="117">
        <v>2</v>
      </c>
      <c r="AK221" s="116"/>
      <c r="AL221" s="117"/>
      <c r="AM221" s="117"/>
      <c r="AN221" s="116"/>
      <c r="AO221" s="111">
        <v>43528</v>
      </c>
      <c r="AP221" s="111" t="s">
        <v>1010</v>
      </c>
      <c r="AQ221" s="110" t="s">
        <v>1035</v>
      </c>
      <c r="AR221" s="109" t="s">
        <v>1010</v>
      </c>
      <c r="AS221" s="109"/>
      <c r="AT221" s="109"/>
      <c r="AU221" s="109"/>
      <c r="AV221" s="109"/>
    </row>
    <row r="222" spans="1:48" s="142" customFormat="1" ht="15" customHeight="1">
      <c r="A222" s="116" t="s">
        <v>1835</v>
      </c>
      <c r="B222" s="187" t="s">
        <v>368</v>
      </c>
      <c r="C222" s="185">
        <v>106637</v>
      </c>
      <c r="D222" s="173" t="s">
        <v>222</v>
      </c>
      <c r="E222" s="119"/>
      <c r="F222" s="145"/>
      <c r="G222" s="116" t="s">
        <v>38</v>
      </c>
      <c r="H222" s="116" t="s">
        <v>39</v>
      </c>
      <c r="I222" s="116" t="s">
        <v>16</v>
      </c>
      <c r="J222" s="117" t="s">
        <v>17</v>
      </c>
      <c r="K222" s="116" t="s">
        <v>18</v>
      </c>
      <c r="L222" s="116"/>
      <c r="M222" s="181"/>
      <c r="N222" s="181"/>
      <c r="O222" s="181"/>
      <c r="P222" s="181"/>
      <c r="Q222" s="180">
        <v>44222</v>
      </c>
      <c r="R222" s="180">
        <v>44252</v>
      </c>
      <c r="S222" s="124">
        <f t="shared" si="7"/>
        <v>44259</v>
      </c>
      <c r="T222" s="123">
        <f t="shared" si="8"/>
        <v>1</v>
      </c>
      <c r="U222" s="190">
        <v>3537.19</v>
      </c>
      <c r="V222" s="189"/>
      <c r="W222" s="179">
        <v>44307</v>
      </c>
      <c r="X222" s="178">
        <v>2763.5</v>
      </c>
      <c r="Y222" s="177"/>
      <c r="Z222" s="176" t="s">
        <v>353</v>
      </c>
      <c r="AA222" s="175" t="s">
        <v>353</v>
      </c>
      <c r="AB222" s="175" t="s">
        <v>353</v>
      </c>
      <c r="AC222" s="116" t="s">
        <v>781</v>
      </c>
      <c r="AD222" s="116"/>
      <c r="AE222" s="116" t="s">
        <v>1834</v>
      </c>
      <c r="AF222" s="116" t="s">
        <v>1597</v>
      </c>
      <c r="AG222" s="117" t="s">
        <v>1028</v>
      </c>
      <c r="AH222" s="117" t="s">
        <v>1017</v>
      </c>
      <c r="AI222" s="117" t="s">
        <v>2521</v>
      </c>
      <c r="AJ222" s="117">
        <v>2</v>
      </c>
      <c r="AK222" s="116"/>
      <c r="AL222" s="117"/>
      <c r="AM222" s="117"/>
      <c r="AN222" s="116"/>
      <c r="AO222" s="111">
        <v>44787</v>
      </c>
      <c r="AP222" s="111">
        <v>44787</v>
      </c>
      <c r="AQ222" s="110"/>
      <c r="AR222" s="109">
        <v>6</v>
      </c>
      <c r="AS222" s="109"/>
      <c r="AT222" s="109"/>
      <c r="AU222" s="109"/>
      <c r="AV222" s="109"/>
    </row>
    <row r="223" spans="1:48" s="142" customFormat="1" ht="15" customHeight="1">
      <c r="A223" s="116" t="s">
        <v>1833</v>
      </c>
      <c r="B223" s="187" t="s">
        <v>1832</v>
      </c>
      <c r="C223" s="185">
        <v>106670</v>
      </c>
      <c r="D223" s="173" t="s">
        <v>47</v>
      </c>
      <c r="E223" s="119"/>
      <c r="F223" s="145"/>
      <c r="G223" s="116" t="s">
        <v>38</v>
      </c>
      <c r="H223" s="116" t="s">
        <v>39</v>
      </c>
      <c r="I223" s="116" t="s">
        <v>16</v>
      </c>
      <c r="J223" s="117" t="s">
        <v>17</v>
      </c>
      <c r="K223" s="116" t="s">
        <v>18</v>
      </c>
      <c r="L223" s="116"/>
      <c r="M223" s="181"/>
      <c r="N223" s="181"/>
      <c r="O223" s="181"/>
      <c r="P223" s="181"/>
      <c r="Q223" s="180">
        <v>44349</v>
      </c>
      <c r="R223" s="180">
        <v>44378</v>
      </c>
      <c r="S223" s="124">
        <f t="shared" si="7"/>
        <v>44385</v>
      </c>
      <c r="T223" s="123">
        <f t="shared" si="8"/>
        <v>2</v>
      </c>
      <c r="U223" s="190">
        <v>2257.4299999999998</v>
      </c>
      <c r="V223" s="189"/>
      <c r="W223" s="179">
        <v>44385</v>
      </c>
      <c r="X223" s="178">
        <v>2572.8000000000002</v>
      </c>
      <c r="Y223" s="177"/>
      <c r="Z223" s="176" t="s">
        <v>353</v>
      </c>
      <c r="AA223" s="175" t="s">
        <v>353</v>
      </c>
      <c r="AB223" s="175" t="s">
        <v>353</v>
      </c>
      <c r="AC223" s="116" t="s">
        <v>781</v>
      </c>
      <c r="AD223" s="116"/>
      <c r="AE223" s="116" t="s">
        <v>1831</v>
      </c>
      <c r="AF223" s="116" t="s">
        <v>1597</v>
      </c>
      <c r="AG223" s="117" t="s">
        <v>1581</v>
      </c>
      <c r="AH223" s="117" t="s">
        <v>1017</v>
      </c>
      <c r="AI223" s="117" t="s">
        <v>2521</v>
      </c>
      <c r="AJ223" s="117">
        <v>2</v>
      </c>
      <c r="AK223" s="116"/>
      <c r="AL223" s="117"/>
      <c r="AM223" s="117"/>
      <c r="AN223" s="116"/>
      <c r="AO223" s="111">
        <v>44809</v>
      </c>
      <c r="AP223" s="111">
        <v>44809</v>
      </c>
      <c r="AQ223" s="110"/>
      <c r="AR223" s="109">
        <v>6</v>
      </c>
      <c r="AS223" s="109"/>
      <c r="AT223" s="109"/>
      <c r="AU223" s="109"/>
      <c r="AV223" s="109"/>
    </row>
    <row r="224" spans="1:48" s="142" customFormat="1" ht="15" customHeight="1">
      <c r="A224" s="119" t="s">
        <v>1830</v>
      </c>
      <c r="B224" s="187" t="s">
        <v>369</v>
      </c>
      <c r="C224" s="185">
        <v>458861</v>
      </c>
      <c r="D224" s="173" t="s">
        <v>48</v>
      </c>
      <c r="E224" s="119"/>
      <c r="F224" s="145"/>
      <c r="G224" s="119" t="s">
        <v>38</v>
      </c>
      <c r="H224" s="116" t="s">
        <v>83</v>
      </c>
      <c r="I224" s="116" t="s">
        <v>16</v>
      </c>
      <c r="J224" s="118" t="s">
        <v>17</v>
      </c>
      <c r="K224" s="116"/>
      <c r="L224" s="116"/>
      <c r="M224" s="181"/>
      <c r="N224" s="181"/>
      <c r="O224" s="181"/>
      <c r="P224" s="181"/>
      <c r="Q224" s="180">
        <v>44542</v>
      </c>
      <c r="R224" s="180">
        <v>44572</v>
      </c>
      <c r="S224" s="124">
        <f t="shared" si="7"/>
        <v>44579</v>
      </c>
      <c r="T224" s="123">
        <f t="shared" si="8"/>
        <v>4</v>
      </c>
      <c r="U224" s="131">
        <v>1012</v>
      </c>
      <c r="V224" s="120">
        <v>2230411</v>
      </c>
      <c r="W224" s="179">
        <v>44580</v>
      </c>
      <c r="X224" s="178">
        <v>1046.57</v>
      </c>
      <c r="Y224" s="177"/>
      <c r="Z224" s="176"/>
      <c r="AA224" s="175"/>
      <c r="AB224" s="175"/>
      <c r="AC224" s="116" t="s">
        <v>781</v>
      </c>
      <c r="AD224" s="116"/>
      <c r="AE224" s="119" t="s">
        <v>1626</v>
      </c>
      <c r="AF224" s="119" t="s">
        <v>1642</v>
      </c>
      <c r="AG224" s="118" t="s">
        <v>1028</v>
      </c>
      <c r="AH224" s="117" t="s">
        <v>1017</v>
      </c>
      <c r="AI224" s="117" t="s">
        <v>2521</v>
      </c>
      <c r="AJ224" s="117">
        <v>2</v>
      </c>
      <c r="AK224" s="116"/>
      <c r="AL224" s="117"/>
      <c r="AM224" s="117"/>
      <c r="AN224" s="116"/>
      <c r="AO224" s="111">
        <v>46302</v>
      </c>
      <c r="AP224" s="111">
        <v>46302</v>
      </c>
      <c r="AQ224" s="110"/>
      <c r="AR224" s="109">
        <v>12</v>
      </c>
      <c r="AS224" s="109"/>
      <c r="AT224" s="109"/>
      <c r="AU224" s="109"/>
      <c r="AV224" s="109"/>
    </row>
    <row r="225" spans="1:48" s="142" customFormat="1" ht="15" customHeight="1">
      <c r="A225" s="116" t="s">
        <v>1829</v>
      </c>
      <c r="B225" s="187" t="s">
        <v>370</v>
      </c>
      <c r="C225" s="185">
        <v>456173</v>
      </c>
      <c r="D225" s="170" t="s">
        <v>357</v>
      </c>
      <c r="E225" s="119"/>
      <c r="F225" s="145"/>
      <c r="G225" s="116" t="s">
        <v>38</v>
      </c>
      <c r="H225" s="116" t="s">
        <v>55</v>
      </c>
      <c r="I225" s="116" t="s">
        <v>16</v>
      </c>
      <c r="J225" s="117" t="s">
        <v>17</v>
      </c>
      <c r="K225" s="116" t="s">
        <v>18</v>
      </c>
      <c r="L225" s="116"/>
      <c r="M225" s="181"/>
      <c r="N225" s="181"/>
      <c r="O225" s="181"/>
      <c r="P225" s="181"/>
      <c r="Q225" s="180">
        <v>44440</v>
      </c>
      <c r="R225" s="180">
        <v>44469</v>
      </c>
      <c r="S225" s="124">
        <f t="shared" si="7"/>
        <v>44476</v>
      </c>
      <c r="T225" s="123">
        <f t="shared" si="8"/>
        <v>2</v>
      </c>
      <c r="U225" s="131">
        <v>10306.200000000001</v>
      </c>
      <c r="V225" s="120">
        <v>2219941</v>
      </c>
      <c r="W225" s="179">
        <v>44543</v>
      </c>
      <c r="X225" s="178">
        <v>10259.5</v>
      </c>
      <c r="Y225" s="177"/>
      <c r="Z225" s="176" t="s">
        <v>353</v>
      </c>
      <c r="AA225" s="175" t="s">
        <v>353</v>
      </c>
      <c r="AB225" s="175" t="s">
        <v>353</v>
      </c>
      <c r="AC225" s="116" t="s">
        <v>781</v>
      </c>
      <c r="AD225" s="116"/>
      <c r="AE225" s="116" t="s">
        <v>1828</v>
      </c>
      <c r="AF225" s="116" t="s">
        <v>1575</v>
      </c>
      <c r="AG225" s="117" t="s">
        <v>1581</v>
      </c>
      <c r="AH225" s="117" t="s">
        <v>1017</v>
      </c>
      <c r="AI225" s="117" t="s">
        <v>2521</v>
      </c>
      <c r="AJ225" s="117">
        <v>2</v>
      </c>
      <c r="AK225" s="117" t="s">
        <v>1297</v>
      </c>
      <c r="AL225" s="117">
        <v>10</v>
      </c>
      <c r="AM225" s="117"/>
      <c r="AN225" s="159">
        <v>12059054.900000002</v>
      </c>
      <c r="AO225" s="111">
        <v>44568</v>
      </c>
      <c r="AP225" s="111">
        <v>44568</v>
      </c>
      <c r="AQ225" s="110"/>
      <c r="AR225" s="109">
        <v>6</v>
      </c>
      <c r="AS225" s="109"/>
      <c r="AT225" s="109"/>
      <c r="AU225" s="109"/>
      <c r="AV225" s="109"/>
    </row>
    <row r="226" spans="1:48" s="142" customFormat="1" ht="15" customHeight="1">
      <c r="A226" s="116" t="s">
        <v>371</v>
      </c>
      <c r="B226" s="187" t="s">
        <v>372</v>
      </c>
      <c r="C226" s="185">
        <v>106685</v>
      </c>
      <c r="D226" s="170" t="s">
        <v>357</v>
      </c>
      <c r="E226" s="119"/>
      <c r="F226" s="145"/>
      <c r="G226" s="116" t="s">
        <v>14</v>
      </c>
      <c r="H226" s="116" t="s">
        <v>69</v>
      </c>
      <c r="I226" s="116" t="s">
        <v>16</v>
      </c>
      <c r="J226" s="117" t="s">
        <v>17</v>
      </c>
      <c r="K226" s="116" t="s">
        <v>18</v>
      </c>
      <c r="L226" s="116"/>
      <c r="M226" s="181"/>
      <c r="N226" s="181"/>
      <c r="O226" s="181"/>
      <c r="P226" s="181"/>
      <c r="Q226" s="180">
        <v>44520</v>
      </c>
      <c r="R226" s="180">
        <v>44549</v>
      </c>
      <c r="S226" s="124">
        <f t="shared" si="7"/>
        <v>44556</v>
      </c>
      <c r="T226" s="123">
        <f t="shared" si="8"/>
        <v>5</v>
      </c>
      <c r="U226" s="190">
        <v>6530.58</v>
      </c>
      <c r="V226" s="122">
        <v>2238057</v>
      </c>
      <c r="W226" s="179">
        <v>44603</v>
      </c>
      <c r="X226" s="178">
        <v>9696.85</v>
      </c>
      <c r="Y226" s="177"/>
      <c r="Z226" s="176" t="s">
        <v>353</v>
      </c>
      <c r="AA226" s="175" t="s">
        <v>353</v>
      </c>
      <c r="AB226" s="175" t="s">
        <v>353</v>
      </c>
      <c r="AC226" s="195" t="s">
        <v>787</v>
      </c>
      <c r="AD226" s="228" t="s">
        <v>1674</v>
      </c>
      <c r="AE226" s="116" t="s">
        <v>1827</v>
      </c>
      <c r="AF226" s="116" t="s">
        <v>788</v>
      </c>
      <c r="AG226" s="117" t="s">
        <v>1028</v>
      </c>
      <c r="AH226" s="117" t="s">
        <v>1017</v>
      </c>
      <c r="AI226" s="117" t="s">
        <v>2521</v>
      </c>
      <c r="AJ226" s="117">
        <v>2</v>
      </c>
      <c r="AK226" s="116"/>
      <c r="AL226" s="117"/>
      <c r="AM226" s="117"/>
      <c r="AN226" s="116"/>
      <c r="AO226" s="111">
        <v>44607</v>
      </c>
      <c r="AP226" s="111">
        <v>44607</v>
      </c>
      <c r="AQ226" s="110"/>
      <c r="AR226" s="109">
        <v>6</v>
      </c>
      <c r="AS226" s="109"/>
      <c r="AT226" s="109"/>
      <c r="AU226" s="109"/>
      <c r="AV226" s="109"/>
    </row>
    <row r="227" spans="1:48" s="142" customFormat="1" ht="15" customHeight="1">
      <c r="A227" s="116" t="s">
        <v>1826</v>
      </c>
      <c r="B227" s="187" t="s">
        <v>373</v>
      </c>
      <c r="C227" s="185">
        <v>440922</v>
      </c>
      <c r="D227" s="170" t="s">
        <v>357</v>
      </c>
      <c r="E227" s="119"/>
      <c r="F227" s="145"/>
      <c r="G227" s="116" t="s">
        <v>14</v>
      </c>
      <c r="H227" s="116" t="s">
        <v>55</v>
      </c>
      <c r="I227" s="116" t="s">
        <v>16</v>
      </c>
      <c r="J227" s="117" t="s">
        <v>17</v>
      </c>
      <c r="K227" s="116" t="s">
        <v>18</v>
      </c>
      <c r="L227" s="116"/>
      <c r="M227" s="181"/>
      <c r="N227" s="181"/>
      <c r="O227" s="181"/>
      <c r="P227" s="181"/>
      <c r="Q227" s="180">
        <v>44493</v>
      </c>
      <c r="R227" s="180">
        <v>44523</v>
      </c>
      <c r="S227" s="124">
        <f t="shared" si="7"/>
        <v>44530</v>
      </c>
      <c r="T227" s="123">
        <f t="shared" si="8"/>
        <v>5</v>
      </c>
      <c r="U227" s="190">
        <v>5323.74</v>
      </c>
      <c r="V227" s="122">
        <v>2260617</v>
      </c>
      <c r="W227" s="179">
        <v>44671</v>
      </c>
      <c r="X227" s="178">
        <v>7605.5</v>
      </c>
      <c r="Y227" s="177"/>
      <c r="Z227" s="176" t="s">
        <v>353</v>
      </c>
      <c r="AA227" s="175" t="s">
        <v>353</v>
      </c>
      <c r="AB227" s="175" t="s">
        <v>353</v>
      </c>
      <c r="AC227" s="116" t="s">
        <v>781</v>
      </c>
      <c r="AD227" s="116"/>
      <c r="AE227" s="116" t="s">
        <v>1825</v>
      </c>
      <c r="AF227" s="116" t="s">
        <v>1109</v>
      </c>
      <c r="AG227" s="117" t="s">
        <v>1028</v>
      </c>
      <c r="AH227" s="117" t="s">
        <v>1020</v>
      </c>
      <c r="AI227" s="117" t="s">
        <v>2521</v>
      </c>
      <c r="AJ227" s="117">
        <v>2</v>
      </c>
      <c r="AK227" s="116"/>
      <c r="AL227" s="117"/>
      <c r="AM227" s="117"/>
      <c r="AN227" s="116"/>
      <c r="AO227" s="111">
        <v>45118</v>
      </c>
      <c r="AP227" s="111">
        <v>45118</v>
      </c>
      <c r="AQ227" s="110"/>
      <c r="AR227" s="109" t="s">
        <v>1010</v>
      </c>
      <c r="AS227" s="109"/>
      <c r="AT227" s="109"/>
      <c r="AU227" s="109"/>
      <c r="AV227" s="109"/>
    </row>
    <row r="228" spans="1:48" s="142" customFormat="1" ht="15" customHeight="1">
      <c r="A228" s="119" t="s">
        <v>374</v>
      </c>
      <c r="B228" s="187"/>
      <c r="C228" s="202" t="s">
        <v>359</v>
      </c>
      <c r="D228" s="173" t="s">
        <v>22</v>
      </c>
      <c r="E228" s="119"/>
      <c r="F228" s="145"/>
      <c r="G228" s="116" t="s">
        <v>14</v>
      </c>
      <c r="H228" s="116" t="s">
        <v>375</v>
      </c>
      <c r="I228" s="116" t="s">
        <v>16</v>
      </c>
      <c r="J228" s="118" t="s">
        <v>17</v>
      </c>
      <c r="K228" s="116"/>
      <c r="L228" s="116"/>
      <c r="M228" s="181"/>
      <c r="N228" s="181"/>
      <c r="O228" s="181"/>
      <c r="P228" s="181"/>
      <c r="Q228" s="180"/>
      <c r="R228" s="180"/>
      <c r="S228" s="124">
        <f t="shared" si="7"/>
        <v>7</v>
      </c>
      <c r="T228" s="123">
        <f t="shared" si="8"/>
        <v>1</v>
      </c>
      <c r="U228" s="196"/>
      <c r="V228" s="150"/>
      <c r="W228" s="179"/>
      <c r="X228" s="178"/>
      <c r="Y228" s="177"/>
      <c r="Z228" s="176"/>
      <c r="AA228" s="175"/>
      <c r="AB228" s="175"/>
      <c r="AC228" s="116"/>
      <c r="AD228" s="116"/>
      <c r="AE228" s="119"/>
      <c r="AF228" s="119"/>
      <c r="AG228" s="117" t="s">
        <v>2521</v>
      </c>
      <c r="AH228" s="117" t="s">
        <v>2521</v>
      </c>
      <c r="AI228" s="117" t="s">
        <v>2521</v>
      </c>
      <c r="AJ228" s="117">
        <v>2</v>
      </c>
      <c r="AK228" s="116"/>
      <c r="AL228" s="117"/>
      <c r="AM228" s="117"/>
      <c r="AN228" s="116"/>
      <c r="AO228" s="111" t="s">
        <v>1010</v>
      </c>
      <c r="AP228" s="111" t="s">
        <v>1010</v>
      </c>
      <c r="AQ228" s="110"/>
      <c r="AR228" s="109" t="s">
        <v>1010</v>
      </c>
      <c r="AS228" s="109"/>
      <c r="AT228" s="109"/>
      <c r="AU228" s="109"/>
      <c r="AV228" s="109"/>
    </row>
    <row r="229" spans="1:48" s="142" customFormat="1" ht="15" customHeight="1">
      <c r="A229" s="116" t="s">
        <v>376</v>
      </c>
      <c r="B229" s="187" t="s">
        <v>377</v>
      </c>
      <c r="C229" s="185">
        <v>106703</v>
      </c>
      <c r="D229" s="173" t="s">
        <v>42</v>
      </c>
      <c r="E229" s="119"/>
      <c r="F229" s="145"/>
      <c r="G229" s="116" t="s">
        <v>38</v>
      </c>
      <c r="H229" s="116" t="s">
        <v>45</v>
      </c>
      <c r="I229" s="116" t="s">
        <v>16</v>
      </c>
      <c r="J229" s="117" t="s">
        <v>17</v>
      </c>
      <c r="K229" s="116" t="s">
        <v>18</v>
      </c>
      <c r="L229" s="116"/>
      <c r="M229" s="181"/>
      <c r="N229" s="181"/>
      <c r="O229" s="181"/>
      <c r="P229" s="181"/>
      <c r="Q229" s="180">
        <v>44317</v>
      </c>
      <c r="R229" s="180">
        <v>44347</v>
      </c>
      <c r="S229" s="124">
        <f t="shared" si="7"/>
        <v>44354</v>
      </c>
      <c r="T229" s="123">
        <f t="shared" si="8"/>
        <v>2</v>
      </c>
      <c r="U229" s="190">
        <v>1068.3499999999999</v>
      </c>
      <c r="V229" s="189"/>
      <c r="W229" s="179">
        <v>44453</v>
      </c>
      <c r="X229" s="178">
        <v>1160.1500000000001</v>
      </c>
      <c r="Y229" s="177"/>
      <c r="Z229" s="176" t="s">
        <v>353</v>
      </c>
      <c r="AA229" s="175" t="s">
        <v>353</v>
      </c>
      <c r="AB229" s="175" t="s">
        <v>353</v>
      </c>
      <c r="AC229" s="116" t="s">
        <v>781</v>
      </c>
      <c r="AD229" s="116"/>
      <c r="AE229" s="116" t="s">
        <v>353</v>
      </c>
      <c r="AF229" s="116" t="s">
        <v>353</v>
      </c>
      <c r="AG229" s="117" t="s">
        <v>2521</v>
      </c>
      <c r="AH229" s="117" t="s">
        <v>2521</v>
      </c>
      <c r="AI229" s="117" t="s">
        <v>2521</v>
      </c>
      <c r="AJ229" s="117">
        <v>2</v>
      </c>
      <c r="AK229" s="116"/>
      <c r="AL229" s="117"/>
      <c r="AM229" s="117"/>
      <c r="AN229" s="116"/>
      <c r="AO229" s="111" t="s">
        <v>1010</v>
      </c>
      <c r="AP229" s="111" t="s">
        <v>1010</v>
      </c>
      <c r="AQ229" s="110" t="s">
        <v>1045</v>
      </c>
      <c r="AR229" s="109" t="s">
        <v>1010</v>
      </c>
      <c r="AS229" s="109"/>
      <c r="AT229" s="109"/>
      <c r="AU229" s="109"/>
      <c r="AV229" s="109"/>
    </row>
    <row r="230" spans="1:48" s="142" customFormat="1" ht="15" customHeight="1">
      <c r="A230" s="116" t="s">
        <v>1824</v>
      </c>
      <c r="B230" s="198"/>
      <c r="C230" s="185">
        <v>456126</v>
      </c>
      <c r="D230" s="197" t="s">
        <v>222</v>
      </c>
      <c r="E230" s="116"/>
      <c r="F230" s="116"/>
      <c r="G230" s="116" t="s">
        <v>25</v>
      </c>
      <c r="H230" s="116" t="s">
        <v>26</v>
      </c>
      <c r="I230" s="116" t="s">
        <v>16</v>
      </c>
      <c r="J230" s="117" t="s">
        <v>27</v>
      </c>
      <c r="K230" s="116" t="s">
        <v>18</v>
      </c>
      <c r="L230" s="116"/>
      <c r="M230" s="181"/>
      <c r="N230" s="181"/>
      <c r="O230" s="181"/>
      <c r="P230" s="181"/>
      <c r="Q230" s="180">
        <v>44389</v>
      </c>
      <c r="R230" s="180">
        <v>44420</v>
      </c>
      <c r="S230" s="124">
        <f t="shared" si="7"/>
        <v>44427</v>
      </c>
      <c r="T230" s="123">
        <f t="shared" si="8"/>
        <v>3</v>
      </c>
      <c r="U230" s="190">
        <v>1240.23</v>
      </c>
      <c r="V230" s="191"/>
      <c r="W230" s="179">
        <v>44434</v>
      </c>
      <c r="X230" s="178">
        <v>1245.95</v>
      </c>
      <c r="Y230" s="177"/>
      <c r="Z230" s="176" t="s">
        <v>353</v>
      </c>
      <c r="AA230" s="175" t="s">
        <v>353</v>
      </c>
      <c r="AB230" s="175" t="s">
        <v>353</v>
      </c>
      <c r="AC230" s="116" t="s">
        <v>781</v>
      </c>
      <c r="AD230" s="116"/>
      <c r="AE230" s="116" t="s">
        <v>1823</v>
      </c>
      <c r="AF230" s="116" t="s">
        <v>1109</v>
      </c>
      <c r="AG230" s="117" t="s">
        <v>1581</v>
      </c>
      <c r="AH230" s="117" t="s">
        <v>1020</v>
      </c>
      <c r="AI230" s="117" t="s">
        <v>2521</v>
      </c>
      <c r="AJ230" s="117">
        <v>2</v>
      </c>
      <c r="AK230" s="116"/>
      <c r="AL230" s="117"/>
      <c r="AM230" s="117"/>
      <c r="AN230" s="116"/>
      <c r="AO230" s="111">
        <v>45322</v>
      </c>
      <c r="AP230" s="111">
        <v>45322</v>
      </c>
      <c r="AQ230" s="110"/>
      <c r="AR230" s="109" t="s">
        <v>1010</v>
      </c>
      <c r="AS230" s="109"/>
      <c r="AT230" s="109"/>
      <c r="AU230" s="109"/>
      <c r="AV230" s="109"/>
    </row>
    <row r="231" spans="1:48" s="142" customFormat="1" ht="15" customHeight="1">
      <c r="A231" s="116" t="s">
        <v>378</v>
      </c>
      <c r="B231" s="187" t="s">
        <v>379</v>
      </c>
      <c r="C231" s="185">
        <v>441739</v>
      </c>
      <c r="D231" s="173" t="s">
        <v>42</v>
      </c>
      <c r="E231" s="119"/>
      <c r="F231" s="145"/>
      <c r="G231" s="116" t="s">
        <v>38</v>
      </c>
      <c r="H231" s="116" t="s">
        <v>45</v>
      </c>
      <c r="I231" s="116" t="s">
        <v>16</v>
      </c>
      <c r="J231" s="117" t="s">
        <v>17</v>
      </c>
      <c r="K231" s="116" t="s">
        <v>107</v>
      </c>
      <c r="L231" s="116"/>
      <c r="M231" s="181"/>
      <c r="N231" s="181"/>
      <c r="O231" s="181"/>
      <c r="P231" s="181"/>
      <c r="Q231" s="175">
        <v>42156</v>
      </c>
      <c r="R231" s="175">
        <v>42613</v>
      </c>
      <c r="S231" s="124">
        <f t="shared" si="7"/>
        <v>42620</v>
      </c>
      <c r="T231" s="123">
        <f t="shared" si="8"/>
        <v>2</v>
      </c>
      <c r="U231" s="178" t="s">
        <v>1822</v>
      </c>
      <c r="V231" s="191"/>
      <c r="W231" s="188" t="s">
        <v>353</v>
      </c>
      <c r="X231" s="178">
        <v>1080</v>
      </c>
      <c r="Y231" s="177"/>
      <c r="Z231" s="176" t="s">
        <v>353</v>
      </c>
      <c r="AA231" s="175" t="s">
        <v>353</v>
      </c>
      <c r="AB231" s="175" t="s">
        <v>353</v>
      </c>
      <c r="AC231" s="116" t="s">
        <v>353</v>
      </c>
      <c r="AD231" s="116" t="s">
        <v>115</v>
      </c>
      <c r="AE231" s="116" t="s">
        <v>1821</v>
      </c>
      <c r="AF231" s="116" t="s">
        <v>1684</v>
      </c>
      <c r="AG231" s="117" t="s">
        <v>1028</v>
      </c>
      <c r="AH231" s="117" t="s">
        <v>1017</v>
      </c>
      <c r="AI231" s="117" t="s">
        <v>2521</v>
      </c>
      <c r="AJ231" s="117">
        <v>2</v>
      </c>
      <c r="AK231" s="116"/>
      <c r="AL231" s="117"/>
      <c r="AM231" s="117"/>
      <c r="AN231" s="116"/>
      <c r="AO231" s="111">
        <v>46155</v>
      </c>
      <c r="AP231" s="111">
        <v>46155</v>
      </c>
      <c r="AQ231" s="110"/>
      <c r="AR231" s="109">
        <v>12</v>
      </c>
      <c r="AS231" s="109"/>
      <c r="AT231" s="109"/>
      <c r="AU231" s="109"/>
      <c r="AV231" s="109"/>
    </row>
    <row r="232" spans="1:48" s="142" customFormat="1" ht="15" customHeight="1">
      <c r="A232" s="116" t="s">
        <v>1820</v>
      </c>
      <c r="B232" s="187" t="s">
        <v>380</v>
      </c>
      <c r="C232" s="185">
        <v>106724</v>
      </c>
      <c r="D232" s="173" t="s">
        <v>48</v>
      </c>
      <c r="E232" s="119"/>
      <c r="F232" s="145"/>
      <c r="G232" s="116" t="s">
        <v>38</v>
      </c>
      <c r="H232" s="116" t="s">
        <v>83</v>
      </c>
      <c r="I232" s="116" t="s">
        <v>16</v>
      </c>
      <c r="J232" s="117" t="s">
        <v>17</v>
      </c>
      <c r="K232" s="116" t="s">
        <v>107</v>
      </c>
      <c r="L232" s="116"/>
      <c r="M232" s="181"/>
      <c r="N232" s="181"/>
      <c r="O232" s="181"/>
      <c r="P232" s="181"/>
      <c r="Q232" s="180">
        <v>44054</v>
      </c>
      <c r="R232" s="180">
        <v>44238</v>
      </c>
      <c r="S232" s="124">
        <f t="shared" si="7"/>
        <v>44245</v>
      </c>
      <c r="T232" s="123">
        <f t="shared" si="8"/>
        <v>3</v>
      </c>
      <c r="U232" s="190">
        <v>9432.0300000000007</v>
      </c>
      <c r="V232" s="189"/>
      <c r="W232" s="179">
        <v>44453</v>
      </c>
      <c r="X232" s="178">
        <v>1572</v>
      </c>
      <c r="Y232" s="177"/>
      <c r="Z232" s="176" t="s">
        <v>353</v>
      </c>
      <c r="AA232" s="175" t="s">
        <v>353</v>
      </c>
      <c r="AB232" s="175" t="s">
        <v>353</v>
      </c>
      <c r="AC232" s="116" t="s">
        <v>781</v>
      </c>
      <c r="AD232" s="116"/>
      <c r="AE232" s="116" t="s">
        <v>1819</v>
      </c>
      <c r="AF232" s="116" t="s">
        <v>1684</v>
      </c>
      <c r="AG232" s="117" t="s">
        <v>1028</v>
      </c>
      <c r="AH232" s="117" t="s">
        <v>1017</v>
      </c>
      <c r="AI232" s="117" t="s">
        <v>2521</v>
      </c>
      <c r="AJ232" s="117">
        <v>2</v>
      </c>
      <c r="AK232" s="116"/>
      <c r="AL232" s="117"/>
      <c r="AM232" s="117"/>
      <c r="AN232" s="116"/>
      <c r="AO232" s="111">
        <v>44956</v>
      </c>
      <c r="AP232" s="111">
        <v>44956</v>
      </c>
      <c r="AQ232" s="110"/>
      <c r="AR232" s="109">
        <v>12</v>
      </c>
      <c r="AS232" s="109"/>
      <c r="AT232" s="109"/>
      <c r="AU232" s="109"/>
      <c r="AV232" s="109"/>
    </row>
    <row r="233" spans="1:48" s="142" customFormat="1" ht="15" customHeight="1">
      <c r="A233" s="116" t="s">
        <v>1818</v>
      </c>
      <c r="B233" s="187" t="s">
        <v>381</v>
      </c>
      <c r="C233" s="185">
        <v>106739</v>
      </c>
      <c r="D233" s="173" t="s">
        <v>48</v>
      </c>
      <c r="E233" s="119"/>
      <c r="F233" s="145"/>
      <c r="G233" s="116" t="s">
        <v>38</v>
      </c>
      <c r="H233" s="116" t="s">
        <v>83</v>
      </c>
      <c r="I233" s="116" t="s">
        <v>16</v>
      </c>
      <c r="J233" s="117" t="s">
        <v>17</v>
      </c>
      <c r="K233" s="116"/>
      <c r="L233" s="116"/>
      <c r="M233" s="181"/>
      <c r="N233" s="181"/>
      <c r="O233" s="181"/>
      <c r="P233" s="181"/>
      <c r="Q233" s="180">
        <v>44348</v>
      </c>
      <c r="R233" s="180">
        <v>44377</v>
      </c>
      <c r="S233" s="124">
        <f t="shared" si="7"/>
        <v>44384</v>
      </c>
      <c r="T233" s="123">
        <f t="shared" si="8"/>
        <v>2</v>
      </c>
      <c r="U233" s="225">
        <v>4863.9799999999996</v>
      </c>
      <c r="V233" s="227"/>
      <c r="W233" s="179">
        <v>44446</v>
      </c>
      <c r="X233" s="178"/>
      <c r="Y233" s="177"/>
      <c r="Z233" s="176" t="s">
        <v>353</v>
      </c>
      <c r="AA233" s="175" t="s">
        <v>353</v>
      </c>
      <c r="AB233" s="175" t="s">
        <v>353</v>
      </c>
      <c r="AC233" s="116" t="s">
        <v>781</v>
      </c>
      <c r="AD233" s="116"/>
      <c r="AE233" s="116" t="s">
        <v>1817</v>
      </c>
      <c r="AF233" s="116" t="s">
        <v>1684</v>
      </c>
      <c r="AG233" s="117" t="s">
        <v>1028</v>
      </c>
      <c r="AH233" s="117" t="s">
        <v>1017</v>
      </c>
      <c r="AI233" s="117" t="s">
        <v>2521</v>
      </c>
      <c r="AJ233" s="117">
        <v>2</v>
      </c>
      <c r="AK233" s="116"/>
      <c r="AL233" s="117"/>
      <c r="AM233" s="117"/>
      <c r="AN233" s="116"/>
      <c r="AO233" s="111">
        <v>45075</v>
      </c>
      <c r="AP233" s="111">
        <v>45075</v>
      </c>
      <c r="AQ233" s="110"/>
      <c r="AR233" s="109">
        <v>12</v>
      </c>
      <c r="AS233" s="109"/>
      <c r="AT233" s="109" t="s">
        <v>1816</v>
      </c>
      <c r="AU233" s="109" t="s">
        <v>1815</v>
      </c>
      <c r="AV233" s="109"/>
    </row>
    <row r="234" spans="1:48" s="142" customFormat="1" ht="15" customHeight="1">
      <c r="A234" s="116" t="s">
        <v>1814</v>
      </c>
      <c r="B234" s="187" t="s">
        <v>382</v>
      </c>
      <c r="C234" s="185">
        <v>442800</v>
      </c>
      <c r="D234" s="173" t="s">
        <v>357</v>
      </c>
      <c r="E234" s="119"/>
      <c r="F234" s="145"/>
      <c r="G234" s="116" t="s">
        <v>38</v>
      </c>
      <c r="H234" s="116" t="s">
        <v>55</v>
      </c>
      <c r="I234" s="116" t="s">
        <v>16</v>
      </c>
      <c r="J234" s="117" t="s">
        <v>17</v>
      </c>
      <c r="K234" s="116" t="s">
        <v>18</v>
      </c>
      <c r="L234" s="116"/>
      <c r="M234" s="181"/>
      <c r="N234" s="181"/>
      <c r="O234" s="181"/>
      <c r="P234" s="181"/>
      <c r="Q234" s="180">
        <v>44586</v>
      </c>
      <c r="R234" s="180">
        <v>44616</v>
      </c>
      <c r="S234" s="124">
        <f t="shared" si="7"/>
        <v>44623</v>
      </c>
      <c r="T234" s="123">
        <f t="shared" si="8"/>
        <v>1</v>
      </c>
      <c r="U234" s="131">
        <v>5870.28</v>
      </c>
      <c r="V234" s="120">
        <v>2255209</v>
      </c>
      <c r="W234" s="179">
        <v>44655</v>
      </c>
      <c r="X234" s="178">
        <v>4340</v>
      </c>
      <c r="Y234" s="177"/>
      <c r="Z234" s="176" t="s">
        <v>353</v>
      </c>
      <c r="AA234" s="175" t="s">
        <v>353</v>
      </c>
      <c r="AB234" s="175" t="s">
        <v>353</v>
      </c>
      <c r="AC234" s="116" t="s">
        <v>781</v>
      </c>
      <c r="AD234" s="116"/>
      <c r="AE234" s="116" t="s">
        <v>1813</v>
      </c>
      <c r="AF234" s="116" t="s">
        <v>1575</v>
      </c>
      <c r="AG234" s="117" t="s">
        <v>1028</v>
      </c>
      <c r="AH234" s="117" t="s">
        <v>1017</v>
      </c>
      <c r="AI234" s="117" t="s">
        <v>2521</v>
      </c>
      <c r="AJ234" s="117">
        <v>2</v>
      </c>
      <c r="AK234" s="117" t="s">
        <v>1297</v>
      </c>
      <c r="AL234" s="117"/>
      <c r="AM234" s="117"/>
      <c r="AN234" s="116"/>
      <c r="AO234" s="111">
        <v>44819</v>
      </c>
      <c r="AP234" s="111">
        <v>44819</v>
      </c>
      <c r="AQ234" s="110"/>
      <c r="AR234" s="109">
        <v>6</v>
      </c>
      <c r="AS234" s="109"/>
      <c r="AT234" s="109"/>
      <c r="AU234" s="109"/>
      <c r="AV234" s="109"/>
    </row>
    <row r="235" spans="1:48" s="142" customFormat="1" ht="15" customHeight="1">
      <c r="A235" s="116" t="s">
        <v>383</v>
      </c>
      <c r="B235" s="187" t="s">
        <v>384</v>
      </c>
      <c r="C235" s="185">
        <v>106777</v>
      </c>
      <c r="D235" s="173" t="s">
        <v>13</v>
      </c>
      <c r="E235" s="119"/>
      <c r="F235" s="145"/>
      <c r="G235" s="116" t="s">
        <v>38</v>
      </c>
      <c r="H235" s="116" t="s">
        <v>55</v>
      </c>
      <c r="I235" s="116" t="s">
        <v>16</v>
      </c>
      <c r="J235" s="117" t="s">
        <v>17</v>
      </c>
      <c r="K235" s="116" t="s">
        <v>107</v>
      </c>
      <c r="L235" s="116"/>
      <c r="M235" s="181"/>
      <c r="N235" s="181"/>
      <c r="O235" s="181"/>
      <c r="P235" s="181"/>
      <c r="Q235" s="180">
        <v>44013</v>
      </c>
      <c r="R235" s="180">
        <v>44227</v>
      </c>
      <c r="S235" s="124">
        <f t="shared" si="7"/>
        <v>44234</v>
      </c>
      <c r="T235" s="123">
        <f t="shared" si="8"/>
        <v>2</v>
      </c>
      <c r="U235" s="190">
        <v>2700</v>
      </c>
      <c r="V235" s="189"/>
      <c r="W235" s="179">
        <v>44447</v>
      </c>
      <c r="X235" s="178">
        <v>150</v>
      </c>
      <c r="Y235" s="177"/>
      <c r="Z235" s="176" t="s">
        <v>353</v>
      </c>
      <c r="AA235" s="175" t="s">
        <v>353</v>
      </c>
      <c r="AB235" s="175" t="s">
        <v>353</v>
      </c>
      <c r="AC235" s="116" t="s">
        <v>781</v>
      </c>
      <c r="AD235" s="116"/>
      <c r="AE235" s="116" t="s">
        <v>1812</v>
      </c>
      <c r="AF235" s="116" t="s">
        <v>1684</v>
      </c>
      <c r="AG235" s="117" t="s">
        <v>1028</v>
      </c>
      <c r="AH235" s="117" t="s">
        <v>1017</v>
      </c>
      <c r="AI235" s="117" t="s">
        <v>2521</v>
      </c>
      <c r="AJ235" s="117">
        <v>2</v>
      </c>
      <c r="AK235" s="116"/>
      <c r="AL235" s="117"/>
      <c r="AM235" s="117"/>
      <c r="AN235" s="116"/>
      <c r="AO235" s="111">
        <v>47062</v>
      </c>
      <c r="AP235" s="111">
        <v>47062</v>
      </c>
      <c r="AQ235" s="110"/>
      <c r="AR235" s="109">
        <v>12</v>
      </c>
      <c r="AS235" s="109"/>
      <c r="AT235" s="109"/>
      <c r="AU235" s="109"/>
      <c r="AV235" s="109"/>
    </row>
    <row r="236" spans="1:48" s="142" customFormat="1" ht="15" customHeight="1">
      <c r="A236" s="116" t="s">
        <v>385</v>
      </c>
      <c r="B236" s="187" t="s">
        <v>386</v>
      </c>
      <c r="C236" s="185">
        <v>106778</v>
      </c>
      <c r="D236" s="173" t="s">
        <v>13</v>
      </c>
      <c r="E236" s="119"/>
      <c r="F236" s="145"/>
      <c r="G236" s="116" t="s">
        <v>38</v>
      </c>
      <c r="H236" s="116" t="s">
        <v>15</v>
      </c>
      <c r="I236" s="116" t="s">
        <v>16</v>
      </c>
      <c r="J236" s="117" t="s">
        <v>17</v>
      </c>
      <c r="K236" s="116" t="s">
        <v>18</v>
      </c>
      <c r="L236" s="116"/>
      <c r="M236" s="181"/>
      <c r="N236" s="181"/>
      <c r="O236" s="181"/>
      <c r="P236" s="181"/>
      <c r="Q236" s="180">
        <v>44562</v>
      </c>
      <c r="R236" s="180">
        <v>44592</v>
      </c>
      <c r="S236" s="124">
        <f t="shared" si="7"/>
        <v>44599</v>
      </c>
      <c r="T236" s="123">
        <f t="shared" si="8"/>
        <v>2</v>
      </c>
      <c r="U236" s="120">
        <v>577.14</v>
      </c>
      <c r="V236" s="120">
        <v>2244934</v>
      </c>
      <c r="W236" s="179">
        <v>44624</v>
      </c>
      <c r="X236" s="178"/>
      <c r="Y236" s="177"/>
      <c r="Z236" s="176" t="s">
        <v>353</v>
      </c>
      <c r="AA236" s="175" t="s">
        <v>353</v>
      </c>
      <c r="AB236" s="175" t="s">
        <v>353</v>
      </c>
      <c r="AC236" s="116" t="s">
        <v>781</v>
      </c>
      <c r="AD236" s="116"/>
      <c r="AE236" s="116" t="s">
        <v>1612</v>
      </c>
      <c r="AF236" s="116" t="s">
        <v>1597</v>
      </c>
      <c r="AG236" s="117" t="s">
        <v>1581</v>
      </c>
      <c r="AH236" s="117" t="s">
        <v>1017</v>
      </c>
      <c r="AI236" s="117" t="s">
        <v>2521</v>
      </c>
      <c r="AJ236" s="117">
        <v>2</v>
      </c>
      <c r="AK236" s="116"/>
      <c r="AL236" s="117"/>
      <c r="AM236" s="117"/>
      <c r="AN236" s="116"/>
      <c r="AO236" s="111">
        <v>44854</v>
      </c>
      <c r="AP236" s="111">
        <v>44854</v>
      </c>
      <c r="AQ236" s="110"/>
      <c r="AR236" s="109">
        <v>6</v>
      </c>
      <c r="AS236" s="109"/>
      <c r="AT236" s="109"/>
      <c r="AU236" s="109"/>
      <c r="AV236" s="109"/>
    </row>
    <row r="237" spans="1:48" s="142" customFormat="1" ht="15" customHeight="1">
      <c r="A237" s="116" t="s">
        <v>387</v>
      </c>
      <c r="B237" s="187" t="s">
        <v>386</v>
      </c>
      <c r="C237" s="185">
        <v>106778</v>
      </c>
      <c r="D237" s="173" t="s">
        <v>13</v>
      </c>
      <c r="E237" s="119"/>
      <c r="F237" s="145"/>
      <c r="G237" s="116" t="s">
        <v>38</v>
      </c>
      <c r="H237" s="116" t="s">
        <v>15</v>
      </c>
      <c r="I237" s="116" t="s">
        <v>16</v>
      </c>
      <c r="J237" s="117" t="s">
        <v>17</v>
      </c>
      <c r="K237" s="116" t="s">
        <v>18</v>
      </c>
      <c r="L237" s="116"/>
      <c r="M237" s="181"/>
      <c r="N237" s="181"/>
      <c r="O237" s="181"/>
      <c r="P237" s="181"/>
      <c r="Q237" s="180">
        <v>44562</v>
      </c>
      <c r="R237" s="180">
        <v>44592</v>
      </c>
      <c r="S237" s="124">
        <f t="shared" si="7"/>
        <v>44599</v>
      </c>
      <c r="T237" s="123">
        <f t="shared" si="8"/>
        <v>2</v>
      </c>
      <c r="U237" s="120">
        <v>733.67</v>
      </c>
      <c r="V237" s="120">
        <v>2244934</v>
      </c>
      <c r="W237" s="179">
        <v>44624</v>
      </c>
      <c r="X237" s="178">
        <v>587.5</v>
      </c>
      <c r="Y237" s="177"/>
      <c r="Z237" s="176" t="s">
        <v>353</v>
      </c>
      <c r="AA237" s="175" t="s">
        <v>353</v>
      </c>
      <c r="AB237" s="175" t="s">
        <v>353</v>
      </c>
      <c r="AC237" s="116" t="s">
        <v>781</v>
      </c>
      <c r="AD237" s="116"/>
      <c r="AE237" s="116" t="s">
        <v>1612</v>
      </c>
      <c r="AF237" s="116" t="s">
        <v>1597</v>
      </c>
      <c r="AG237" s="117" t="s">
        <v>1581</v>
      </c>
      <c r="AH237" s="117" t="s">
        <v>1017</v>
      </c>
      <c r="AI237" s="117" t="s">
        <v>2521</v>
      </c>
      <c r="AJ237" s="117">
        <v>2</v>
      </c>
      <c r="AK237" s="116"/>
      <c r="AL237" s="117"/>
      <c r="AM237" s="117"/>
      <c r="AN237" s="116"/>
      <c r="AO237" s="111">
        <v>44854</v>
      </c>
      <c r="AP237" s="111">
        <v>44854</v>
      </c>
      <c r="AQ237" s="110"/>
      <c r="AR237" s="109">
        <v>6</v>
      </c>
      <c r="AS237" s="109"/>
      <c r="AT237" s="109"/>
      <c r="AU237" s="109"/>
      <c r="AV237" s="109"/>
    </row>
    <row r="238" spans="1:48" s="142" customFormat="1" ht="15" customHeight="1">
      <c r="A238" s="116" t="s">
        <v>388</v>
      </c>
      <c r="B238" s="187" t="s">
        <v>389</v>
      </c>
      <c r="C238" s="185">
        <v>443100</v>
      </c>
      <c r="D238" s="173" t="s">
        <v>48</v>
      </c>
      <c r="E238" s="119"/>
      <c r="F238" s="145"/>
      <c r="G238" s="116" t="s">
        <v>38</v>
      </c>
      <c r="H238" s="116" t="s">
        <v>83</v>
      </c>
      <c r="I238" s="116" t="s">
        <v>16</v>
      </c>
      <c r="J238" s="117" t="s">
        <v>17</v>
      </c>
      <c r="K238" s="116" t="s">
        <v>215</v>
      </c>
      <c r="L238" s="116"/>
      <c r="M238" s="181"/>
      <c r="N238" s="181"/>
      <c r="O238" s="181"/>
      <c r="P238" s="181"/>
      <c r="Q238" s="180">
        <v>44197</v>
      </c>
      <c r="R238" s="180">
        <v>44531</v>
      </c>
      <c r="S238" s="124">
        <f t="shared" si="7"/>
        <v>44538</v>
      </c>
      <c r="T238" s="123">
        <f t="shared" si="8"/>
        <v>2</v>
      </c>
      <c r="U238" s="190">
        <v>6798</v>
      </c>
      <c r="V238" s="189"/>
      <c r="W238" s="179">
        <v>44229</v>
      </c>
      <c r="X238" s="178">
        <v>566.5</v>
      </c>
      <c r="Y238" s="177"/>
      <c r="Z238" s="176" t="s">
        <v>353</v>
      </c>
      <c r="AA238" s="175" t="s">
        <v>353</v>
      </c>
      <c r="AB238" s="175" t="s">
        <v>353</v>
      </c>
      <c r="AC238" s="116" t="s">
        <v>781</v>
      </c>
      <c r="AD238" s="116"/>
      <c r="AE238" s="116" t="s">
        <v>1811</v>
      </c>
      <c r="AF238" s="116" t="s">
        <v>1228</v>
      </c>
      <c r="AG238" s="117" t="s">
        <v>1028</v>
      </c>
      <c r="AH238" s="117" t="s">
        <v>1020</v>
      </c>
      <c r="AI238" s="117" t="s">
        <v>2521</v>
      </c>
      <c r="AJ238" s="117">
        <v>2</v>
      </c>
      <c r="AK238" s="116"/>
      <c r="AL238" s="117"/>
      <c r="AM238" s="117"/>
      <c r="AN238" s="116"/>
      <c r="AO238" s="111">
        <v>44806</v>
      </c>
      <c r="AP238" s="111">
        <v>44806</v>
      </c>
      <c r="AQ238" s="110"/>
      <c r="AR238" s="109" t="s">
        <v>1010</v>
      </c>
      <c r="AS238" s="109"/>
      <c r="AT238" s="109" t="s">
        <v>1810</v>
      </c>
      <c r="AU238" s="109">
        <v>85192132</v>
      </c>
      <c r="AV238" s="153" t="s">
        <v>1809</v>
      </c>
    </row>
    <row r="239" spans="1:48" s="142" customFormat="1" ht="15" customHeight="1">
      <c r="A239" s="116" t="s">
        <v>1808</v>
      </c>
      <c r="B239" s="187" t="s">
        <v>390</v>
      </c>
      <c r="C239" s="185">
        <v>106831</v>
      </c>
      <c r="D239" s="173" t="s">
        <v>116</v>
      </c>
      <c r="E239" s="119"/>
      <c r="F239" s="145"/>
      <c r="G239" s="116" t="s">
        <v>14</v>
      </c>
      <c r="H239" s="116" t="s">
        <v>67</v>
      </c>
      <c r="I239" s="116" t="s">
        <v>16</v>
      </c>
      <c r="J239" s="117" t="s">
        <v>17</v>
      </c>
      <c r="K239" s="116" t="s">
        <v>18</v>
      </c>
      <c r="L239" s="116"/>
      <c r="M239" s="181"/>
      <c r="N239" s="181"/>
      <c r="O239" s="181"/>
      <c r="P239" s="181"/>
      <c r="Q239" s="180">
        <v>44601</v>
      </c>
      <c r="R239" s="180">
        <v>44628</v>
      </c>
      <c r="S239" s="124">
        <f t="shared" si="7"/>
        <v>44635</v>
      </c>
      <c r="T239" s="123">
        <f t="shared" si="8"/>
        <v>3</v>
      </c>
      <c r="U239" s="131">
        <v>1033.9000000000001</v>
      </c>
      <c r="V239" s="120">
        <v>2256666</v>
      </c>
      <c r="W239" s="179">
        <v>44657</v>
      </c>
      <c r="X239" s="178">
        <v>991.3</v>
      </c>
      <c r="Y239" s="177"/>
      <c r="Z239" s="176" t="s">
        <v>353</v>
      </c>
      <c r="AA239" s="175" t="s">
        <v>353</v>
      </c>
      <c r="AB239" s="175" t="s">
        <v>353</v>
      </c>
      <c r="AC239" s="116" t="s">
        <v>781</v>
      </c>
      <c r="AD239" s="116"/>
      <c r="AE239" s="116" t="s">
        <v>1807</v>
      </c>
      <c r="AF239" s="116" t="s">
        <v>1067</v>
      </c>
      <c r="AG239" s="117" t="s">
        <v>1581</v>
      </c>
      <c r="AH239" s="117" t="s">
        <v>1020</v>
      </c>
      <c r="AI239" s="117" t="s">
        <v>2521</v>
      </c>
      <c r="AJ239" s="117">
        <v>2</v>
      </c>
      <c r="AK239" s="116"/>
      <c r="AL239" s="117"/>
      <c r="AM239" s="117"/>
      <c r="AN239" s="116"/>
      <c r="AO239" s="111">
        <v>44662</v>
      </c>
      <c r="AP239" s="111">
        <v>44662</v>
      </c>
      <c r="AQ239" s="110"/>
      <c r="AR239" s="109" t="s">
        <v>1010</v>
      </c>
      <c r="AS239" s="109"/>
      <c r="AT239" s="109"/>
      <c r="AU239" s="109"/>
      <c r="AV239" s="109"/>
    </row>
    <row r="240" spans="1:48" s="142" customFormat="1" ht="15" customHeight="1">
      <c r="A240" s="116" t="s">
        <v>1806</v>
      </c>
      <c r="B240" s="187" t="s">
        <v>391</v>
      </c>
      <c r="C240" s="185">
        <v>106864</v>
      </c>
      <c r="D240" s="173" t="s">
        <v>357</v>
      </c>
      <c r="E240" s="119"/>
      <c r="F240" s="145"/>
      <c r="G240" s="116" t="s">
        <v>14</v>
      </c>
      <c r="H240" s="116" t="s">
        <v>69</v>
      </c>
      <c r="I240" s="116" t="s">
        <v>16</v>
      </c>
      <c r="J240" s="117" t="s">
        <v>17</v>
      </c>
      <c r="K240" s="116" t="s">
        <v>18</v>
      </c>
      <c r="L240" s="116"/>
      <c r="M240" s="181"/>
      <c r="N240" s="181"/>
      <c r="O240" s="181"/>
      <c r="P240" s="181"/>
      <c r="Q240" s="180">
        <v>44646</v>
      </c>
      <c r="R240" s="180">
        <v>44676</v>
      </c>
      <c r="S240" s="124">
        <v>44706</v>
      </c>
      <c r="T240" s="123">
        <f t="shared" si="8"/>
        <v>4</v>
      </c>
      <c r="U240" s="131">
        <v>1950.26</v>
      </c>
      <c r="V240" s="120">
        <v>2272223</v>
      </c>
      <c r="W240" s="179">
        <v>44706</v>
      </c>
      <c r="X240" s="178">
        <v>1991.5</v>
      </c>
      <c r="Y240" s="177"/>
      <c r="Z240" s="176" t="s">
        <v>353</v>
      </c>
      <c r="AA240" s="175" t="s">
        <v>353</v>
      </c>
      <c r="AB240" s="175" t="s">
        <v>353</v>
      </c>
      <c r="AC240" s="116" t="s">
        <v>781</v>
      </c>
      <c r="AD240" s="116"/>
      <c r="AE240" s="116" t="s">
        <v>1805</v>
      </c>
      <c r="AF240" s="116" t="s">
        <v>1575</v>
      </c>
      <c r="AG240" s="117" t="s">
        <v>1028</v>
      </c>
      <c r="AH240" s="117" t="s">
        <v>1017</v>
      </c>
      <c r="AI240" s="117" t="s">
        <v>2521</v>
      </c>
      <c r="AJ240" s="117">
        <v>2</v>
      </c>
      <c r="AK240" s="116"/>
      <c r="AL240" s="117"/>
      <c r="AM240" s="117"/>
      <c r="AN240" s="116"/>
      <c r="AO240" s="111">
        <v>44562</v>
      </c>
      <c r="AP240" s="111">
        <v>44562</v>
      </c>
      <c r="AQ240" s="110"/>
      <c r="AR240" s="109">
        <v>6</v>
      </c>
      <c r="AS240" s="109" t="s">
        <v>1804</v>
      </c>
      <c r="AT240" s="109" t="s">
        <v>1803</v>
      </c>
      <c r="AU240" s="109" t="s">
        <v>1802</v>
      </c>
      <c r="AV240" s="153" t="s">
        <v>1801</v>
      </c>
    </row>
    <row r="241" spans="1:48" s="142" customFormat="1" ht="15" customHeight="1">
      <c r="A241" s="116" t="s">
        <v>1800</v>
      </c>
      <c r="B241" s="187" t="s">
        <v>392</v>
      </c>
      <c r="C241" s="185">
        <v>106868</v>
      </c>
      <c r="D241" s="173" t="s">
        <v>47</v>
      </c>
      <c r="E241" s="119"/>
      <c r="F241" s="145"/>
      <c r="G241" s="116" t="s">
        <v>38</v>
      </c>
      <c r="H241" s="116" t="s">
        <v>39</v>
      </c>
      <c r="I241" s="116" t="s">
        <v>16</v>
      </c>
      <c r="J241" s="117" t="s">
        <v>17</v>
      </c>
      <c r="K241" s="116" t="s">
        <v>18</v>
      </c>
      <c r="L241" s="116"/>
      <c r="M241" s="181"/>
      <c r="N241" s="181"/>
      <c r="O241" s="181"/>
      <c r="P241" s="181"/>
      <c r="Q241" s="180">
        <v>44501</v>
      </c>
      <c r="R241" s="180">
        <v>44530</v>
      </c>
      <c r="S241" s="124">
        <f t="shared" ref="S241:S304" si="9">R241+7</f>
        <v>44537</v>
      </c>
      <c r="T241" s="123">
        <f t="shared" si="8"/>
        <v>2</v>
      </c>
      <c r="U241" s="120">
        <v>873.37</v>
      </c>
      <c r="V241" s="120">
        <v>2217030</v>
      </c>
      <c r="W241" s="179">
        <v>44533</v>
      </c>
      <c r="X241" s="178">
        <v>850.5</v>
      </c>
      <c r="Y241" s="177"/>
      <c r="Z241" s="176" t="s">
        <v>353</v>
      </c>
      <c r="AA241" s="175" t="s">
        <v>353</v>
      </c>
      <c r="AB241" s="175" t="s">
        <v>353</v>
      </c>
      <c r="AC241" s="116" t="s">
        <v>781</v>
      </c>
      <c r="AD241" s="116"/>
      <c r="AE241" s="116" t="s">
        <v>1799</v>
      </c>
      <c r="AF241" s="116" t="s">
        <v>1560</v>
      </c>
      <c r="AG241" s="117" t="s">
        <v>1028</v>
      </c>
      <c r="AH241" s="117" t="s">
        <v>1017</v>
      </c>
      <c r="AI241" s="117" t="s">
        <v>2521</v>
      </c>
      <c r="AJ241" s="117">
        <v>2</v>
      </c>
      <c r="AK241" s="116"/>
      <c r="AL241" s="117"/>
      <c r="AM241" s="117"/>
      <c r="AN241" s="116"/>
      <c r="AO241" s="111">
        <v>44774</v>
      </c>
      <c r="AP241" s="111">
        <v>44774</v>
      </c>
      <c r="AQ241" s="110"/>
      <c r="AR241" s="109">
        <v>12</v>
      </c>
      <c r="AS241" s="109" t="s">
        <v>1798</v>
      </c>
      <c r="AT241" s="109" t="s">
        <v>1797</v>
      </c>
      <c r="AU241" s="109">
        <v>9196040281</v>
      </c>
      <c r="AV241" s="153" t="s">
        <v>1796</v>
      </c>
    </row>
    <row r="242" spans="1:48" s="142" customFormat="1" ht="15" customHeight="1">
      <c r="A242" s="116" t="s">
        <v>1795</v>
      </c>
      <c r="B242" s="187" t="s">
        <v>393</v>
      </c>
      <c r="C242" s="185">
        <v>106872</v>
      </c>
      <c r="D242" s="173" t="s">
        <v>48</v>
      </c>
      <c r="E242" s="119"/>
      <c r="F242" s="145"/>
      <c r="G242" s="116" t="s">
        <v>14</v>
      </c>
      <c r="H242" s="116" t="s">
        <v>83</v>
      </c>
      <c r="I242" s="116" t="s">
        <v>16</v>
      </c>
      <c r="J242" s="117" t="s">
        <v>17</v>
      </c>
      <c r="K242" s="116" t="s">
        <v>18</v>
      </c>
      <c r="L242" s="116"/>
      <c r="M242" s="181"/>
      <c r="N242" s="181"/>
      <c r="O242" s="181"/>
      <c r="P242" s="181"/>
      <c r="Q242" s="180">
        <v>44451</v>
      </c>
      <c r="R242" s="180">
        <v>44480</v>
      </c>
      <c r="S242" s="124">
        <f t="shared" si="9"/>
        <v>44487</v>
      </c>
      <c r="T242" s="123">
        <f t="shared" si="8"/>
        <v>4</v>
      </c>
      <c r="U242" s="131">
        <v>3078.16</v>
      </c>
      <c r="V242" s="120">
        <v>2216287</v>
      </c>
      <c r="W242" s="179">
        <v>44531</v>
      </c>
      <c r="X242" s="178">
        <v>2336.5</v>
      </c>
      <c r="Y242" s="177">
        <v>20</v>
      </c>
      <c r="Z242" s="176" t="s">
        <v>353</v>
      </c>
      <c r="AA242" s="175" t="s">
        <v>353</v>
      </c>
      <c r="AB242" s="175" t="s">
        <v>353</v>
      </c>
      <c r="AC242" s="116" t="s">
        <v>784</v>
      </c>
      <c r="AD242" s="116" t="s">
        <v>1794</v>
      </c>
      <c r="AE242" s="116" t="s">
        <v>1793</v>
      </c>
      <c r="AF242" s="116" t="s">
        <v>1109</v>
      </c>
      <c r="AG242" s="117" t="s">
        <v>1028</v>
      </c>
      <c r="AH242" s="117" t="s">
        <v>1020</v>
      </c>
      <c r="AI242" s="117" t="s">
        <v>2521</v>
      </c>
      <c r="AJ242" s="117">
        <v>2</v>
      </c>
      <c r="AK242" s="116"/>
      <c r="AL242" s="117"/>
      <c r="AM242" s="117"/>
      <c r="AN242" s="116"/>
      <c r="AO242" s="111">
        <v>44825</v>
      </c>
      <c r="AP242" s="111">
        <v>44825</v>
      </c>
      <c r="AQ242" s="110"/>
      <c r="AR242" s="109" t="s">
        <v>1010</v>
      </c>
      <c r="AS242" s="109"/>
      <c r="AT242" s="109" t="s">
        <v>1792</v>
      </c>
      <c r="AU242" s="109">
        <v>9778408043</v>
      </c>
      <c r="AV242" s="153" t="s">
        <v>1791</v>
      </c>
    </row>
    <row r="243" spans="1:48" s="142" customFormat="1" ht="15" customHeight="1">
      <c r="A243" s="116" t="s">
        <v>1790</v>
      </c>
      <c r="B243" s="198"/>
      <c r="C243" s="185">
        <v>106873</v>
      </c>
      <c r="D243" s="197" t="s">
        <v>42</v>
      </c>
      <c r="E243" s="116"/>
      <c r="F243" s="116"/>
      <c r="G243" s="116" t="s">
        <v>394</v>
      </c>
      <c r="H243" s="116" t="s">
        <v>26</v>
      </c>
      <c r="I243" s="116" t="s">
        <v>16</v>
      </c>
      <c r="J243" s="117" t="s">
        <v>27</v>
      </c>
      <c r="K243" s="116" t="s">
        <v>18</v>
      </c>
      <c r="L243" s="116"/>
      <c r="M243" s="181"/>
      <c r="N243" s="181"/>
      <c r="O243" s="181"/>
      <c r="P243" s="181"/>
      <c r="Q243" s="180">
        <v>44520</v>
      </c>
      <c r="R243" s="180">
        <v>44549</v>
      </c>
      <c r="S243" s="124">
        <f t="shared" si="9"/>
        <v>44556</v>
      </c>
      <c r="T243" s="123">
        <f t="shared" si="8"/>
        <v>5</v>
      </c>
      <c r="U243" s="178">
        <v>45914</v>
      </c>
      <c r="V243" s="120">
        <v>2240373</v>
      </c>
      <c r="W243" s="179">
        <v>44610</v>
      </c>
      <c r="X243" s="178">
        <v>39505.5</v>
      </c>
      <c r="Y243" s="177"/>
      <c r="Z243" s="176" t="s">
        <v>353</v>
      </c>
      <c r="AA243" s="175" t="s">
        <v>353</v>
      </c>
      <c r="AB243" s="175" t="s">
        <v>353</v>
      </c>
      <c r="AC243" s="116" t="s">
        <v>781</v>
      </c>
      <c r="AD243" s="116"/>
      <c r="AE243" s="116" t="s">
        <v>1606</v>
      </c>
      <c r="AF243" s="116" t="s">
        <v>1605</v>
      </c>
      <c r="AG243" s="117" t="s">
        <v>1028</v>
      </c>
      <c r="AH243" s="117" t="s">
        <v>1017</v>
      </c>
      <c r="AI243" s="117" t="s">
        <v>2521</v>
      </c>
      <c r="AJ243" s="117">
        <v>2</v>
      </c>
      <c r="AK243" s="116"/>
      <c r="AL243" s="117" t="s">
        <v>1245</v>
      </c>
      <c r="AM243" s="117">
        <v>5000</v>
      </c>
      <c r="AN243" s="116"/>
      <c r="AO243" s="111">
        <v>45620</v>
      </c>
      <c r="AP243" s="111">
        <v>45620</v>
      </c>
      <c r="AQ243" s="110"/>
      <c r="AR243" s="109">
        <v>6</v>
      </c>
      <c r="AS243" s="109"/>
      <c r="AT243" s="109"/>
      <c r="AU243" s="109"/>
      <c r="AV243" s="109"/>
    </row>
    <row r="244" spans="1:48" s="142" customFormat="1" ht="15" customHeight="1">
      <c r="A244" s="116" t="s">
        <v>1789</v>
      </c>
      <c r="B244" s="187" t="s">
        <v>395</v>
      </c>
      <c r="C244" s="185">
        <v>106875</v>
      </c>
      <c r="D244" s="173" t="s">
        <v>48</v>
      </c>
      <c r="E244" s="119"/>
      <c r="F244" s="145"/>
      <c r="G244" s="116" t="s">
        <v>14</v>
      </c>
      <c r="H244" s="116" t="s">
        <v>83</v>
      </c>
      <c r="I244" s="116" t="s">
        <v>16</v>
      </c>
      <c r="J244" s="117" t="s">
        <v>17</v>
      </c>
      <c r="K244" s="116" t="s">
        <v>18</v>
      </c>
      <c r="L244" s="116"/>
      <c r="M244" s="181"/>
      <c r="N244" s="181"/>
      <c r="O244" s="181"/>
      <c r="P244" s="181"/>
      <c r="Q244" s="180">
        <v>44359</v>
      </c>
      <c r="R244" s="180">
        <v>44388</v>
      </c>
      <c r="S244" s="124">
        <f t="shared" si="9"/>
        <v>44395</v>
      </c>
      <c r="T244" s="123">
        <f t="shared" si="8"/>
        <v>4</v>
      </c>
      <c r="U244" s="190">
        <v>685.61</v>
      </c>
      <c r="V244" s="189"/>
      <c r="W244" s="179">
        <v>44463</v>
      </c>
      <c r="X244" s="178">
        <v>654.63</v>
      </c>
      <c r="Y244" s="177"/>
      <c r="Z244" s="176" t="s">
        <v>353</v>
      </c>
      <c r="AA244" s="175" t="s">
        <v>353</v>
      </c>
      <c r="AB244" s="175" t="s">
        <v>353</v>
      </c>
      <c r="AC244" s="116" t="s">
        <v>781</v>
      </c>
      <c r="AD244" s="116"/>
      <c r="AE244" s="116" t="s">
        <v>1788</v>
      </c>
      <c r="AF244" s="116" t="s">
        <v>1684</v>
      </c>
      <c r="AG244" s="117" t="s">
        <v>1028</v>
      </c>
      <c r="AH244" s="117" t="s">
        <v>1017</v>
      </c>
      <c r="AI244" s="117" t="s">
        <v>2521</v>
      </c>
      <c r="AJ244" s="117">
        <v>2</v>
      </c>
      <c r="AK244" s="116"/>
      <c r="AL244" s="117"/>
      <c r="AM244" s="117"/>
      <c r="AN244" s="116"/>
      <c r="AO244" s="111">
        <v>11448</v>
      </c>
      <c r="AP244" s="111">
        <v>11448</v>
      </c>
      <c r="AQ244" s="110"/>
      <c r="AR244" s="109">
        <v>12</v>
      </c>
      <c r="AS244" s="109"/>
      <c r="AT244" s="109" t="s">
        <v>1787</v>
      </c>
      <c r="AU244" s="109" t="s">
        <v>1786</v>
      </c>
      <c r="AV244" s="153" t="s">
        <v>1785</v>
      </c>
    </row>
    <row r="245" spans="1:48" s="142" customFormat="1" ht="15" customHeight="1">
      <c r="A245" s="116" t="s">
        <v>1784</v>
      </c>
      <c r="B245" s="187" t="s">
        <v>396</v>
      </c>
      <c r="C245" s="185">
        <v>106876</v>
      </c>
      <c r="D245" s="173" t="s">
        <v>357</v>
      </c>
      <c r="E245" s="119"/>
      <c r="F245" s="145"/>
      <c r="G245" s="116" t="s">
        <v>14</v>
      </c>
      <c r="H245" s="116" t="s">
        <v>69</v>
      </c>
      <c r="I245" s="116" t="s">
        <v>16</v>
      </c>
      <c r="J245" s="117" t="s">
        <v>17</v>
      </c>
      <c r="K245" s="116" t="s">
        <v>18</v>
      </c>
      <c r="L245" s="116"/>
      <c r="M245" s="181"/>
      <c r="N245" s="181"/>
      <c r="O245" s="181"/>
      <c r="P245" s="181"/>
      <c r="Q245" s="180">
        <v>44531</v>
      </c>
      <c r="R245" s="180">
        <v>44561</v>
      </c>
      <c r="S245" s="124">
        <f t="shared" si="9"/>
        <v>44568</v>
      </c>
      <c r="T245" s="123">
        <f t="shared" si="8"/>
        <v>2</v>
      </c>
      <c r="U245" s="131">
        <v>3747.35</v>
      </c>
      <c r="V245" s="120">
        <v>2226787</v>
      </c>
      <c r="W245" s="179">
        <v>44568</v>
      </c>
      <c r="X245" s="178">
        <v>3295.95</v>
      </c>
      <c r="Y245" s="177"/>
      <c r="Z245" s="176" t="s">
        <v>353</v>
      </c>
      <c r="AA245" s="175" t="s">
        <v>353</v>
      </c>
      <c r="AB245" s="175" t="s">
        <v>353</v>
      </c>
      <c r="AC245" s="116" t="s">
        <v>781</v>
      </c>
      <c r="AD245" s="226" t="s">
        <v>1783</v>
      </c>
      <c r="AE245" s="116" t="s">
        <v>1782</v>
      </c>
      <c r="AF245" s="116" t="s">
        <v>1575</v>
      </c>
      <c r="AG245" s="117" t="s">
        <v>1028</v>
      </c>
      <c r="AH245" s="117" t="s">
        <v>1017</v>
      </c>
      <c r="AI245" s="117" t="s">
        <v>2521</v>
      </c>
      <c r="AJ245" s="117">
        <v>2</v>
      </c>
      <c r="AK245" s="116"/>
      <c r="AL245" s="117"/>
      <c r="AM245" s="117"/>
      <c r="AN245" s="116"/>
      <c r="AO245" s="111">
        <v>45222</v>
      </c>
      <c r="AP245" s="111">
        <v>45222</v>
      </c>
      <c r="AQ245" s="110"/>
      <c r="AR245" s="109">
        <v>6</v>
      </c>
      <c r="AS245" s="109"/>
      <c r="AT245" s="109"/>
      <c r="AU245" s="109"/>
      <c r="AV245" s="109"/>
    </row>
    <row r="246" spans="1:48" s="142" customFormat="1" ht="15" customHeight="1">
      <c r="A246" s="116" t="s">
        <v>1781</v>
      </c>
      <c r="B246" s="187" t="s">
        <v>397</v>
      </c>
      <c r="C246" s="185">
        <v>457815</v>
      </c>
      <c r="D246" s="173" t="s">
        <v>13</v>
      </c>
      <c r="E246" s="119"/>
      <c r="F246" s="145"/>
      <c r="G246" s="116" t="s">
        <v>38</v>
      </c>
      <c r="H246" s="116" t="s">
        <v>15</v>
      </c>
      <c r="I246" s="116" t="s">
        <v>16</v>
      </c>
      <c r="J246" s="117" t="s">
        <v>17</v>
      </c>
      <c r="K246" s="116" t="s">
        <v>18</v>
      </c>
      <c r="L246" s="116"/>
      <c r="M246" s="181"/>
      <c r="N246" s="181"/>
      <c r="O246" s="181"/>
      <c r="P246" s="181"/>
      <c r="Q246" s="180">
        <v>44235</v>
      </c>
      <c r="R246" s="180">
        <v>44354</v>
      </c>
      <c r="S246" s="124">
        <f t="shared" si="9"/>
        <v>44361</v>
      </c>
      <c r="T246" s="123">
        <f t="shared" si="8"/>
        <v>3</v>
      </c>
      <c r="U246" s="190">
        <v>7446.76</v>
      </c>
      <c r="V246" s="189"/>
      <c r="W246" s="179">
        <v>44467</v>
      </c>
      <c r="X246" s="178">
        <v>1862</v>
      </c>
      <c r="Y246" s="177"/>
      <c r="Z246" s="176" t="s">
        <v>353</v>
      </c>
      <c r="AA246" s="175" t="s">
        <v>353</v>
      </c>
      <c r="AB246" s="175" t="s">
        <v>353</v>
      </c>
      <c r="AC246" s="116" t="s">
        <v>781</v>
      </c>
      <c r="AD246" s="116"/>
      <c r="AE246" s="116" t="s">
        <v>1600</v>
      </c>
      <c r="AF246" s="116" t="s">
        <v>1511</v>
      </c>
      <c r="AG246" s="117" t="s">
        <v>1028</v>
      </c>
      <c r="AH246" s="117" t="s">
        <v>1017</v>
      </c>
      <c r="AI246" s="117" t="s">
        <v>2521</v>
      </c>
      <c r="AJ246" s="117">
        <v>2</v>
      </c>
      <c r="AK246" s="116"/>
      <c r="AL246" s="117"/>
      <c r="AM246" s="117"/>
      <c r="AN246" s="116"/>
      <c r="AO246" s="111">
        <v>44827</v>
      </c>
      <c r="AP246" s="111">
        <v>44827</v>
      </c>
      <c r="AQ246" s="110"/>
      <c r="AR246" s="109">
        <v>6</v>
      </c>
      <c r="AS246" s="109"/>
      <c r="AT246" s="109"/>
      <c r="AU246" s="109"/>
      <c r="AV246" s="109"/>
    </row>
    <row r="247" spans="1:48" s="142" customFormat="1" ht="15" customHeight="1">
      <c r="A247" s="116" t="s">
        <v>1780</v>
      </c>
      <c r="B247" s="187" t="s">
        <v>398</v>
      </c>
      <c r="C247" s="185">
        <v>106915</v>
      </c>
      <c r="D247" s="173" t="s">
        <v>42</v>
      </c>
      <c r="E247" s="119"/>
      <c r="F247" s="145"/>
      <c r="G247" s="116" t="s">
        <v>38</v>
      </c>
      <c r="H247" s="116" t="s">
        <v>45</v>
      </c>
      <c r="I247" s="116" t="s">
        <v>16</v>
      </c>
      <c r="J247" s="117" t="s">
        <v>17</v>
      </c>
      <c r="K247" s="116" t="s">
        <v>18</v>
      </c>
      <c r="L247" s="116"/>
      <c r="M247" s="181"/>
      <c r="N247" s="181"/>
      <c r="O247" s="181"/>
      <c r="P247" s="181"/>
      <c r="Q247" s="180">
        <v>44534</v>
      </c>
      <c r="R247" s="180">
        <v>44596</v>
      </c>
      <c r="S247" s="124">
        <f t="shared" si="9"/>
        <v>44603</v>
      </c>
      <c r="T247" s="123">
        <f t="shared" si="8"/>
        <v>2</v>
      </c>
      <c r="U247" s="190">
        <v>6889.81</v>
      </c>
      <c r="V247" s="122">
        <v>2261156</v>
      </c>
      <c r="W247" s="179">
        <v>44672</v>
      </c>
      <c r="X247" s="178">
        <v>2089.5</v>
      </c>
      <c r="Y247" s="177"/>
      <c r="Z247" s="176" t="s">
        <v>353</v>
      </c>
      <c r="AA247" s="175" t="s">
        <v>353</v>
      </c>
      <c r="AB247" s="175" t="s">
        <v>353</v>
      </c>
      <c r="AC247" s="116" t="s">
        <v>781</v>
      </c>
      <c r="AD247" s="116"/>
      <c r="AE247" s="116" t="s">
        <v>1779</v>
      </c>
      <c r="AF247" s="116" t="s">
        <v>1496</v>
      </c>
      <c r="AG247" s="117" t="s">
        <v>1028</v>
      </c>
      <c r="AH247" s="117" t="s">
        <v>1017</v>
      </c>
      <c r="AI247" s="117" t="s">
        <v>2521</v>
      </c>
      <c r="AJ247" s="117">
        <v>2</v>
      </c>
      <c r="AK247" s="116"/>
      <c r="AL247" s="117"/>
      <c r="AM247" s="117"/>
      <c r="AN247" s="116"/>
      <c r="AO247" s="111">
        <v>44904</v>
      </c>
      <c r="AP247" s="111">
        <v>44904</v>
      </c>
      <c r="AQ247" s="110"/>
      <c r="AR247" s="109">
        <v>12</v>
      </c>
      <c r="AS247" s="109"/>
      <c r="AT247" s="109"/>
      <c r="AU247" s="109"/>
      <c r="AV247" s="109"/>
    </row>
    <row r="248" spans="1:48" s="142" customFormat="1" ht="15" customHeight="1">
      <c r="A248" s="116" t="s">
        <v>1778</v>
      </c>
      <c r="B248" s="187" t="s">
        <v>399</v>
      </c>
      <c r="C248" s="185">
        <v>106920</v>
      </c>
      <c r="D248" s="173" t="s">
        <v>222</v>
      </c>
      <c r="E248" s="119"/>
      <c r="F248" s="145"/>
      <c r="G248" s="116" t="s">
        <v>14</v>
      </c>
      <c r="H248" s="116" t="s">
        <v>39</v>
      </c>
      <c r="I248" s="116" t="s">
        <v>16</v>
      </c>
      <c r="J248" s="117" t="s">
        <v>17</v>
      </c>
      <c r="K248" s="116" t="s">
        <v>18</v>
      </c>
      <c r="L248" s="116"/>
      <c r="M248" s="181"/>
      <c r="N248" s="181"/>
      <c r="O248" s="181"/>
      <c r="P248" s="181"/>
      <c r="Q248" s="180">
        <v>44489</v>
      </c>
      <c r="R248" s="180">
        <v>44520</v>
      </c>
      <c r="S248" s="124">
        <f t="shared" si="9"/>
        <v>44527</v>
      </c>
      <c r="T248" s="123">
        <f t="shared" si="8"/>
        <v>4</v>
      </c>
      <c r="U248" s="190">
        <v>946.08</v>
      </c>
      <c r="V248" s="122">
        <v>2237852</v>
      </c>
      <c r="W248" s="179">
        <v>44602</v>
      </c>
      <c r="X248" s="178">
        <v>889.5</v>
      </c>
      <c r="Y248" s="177"/>
      <c r="Z248" s="176" t="s">
        <v>353</v>
      </c>
      <c r="AA248" s="175" t="s">
        <v>353</v>
      </c>
      <c r="AB248" s="175" t="s">
        <v>353</v>
      </c>
      <c r="AC248" s="116" t="s">
        <v>784</v>
      </c>
      <c r="AD248" s="116"/>
      <c r="AE248" s="116" t="s">
        <v>1777</v>
      </c>
      <c r="AF248" s="116" t="s">
        <v>1109</v>
      </c>
      <c r="AG248" s="117" t="s">
        <v>1581</v>
      </c>
      <c r="AH248" s="117" t="s">
        <v>1020</v>
      </c>
      <c r="AI248" s="117" t="s">
        <v>2521</v>
      </c>
      <c r="AJ248" s="117">
        <v>2</v>
      </c>
      <c r="AK248" s="116"/>
      <c r="AL248" s="117"/>
      <c r="AM248" s="117"/>
      <c r="AN248" s="116"/>
      <c r="AO248" s="111">
        <v>44879</v>
      </c>
      <c r="AP248" s="111">
        <v>44879</v>
      </c>
      <c r="AQ248" s="110"/>
      <c r="AR248" s="109" t="s">
        <v>1010</v>
      </c>
      <c r="AS248" s="109"/>
      <c r="AT248" s="109" t="s">
        <v>1776</v>
      </c>
      <c r="AU248" s="109" t="s">
        <v>1775</v>
      </c>
      <c r="AV248" s="109"/>
    </row>
    <row r="249" spans="1:48" s="142" customFormat="1" ht="15" customHeight="1">
      <c r="A249" s="116" t="s">
        <v>1774</v>
      </c>
      <c r="B249" s="187" t="s">
        <v>400</v>
      </c>
      <c r="C249" s="185">
        <v>106923</v>
      </c>
      <c r="D249" s="173" t="s">
        <v>42</v>
      </c>
      <c r="E249" s="119"/>
      <c r="F249" s="145"/>
      <c r="G249" s="116" t="s">
        <v>14</v>
      </c>
      <c r="H249" s="116" t="s">
        <v>45</v>
      </c>
      <c r="I249" s="116" t="s">
        <v>20</v>
      </c>
      <c r="J249" s="117" t="s">
        <v>17</v>
      </c>
      <c r="K249" s="116" t="s">
        <v>215</v>
      </c>
      <c r="L249" s="116"/>
      <c r="M249" s="181"/>
      <c r="N249" s="181"/>
      <c r="O249" s="181"/>
      <c r="P249" s="181"/>
      <c r="Q249" s="180">
        <v>43320</v>
      </c>
      <c r="R249" s="180">
        <v>44324</v>
      </c>
      <c r="S249" s="124">
        <f t="shared" si="9"/>
        <v>44331</v>
      </c>
      <c r="T249" s="123">
        <f t="shared" si="8"/>
        <v>3</v>
      </c>
      <c r="U249" s="190">
        <v>56076.43</v>
      </c>
      <c r="V249" s="189"/>
      <c r="W249" s="179">
        <v>44358</v>
      </c>
      <c r="X249" s="178">
        <v>1699.5</v>
      </c>
      <c r="Y249" s="177"/>
      <c r="Z249" s="176" t="s">
        <v>353</v>
      </c>
      <c r="AA249" s="175" t="s">
        <v>353</v>
      </c>
      <c r="AB249" s="175" t="s">
        <v>353</v>
      </c>
      <c r="AC249" s="116" t="s">
        <v>781</v>
      </c>
      <c r="AD249" s="116"/>
      <c r="AE249" s="116" t="s">
        <v>1773</v>
      </c>
      <c r="AF249" s="116" t="s">
        <v>1605</v>
      </c>
      <c r="AG249" s="117" t="s">
        <v>1028</v>
      </c>
      <c r="AH249" s="117" t="s">
        <v>1017</v>
      </c>
      <c r="AI249" s="117" t="s">
        <v>2521</v>
      </c>
      <c r="AJ249" s="117">
        <v>2</v>
      </c>
      <c r="AK249" s="116"/>
      <c r="AL249" s="117"/>
      <c r="AM249" s="117"/>
      <c r="AN249" s="116"/>
      <c r="AO249" s="111">
        <v>44900</v>
      </c>
      <c r="AP249" s="111">
        <v>44900</v>
      </c>
      <c r="AQ249" s="110"/>
      <c r="AR249" s="109">
        <v>6</v>
      </c>
      <c r="AS249" s="109"/>
      <c r="AT249" s="109"/>
      <c r="AU249" s="109"/>
      <c r="AV249" s="109"/>
    </row>
    <row r="250" spans="1:48" s="142" customFormat="1" ht="15" customHeight="1">
      <c r="A250" s="116" t="s">
        <v>1772</v>
      </c>
      <c r="B250" s="187" t="s">
        <v>401</v>
      </c>
      <c r="C250" s="185">
        <v>106924</v>
      </c>
      <c r="D250" s="173" t="s">
        <v>42</v>
      </c>
      <c r="E250" s="119"/>
      <c r="F250" s="145"/>
      <c r="G250" s="116" t="s">
        <v>38</v>
      </c>
      <c r="H250" s="116" t="s">
        <v>45</v>
      </c>
      <c r="I250" s="116" t="s">
        <v>16</v>
      </c>
      <c r="J250" s="117" t="s">
        <v>17</v>
      </c>
      <c r="K250" s="116" t="s">
        <v>18</v>
      </c>
      <c r="L250" s="116"/>
      <c r="M250" s="181"/>
      <c r="N250" s="181"/>
      <c r="O250" s="181"/>
      <c r="P250" s="181"/>
      <c r="Q250" s="180">
        <v>44531</v>
      </c>
      <c r="R250" s="180">
        <v>44561</v>
      </c>
      <c r="S250" s="124">
        <f t="shared" si="9"/>
        <v>44568</v>
      </c>
      <c r="T250" s="123">
        <f t="shared" si="8"/>
        <v>2</v>
      </c>
      <c r="U250" s="190" t="s">
        <v>1771</v>
      </c>
      <c r="V250" s="120">
        <v>2221659</v>
      </c>
      <c r="W250" s="179">
        <v>44546</v>
      </c>
      <c r="X250" s="178">
        <v>1120</v>
      </c>
      <c r="Y250" s="177"/>
      <c r="Z250" s="176" t="s">
        <v>353</v>
      </c>
      <c r="AA250" s="175" t="s">
        <v>353</v>
      </c>
      <c r="AB250" s="175" t="s">
        <v>353</v>
      </c>
      <c r="AC250" s="116" t="s">
        <v>781</v>
      </c>
      <c r="AD250" s="116"/>
      <c r="AE250" s="116" t="s">
        <v>1770</v>
      </c>
      <c r="AF250" s="116" t="s">
        <v>1605</v>
      </c>
      <c r="AG250" s="117" t="s">
        <v>1581</v>
      </c>
      <c r="AH250" s="117" t="s">
        <v>1017</v>
      </c>
      <c r="AI250" s="117" t="s">
        <v>2521</v>
      </c>
      <c r="AJ250" s="117">
        <v>2</v>
      </c>
      <c r="AK250" s="116"/>
      <c r="AL250" s="117"/>
      <c r="AM250" s="117"/>
      <c r="AN250" s="116"/>
      <c r="AO250" s="111">
        <v>44695</v>
      </c>
      <c r="AP250" s="111">
        <v>44695</v>
      </c>
      <c r="AQ250" s="110"/>
      <c r="AR250" s="109">
        <v>6</v>
      </c>
      <c r="AS250" s="109"/>
      <c r="AT250" s="109"/>
      <c r="AU250" s="109"/>
      <c r="AV250" s="109"/>
    </row>
    <row r="251" spans="1:48" s="142" customFormat="1" ht="15" customHeight="1">
      <c r="A251" s="116" t="s">
        <v>1769</v>
      </c>
      <c r="B251" s="187" t="s">
        <v>402</v>
      </c>
      <c r="C251" s="185">
        <v>457120</v>
      </c>
      <c r="D251" s="173" t="s">
        <v>13</v>
      </c>
      <c r="E251" s="119"/>
      <c r="F251" s="145"/>
      <c r="G251" s="116" t="s">
        <v>38</v>
      </c>
      <c r="H251" s="116" t="s">
        <v>15</v>
      </c>
      <c r="I251" s="116" t="s">
        <v>16</v>
      </c>
      <c r="J251" s="117" t="s">
        <v>17</v>
      </c>
      <c r="K251" s="116"/>
      <c r="L251" s="116"/>
      <c r="M251" s="181"/>
      <c r="N251" s="181"/>
      <c r="O251" s="181"/>
      <c r="P251" s="181"/>
      <c r="Q251" s="180">
        <v>44620</v>
      </c>
      <c r="R251" s="180">
        <v>44679</v>
      </c>
      <c r="S251" s="124">
        <f t="shared" si="9"/>
        <v>44686</v>
      </c>
      <c r="T251" s="123">
        <f t="shared" si="8"/>
        <v>1</v>
      </c>
      <c r="U251" s="131">
        <v>4953.3100000000004</v>
      </c>
      <c r="V251" s="120">
        <v>2268566</v>
      </c>
      <c r="W251" s="179">
        <v>44697</v>
      </c>
      <c r="X251" s="178">
        <v>2477</v>
      </c>
      <c r="Y251" s="177"/>
      <c r="Z251" s="176" t="s">
        <v>353</v>
      </c>
      <c r="AA251" s="175" t="s">
        <v>353</v>
      </c>
      <c r="AB251" s="175" t="s">
        <v>353</v>
      </c>
      <c r="AC251" s="116" t="s">
        <v>781</v>
      </c>
      <c r="AD251" s="116"/>
      <c r="AE251" s="116" t="s">
        <v>1768</v>
      </c>
      <c r="AF251" s="116" t="s">
        <v>1605</v>
      </c>
      <c r="AG251" s="117" t="s">
        <v>1028</v>
      </c>
      <c r="AH251" s="117" t="s">
        <v>1017</v>
      </c>
      <c r="AI251" s="117" t="s">
        <v>2521</v>
      </c>
      <c r="AJ251" s="117">
        <v>2</v>
      </c>
      <c r="AK251" s="116"/>
      <c r="AL251" s="117"/>
      <c r="AM251" s="117"/>
      <c r="AN251" s="116"/>
      <c r="AO251" s="111">
        <v>45945</v>
      </c>
      <c r="AP251" s="111">
        <v>45945</v>
      </c>
      <c r="AQ251" s="110"/>
      <c r="AR251" s="109">
        <v>6</v>
      </c>
      <c r="AS251" s="109"/>
      <c r="AT251" s="109"/>
      <c r="AU251" s="109"/>
      <c r="AV251" s="109"/>
    </row>
    <row r="252" spans="1:48" s="142" customFormat="1" ht="15" customHeight="1">
      <c r="A252" s="116" t="s">
        <v>403</v>
      </c>
      <c r="B252" s="187" t="s">
        <v>404</v>
      </c>
      <c r="C252" s="185">
        <v>106939</v>
      </c>
      <c r="D252" s="173" t="s">
        <v>30</v>
      </c>
      <c r="E252" s="119"/>
      <c r="F252" s="145"/>
      <c r="G252" s="116" t="s">
        <v>14</v>
      </c>
      <c r="H252" s="116" t="s">
        <v>113</v>
      </c>
      <c r="I252" s="116" t="s">
        <v>16</v>
      </c>
      <c r="J252" s="117" t="s">
        <v>17</v>
      </c>
      <c r="K252" s="116" t="s">
        <v>18</v>
      </c>
      <c r="L252" s="116"/>
      <c r="M252" s="181"/>
      <c r="N252" s="181"/>
      <c r="O252" s="181"/>
      <c r="P252" s="181"/>
      <c r="Q252" s="180">
        <v>44103</v>
      </c>
      <c r="R252" s="180">
        <v>44314</v>
      </c>
      <c r="S252" s="124">
        <f t="shared" si="9"/>
        <v>44321</v>
      </c>
      <c r="T252" s="123">
        <f t="shared" si="8"/>
        <v>2</v>
      </c>
      <c r="U252" s="190">
        <v>44997.120000000003</v>
      </c>
      <c r="V252" s="189"/>
      <c r="W252" s="179">
        <v>44404</v>
      </c>
      <c r="X252" s="178">
        <v>6428.15</v>
      </c>
      <c r="Y252" s="177"/>
      <c r="Z252" s="176" t="s">
        <v>353</v>
      </c>
      <c r="AA252" s="175" t="s">
        <v>353</v>
      </c>
      <c r="AB252" s="175" t="s">
        <v>353</v>
      </c>
      <c r="AC252" s="116" t="s">
        <v>781</v>
      </c>
      <c r="AD252" s="116"/>
      <c r="AE252" s="116" t="s">
        <v>1587</v>
      </c>
      <c r="AF252" s="116" t="s">
        <v>1586</v>
      </c>
      <c r="AG252" s="117" t="s">
        <v>1028</v>
      </c>
      <c r="AH252" s="117" t="s">
        <v>1017</v>
      </c>
      <c r="AI252" s="117" t="s">
        <v>2521</v>
      </c>
      <c r="AJ252" s="117">
        <v>2</v>
      </c>
      <c r="AK252" s="116"/>
      <c r="AL252" s="117"/>
      <c r="AM252" s="117"/>
      <c r="AN252" s="116"/>
      <c r="AO252" s="111">
        <v>45256</v>
      </c>
      <c r="AP252" s="111">
        <v>45256</v>
      </c>
      <c r="AQ252" s="110"/>
      <c r="AR252" s="109">
        <v>12</v>
      </c>
      <c r="AS252" s="109"/>
      <c r="AT252" s="109" t="s">
        <v>1767</v>
      </c>
      <c r="AU252" s="109">
        <v>88562725</v>
      </c>
      <c r="AV252" s="153" t="s">
        <v>1766</v>
      </c>
    </row>
    <row r="253" spans="1:48" s="142" customFormat="1" ht="15" customHeight="1">
      <c r="A253" s="116" t="s">
        <v>1765</v>
      </c>
      <c r="B253" s="187" t="s">
        <v>405</v>
      </c>
      <c r="C253" s="192">
        <v>449846</v>
      </c>
      <c r="D253" s="173" t="s">
        <v>48</v>
      </c>
      <c r="E253" s="119"/>
      <c r="F253" s="145"/>
      <c r="G253" s="116" t="s">
        <v>14</v>
      </c>
      <c r="H253" s="116" t="s">
        <v>83</v>
      </c>
      <c r="I253" s="116" t="s">
        <v>16</v>
      </c>
      <c r="J253" s="117" t="s">
        <v>17</v>
      </c>
      <c r="K253" s="116" t="s">
        <v>107</v>
      </c>
      <c r="L253" s="116"/>
      <c r="M253" s="181"/>
      <c r="N253" s="181"/>
      <c r="O253" s="181"/>
      <c r="P253" s="181"/>
      <c r="Q253" s="180">
        <v>43617</v>
      </c>
      <c r="R253" s="180">
        <v>44439</v>
      </c>
      <c r="S253" s="124">
        <f t="shared" si="9"/>
        <v>44446</v>
      </c>
      <c r="T253" s="123">
        <f t="shared" si="8"/>
        <v>2</v>
      </c>
      <c r="U253" s="131">
        <v>58804.59</v>
      </c>
      <c r="V253" s="120">
        <v>2220201</v>
      </c>
      <c r="W253" s="179">
        <v>44543</v>
      </c>
      <c r="X253" s="178">
        <v>2357.29</v>
      </c>
      <c r="Y253" s="177">
        <v>14</v>
      </c>
      <c r="Z253" s="176" t="s">
        <v>353</v>
      </c>
      <c r="AA253" s="175" t="s">
        <v>353</v>
      </c>
      <c r="AB253" s="175" t="s">
        <v>353</v>
      </c>
      <c r="AC253" s="116" t="s">
        <v>781</v>
      </c>
      <c r="AD253" s="116"/>
      <c r="AE253" s="116" t="s">
        <v>1764</v>
      </c>
      <c r="AF253" s="116" t="s">
        <v>1684</v>
      </c>
      <c r="AG253" s="117" t="s">
        <v>1028</v>
      </c>
      <c r="AH253" s="117" t="s">
        <v>1017</v>
      </c>
      <c r="AI253" s="117" t="s">
        <v>2521</v>
      </c>
      <c r="AJ253" s="117">
        <v>2</v>
      </c>
      <c r="AK253" s="116"/>
      <c r="AL253" s="117"/>
      <c r="AM253" s="117"/>
      <c r="AN253" s="116"/>
      <c r="AO253" s="111">
        <v>45099</v>
      </c>
      <c r="AP253" s="111">
        <v>45099</v>
      </c>
      <c r="AQ253" s="110"/>
      <c r="AR253" s="109">
        <v>12</v>
      </c>
      <c r="AS253" s="109"/>
      <c r="AT253" s="109"/>
      <c r="AU253" s="109"/>
      <c r="AV253" s="109"/>
    </row>
    <row r="254" spans="1:48" s="142" customFormat="1" ht="15" customHeight="1">
      <c r="A254" s="116" t="s">
        <v>1763</v>
      </c>
      <c r="B254" s="187" t="s">
        <v>406</v>
      </c>
      <c r="C254" s="185">
        <v>106991</v>
      </c>
      <c r="D254" s="173" t="s">
        <v>222</v>
      </c>
      <c r="E254" s="119"/>
      <c r="F254" s="145"/>
      <c r="G254" s="116" t="s">
        <v>38</v>
      </c>
      <c r="H254" s="116" t="s">
        <v>39</v>
      </c>
      <c r="I254" s="116" t="s">
        <v>16</v>
      </c>
      <c r="J254" s="117" t="s">
        <v>17</v>
      </c>
      <c r="K254" s="116" t="s">
        <v>18</v>
      </c>
      <c r="L254" s="116"/>
      <c r="M254" s="181"/>
      <c r="N254" s="181"/>
      <c r="O254" s="181"/>
      <c r="P254" s="181"/>
      <c r="Q254" s="180">
        <v>44136</v>
      </c>
      <c r="R254" s="180">
        <v>44166</v>
      </c>
      <c r="S254" s="124">
        <f t="shared" si="9"/>
        <v>44173</v>
      </c>
      <c r="T254" s="123">
        <f t="shared" si="8"/>
        <v>2</v>
      </c>
      <c r="U254" s="190">
        <v>873.2</v>
      </c>
      <c r="V254" s="189"/>
      <c r="W254" s="179">
        <v>44404</v>
      </c>
      <c r="X254" s="178">
        <v>877.8</v>
      </c>
      <c r="Y254" s="177"/>
      <c r="Z254" s="176" t="s">
        <v>353</v>
      </c>
      <c r="AA254" s="175" t="s">
        <v>353</v>
      </c>
      <c r="AB254" s="175" t="s">
        <v>353</v>
      </c>
      <c r="AC254" s="116" t="s">
        <v>781</v>
      </c>
      <c r="AD254" s="116" t="s">
        <v>1762</v>
      </c>
      <c r="AE254" s="116" t="s">
        <v>1761</v>
      </c>
      <c r="AF254" s="116" t="s">
        <v>1760</v>
      </c>
      <c r="AG254" s="117" t="s">
        <v>1028</v>
      </c>
      <c r="AH254" s="117" t="s">
        <v>1017</v>
      </c>
      <c r="AI254" s="117" t="s">
        <v>2521</v>
      </c>
      <c r="AJ254" s="117">
        <v>2</v>
      </c>
      <c r="AK254" s="116"/>
      <c r="AL254" s="117"/>
      <c r="AM254" s="117"/>
      <c r="AN254" s="116"/>
      <c r="AO254" s="111">
        <v>45144</v>
      </c>
      <c r="AP254" s="111">
        <v>45144</v>
      </c>
      <c r="AQ254" s="110"/>
      <c r="AR254" s="109" t="s">
        <v>1010</v>
      </c>
      <c r="AS254" s="109"/>
      <c r="AT254" s="109" t="s">
        <v>1759</v>
      </c>
      <c r="AU254" s="109">
        <v>75766648</v>
      </c>
      <c r="AV254" s="153" t="s">
        <v>1758</v>
      </c>
    </row>
    <row r="255" spans="1:48" s="142" customFormat="1" ht="15" customHeight="1">
      <c r="A255" s="116" t="s">
        <v>1757</v>
      </c>
      <c r="B255" s="187" t="s">
        <v>407</v>
      </c>
      <c r="C255" s="185">
        <v>107006</v>
      </c>
      <c r="D255" s="173" t="s">
        <v>48</v>
      </c>
      <c r="E255" s="119"/>
      <c r="F255" s="145"/>
      <c r="G255" s="116" t="s">
        <v>14</v>
      </c>
      <c r="H255" s="116" t="s">
        <v>83</v>
      </c>
      <c r="I255" s="116" t="s">
        <v>16</v>
      </c>
      <c r="J255" s="117" t="s">
        <v>17</v>
      </c>
      <c r="K255" s="116" t="s">
        <v>18</v>
      </c>
      <c r="L255" s="116"/>
      <c r="M255" s="181"/>
      <c r="N255" s="181"/>
      <c r="O255" s="181"/>
      <c r="P255" s="181"/>
      <c r="Q255" s="180">
        <v>44542</v>
      </c>
      <c r="R255" s="180">
        <v>44572</v>
      </c>
      <c r="S255" s="124">
        <f t="shared" si="9"/>
        <v>44579</v>
      </c>
      <c r="T255" s="123">
        <f t="shared" si="8"/>
        <v>4</v>
      </c>
      <c r="U255" s="190">
        <v>2028.41</v>
      </c>
      <c r="V255" s="122">
        <v>2237138</v>
      </c>
      <c r="W255" s="179">
        <v>44601</v>
      </c>
      <c r="X255" s="178">
        <v>1041.7</v>
      </c>
      <c r="Y255" s="177"/>
      <c r="Z255" s="176" t="s">
        <v>353</v>
      </c>
      <c r="AA255" s="175" t="s">
        <v>353</v>
      </c>
      <c r="AB255" s="175" t="s">
        <v>353</v>
      </c>
      <c r="AC255" s="116" t="s">
        <v>784</v>
      </c>
      <c r="AD255" s="116"/>
      <c r="AE255" s="116" t="s">
        <v>1561</v>
      </c>
      <c r="AF255" s="116" t="s">
        <v>1744</v>
      </c>
      <c r="AG255" s="117" t="s">
        <v>1028</v>
      </c>
      <c r="AH255" s="117" t="s">
        <v>1017</v>
      </c>
      <c r="AI255" s="117" t="s">
        <v>2521</v>
      </c>
      <c r="AJ255" s="117">
        <v>2</v>
      </c>
      <c r="AK255" s="116"/>
      <c r="AL255" s="117"/>
      <c r="AM255" s="117"/>
      <c r="AN255" s="116"/>
      <c r="AO255" s="111">
        <v>44752</v>
      </c>
      <c r="AP255" s="111">
        <v>44752</v>
      </c>
      <c r="AQ255" s="110"/>
      <c r="AR255" s="109">
        <v>12</v>
      </c>
      <c r="AS255" s="109"/>
      <c r="AT255" s="109" t="s">
        <v>1756</v>
      </c>
      <c r="AU255" s="109" t="s">
        <v>1755</v>
      </c>
      <c r="AV255" s="153" t="s">
        <v>1754</v>
      </c>
    </row>
    <row r="256" spans="1:48" s="142" customFormat="1" ht="15" customHeight="1">
      <c r="A256" s="116" t="s">
        <v>1753</v>
      </c>
      <c r="B256" s="198"/>
      <c r="C256" s="185">
        <v>420252</v>
      </c>
      <c r="D256" s="197" t="s">
        <v>42</v>
      </c>
      <c r="E256" s="116"/>
      <c r="F256" s="116"/>
      <c r="G256" s="116" t="s">
        <v>25</v>
      </c>
      <c r="H256" s="116" t="s">
        <v>26</v>
      </c>
      <c r="I256" s="116" t="s">
        <v>16</v>
      </c>
      <c r="J256" s="117" t="s">
        <v>27</v>
      </c>
      <c r="K256" s="116" t="s">
        <v>18</v>
      </c>
      <c r="L256" s="116"/>
      <c r="M256" s="181"/>
      <c r="N256" s="181"/>
      <c r="O256" s="181"/>
      <c r="P256" s="181"/>
      <c r="Q256" s="175">
        <v>44129</v>
      </c>
      <c r="R256" s="175">
        <v>44160</v>
      </c>
      <c r="S256" s="124">
        <f t="shared" si="9"/>
        <v>44167</v>
      </c>
      <c r="T256" s="123">
        <f t="shared" si="8"/>
        <v>1</v>
      </c>
      <c r="U256" s="178" t="s">
        <v>1752</v>
      </c>
      <c r="V256" s="191"/>
      <c r="W256" s="188">
        <v>44223</v>
      </c>
      <c r="X256" s="178">
        <v>2874.2</v>
      </c>
      <c r="Y256" s="177"/>
      <c r="Z256" s="176" t="s">
        <v>353</v>
      </c>
      <c r="AA256" s="175" t="s">
        <v>353</v>
      </c>
      <c r="AB256" s="175" t="s">
        <v>353</v>
      </c>
      <c r="AC256" s="116" t="s">
        <v>781</v>
      </c>
      <c r="AD256" s="116"/>
      <c r="AE256" s="116" t="s">
        <v>1751</v>
      </c>
      <c r="AF256" s="116" t="s">
        <v>1586</v>
      </c>
      <c r="AG256" s="117" t="s">
        <v>1028</v>
      </c>
      <c r="AH256" s="117" t="s">
        <v>1017</v>
      </c>
      <c r="AI256" s="117" t="s">
        <v>2521</v>
      </c>
      <c r="AJ256" s="117">
        <v>2</v>
      </c>
      <c r="AK256" s="116"/>
      <c r="AL256" s="117"/>
      <c r="AM256" s="117"/>
      <c r="AN256" s="116"/>
      <c r="AO256" s="111">
        <v>44817</v>
      </c>
      <c r="AP256" s="111">
        <v>44817</v>
      </c>
      <c r="AQ256" s="110"/>
      <c r="AR256" s="109">
        <v>12</v>
      </c>
      <c r="AS256" s="109"/>
      <c r="AT256" s="109"/>
      <c r="AU256" s="109"/>
      <c r="AV256" s="109"/>
    </row>
    <row r="257" spans="1:48" s="142" customFormat="1" ht="15" customHeight="1">
      <c r="A257" s="116" t="s">
        <v>1750</v>
      </c>
      <c r="B257" s="187" t="s">
        <v>1746</v>
      </c>
      <c r="C257" s="185">
        <v>107015</v>
      </c>
      <c r="D257" s="173" t="s">
        <v>357</v>
      </c>
      <c r="E257" s="119"/>
      <c r="F257" s="145"/>
      <c r="G257" s="116" t="s">
        <v>14</v>
      </c>
      <c r="H257" s="116" t="s">
        <v>69</v>
      </c>
      <c r="I257" s="116" t="s">
        <v>16</v>
      </c>
      <c r="J257" s="117" t="s">
        <v>17</v>
      </c>
      <c r="K257" s="116" t="s">
        <v>18</v>
      </c>
      <c r="L257" s="116"/>
      <c r="M257" s="181"/>
      <c r="N257" s="181"/>
      <c r="O257" s="181"/>
      <c r="P257" s="181"/>
      <c r="Q257" s="180">
        <v>44464</v>
      </c>
      <c r="R257" s="180">
        <v>44494</v>
      </c>
      <c r="S257" s="124">
        <f t="shared" si="9"/>
        <v>44501</v>
      </c>
      <c r="T257" s="123">
        <f t="shared" si="8"/>
        <v>1</v>
      </c>
      <c r="U257" s="120">
        <v>157.88999999999999</v>
      </c>
      <c r="V257" s="120">
        <v>2212863</v>
      </c>
      <c r="W257" s="179">
        <v>44522</v>
      </c>
      <c r="X257" s="178">
        <v>144.75</v>
      </c>
      <c r="Y257" s="177"/>
      <c r="Z257" s="176" t="s">
        <v>353</v>
      </c>
      <c r="AA257" s="175" t="s">
        <v>353</v>
      </c>
      <c r="AB257" s="175" t="s">
        <v>353</v>
      </c>
      <c r="AC257" s="116" t="s">
        <v>781</v>
      </c>
      <c r="AD257" s="116"/>
      <c r="AE257" s="116" t="s">
        <v>1745</v>
      </c>
      <c r="AF257" s="116" t="s">
        <v>1744</v>
      </c>
      <c r="AG257" s="117" t="s">
        <v>1028</v>
      </c>
      <c r="AH257" s="117" t="s">
        <v>1017</v>
      </c>
      <c r="AI257" s="117" t="s">
        <v>2521</v>
      </c>
      <c r="AJ257" s="117">
        <v>2</v>
      </c>
      <c r="AK257" s="116"/>
      <c r="AL257" s="117"/>
      <c r="AM257" s="117"/>
      <c r="AN257" s="116"/>
      <c r="AO257" s="111">
        <v>44863</v>
      </c>
      <c r="AP257" s="111">
        <v>44863</v>
      </c>
      <c r="AQ257" s="110"/>
      <c r="AR257" s="109">
        <v>12</v>
      </c>
      <c r="AS257" s="109"/>
      <c r="AT257" s="109" t="s">
        <v>1749</v>
      </c>
      <c r="AU257" s="109">
        <v>84262358</v>
      </c>
      <c r="AV257" s="153" t="s">
        <v>1748</v>
      </c>
    </row>
    <row r="258" spans="1:48" s="142" customFormat="1" ht="15" customHeight="1">
      <c r="A258" s="116" t="s">
        <v>1747</v>
      </c>
      <c r="B258" s="187" t="s">
        <v>1746</v>
      </c>
      <c r="C258" s="185">
        <v>107015</v>
      </c>
      <c r="D258" s="173" t="s">
        <v>357</v>
      </c>
      <c r="E258" s="119"/>
      <c r="F258" s="145"/>
      <c r="G258" s="116" t="s">
        <v>14</v>
      </c>
      <c r="H258" s="116" t="s">
        <v>69</v>
      </c>
      <c r="I258" s="116" t="s">
        <v>16</v>
      </c>
      <c r="J258" s="117" t="s">
        <v>17</v>
      </c>
      <c r="K258" s="116" t="s">
        <v>18</v>
      </c>
      <c r="L258" s="116"/>
      <c r="M258" s="181"/>
      <c r="N258" s="181"/>
      <c r="O258" s="181"/>
      <c r="P258" s="181"/>
      <c r="Q258" s="180">
        <v>44464</v>
      </c>
      <c r="R258" s="180">
        <v>44494</v>
      </c>
      <c r="S258" s="124">
        <f t="shared" si="9"/>
        <v>44501</v>
      </c>
      <c r="T258" s="123">
        <f t="shared" si="8"/>
        <v>1</v>
      </c>
      <c r="U258" s="120">
        <v>565.08000000000004</v>
      </c>
      <c r="V258" s="120">
        <v>2212857</v>
      </c>
      <c r="W258" s="179">
        <v>44522</v>
      </c>
      <c r="X258" s="178">
        <v>543.86</v>
      </c>
      <c r="Y258" s="177"/>
      <c r="Z258" s="176" t="s">
        <v>353</v>
      </c>
      <c r="AA258" s="175" t="s">
        <v>353</v>
      </c>
      <c r="AB258" s="175" t="s">
        <v>353</v>
      </c>
      <c r="AC258" s="116" t="s">
        <v>781</v>
      </c>
      <c r="AD258" s="116"/>
      <c r="AE258" s="116" t="s">
        <v>1745</v>
      </c>
      <c r="AF258" s="116" t="s">
        <v>1744</v>
      </c>
      <c r="AG258" s="117" t="s">
        <v>1028</v>
      </c>
      <c r="AH258" s="117" t="s">
        <v>1017</v>
      </c>
      <c r="AI258" s="117" t="s">
        <v>2521</v>
      </c>
      <c r="AJ258" s="117">
        <v>2</v>
      </c>
      <c r="AK258" s="116"/>
      <c r="AL258" s="117"/>
      <c r="AM258" s="117"/>
      <c r="AN258" s="116"/>
      <c r="AO258" s="111">
        <v>44863</v>
      </c>
      <c r="AP258" s="111">
        <v>44863</v>
      </c>
      <c r="AQ258" s="110"/>
      <c r="AR258" s="109">
        <v>12</v>
      </c>
      <c r="AS258" s="109"/>
      <c r="AT258" s="109"/>
      <c r="AU258" s="109"/>
      <c r="AV258" s="109"/>
    </row>
    <row r="259" spans="1:48" s="142" customFormat="1" ht="15" customHeight="1">
      <c r="A259" s="116" t="s">
        <v>1743</v>
      </c>
      <c r="B259" s="187" t="s">
        <v>408</v>
      </c>
      <c r="C259" s="185">
        <v>107016</v>
      </c>
      <c r="D259" s="173" t="s">
        <v>357</v>
      </c>
      <c r="E259" s="119"/>
      <c r="F259" s="145"/>
      <c r="G259" s="116" t="s">
        <v>38</v>
      </c>
      <c r="H259" s="116" t="s">
        <v>55</v>
      </c>
      <c r="I259" s="116" t="s">
        <v>16</v>
      </c>
      <c r="J259" s="117" t="s">
        <v>17</v>
      </c>
      <c r="K259" s="116" t="s">
        <v>18</v>
      </c>
      <c r="L259" s="116"/>
      <c r="M259" s="181"/>
      <c r="N259" s="181"/>
      <c r="O259" s="181"/>
      <c r="P259" s="181"/>
      <c r="Q259" s="180">
        <v>44547</v>
      </c>
      <c r="R259" s="180">
        <v>44578</v>
      </c>
      <c r="S259" s="124">
        <f t="shared" si="9"/>
        <v>44585</v>
      </c>
      <c r="T259" s="123">
        <f t="shared" si="8"/>
        <v>5</v>
      </c>
      <c r="U259" s="120">
        <v>3458.06</v>
      </c>
      <c r="V259" s="120">
        <v>2239569</v>
      </c>
      <c r="W259" s="179">
        <v>44608</v>
      </c>
      <c r="X259" s="178">
        <v>3177.2</v>
      </c>
      <c r="Y259" s="177"/>
      <c r="Z259" s="176" t="s">
        <v>353</v>
      </c>
      <c r="AA259" s="175" t="s">
        <v>353</v>
      </c>
      <c r="AB259" s="175" t="s">
        <v>353</v>
      </c>
      <c r="AC259" s="116" t="s">
        <v>781</v>
      </c>
      <c r="AD259" s="116"/>
      <c r="AE259" s="116" t="s">
        <v>1742</v>
      </c>
      <c r="AF259" s="116" t="s">
        <v>1575</v>
      </c>
      <c r="AG259" s="117" t="s">
        <v>1581</v>
      </c>
      <c r="AH259" s="117" t="s">
        <v>1017</v>
      </c>
      <c r="AI259" s="117" t="s">
        <v>2521</v>
      </c>
      <c r="AJ259" s="117">
        <v>2</v>
      </c>
      <c r="AK259" s="117" t="s">
        <v>1297</v>
      </c>
      <c r="AL259" s="117"/>
      <c r="AM259" s="117"/>
      <c r="AN259" s="116"/>
      <c r="AO259" s="111">
        <v>44815</v>
      </c>
      <c r="AP259" s="111">
        <v>44815</v>
      </c>
      <c r="AQ259" s="110"/>
      <c r="AR259" s="109">
        <v>6</v>
      </c>
      <c r="AS259" s="109"/>
      <c r="AT259" s="109"/>
      <c r="AU259" s="109"/>
      <c r="AV259" s="109"/>
    </row>
    <row r="260" spans="1:48" s="142" customFormat="1" ht="15" customHeight="1">
      <c r="A260" s="116" t="s">
        <v>1741</v>
      </c>
      <c r="B260" s="187" t="s">
        <v>1740</v>
      </c>
      <c r="C260" s="185">
        <v>448219</v>
      </c>
      <c r="D260" s="173" t="s">
        <v>341</v>
      </c>
      <c r="E260" s="119"/>
      <c r="F260" s="145"/>
      <c r="G260" s="116" t="s">
        <v>14</v>
      </c>
      <c r="H260" s="116" t="s">
        <v>67</v>
      </c>
      <c r="I260" s="116" t="s">
        <v>16</v>
      </c>
      <c r="J260" s="117" t="s">
        <v>17</v>
      </c>
      <c r="K260" s="116"/>
      <c r="L260" s="116"/>
      <c r="M260" s="181"/>
      <c r="N260" s="181"/>
      <c r="O260" s="181"/>
      <c r="P260" s="181"/>
      <c r="Q260" s="180">
        <v>44550</v>
      </c>
      <c r="R260" s="180">
        <v>44580</v>
      </c>
      <c r="S260" s="124">
        <f t="shared" si="9"/>
        <v>44587</v>
      </c>
      <c r="T260" s="123">
        <f t="shared" si="8"/>
        <v>5</v>
      </c>
      <c r="U260" s="190">
        <v>2004.48</v>
      </c>
      <c r="V260" s="122">
        <v>2261036</v>
      </c>
      <c r="W260" s="179">
        <v>44672</v>
      </c>
      <c r="X260" s="178">
        <v>2063</v>
      </c>
      <c r="Y260" s="177"/>
      <c r="Z260" s="176" t="s">
        <v>353</v>
      </c>
      <c r="AA260" s="175" t="s">
        <v>353</v>
      </c>
      <c r="AB260" s="175" t="s">
        <v>353</v>
      </c>
      <c r="AC260" s="116" t="s">
        <v>781</v>
      </c>
      <c r="AD260" s="116"/>
      <c r="AE260" s="116" t="s">
        <v>1735</v>
      </c>
      <c r="AF260" s="116" t="s">
        <v>1036</v>
      </c>
      <c r="AG260" s="117" t="s">
        <v>1035</v>
      </c>
      <c r="AH260" s="117" t="s">
        <v>1020</v>
      </c>
      <c r="AI260" s="117" t="s">
        <v>2521</v>
      </c>
      <c r="AJ260" s="117">
        <v>2</v>
      </c>
      <c r="AK260" s="116"/>
      <c r="AL260" s="117"/>
      <c r="AM260" s="117"/>
      <c r="AN260" s="116"/>
      <c r="AO260" s="111">
        <v>43780</v>
      </c>
      <c r="AP260" s="111" t="s">
        <v>1010</v>
      </c>
      <c r="AQ260" s="110" t="s">
        <v>1035</v>
      </c>
      <c r="AR260" s="109" t="s">
        <v>1010</v>
      </c>
      <c r="AS260" s="109"/>
      <c r="AT260" s="109"/>
      <c r="AU260" s="109"/>
      <c r="AV260" s="109"/>
    </row>
    <row r="261" spans="1:48" s="142" customFormat="1" ht="15" customHeight="1">
      <c r="A261" s="116" t="s">
        <v>1739</v>
      </c>
      <c r="B261" s="187" t="s">
        <v>1738</v>
      </c>
      <c r="C261" s="185">
        <v>448219</v>
      </c>
      <c r="D261" s="173" t="s">
        <v>341</v>
      </c>
      <c r="E261" s="119"/>
      <c r="F261" s="145"/>
      <c r="G261" s="116" t="s">
        <v>14</v>
      </c>
      <c r="H261" s="116" t="s">
        <v>67</v>
      </c>
      <c r="I261" s="116" t="s">
        <v>16</v>
      </c>
      <c r="J261" s="117" t="s">
        <v>17</v>
      </c>
      <c r="K261" s="116"/>
      <c r="L261" s="116"/>
      <c r="M261" s="181"/>
      <c r="N261" s="181"/>
      <c r="O261" s="181"/>
      <c r="P261" s="181"/>
      <c r="Q261" s="180">
        <v>44550</v>
      </c>
      <c r="R261" s="180">
        <v>44580</v>
      </c>
      <c r="S261" s="124">
        <f t="shared" si="9"/>
        <v>44587</v>
      </c>
      <c r="T261" s="123">
        <f t="shared" si="8"/>
        <v>5</v>
      </c>
      <c r="U261" s="190">
        <v>590.01</v>
      </c>
      <c r="V261" s="122">
        <v>2261143</v>
      </c>
      <c r="W261" s="179">
        <v>44672</v>
      </c>
      <c r="X261" s="178">
        <v>602</v>
      </c>
      <c r="Y261" s="177"/>
      <c r="Z261" s="176" t="s">
        <v>353</v>
      </c>
      <c r="AA261" s="175" t="s">
        <v>353</v>
      </c>
      <c r="AB261" s="175" t="s">
        <v>353</v>
      </c>
      <c r="AC261" s="116" t="s">
        <v>781</v>
      </c>
      <c r="AD261" s="116"/>
      <c r="AE261" s="116" t="s">
        <v>1735</v>
      </c>
      <c r="AF261" s="116" t="s">
        <v>1036</v>
      </c>
      <c r="AG261" s="117" t="s">
        <v>1035</v>
      </c>
      <c r="AH261" s="117" t="s">
        <v>1020</v>
      </c>
      <c r="AI261" s="117" t="s">
        <v>2521</v>
      </c>
      <c r="AJ261" s="117">
        <v>2</v>
      </c>
      <c r="AK261" s="116"/>
      <c r="AL261" s="117"/>
      <c r="AM261" s="117"/>
      <c r="AN261" s="116"/>
      <c r="AO261" s="111">
        <v>43780</v>
      </c>
      <c r="AP261" s="111" t="s">
        <v>1010</v>
      </c>
      <c r="AQ261" s="110" t="s">
        <v>1035</v>
      </c>
      <c r="AR261" s="109" t="s">
        <v>1010</v>
      </c>
      <c r="AS261" s="109"/>
      <c r="AT261" s="109"/>
      <c r="AU261" s="109"/>
      <c r="AV261" s="109"/>
    </row>
    <row r="262" spans="1:48" s="142" customFormat="1" ht="15" customHeight="1">
      <c r="A262" s="116" t="s">
        <v>1737</v>
      </c>
      <c r="B262" s="187" t="s">
        <v>1736</v>
      </c>
      <c r="C262" s="185">
        <v>448219</v>
      </c>
      <c r="D262" s="173" t="s">
        <v>341</v>
      </c>
      <c r="E262" s="119"/>
      <c r="F262" s="145"/>
      <c r="G262" s="116" t="s">
        <v>14</v>
      </c>
      <c r="H262" s="116" t="s">
        <v>67</v>
      </c>
      <c r="I262" s="116" t="s">
        <v>16</v>
      </c>
      <c r="J262" s="117" t="s">
        <v>17</v>
      </c>
      <c r="K262" s="116"/>
      <c r="L262" s="116"/>
      <c r="M262" s="181"/>
      <c r="N262" s="181"/>
      <c r="O262" s="181"/>
      <c r="P262" s="181"/>
      <c r="Q262" s="180">
        <v>44550</v>
      </c>
      <c r="R262" s="180">
        <v>44580</v>
      </c>
      <c r="S262" s="124">
        <f t="shared" si="9"/>
        <v>44587</v>
      </c>
      <c r="T262" s="123">
        <f t="shared" si="8"/>
        <v>5</v>
      </c>
      <c r="U262" s="190">
        <v>2021.2</v>
      </c>
      <c r="V262" s="122">
        <v>2261150</v>
      </c>
      <c r="W262" s="179">
        <v>44672</v>
      </c>
      <c r="X262" s="178">
        <v>2212</v>
      </c>
      <c r="Y262" s="177"/>
      <c r="Z262" s="176" t="s">
        <v>353</v>
      </c>
      <c r="AA262" s="175" t="s">
        <v>353</v>
      </c>
      <c r="AB262" s="175" t="s">
        <v>353</v>
      </c>
      <c r="AC262" s="116" t="s">
        <v>781</v>
      </c>
      <c r="AD262" s="116"/>
      <c r="AE262" s="116" t="s">
        <v>1735</v>
      </c>
      <c r="AF262" s="116" t="s">
        <v>1036</v>
      </c>
      <c r="AG262" s="117" t="s">
        <v>1035</v>
      </c>
      <c r="AH262" s="117" t="s">
        <v>1020</v>
      </c>
      <c r="AI262" s="117" t="s">
        <v>2521</v>
      </c>
      <c r="AJ262" s="117">
        <v>2</v>
      </c>
      <c r="AK262" s="116"/>
      <c r="AL262" s="117"/>
      <c r="AM262" s="117"/>
      <c r="AN262" s="116"/>
      <c r="AO262" s="111">
        <v>43780</v>
      </c>
      <c r="AP262" s="111" t="s">
        <v>1010</v>
      </c>
      <c r="AQ262" s="110" t="s">
        <v>1035</v>
      </c>
      <c r="AR262" s="109" t="s">
        <v>1010</v>
      </c>
      <c r="AS262" s="109"/>
      <c r="AT262" s="109"/>
      <c r="AU262" s="109"/>
      <c r="AV262" s="109"/>
    </row>
    <row r="263" spans="1:48" s="142" customFormat="1" ht="15" customHeight="1">
      <c r="A263" s="116" t="s">
        <v>409</v>
      </c>
      <c r="B263" s="187" t="s">
        <v>410</v>
      </c>
      <c r="C263" s="185">
        <v>456356</v>
      </c>
      <c r="D263" s="173" t="s">
        <v>48</v>
      </c>
      <c r="E263" s="119"/>
      <c r="F263" s="145"/>
      <c r="G263" s="116" t="s">
        <v>38</v>
      </c>
      <c r="H263" s="116" t="s">
        <v>83</v>
      </c>
      <c r="I263" s="116" t="s">
        <v>16</v>
      </c>
      <c r="J263" s="117" t="s">
        <v>17</v>
      </c>
      <c r="K263" s="116" t="s">
        <v>107</v>
      </c>
      <c r="L263" s="116"/>
      <c r="M263" s="181"/>
      <c r="N263" s="181"/>
      <c r="O263" s="181"/>
      <c r="P263" s="181"/>
      <c r="Q263" s="180">
        <v>44060</v>
      </c>
      <c r="R263" s="180">
        <v>44244</v>
      </c>
      <c r="S263" s="124">
        <f t="shared" si="9"/>
        <v>44251</v>
      </c>
      <c r="T263" s="123">
        <f t="shared" si="8"/>
        <v>4</v>
      </c>
      <c r="U263" s="190">
        <v>4473.25</v>
      </c>
      <c r="V263" s="189"/>
      <c r="W263" s="179">
        <v>44453</v>
      </c>
      <c r="X263" s="178">
        <v>745.55</v>
      </c>
      <c r="Y263" s="177"/>
      <c r="Z263" s="176" t="s">
        <v>353</v>
      </c>
      <c r="AA263" s="175" t="s">
        <v>353</v>
      </c>
      <c r="AB263" s="175" t="s">
        <v>353</v>
      </c>
      <c r="AC263" s="116" t="s">
        <v>781</v>
      </c>
      <c r="AD263" s="116"/>
      <c r="AE263" s="116" t="s">
        <v>1623</v>
      </c>
      <c r="AF263" s="116" t="s">
        <v>1605</v>
      </c>
      <c r="AG263" s="117" t="s">
        <v>1028</v>
      </c>
      <c r="AH263" s="117" t="s">
        <v>1017</v>
      </c>
      <c r="AI263" s="117" t="s">
        <v>2521</v>
      </c>
      <c r="AJ263" s="117">
        <v>2</v>
      </c>
      <c r="AK263" s="116"/>
      <c r="AL263" s="117"/>
      <c r="AM263" s="117"/>
      <c r="AN263" s="116"/>
      <c r="AO263" s="111">
        <v>44882</v>
      </c>
      <c r="AP263" s="111">
        <v>44882</v>
      </c>
      <c r="AQ263" s="110"/>
      <c r="AR263" s="109">
        <v>6</v>
      </c>
      <c r="AS263" s="109"/>
      <c r="AT263" s="109"/>
      <c r="AU263" s="109"/>
      <c r="AV263" s="109"/>
    </row>
    <row r="264" spans="1:48" s="142" customFormat="1" ht="15" customHeight="1">
      <c r="A264" s="116" t="s">
        <v>1734</v>
      </c>
      <c r="B264" s="187" t="s">
        <v>411</v>
      </c>
      <c r="C264" s="192">
        <v>107076</v>
      </c>
      <c r="D264" s="173" t="s">
        <v>30</v>
      </c>
      <c r="E264" s="119"/>
      <c r="F264" s="145"/>
      <c r="G264" s="116" t="s">
        <v>191</v>
      </c>
      <c r="H264" s="116" t="s">
        <v>113</v>
      </c>
      <c r="I264" s="116" t="s">
        <v>16</v>
      </c>
      <c r="J264" s="117" t="s">
        <v>17</v>
      </c>
      <c r="K264" s="116"/>
      <c r="L264" s="116"/>
      <c r="M264" s="181"/>
      <c r="N264" s="181"/>
      <c r="O264" s="181"/>
      <c r="P264" s="181"/>
      <c r="Q264" s="180">
        <v>44575</v>
      </c>
      <c r="R264" s="180">
        <v>44605</v>
      </c>
      <c r="S264" s="124">
        <f t="shared" si="9"/>
        <v>44612</v>
      </c>
      <c r="T264" s="123">
        <f t="shared" si="8"/>
        <v>4</v>
      </c>
      <c r="U264" s="131">
        <v>864.55</v>
      </c>
      <c r="V264" s="120">
        <v>2255002</v>
      </c>
      <c r="W264" s="179">
        <v>44652</v>
      </c>
      <c r="X264" s="178">
        <v>3595.5</v>
      </c>
      <c r="Y264" s="177"/>
      <c r="Z264" s="176" t="s">
        <v>353</v>
      </c>
      <c r="AA264" s="175" t="s">
        <v>353</v>
      </c>
      <c r="AB264" s="175" t="s">
        <v>353</v>
      </c>
      <c r="AC264" s="116" t="s">
        <v>781</v>
      </c>
      <c r="AD264" s="116"/>
      <c r="AE264" s="116" t="s">
        <v>1733</v>
      </c>
      <c r="AF264" s="116" t="s">
        <v>1109</v>
      </c>
      <c r="AG264" s="117" t="s">
        <v>1028</v>
      </c>
      <c r="AH264" s="117" t="s">
        <v>1020</v>
      </c>
      <c r="AI264" s="117" t="s">
        <v>2521</v>
      </c>
      <c r="AJ264" s="117">
        <v>2</v>
      </c>
      <c r="AK264" s="116"/>
      <c r="AL264" s="117"/>
      <c r="AM264" s="117"/>
      <c r="AN264" s="116"/>
      <c r="AO264" s="111">
        <v>47163</v>
      </c>
      <c r="AP264" s="111">
        <v>47163</v>
      </c>
      <c r="AQ264" s="110"/>
      <c r="AR264" s="109" t="s">
        <v>1010</v>
      </c>
      <c r="AS264" s="109"/>
      <c r="AT264" s="109"/>
      <c r="AU264" s="109"/>
      <c r="AV264" s="109"/>
    </row>
    <row r="265" spans="1:48" s="142" customFormat="1" ht="15" customHeight="1">
      <c r="A265" s="116" t="s">
        <v>412</v>
      </c>
      <c r="B265" s="187" t="s">
        <v>413</v>
      </c>
      <c r="C265" s="192">
        <v>107082</v>
      </c>
      <c r="D265" s="173" t="s">
        <v>42</v>
      </c>
      <c r="E265" s="119"/>
      <c r="F265" s="145"/>
      <c r="G265" s="116" t="s">
        <v>14</v>
      </c>
      <c r="H265" s="116" t="s">
        <v>45</v>
      </c>
      <c r="I265" s="116" t="s">
        <v>16</v>
      </c>
      <c r="J265" s="117" t="s">
        <v>17</v>
      </c>
      <c r="K265" s="116"/>
      <c r="L265" s="116"/>
      <c r="M265" s="181"/>
      <c r="N265" s="181"/>
      <c r="O265" s="181"/>
      <c r="P265" s="181"/>
      <c r="Q265" s="175">
        <v>43070</v>
      </c>
      <c r="R265" s="175">
        <v>43100</v>
      </c>
      <c r="S265" s="124">
        <f t="shared" si="9"/>
        <v>43107</v>
      </c>
      <c r="T265" s="123">
        <f t="shared" si="8"/>
        <v>2</v>
      </c>
      <c r="U265" s="201" t="s">
        <v>1732</v>
      </c>
      <c r="V265" s="200"/>
      <c r="W265" s="188">
        <v>43137</v>
      </c>
      <c r="X265" s="178">
        <v>2186.5</v>
      </c>
      <c r="Y265" s="177"/>
      <c r="Z265" s="176" t="s">
        <v>353</v>
      </c>
      <c r="AA265" s="175" t="s">
        <v>353</v>
      </c>
      <c r="AB265" s="175" t="s">
        <v>353</v>
      </c>
      <c r="AC265" s="116" t="s">
        <v>781</v>
      </c>
      <c r="AD265" s="116"/>
      <c r="AE265" s="116" t="s">
        <v>1731</v>
      </c>
      <c r="AF265" s="116" t="s">
        <v>1605</v>
      </c>
      <c r="AG265" s="117" t="s">
        <v>1028</v>
      </c>
      <c r="AH265" s="117" t="s">
        <v>1017</v>
      </c>
      <c r="AI265" s="117" t="s">
        <v>2521</v>
      </c>
      <c r="AJ265" s="117">
        <v>2</v>
      </c>
      <c r="AK265" s="116"/>
      <c r="AL265" s="117"/>
      <c r="AM265" s="117"/>
      <c r="AN265" s="116"/>
      <c r="AO265" s="111">
        <v>44913</v>
      </c>
      <c r="AP265" s="111">
        <v>44913</v>
      </c>
      <c r="AQ265" s="110"/>
      <c r="AR265" s="109">
        <v>6</v>
      </c>
      <c r="AS265" s="109"/>
      <c r="AT265" s="109"/>
      <c r="AU265" s="109"/>
      <c r="AV265" s="109"/>
    </row>
    <row r="266" spans="1:48" s="142" customFormat="1" ht="15" customHeight="1">
      <c r="A266" s="116" t="s">
        <v>1730</v>
      </c>
      <c r="B266" s="187" t="s">
        <v>414</v>
      </c>
      <c r="C266" s="185">
        <v>456433</v>
      </c>
      <c r="D266" s="173" t="s">
        <v>42</v>
      </c>
      <c r="E266" s="119"/>
      <c r="F266" s="145"/>
      <c r="G266" s="116" t="s">
        <v>14</v>
      </c>
      <c r="H266" s="116" t="s">
        <v>45</v>
      </c>
      <c r="I266" s="116" t="s">
        <v>16</v>
      </c>
      <c r="J266" s="117" t="s">
        <v>17</v>
      </c>
      <c r="K266" s="116"/>
      <c r="L266" s="116"/>
      <c r="M266" s="181"/>
      <c r="N266" s="181"/>
      <c r="O266" s="181"/>
      <c r="P266" s="181"/>
      <c r="Q266" s="180">
        <v>44489</v>
      </c>
      <c r="R266" s="180">
        <v>44519</v>
      </c>
      <c r="S266" s="124">
        <f t="shared" si="9"/>
        <v>44526</v>
      </c>
      <c r="T266" s="123">
        <f t="shared" si="8"/>
        <v>4</v>
      </c>
      <c r="U266" s="131">
        <v>1544.42</v>
      </c>
      <c r="V266" s="120">
        <v>2217012</v>
      </c>
      <c r="W266" s="179">
        <v>44533</v>
      </c>
      <c r="X266" s="178">
        <v>1332.3</v>
      </c>
      <c r="Y266" s="177"/>
      <c r="Z266" s="176" t="s">
        <v>353</v>
      </c>
      <c r="AA266" s="175" t="s">
        <v>353</v>
      </c>
      <c r="AB266" s="175" t="s">
        <v>353</v>
      </c>
      <c r="AC266" s="116" t="s">
        <v>781</v>
      </c>
      <c r="AD266" s="116"/>
      <c r="AE266" s="116" t="s">
        <v>1728</v>
      </c>
      <c r="AF266" s="116" t="s">
        <v>1575</v>
      </c>
      <c r="AG266" s="117" t="s">
        <v>1028</v>
      </c>
      <c r="AH266" s="117" t="s">
        <v>1017</v>
      </c>
      <c r="AI266" s="117" t="s">
        <v>2521</v>
      </c>
      <c r="AJ266" s="117">
        <v>2</v>
      </c>
      <c r="AK266" s="116"/>
      <c r="AL266" s="117"/>
      <c r="AM266" s="117"/>
      <c r="AN266" s="116"/>
      <c r="AO266" s="111">
        <v>45932</v>
      </c>
      <c r="AP266" s="111">
        <v>45932</v>
      </c>
      <c r="AQ266" s="110"/>
      <c r="AR266" s="109">
        <v>6</v>
      </c>
      <c r="AS266" s="109"/>
      <c r="AT266" s="109" t="s">
        <v>1727</v>
      </c>
      <c r="AU266" s="109">
        <v>86342249</v>
      </c>
      <c r="AV266" s="153" t="s">
        <v>1726</v>
      </c>
    </row>
    <row r="267" spans="1:48" s="142" customFormat="1" ht="15" customHeight="1">
      <c r="A267" s="116" t="s">
        <v>1729</v>
      </c>
      <c r="B267" s="187" t="s">
        <v>415</v>
      </c>
      <c r="C267" s="185">
        <v>456433</v>
      </c>
      <c r="D267" s="173" t="s">
        <v>42</v>
      </c>
      <c r="E267" s="119"/>
      <c r="F267" s="145"/>
      <c r="G267" s="116" t="s">
        <v>14</v>
      </c>
      <c r="H267" s="116" t="s">
        <v>45</v>
      </c>
      <c r="I267" s="116" t="s">
        <v>16</v>
      </c>
      <c r="J267" s="117" t="s">
        <v>17</v>
      </c>
      <c r="K267" s="116"/>
      <c r="L267" s="116"/>
      <c r="M267" s="181"/>
      <c r="N267" s="181"/>
      <c r="O267" s="181"/>
      <c r="P267" s="181"/>
      <c r="Q267" s="180">
        <v>44489</v>
      </c>
      <c r="R267" s="180">
        <v>44519</v>
      </c>
      <c r="S267" s="124">
        <f t="shared" si="9"/>
        <v>44526</v>
      </c>
      <c r="T267" s="123">
        <f t="shared" si="8"/>
        <v>4</v>
      </c>
      <c r="U267" s="131">
        <v>2571.2800000000002</v>
      </c>
      <c r="V267" s="120">
        <v>2217015</v>
      </c>
      <c r="W267" s="223">
        <v>44533</v>
      </c>
      <c r="X267" s="178"/>
      <c r="Y267" s="177"/>
      <c r="Z267" s="176" t="s">
        <v>353</v>
      </c>
      <c r="AA267" s="175" t="s">
        <v>353</v>
      </c>
      <c r="AB267" s="175" t="s">
        <v>353</v>
      </c>
      <c r="AC267" s="116" t="s">
        <v>781</v>
      </c>
      <c r="AD267" s="116"/>
      <c r="AE267" s="116" t="s">
        <v>1728</v>
      </c>
      <c r="AF267" s="116" t="s">
        <v>1575</v>
      </c>
      <c r="AG267" s="117" t="s">
        <v>1028</v>
      </c>
      <c r="AH267" s="117" t="s">
        <v>1017</v>
      </c>
      <c r="AI267" s="117" t="s">
        <v>2521</v>
      </c>
      <c r="AJ267" s="117">
        <v>2</v>
      </c>
      <c r="AK267" s="116"/>
      <c r="AL267" s="117"/>
      <c r="AM267" s="117"/>
      <c r="AN267" s="116"/>
      <c r="AO267" s="111">
        <v>45932</v>
      </c>
      <c r="AP267" s="111">
        <v>45932</v>
      </c>
      <c r="AQ267" s="110"/>
      <c r="AR267" s="109">
        <v>6</v>
      </c>
      <c r="AS267" s="109"/>
      <c r="AT267" s="109" t="s">
        <v>1727</v>
      </c>
      <c r="AU267" s="109">
        <v>86342249</v>
      </c>
      <c r="AV267" s="153" t="s">
        <v>1726</v>
      </c>
    </row>
    <row r="268" spans="1:48" s="142" customFormat="1" ht="15" customHeight="1">
      <c r="A268" s="116" t="s">
        <v>1725</v>
      </c>
      <c r="B268" s="187" t="s">
        <v>416</v>
      </c>
      <c r="C268" s="185">
        <v>448732</v>
      </c>
      <c r="D268" s="173" t="s">
        <v>22</v>
      </c>
      <c r="E268" s="119"/>
      <c r="F268" s="145"/>
      <c r="G268" s="116" t="s">
        <v>14</v>
      </c>
      <c r="H268" s="116" t="s">
        <v>69</v>
      </c>
      <c r="I268" s="116" t="s">
        <v>16</v>
      </c>
      <c r="J268" s="117" t="s">
        <v>17</v>
      </c>
      <c r="K268" s="116"/>
      <c r="L268" s="116"/>
      <c r="M268" s="181"/>
      <c r="N268" s="181"/>
      <c r="O268" s="181"/>
      <c r="P268" s="181"/>
      <c r="Q268" s="180">
        <v>43831</v>
      </c>
      <c r="R268" s="180">
        <v>44286</v>
      </c>
      <c r="S268" s="124">
        <f t="shared" si="9"/>
        <v>44293</v>
      </c>
      <c r="T268" s="123">
        <f t="shared" si="8"/>
        <v>2</v>
      </c>
      <c r="U268" s="131">
        <v>9000</v>
      </c>
      <c r="V268" s="120">
        <v>2166753</v>
      </c>
      <c r="W268" s="180">
        <v>44367</v>
      </c>
      <c r="X268" s="178">
        <v>600</v>
      </c>
      <c r="Y268" s="177"/>
      <c r="Z268" s="176" t="s">
        <v>353</v>
      </c>
      <c r="AA268" s="175" t="s">
        <v>353</v>
      </c>
      <c r="AB268" s="175" t="s">
        <v>353</v>
      </c>
      <c r="AC268" s="116" t="s">
        <v>781</v>
      </c>
      <c r="AD268" s="116"/>
      <c r="AE268" s="116" t="s">
        <v>1724</v>
      </c>
      <c r="AF268" s="116" t="s">
        <v>1605</v>
      </c>
      <c r="AG268" s="117" t="s">
        <v>1028</v>
      </c>
      <c r="AH268" s="117" t="s">
        <v>1017</v>
      </c>
      <c r="AI268" s="117" t="s">
        <v>2521</v>
      </c>
      <c r="AJ268" s="117">
        <v>2</v>
      </c>
      <c r="AK268" s="116"/>
      <c r="AL268" s="117"/>
      <c r="AM268" s="117"/>
      <c r="AN268" s="116"/>
      <c r="AO268" s="111">
        <v>44891</v>
      </c>
      <c r="AP268" s="111">
        <v>44891</v>
      </c>
      <c r="AQ268" s="110"/>
      <c r="AR268" s="109">
        <v>6</v>
      </c>
      <c r="AS268" s="109"/>
      <c r="AT268" s="109"/>
      <c r="AU268" s="109"/>
      <c r="AV268" s="109"/>
    </row>
    <row r="269" spans="1:48" s="142" customFormat="1" ht="15" customHeight="1">
      <c r="A269" s="116" t="s">
        <v>1723</v>
      </c>
      <c r="B269" s="187" t="s">
        <v>417</v>
      </c>
      <c r="C269" s="185">
        <v>107095</v>
      </c>
      <c r="D269" s="173" t="s">
        <v>204</v>
      </c>
      <c r="E269" s="119"/>
      <c r="F269" s="145"/>
      <c r="G269" s="116" t="s">
        <v>38</v>
      </c>
      <c r="H269" s="116" t="s">
        <v>67</v>
      </c>
      <c r="I269" s="116" t="s">
        <v>16</v>
      </c>
      <c r="J269" s="117" t="s">
        <v>17</v>
      </c>
      <c r="K269" s="116" t="s">
        <v>107</v>
      </c>
      <c r="L269" s="116"/>
      <c r="M269" s="181"/>
      <c r="N269" s="181"/>
      <c r="O269" s="181"/>
      <c r="P269" s="181"/>
      <c r="Q269" s="180">
        <v>44255</v>
      </c>
      <c r="R269" s="180">
        <v>44417</v>
      </c>
      <c r="S269" s="124">
        <f t="shared" si="9"/>
        <v>44424</v>
      </c>
      <c r="T269" s="123">
        <f t="shared" si="8"/>
        <v>3</v>
      </c>
      <c r="U269" s="190">
        <v>10752</v>
      </c>
      <c r="V269" s="203">
        <v>2199333</v>
      </c>
      <c r="W269" s="179">
        <v>44477</v>
      </c>
      <c r="X269" s="178">
        <v>1895</v>
      </c>
      <c r="Y269" s="177"/>
      <c r="Z269" s="176" t="s">
        <v>353</v>
      </c>
      <c r="AA269" s="175" t="s">
        <v>353</v>
      </c>
      <c r="AB269" s="175" t="s">
        <v>353</v>
      </c>
      <c r="AC269" s="116" t="s">
        <v>781</v>
      </c>
      <c r="AD269" s="116"/>
      <c r="AE269" s="116" t="s">
        <v>1722</v>
      </c>
      <c r="AF269" s="116" t="s">
        <v>1605</v>
      </c>
      <c r="AG269" s="117" t="s">
        <v>1028</v>
      </c>
      <c r="AH269" s="117" t="s">
        <v>1017</v>
      </c>
      <c r="AI269" s="117" t="s">
        <v>2521</v>
      </c>
      <c r="AJ269" s="117">
        <v>2</v>
      </c>
      <c r="AK269" s="116"/>
      <c r="AL269" s="117"/>
      <c r="AM269" s="117"/>
      <c r="AN269" s="116"/>
      <c r="AO269" s="111">
        <v>44898</v>
      </c>
      <c r="AP269" s="111">
        <v>44898</v>
      </c>
      <c r="AQ269" s="110"/>
      <c r="AR269" s="109">
        <v>6</v>
      </c>
      <c r="AS269" s="109"/>
      <c r="AT269" s="109"/>
      <c r="AU269" s="109"/>
      <c r="AV269" s="109"/>
    </row>
    <row r="270" spans="1:48" s="142" customFormat="1" ht="15" customHeight="1">
      <c r="A270" s="116" t="s">
        <v>1721</v>
      </c>
      <c r="B270" s="187" t="s">
        <v>418</v>
      </c>
      <c r="C270" s="192">
        <v>450017</v>
      </c>
      <c r="D270" s="173" t="s">
        <v>30</v>
      </c>
      <c r="E270" s="119"/>
      <c r="F270" s="145"/>
      <c r="G270" s="116" t="s">
        <v>14</v>
      </c>
      <c r="H270" s="116" t="s">
        <v>113</v>
      </c>
      <c r="I270" s="116" t="s">
        <v>16</v>
      </c>
      <c r="J270" s="117" t="s">
        <v>17</v>
      </c>
      <c r="K270" s="116"/>
      <c r="L270" s="116"/>
      <c r="M270" s="181"/>
      <c r="N270" s="181"/>
      <c r="O270" s="181"/>
      <c r="P270" s="181"/>
      <c r="Q270" s="180">
        <v>43831</v>
      </c>
      <c r="R270" s="180">
        <v>44408</v>
      </c>
      <c r="S270" s="124">
        <f t="shared" si="9"/>
        <v>44415</v>
      </c>
      <c r="T270" s="123">
        <f t="shared" si="8"/>
        <v>1</v>
      </c>
      <c r="U270" s="131">
        <v>46464.99</v>
      </c>
      <c r="V270" s="120">
        <v>2208528</v>
      </c>
      <c r="W270" s="179">
        <v>44508</v>
      </c>
      <c r="X270" s="178"/>
      <c r="Y270" s="177"/>
      <c r="Z270" s="176" t="s">
        <v>353</v>
      </c>
      <c r="AA270" s="175" t="s">
        <v>353</v>
      </c>
      <c r="AB270" s="175" t="s">
        <v>353</v>
      </c>
      <c r="AC270" s="116" t="s">
        <v>781</v>
      </c>
      <c r="AD270" s="116"/>
      <c r="AE270" s="116" t="s">
        <v>1720</v>
      </c>
      <c r="AF270" s="116" t="s">
        <v>1605</v>
      </c>
      <c r="AG270" s="117" t="s">
        <v>1028</v>
      </c>
      <c r="AH270" s="117" t="s">
        <v>1017</v>
      </c>
      <c r="AI270" s="117" t="s">
        <v>2521</v>
      </c>
      <c r="AJ270" s="117">
        <v>2</v>
      </c>
      <c r="AK270" s="116"/>
      <c r="AL270" s="117"/>
      <c r="AM270" s="117"/>
      <c r="AN270" s="116"/>
      <c r="AO270" s="111">
        <v>44971</v>
      </c>
      <c r="AP270" s="111">
        <v>44971</v>
      </c>
      <c r="AQ270" s="110"/>
      <c r="AR270" s="109">
        <v>6</v>
      </c>
      <c r="AS270" s="109"/>
      <c r="AT270" s="109" t="s">
        <v>1715</v>
      </c>
      <c r="AU270" s="109">
        <v>9171030839</v>
      </c>
      <c r="AV270" s="153" t="s">
        <v>1714</v>
      </c>
    </row>
    <row r="271" spans="1:48" s="142" customFormat="1" ht="15" customHeight="1">
      <c r="A271" s="116" t="s">
        <v>1719</v>
      </c>
      <c r="B271" s="187" t="s">
        <v>419</v>
      </c>
      <c r="C271" s="192">
        <v>450017</v>
      </c>
      <c r="D271" s="173" t="s">
        <v>30</v>
      </c>
      <c r="E271" s="119"/>
      <c r="F271" s="145"/>
      <c r="G271" s="116" t="s">
        <v>14</v>
      </c>
      <c r="H271" s="116" t="s">
        <v>113</v>
      </c>
      <c r="I271" s="116" t="s">
        <v>16</v>
      </c>
      <c r="J271" s="117" t="s">
        <v>17</v>
      </c>
      <c r="K271" s="116"/>
      <c r="L271" s="116"/>
      <c r="M271" s="181"/>
      <c r="N271" s="181"/>
      <c r="O271" s="181"/>
      <c r="P271" s="181"/>
      <c r="Q271" s="180">
        <v>43831</v>
      </c>
      <c r="R271" s="180">
        <v>44408</v>
      </c>
      <c r="S271" s="124">
        <f t="shared" si="9"/>
        <v>44415</v>
      </c>
      <c r="T271" s="123">
        <f t="shared" si="8"/>
        <v>1</v>
      </c>
      <c r="U271" s="131">
        <v>46464.99</v>
      </c>
      <c r="V271" s="120">
        <v>2208528</v>
      </c>
      <c r="W271" s="180">
        <v>44508</v>
      </c>
      <c r="X271" s="178">
        <v>2445</v>
      </c>
      <c r="Y271" s="177"/>
      <c r="Z271" s="176" t="s">
        <v>353</v>
      </c>
      <c r="AA271" s="175" t="s">
        <v>353</v>
      </c>
      <c r="AB271" s="175" t="s">
        <v>353</v>
      </c>
      <c r="AC271" s="116" t="s">
        <v>781</v>
      </c>
      <c r="AD271" s="116"/>
      <c r="AE271" s="116" t="s">
        <v>1718</v>
      </c>
      <c r="AF271" s="116" t="s">
        <v>1605</v>
      </c>
      <c r="AG271" s="117" t="s">
        <v>1028</v>
      </c>
      <c r="AH271" s="117" t="s">
        <v>1017</v>
      </c>
      <c r="AI271" s="117" t="s">
        <v>2521</v>
      </c>
      <c r="AJ271" s="117">
        <v>2</v>
      </c>
      <c r="AK271" s="116"/>
      <c r="AL271" s="117"/>
      <c r="AM271" s="117"/>
      <c r="AN271" s="116"/>
      <c r="AO271" s="111">
        <v>44854</v>
      </c>
      <c r="AP271" s="111">
        <v>44854</v>
      </c>
      <c r="AQ271" s="110"/>
      <c r="AR271" s="109">
        <v>6</v>
      </c>
      <c r="AS271" s="109"/>
      <c r="AT271" s="109" t="s">
        <v>1715</v>
      </c>
      <c r="AU271" s="109">
        <v>9171030839</v>
      </c>
      <c r="AV271" s="153" t="s">
        <v>1714</v>
      </c>
    </row>
    <row r="272" spans="1:48" s="142" customFormat="1" ht="15" customHeight="1">
      <c r="A272" s="116" t="s">
        <v>1717</v>
      </c>
      <c r="B272" s="187" t="s">
        <v>420</v>
      </c>
      <c r="C272" s="192">
        <v>450017</v>
      </c>
      <c r="D272" s="173" t="s">
        <v>30</v>
      </c>
      <c r="E272" s="119"/>
      <c r="F272" s="145"/>
      <c r="G272" s="116" t="s">
        <v>14</v>
      </c>
      <c r="H272" s="116" t="s">
        <v>113</v>
      </c>
      <c r="I272" s="116" t="s">
        <v>16</v>
      </c>
      <c r="J272" s="117" t="s">
        <v>17</v>
      </c>
      <c r="K272" s="116"/>
      <c r="L272" s="116"/>
      <c r="M272" s="181"/>
      <c r="N272" s="181"/>
      <c r="O272" s="181"/>
      <c r="P272" s="181"/>
      <c r="Q272" s="180">
        <v>43831</v>
      </c>
      <c r="R272" s="180">
        <v>44408</v>
      </c>
      <c r="S272" s="124">
        <f t="shared" si="9"/>
        <v>44415</v>
      </c>
      <c r="T272" s="123">
        <f t="shared" si="8"/>
        <v>1</v>
      </c>
      <c r="U272" s="131">
        <v>46464.99</v>
      </c>
      <c r="V272" s="120">
        <v>2208528</v>
      </c>
      <c r="W272" s="179">
        <v>44508</v>
      </c>
      <c r="X272" s="178">
        <v>2445.5300000000002</v>
      </c>
      <c r="Y272" s="177"/>
      <c r="Z272" s="176" t="s">
        <v>353</v>
      </c>
      <c r="AA272" s="175" t="s">
        <v>353</v>
      </c>
      <c r="AB272" s="175" t="s">
        <v>353</v>
      </c>
      <c r="AC272" s="116" t="s">
        <v>781</v>
      </c>
      <c r="AD272" s="116"/>
      <c r="AE272" s="116" t="s">
        <v>1716</v>
      </c>
      <c r="AF272" s="116" t="s">
        <v>1605</v>
      </c>
      <c r="AG272" s="117" t="s">
        <v>1028</v>
      </c>
      <c r="AH272" s="117" t="s">
        <v>1017</v>
      </c>
      <c r="AI272" s="117" t="s">
        <v>2521</v>
      </c>
      <c r="AJ272" s="117">
        <v>2</v>
      </c>
      <c r="AK272" s="116"/>
      <c r="AL272" s="117"/>
      <c r="AM272" s="117"/>
      <c r="AN272" s="116"/>
      <c r="AO272" s="111">
        <v>44785</v>
      </c>
      <c r="AP272" s="111">
        <v>44785</v>
      </c>
      <c r="AQ272" s="110"/>
      <c r="AR272" s="109">
        <v>6</v>
      </c>
      <c r="AS272" s="109"/>
      <c r="AT272" s="109" t="s">
        <v>1715</v>
      </c>
      <c r="AU272" s="109">
        <v>9171030839</v>
      </c>
      <c r="AV272" s="153" t="s">
        <v>1714</v>
      </c>
    </row>
    <row r="273" spans="1:48" s="142" customFormat="1" ht="15" customHeight="1">
      <c r="A273" s="116" t="s">
        <v>1713</v>
      </c>
      <c r="B273" s="187" t="s">
        <v>421</v>
      </c>
      <c r="C273" s="185">
        <v>452319</v>
      </c>
      <c r="D273" s="173" t="s">
        <v>13</v>
      </c>
      <c r="E273" s="119"/>
      <c r="F273" s="145"/>
      <c r="G273" s="116" t="s">
        <v>14</v>
      </c>
      <c r="H273" s="116" t="s">
        <v>15</v>
      </c>
      <c r="I273" s="116" t="s">
        <v>16</v>
      </c>
      <c r="J273" s="117" t="s">
        <v>17</v>
      </c>
      <c r="K273" s="116"/>
      <c r="L273" s="116"/>
      <c r="M273" s="181"/>
      <c r="N273" s="181"/>
      <c r="O273" s="181"/>
      <c r="P273" s="181"/>
      <c r="Q273" s="180">
        <v>44261</v>
      </c>
      <c r="R273" s="180">
        <v>44444</v>
      </c>
      <c r="S273" s="124">
        <f t="shared" si="9"/>
        <v>44451</v>
      </c>
      <c r="T273" s="123">
        <f t="shared" si="8"/>
        <v>3</v>
      </c>
      <c r="U273" s="131">
        <v>16495.150000000001</v>
      </c>
      <c r="V273" s="120">
        <v>2218038</v>
      </c>
      <c r="W273" s="180">
        <v>44536</v>
      </c>
      <c r="X273" s="178"/>
      <c r="Y273" s="177"/>
      <c r="Z273" s="176" t="s">
        <v>353</v>
      </c>
      <c r="AA273" s="175" t="s">
        <v>353</v>
      </c>
      <c r="AB273" s="175" t="s">
        <v>353</v>
      </c>
      <c r="AC273" s="116" t="s">
        <v>784</v>
      </c>
      <c r="AD273" s="116"/>
      <c r="AE273" s="116" t="s">
        <v>1712</v>
      </c>
      <c r="AF273" s="116" t="s">
        <v>1684</v>
      </c>
      <c r="AG273" s="117" t="s">
        <v>1028</v>
      </c>
      <c r="AH273" s="117" t="s">
        <v>1017</v>
      </c>
      <c r="AI273" s="117" t="s">
        <v>2521</v>
      </c>
      <c r="AJ273" s="117">
        <v>2</v>
      </c>
      <c r="AK273" s="116"/>
      <c r="AL273" s="117"/>
      <c r="AM273" s="117"/>
      <c r="AN273" s="116"/>
      <c r="AO273" s="111">
        <v>46385</v>
      </c>
      <c r="AP273" s="111">
        <v>46385</v>
      </c>
      <c r="AQ273" s="110"/>
      <c r="AR273" s="109">
        <v>12</v>
      </c>
      <c r="AS273" s="109"/>
      <c r="AT273" s="109"/>
      <c r="AU273" s="109"/>
      <c r="AV273" s="109"/>
    </row>
    <row r="274" spans="1:48" s="142" customFormat="1" ht="15" customHeight="1">
      <c r="A274" s="116" t="s">
        <v>1711</v>
      </c>
      <c r="B274" s="187" t="s">
        <v>422</v>
      </c>
      <c r="C274" s="185">
        <v>107112</v>
      </c>
      <c r="D274" s="173" t="s">
        <v>42</v>
      </c>
      <c r="E274" s="119"/>
      <c r="F274" s="145"/>
      <c r="G274" s="116" t="s">
        <v>14</v>
      </c>
      <c r="H274" s="116" t="s">
        <v>45</v>
      </c>
      <c r="I274" s="116" t="s">
        <v>16</v>
      </c>
      <c r="J274" s="117" t="s">
        <v>17</v>
      </c>
      <c r="K274" s="116"/>
      <c r="L274" s="116"/>
      <c r="M274" s="181"/>
      <c r="N274" s="181"/>
      <c r="O274" s="181"/>
      <c r="P274" s="181"/>
      <c r="Q274" s="180">
        <v>44398</v>
      </c>
      <c r="R274" s="180">
        <v>44428</v>
      </c>
      <c r="S274" s="124">
        <f t="shared" si="9"/>
        <v>44435</v>
      </c>
      <c r="T274" s="123">
        <f t="shared" si="8"/>
        <v>4</v>
      </c>
      <c r="U274" s="131">
        <v>1955.64</v>
      </c>
      <c r="V274" s="120">
        <v>2210237</v>
      </c>
      <c r="W274" s="179">
        <v>44512</v>
      </c>
      <c r="X274" s="178"/>
      <c r="Y274" s="177"/>
      <c r="Z274" s="176" t="s">
        <v>353</v>
      </c>
      <c r="AA274" s="175" t="s">
        <v>353</v>
      </c>
      <c r="AB274" s="175" t="s">
        <v>353</v>
      </c>
      <c r="AC274" s="116" t="s">
        <v>781</v>
      </c>
      <c r="AD274" s="116" t="s">
        <v>1710</v>
      </c>
      <c r="AE274" s="116" t="s">
        <v>1709</v>
      </c>
      <c r="AF274" s="116" t="s">
        <v>1605</v>
      </c>
      <c r="AG274" s="117" t="s">
        <v>1028</v>
      </c>
      <c r="AH274" s="117" t="s">
        <v>1017</v>
      </c>
      <c r="AI274" s="117" t="s">
        <v>2521</v>
      </c>
      <c r="AJ274" s="117">
        <v>2</v>
      </c>
      <c r="AK274" s="116"/>
      <c r="AL274" s="117"/>
      <c r="AM274" s="117"/>
      <c r="AN274" s="116"/>
      <c r="AO274" s="111">
        <v>44793</v>
      </c>
      <c r="AP274" s="111">
        <v>44793</v>
      </c>
      <c r="AQ274" s="110"/>
      <c r="AR274" s="109">
        <v>6</v>
      </c>
      <c r="AS274" s="109"/>
      <c r="AT274" s="109"/>
      <c r="AU274" s="109"/>
      <c r="AV274" s="109"/>
    </row>
    <row r="275" spans="1:48" s="142" customFormat="1" ht="15" customHeight="1">
      <c r="A275" s="116" t="s">
        <v>1708</v>
      </c>
      <c r="B275" s="198"/>
      <c r="C275" s="185">
        <v>107113</v>
      </c>
      <c r="D275" s="197" t="s">
        <v>42</v>
      </c>
      <c r="E275" s="116"/>
      <c r="F275" s="116"/>
      <c r="G275" s="116" t="s">
        <v>25</v>
      </c>
      <c r="H275" s="116" t="s">
        <v>45</v>
      </c>
      <c r="I275" s="116" t="s">
        <v>16</v>
      </c>
      <c r="J275" s="117" t="s">
        <v>17</v>
      </c>
      <c r="K275" s="116"/>
      <c r="L275" s="116"/>
      <c r="M275" s="181"/>
      <c r="N275" s="181"/>
      <c r="O275" s="181"/>
      <c r="P275" s="181"/>
      <c r="Q275" s="180">
        <v>44434</v>
      </c>
      <c r="R275" s="180">
        <v>44464</v>
      </c>
      <c r="S275" s="124">
        <f t="shared" si="9"/>
        <v>44471</v>
      </c>
      <c r="T275" s="123">
        <f t="shared" si="8"/>
        <v>1</v>
      </c>
      <c r="U275" s="225">
        <v>899.81</v>
      </c>
      <c r="V275" s="120">
        <v>2214170</v>
      </c>
      <c r="W275" s="179">
        <v>44522</v>
      </c>
      <c r="X275" s="178">
        <v>900.43</v>
      </c>
      <c r="Y275" s="177"/>
      <c r="Z275" s="176" t="s">
        <v>353</v>
      </c>
      <c r="AA275" s="175" t="s">
        <v>353</v>
      </c>
      <c r="AB275" s="175" t="s">
        <v>353</v>
      </c>
      <c r="AC275" s="116" t="s">
        <v>784</v>
      </c>
      <c r="AD275" s="116"/>
      <c r="AE275" s="116" t="s">
        <v>1707</v>
      </c>
      <c r="AF275" s="116" t="s">
        <v>1228</v>
      </c>
      <c r="AG275" s="117" t="s">
        <v>1035</v>
      </c>
      <c r="AH275" s="117" t="s">
        <v>1020</v>
      </c>
      <c r="AI275" s="117" t="s">
        <v>2521</v>
      </c>
      <c r="AJ275" s="117">
        <v>2</v>
      </c>
      <c r="AK275" s="116"/>
      <c r="AL275" s="117"/>
      <c r="AM275" s="117"/>
      <c r="AN275" s="116"/>
      <c r="AO275" s="111">
        <v>44171</v>
      </c>
      <c r="AP275" s="111" t="s">
        <v>1010</v>
      </c>
      <c r="AQ275" s="110" t="s">
        <v>1035</v>
      </c>
      <c r="AR275" s="109" t="s">
        <v>1010</v>
      </c>
      <c r="AS275" s="109"/>
      <c r="AT275" s="109"/>
      <c r="AU275" s="109"/>
      <c r="AV275" s="109"/>
    </row>
    <row r="276" spans="1:48" s="142" customFormat="1" ht="15" customHeight="1">
      <c r="A276" s="116" t="s">
        <v>1706</v>
      </c>
      <c r="B276" s="187" t="s">
        <v>423</v>
      </c>
      <c r="C276" s="185">
        <v>457160</v>
      </c>
      <c r="D276" s="173" t="s">
        <v>204</v>
      </c>
      <c r="E276" s="119"/>
      <c r="F276" s="145"/>
      <c r="G276" s="116" t="s">
        <v>14</v>
      </c>
      <c r="H276" s="116" t="s">
        <v>67</v>
      </c>
      <c r="I276" s="116" t="s">
        <v>16</v>
      </c>
      <c r="J276" s="117" t="s">
        <v>17</v>
      </c>
      <c r="K276" s="116"/>
      <c r="L276" s="116"/>
      <c r="M276" s="181"/>
      <c r="N276" s="181"/>
      <c r="O276" s="181"/>
      <c r="P276" s="181"/>
      <c r="Q276" s="180">
        <v>44495</v>
      </c>
      <c r="R276" s="180">
        <v>44525</v>
      </c>
      <c r="S276" s="124">
        <f t="shared" si="9"/>
        <v>44532</v>
      </c>
      <c r="T276" s="123">
        <f t="shared" si="8"/>
        <v>1</v>
      </c>
      <c r="U276" s="131">
        <v>4776.17</v>
      </c>
      <c r="V276" s="120">
        <v>2226207</v>
      </c>
      <c r="W276" s="180">
        <v>44567</v>
      </c>
      <c r="X276" s="178"/>
      <c r="Y276" s="177"/>
      <c r="Z276" s="176" t="s">
        <v>353</v>
      </c>
      <c r="AA276" s="175" t="s">
        <v>353</v>
      </c>
      <c r="AB276" s="175" t="s">
        <v>353</v>
      </c>
      <c r="AC276" s="116" t="s">
        <v>781</v>
      </c>
      <c r="AD276" s="116"/>
      <c r="AE276" s="116" t="s">
        <v>1705</v>
      </c>
      <c r="AF276" s="116" t="s">
        <v>1109</v>
      </c>
      <c r="AG276" s="117" t="s">
        <v>1028</v>
      </c>
      <c r="AH276" s="117" t="s">
        <v>1020</v>
      </c>
      <c r="AI276" s="117" t="s">
        <v>2521</v>
      </c>
      <c r="AJ276" s="117">
        <v>2</v>
      </c>
      <c r="AK276" s="116"/>
      <c r="AL276" s="117"/>
      <c r="AM276" s="117"/>
      <c r="AN276" s="116"/>
      <c r="AO276" s="111">
        <v>45852</v>
      </c>
      <c r="AP276" s="111">
        <v>45852</v>
      </c>
      <c r="AQ276" s="110"/>
      <c r="AR276" s="109" t="s">
        <v>1010</v>
      </c>
      <c r="AS276" s="109"/>
      <c r="AT276" s="109"/>
      <c r="AU276" s="109"/>
      <c r="AV276" s="109"/>
    </row>
    <row r="277" spans="1:48" s="142" customFormat="1" ht="15" customHeight="1">
      <c r="A277" s="116" t="s">
        <v>424</v>
      </c>
      <c r="B277" s="187" t="s">
        <v>425</v>
      </c>
      <c r="C277" s="185">
        <v>453554</v>
      </c>
      <c r="D277" s="173" t="s">
        <v>22</v>
      </c>
      <c r="E277" s="119"/>
      <c r="F277" s="145"/>
      <c r="G277" s="116" t="s">
        <v>38</v>
      </c>
      <c r="H277" s="116" t="s">
        <v>55</v>
      </c>
      <c r="I277" s="116" t="s">
        <v>16</v>
      </c>
      <c r="J277" s="117" t="s">
        <v>17</v>
      </c>
      <c r="K277" s="116"/>
      <c r="L277" s="116"/>
      <c r="M277" s="181"/>
      <c r="N277" s="181"/>
      <c r="O277" s="181"/>
      <c r="P277" s="181"/>
      <c r="Q277" s="224">
        <v>44522</v>
      </c>
      <c r="R277" s="224">
        <v>44551</v>
      </c>
      <c r="S277" s="124">
        <f t="shared" si="9"/>
        <v>44558</v>
      </c>
      <c r="T277" s="123">
        <f t="shared" si="8"/>
        <v>5</v>
      </c>
      <c r="U277" s="131">
        <v>2200.77</v>
      </c>
      <c r="V277" s="120">
        <v>2238952</v>
      </c>
      <c r="W277" s="223">
        <v>44607</v>
      </c>
      <c r="X277" s="178"/>
      <c r="Y277" s="177"/>
      <c r="Z277" s="176" t="s">
        <v>353</v>
      </c>
      <c r="AA277" s="175" t="s">
        <v>353</v>
      </c>
      <c r="AB277" s="175" t="s">
        <v>353</v>
      </c>
      <c r="AC277" s="116" t="s">
        <v>781</v>
      </c>
      <c r="AD277" s="116"/>
      <c r="AE277" s="116" t="s">
        <v>1704</v>
      </c>
      <c r="AF277" s="116" t="s">
        <v>1109</v>
      </c>
      <c r="AG277" s="117" t="s">
        <v>1028</v>
      </c>
      <c r="AH277" s="117" t="s">
        <v>1020</v>
      </c>
      <c r="AI277" s="117" t="s">
        <v>2521</v>
      </c>
      <c r="AJ277" s="117">
        <v>2</v>
      </c>
      <c r="AK277" s="116"/>
      <c r="AL277" s="117"/>
      <c r="AM277" s="117"/>
      <c r="AN277" s="116"/>
      <c r="AO277" s="111">
        <v>44846</v>
      </c>
      <c r="AP277" s="111">
        <v>44846</v>
      </c>
      <c r="AQ277" s="110"/>
      <c r="AR277" s="109" t="s">
        <v>1010</v>
      </c>
      <c r="AS277" s="109"/>
      <c r="AT277" s="109"/>
      <c r="AU277" s="109"/>
      <c r="AV277" s="109"/>
    </row>
    <row r="278" spans="1:48" s="142" customFormat="1" ht="15" customHeight="1">
      <c r="A278" s="116" t="s">
        <v>426</v>
      </c>
      <c r="B278" s="187" t="s">
        <v>427</v>
      </c>
      <c r="C278" s="185">
        <v>443503</v>
      </c>
      <c r="D278" s="173" t="s">
        <v>42</v>
      </c>
      <c r="E278" s="119"/>
      <c r="F278" s="145"/>
      <c r="G278" s="116" t="s">
        <v>14</v>
      </c>
      <c r="H278" s="116" t="s">
        <v>45</v>
      </c>
      <c r="I278" s="116" t="s">
        <v>16</v>
      </c>
      <c r="J278" s="117" t="s">
        <v>17</v>
      </c>
      <c r="K278" s="116"/>
      <c r="L278" s="116"/>
      <c r="M278" s="181"/>
      <c r="N278" s="181"/>
      <c r="O278" s="181"/>
      <c r="P278" s="181"/>
      <c r="Q278" s="175">
        <v>43666</v>
      </c>
      <c r="R278" s="175">
        <v>43696</v>
      </c>
      <c r="S278" s="124">
        <f t="shared" si="9"/>
        <v>43703</v>
      </c>
      <c r="T278" s="123">
        <f t="shared" ref="T278:T341" si="10">WEEKNUM(S278,1)-WEEKNUM(DATE(YEAR(S278),MONTH(S278),1),1)+1</f>
        <v>5</v>
      </c>
      <c r="U278" s="201" t="s">
        <v>1703</v>
      </c>
      <c r="V278" s="200"/>
      <c r="W278" s="188">
        <v>43746</v>
      </c>
      <c r="X278" s="178"/>
      <c r="Y278" s="177"/>
      <c r="Z278" s="176" t="s">
        <v>353</v>
      </c>
      <c r="AA278" s="175" t="s">
        <v>353</v>
      </c>
      <c r="AB278" s="175" t="s">
        <v>353</v>
      </c>
      <c r="AC278" s="116" t="s">
        <v>781</v>
      </c>
      <c r="AD278" s="116"/>
      <c r="AE278" s="116" t="s">
        <v>1702</v>
      </c>
      <c r="AF278" s="116" t="s">
        <v>353</v>
      </c>
      <c r="AG278" s="117" t="s">
        <v>1028</v>
      </c>
      <c r="AH278" s="117" t="s">
        <v>1017</v>
      </c>
      <c r="AI278" s="117" t="s">
        <v>2521</v>
      </c>
      <c r="AJ278" s="117">
        <v>2</v>
      </c>
      <c r="AK278" s="116"/>
      <c r="AL278" s="117"/>
      <c r="AM278" s="117"/>
      <c r="AN278" s="116"/>
      <c r="AO278" s="111">
        <v>44207</v>
      </c>
      <c r="AP278" s="111" t="s">
        <v>1010</v>
      </c>
      <c r="AQ278" s="110" t="s">
        <v>1035</v>
      </c>
      <c r="AR278" s="109" t="s">
        <v>1010</v>
      </c>
      <c r="AS278" s="109"/>
      <c r="AT278" s="109"/>
      <c r="AU278" s="109"/>
      <c r="AV278" s="109"/>
    </row>
    <row r="279" spans="1:48" s="142" customFormat="1" ht="15" customHeight="1">
      <c r="A279" s="116" t="s">
        <v>1701</v>
      </c>
      <c r="B279" s="187" t="s">
        <v>1697</v>
      </c>
      <c r="C279" s="185">
        <v>447411</v>
      </c>
      <c r="D279" s="173" t="s">
        <v>42</v>
      </c>
      <c r="E279" s="119"/>
      <c r="F279" s="145"/>
      <c r="G279" s="116" t="s">
        <v>14</v>
      </c>
      <c r="H279" s="116" t="s">
        <v>45</v>
      </c>
      <c r="I279" s="116" t="s">
        <v>16</v>
      </c>
      <c r="J279" s="117" t="s">
        <v>17</v>
      </c>
      <c r="K279" s="116"/>
      <c r="L279" s="116"/>
      <c r="M279" s="181"/>
      <c r="N279" s="181"/>
      <c r="O279" s="181"/>
      <c r="P279" s="181"/>
      <c r="Q279" s="180">
        <v>44399</v>
      </c>
      <c r="R279" s="180">
        <v>44460</v>
      </c>
      <c r="S279" s="124">
        <f t="shared" si="9"/>
        <v>44467</v>
      </c>
      <c r="T279" s="123">
        <f t="shared" si="10"/>
        <v>5</v>
      </c>
      <c r="U279" s="131">
        <v>5171.2700000000004</v>
      </c>
      <c r="V279" s="120">
        <v>2201816</v>
      </c>
      <c r="W279" s="180">
        <v>44487</v>
      </c>
      <c r="X279" s="178"/>
      <c r="Y279" s="177"/>
      <c r="Z279" s="176" t="s">
        <v>353</v>
      </c>
      <c r="AA279" s="175" t="s">
        <v>353</v>
      </c>
      <c r="AB279" s="175" t="s">
        <v>353</v>
      </c>
      <c r="AC279" s="116" t="s">
        <v>781</v>
      </c>
      <c r="AD279" s="116"/>
      <c r="AE279" s="116" t="s">
        <v>1696</v>
      </c>
      <c r="AF279" s="116" t="s">
        <v>1036</v>
      </c>
      <c r="AG279" s="117" t="s">
        <v>1581</v>
      </c>
      <c r="AH279" s="117" t="s">
        <v>1020</v>
      </c>
      <c r="AI279" s="117" t="s">
        <v>2521</v>
      </c>
      <c r="AJ279" s="117">
        <v>2</v>
      </c>
      <c r="AK279" s="116"/>
      <c r="AL279" s="117"/>
      <c r="AM279" s="117"/>
      <c r="AN279" s="116"/>
      <c r="AO279" s="111">
        <v>43342</v>
      </c>
      <c r="AP279" s="111" t="s">
        <v>1010</v>
      </c>
      <c r="AQ279" s="110" t="s">
        <v>1035</v>
      </c>
      <c r="AR279" s="109" t="s">
        <v>1010</v>
      </c>
      <c r="AS279" s="109"/>
      <c r="AT279" s="109"/>
      <c r="AU279" s="109"/>
      <c r="AV279" s="109"/>
    </row>
    <row r="280" spans="1:48" s="142" customFormat="1" ht="15" customHeight="1">
      <c r="A280" s="116" t="s">
        <v>1700</v>
      </c>
      <c r="B280" s="187" t="s">
        <v>1697</v>
      </c>
      <c r="C280" s="185">
        <v>447411</v>
      </c>
      <c r="D280" s="173" t="s">
        <v>42</v>
      </c>
      <c r="E280" s="119"/>
      <c r="F280" s="145"/>
      <c r="G280" s="116" t="s">
        <v>14</v>
      </c>
      <c r="H280" s="116" t="s">
        <v>45</v>
      </c>
      <c r="I280" s="116" t="s">
        <v>16</v>
      </c>
      <c r="J280" s="117" t="s">
        <v>17</v>
      </c>
      <c r="K280" s="116"/>
      <c r="L280" s="116"/>
      <c r="M280" s="181"/>
      <c r="N280" s="181"/>
      <c r="O280" s="181"/>
      <c r="P280" s="181"/>
      <c r="Q280" s="180">
        <v>44399</v>
      </c>
      <c r="R280" s="180">
        <v>44460</v>
      </c>
      <c r="S280" s="124">
        <f t="shared" si="9"/>
        <v>44467</v>
      </c>
      <c r="T280" s="123">
        <f t="shared" si="10"/>
        <v>5</v>
      </c>
      <c r="U280" s="131">
        <v>2420.44</v>
      </c>
      <c r="V280" s="120">
        <v>2201816</v>
      </c>
      <c r="W280" s="180">
        <v>44487</v>
      </c>
      <c r="X280" s="178"/>
      <c r="Y280" s="177"/>
      <c r="Z280" s="176" t="s">
        <v>353</v>
      </c>
      <c r="AA280" s="175" t="s">
        <v>353</v>
      </c>
      <c r="AB280" s="175" t="s">
        <v>353</v>
      </c>
      <c r="AC280" s="116" t="s">
        <v>781</v>
      </c>
      <c r="AD280" s="116"/>
      <c r="AE280" s="116" t="s">
        <v>1696</v>
      </c>
      <c r="AF280" s="116" t="s">
        <v>1036</v>
      </c>
      <c r="AG280" s="117" t="s">
        <v>1581</v>
      </c>
      <c r="AH280" s="117" t="s">
        <v>1020</v>
      </c>
      <c r="AI280" s="117" t="s">
        <v>2521</v>
      </c>
      <c r="AJ280" s="117">
        <v>2</v>
      </c>
      <c r="AK280" s="116"/>
      <c r="AL280" s="117"/>
      <c r="AM280" s="117"/>
      <c r="AN280" s="116"/>
      <c r="AO280" s="111">
        <v>43342</v>
      </c>
      <c r="AP280" s="111" t="s">
        <v>1010</v>
      </c>
      <c r="AQ280" s="110" t="s">
        <v>1035</v>
      </c>
      <c r="AR280" s="109" t="s">
        <v>1010</v>
      </c>
      <c r="AS280" s="109"/>
      <c r="AT280" s="109"/>
      <c r="AU280" s="109"/>
      <c r="AV280" s="109"/>
    </row>
    <row r="281" spans="1:48" s="142" customFormat="1" ht="15" customHeight="1">
      <c r="A281" s="116" t="s">
        <v>1699</v>
      </c>
      <c r="B281" s="187" t="s">
        <v>1697</v>
      </c>
      <c r="C281" s="185">
        <v>447411</v>
      </c>
      <c r="D281" s="173" t="s">
        <v>42</v>
      </c>
      <c r="E281" s="119"/>
      <c r="F281" s="145"/>
      <c r="G281" s="116" t="s">
        <v>14</v>
      </c>
      <c r="H281" s="116" t="s">
        <v>45</v>
      </c>
      <c r="I281" s="116" t="s">
        <v>16</v>
      </c>
      <c r="J281" s="117" t="s">
        <v>17</v>
      </c>
      <c r="K281" s="116"/>
      <c r="L281" s="116"/>
      <c r="M281" s="181"/>
      <c r="N281" s="181"/>
      <c r="O281" s="181"/>
      <c r="P281" s="181"/>
      <c r="Q281" s="180">
        <v>44399</v>
      </c>
      <c r="R281" s="180">
        <v>44460</v>
      </c>
      <c r="S281" s="124">
        <f t="shared" si="9"/>
        <v>44467</v>
      </c>
      <c r="T281" s="123">
        <f t="shared" si="10"/>
        <v>5</v>
      </c>
      <c r="U281" s="131">
        <v>3331.17</v>
      </c>
      <c r="V281" s="120">
        <v>2201816</v>
      </c>
      <c r="W281" s="180">
        <v>44487</v>
      </c>
      <c r="X281" s="178"/>
      <c r="Y281" s="177"/>
      <c r="Z281" s="176" t="s">
        <v>353</v>
      </c>
      <c r="AA281" s="175" t="s">
        <v>353</v>
      </c>
      <c r="AB281" s="175" t="s">
        <v>353</v>
      </c>
      <c r="AC281" s="116" t="s">
        <v>781</v>
      </c>
      <c r="AD281" s="116"/>
      <c r="AE281" s="116" t="s">
        <v>1696</v>
      </c>
      <c r="AF281" s="116" t="s">
        <v>1036</v>
      </c>
      <c r="AG281" s="117" t="s">
        <v>1581</v>
      </c>
      <c r="AH281" s="117" t="s">
        <v>1020</v>
      </c>
      <c r="AI281" s="117" t="s">
        <v>2521</v>
      </c>
      <c r="AJ281" s="117">
        <v>2</v>
      </c>
      <c r="AK281" s="116"/>
      <c r="AL281" s="117"/>
      <c r="AM281" s="117"/>
      <c r="AN281" s="116"/>
      <c r="AO281" s="111">
        <v>43342</v>
      </c>
      <c r="AP281" s="111" t="s">
        <v>1010</v>
      </c>
      <c r="AQ281" s="110" t="s">
        <v>1035</v>
      </c>
      <c r="AR281" s="109" t="s">
        <v>1010</v>
      </c>
      <c r="AS281" s="109"/>
      <c r="AT281" s="109"/>
      <c r="AU281" s="109"/>
      <c r="AV281" s="109"/>
    </row>
    <row r="282" spans="1:48" s="142" customFormat="1" ht="15" customHeight="1">
      <c r="A282" s="116" t="s">
        <v>1698</v>
      </c>
      <c r="B282" s="187" t="s">
        <v>1697</v>
      </c>
      <c r="C282" s="185">
        <v>447411</v>
      </c>
      <c r="D282" s="173" t="s">
        <v>42</v>
      </c>
      <c r="E282" s="119"/>
      <c r="F282" s="145"/>
      <c r="G282" s="116" t="s">
        <v>14</v>
      </c>
      <c r="H282" s="116" t="s">
        <v>45</v>
      </c>
      <c r="I282" s="116" t="s">
        <v>16</v>
      </c>
      <c r="J282" s="117" t="s">
        <v>17</v>
      </c>
      <c r="K282" s="116"/>
      <c r="L282" s="116"/>
      <c r="M282" s="181"/>
      <c r="N282" s="181"/>
      <c r="O282" s="181"/>
      <c r="P282" s="181"/>
      <c r="Q282" s="180">
        <v>44399</v>
      </c>
      <c r="R282" s="180">
        <v>44460</v>
      </c>
      <c r="S282" s="124">
        <f t="shared" si="9"/>
        <v>44467</v>
      </c>
      <c r="T282" s="123">
        <f t="shared" si="10"/>
        <v>5</v>
      </c>
      <c r="U282" s="131">
        <v>3797.22</v>
      </c>
      <c r="V282" s="120">
        <v>2201816</v>
      </c>
      <c r="W282" s="180">
        <v>44487</v>
      </c>
      <c r="X282" s="178"/>
      <c r="Y282" s="177"/>
      <c r="Z282" s="176" t="s">
        <v>353</v>
      </c>
      <c r="AA282" s="175" t="s">
        <v>353</v>
      </c>
      <c r="AB282" s="175" t="s">
        <v>353</v>
      </c>
      <c r="AC282" s="116" t="s">
        <v>781</v>
      </c>
      <c r="AD282" s="116"/>
      <c r="AE282" s="116" t="s">
        <v>1696</v>
      </c>
      <c r="AF282" s="116" t="s">
        <v>1036</v>
      </c>
      <c r="AG282" s="117" t="s">
        <v>1581</v>
      </c>
      <c r="AH282" s="117" t="s">
        <v>1020</v>
      </c>
      <c r="AI282" s="117" t="s">
        <v>2521</v>
      </c>
      <c r="AJ282" s="117">
        <v>2</v>
      </c>
      <c r="AK282" s="116"/>
      <c r="AL282" s="117"/>
      <c r="AM282" s="117"/>
      <c r="AN282" s="116"/>
      <c r="AO282" s="111">
        <v>43342</v>
      </c>
      <c r="AP282" s="111" t="s">
        <v>1010</v>
      </c>
      <c r="AQ282" s="110" t="s">
        <v>1035</v>
      </c>
      <c r="AR282" s="109" t="s">
        <v>1010</v>
      </c>
      <c r="AS282" s="109"/>
      <c r="AT282" s="109"/>
      <c r="AU282" s="109"/>
      <c r="AV282" s="109"/>
    </row>
    <row r="283" spans="1:48" s="142" customFormat="1" ht="15" customHeight="1">
      <c r="A283" s="116" t="s">
        <v>1695</v>
      </c>
      <c r="B283" s="187" t="s">
        <v>428</v>
      </c>
      <c r="C283" s="185">
        <v>445257</v>
      </c>
      <c r="D283" s="173" t="s">
        <v>42</v>
      </c>
      <c r="E283" s="119"/>
      <c r="F283" s="145"/>
      <c r="G283" s="116" t="s">
        <v>14</v>
      </c>
      <c r="H283" s="116" t="s">
        <v>45</v>
      </c>
      <c r="I283" s="116" t="s">
        <v>16</v>
      </c>
      <c r="J283" s="117" t="s">
        <v>17</v>
      </c>
      <c r="K283" s="116"/>
      <c r="L283" s="116"/>
      <c r="M283" s="181"/>
      <c r="N283" s="181"/>
      <c r="O283" s="181"/>
      <c r="P283" s="181"/>
      <c r="Q283" s="180">
        <v>44460</v>
      </c>
      <c r="R283" s="180">
        <v>44489</v>
      </c>
      <c r="S283" s="124">
        <f t="shared" si="9"/>
        <v>44496</v>
      </c>
      <c r="T283" s="123">
        <f t="shared" si="10"/>
        <v>5</v>
      </c>
      <c r="U283" s="131">
        <v>3951.95</v>
      </c>
      <c r="V283" s="120">
        <v>2211423</v>
      </c>
      <c r="W283" s="180">
        <v>44517</v>
      </c>
      <c r="X283" s="178">
        <v>4355</v>
      </c>
      <c r="Y283" s="177"/>
      <c r="Z283" s="176" t="s">
        <v>353</v>
      </c>
      <c r="AA283" s="175" t="s">
        <v>353</v>
      </c>
      <c r="AB283" s="175" t="s">
        <v>353</v>
      </c>
      <c r="AC283" s="116" t="s">
        <v>781</v>
      </c>
      <c r="AD283" s="116"/>
      <c r="AE283" s="116" t="s">
        <v>1694</v>
      </c>
      <c r="AF283" s="116" t="s">
        <v>1605</v>
      </c>
      <c r="AG283" s="117" t="s">
        <v>1028</v>
      </c>
      <c r="AH283" s="117" t="s">
        <v>1017</v>
      </c>
      <c r="AI283" s="117" t="s">
        <v>2521</v>
      </c>
      <c r="AJ283" s="117">
        <v>2</v>
      </c>
      <c r="AK283" s="116"/>
      <c r="AL283" s="117"/>
      <c r="AM283" s="117"/>
      <c r="AN283" s="116"/>
      <c r="AO283" s="111">
        <v>45875</v>
      </c>
      <c r="AP283" s="111">
        <v>45875</v>
      </c>
      <c r="AQ283" s="110"/>
      <c r="AR283" s="109">
        <v>6</v>
      </c>
      <c r="AS283" s="109"/>
      <c r="AT283" s="109"/>
      <c r="AU283" s="109"/>
      <c r="AV283" s="109"/>
    </row>
    <row r="284" spans="1:48" s="142" customFormat="1" ht="15" customHeight="1">
      <c r="A284" s="116" t="s">
        <v>1693</v>
      </c>
      <c r="B284" s="187" t="s">
        <v>429</v>
      </c>
      <c r="C284" s="185">
        <v>455789</v>
      </c>
      <c r="D284" s="173" t="s">
        <v>42</v>
      </c>
      <c r="E284" s="119"/>
      <c r="F284" s="145"/>
      <c r="G284" s="116" t="s">
        <v>38</v>
      </c>
      <c r="H284" s="116" t="s">
        <v>45</v>
      </c>
      <c r="I284" s="116" t="s">
        <v>16</v>
      </c>
      <c r="J284" s="117" t="s">
        <v>17</v>
      </c>
      <c r="K284" s="116"/>
      <c r="L284" s="116"/>
      <c r="M284" s="181"/>
      <c r="N284" s="181"/>
      <c r="O284" s="181"/>
      <c r="P284" s="181"/>
      <c r="Q284" s="180">
        <v>44013</v>
      </c>
      <c r="R284" s="180">
        <v>44500</v>
      </c>
      <c r="S284" s="124">
        <f t="shared" si="9"/>
        <v>44507</v>
      </c>
      <c r="T284" s="123">
        <f t="shared" si="10"/>
        <v>2</v>
      </c>
      <c r="U284" s="131">
        <v>17919.03</v>
      </c>
      <c r="V284" s="120">
        <v>2216689</v>
      </c>
      <c r="W284" s="179">
        <v>44531</v>
      </c>
      <c r="X284" s="178">
        <v>1119.94</v>
      </c>
      <c r="Y284" s="177"/>
      <c r="Z284" s="176" t="s">
        <v>353</v>
      </c>
      <c r="AA284" s="175" t="s">
        <v>353</v>
      </c>
      <c r="AB284" s="175" t="s">
        <v>353</v>
      </c>
      <c r="AC284" s="116" t="s">
        <v>781</v>
      </c>
      <c r="AD284" s="116"/>
      <c r="AE284" s="116" t="s">
        <v>1692</v>
      </c>
      <c r="AF284" s="116" t="s">
        <v>1560</v>
      </c>
      <c r="AG284" s="117" t="s">
        <v>1028</v>
      </c>
      <c r="AH284" s="117" t="s">
        <v>1017</v>
      </c>
      <c r="AI284" s="117" t="s">
        <v>2521</v>
      </c>
      <c r="AJ284" s="117">
        <v>2</v>
      </c>
      <c r="AK284" s="116"/>
      <c r="AL284" s="117"/>
      <c r="AM284" s="117"/>
      <c r="AN284" s="116"/>
      <c r="AO284" s="111">
        <v>44999</v>
      </c>
      <c r="AP284" s="111">
        <v>44999</v>
      </c>
      <c r="AQ284" s="110"/>
      <c r="AR284" s="109">
        <v>12</v>
      </c>
      <c r="AS284" s="109"/>
      <c r="AT284" s="109"/>
      <c r="AU284" s="109"/>
      <c r="AV284" s="109"/>
    </row>
    <row r="285" spans="1:48" s="142" customFormat="1" ht="15" customHeight="1">
      <c r="A285" s="119" t="s">
        <v>1691</v>
      </c>
      <c r="B285" s="119" t="s">
        <v>430</v>
      </c>
      <c r="C285" s="185">
        <v>459660</v>
      </c>
      <c r="D285" s="173" t="s">
        <v>48</v>
      </c>
      <c r="E285" s="119"/>
      <c r="F285" s="145"/>
      <c r="G285" s="116"/>
      <c r="H285" s="116" t="s">
        <v>431</v>
      </c>
      <c r="I285" s="116" t="s">
        <v>16</v>
      </c>
      <c r="J285" s="118" t="s">
        <v>17</v>
      </c>
      <c r="K285" s="116"/>
      <c r="L285" s="116"/>
      <c r="M285" s="181"/>
      <c r="N285" s="181"/>
      <c r="O285" s="181"/>
      <c r="P285" s="181"/>
      <c r="Q285" s="180"/>
      <c r="R285" s="180"/>
      <c r="S285" s="124">
        <f t="shared" si="9"/>
        <v>7</v>
      </c>
      <c r="T285" s="123">
        <f t="shared" si="10"/>
        <v>1</v>
      </c>
      <c r="U285" s="196"/>
      <c r="V285" s="150"/>
      <c r="W285" s="179"/>
      <c r="X285" s="178"/>
      <c r="Y285" s="177"/>
      <c r="Z285" s="176"/>
      <c r="AA285" s="175"/>
      <c r="AB285" s="175"/>
      <c r="AC285" s="116"/>
      <c r="AD285" s="116"/>
      <c r="AE285" s="119"/>
      <c r="AF285" s="119"/>
      <c r="AG285" s="117" t="s">
        <v>2521</v>
      </c>
      <c r="AH285" s="117" t="s">
        <v>2521</v>
      </c>
      <c r="AI285" s="117" t="s">
        <v>2521</v>
      </c>
      <c r="AJ285" s="117">
        <v>2</v>
      </c>
      <c r="AK285" s="116"/>
      <c r="AL285" s="117"/>
      <c r="AM285" s="117"/>
      <c r="AN285" s="116"/>
      <c r="AO285" s="111" t="s">
        <v>1010</v>
      </c>
      <c r="AP285" s="111" t="s">
        <v>1010</v>
      </c>
      <c r="AQ285" s="110"/>
      <c r="AR285" s="109" t="s">
        <v>1010</v>
      </c>
      <c r="AS285" s="109"/>
      <c r="AT285" s="109"/>
      <c r="AU285" s="109"/>
      <c r="AV285" s="109"/>
    </row>
    <row r="286" spans="1:48" s="142" customFormat="1" ht="15" customHeight="1">
      <c r="A286" s="116" t="s">
        <v>1690</v>
      </c>
      <c r="B286" s="187" t="s">
        <v>1687</v>
      </c>
      <c r="C286" s="185">
        <v>455943</v>
      </c>
      <c r="D286" s="173" t="s">
        <v>13</v>
      </c>
      <c r="E286" s="119"/>
      <c r="F286" s="145"/>
      <c r="G286" s="116" t="s">
        <v>38</v>
      </c>
      <c r="H286" s="116" t="s">
        <v>15</v>
      </c>
      <c r="I286" s="116" t="s">
        <v>16</v>
      </c>
      <c r="J286" s="117" t="s">
        <v>17</v>
      </c>
      <c r="K286" s="116"/>
      <c r="L286" s="116"/>
      <c r="M286" s="181"/>
      <c r="N286" s="181"/>
      <c r="O286" s="181"/>
      <c r="P286" s="181"/>
      <c r="Q286" s="175">
        <v>43714</v>
      </c>
      <c r="R286" s="175">
        <v>43743</v>
      </c>
      <c r="S286" s="124">
        <f t="shared" si="9"/>
        <v>43750</v>
      </c>
      <c r="T286" s="123">
        <f t="shared" si="10"/>
        <v>2</v>
      </c>
      <c r="U286" s="201" t="s">
        <v>1689</v>
      </c>
      <c r="V286" s="200"/>
      <c r="W286" s="188">
        <v>44214</v>
      </c>
      <c r="X286" s="178"/>
      <c r="Y286" s="177"/>
      <c r="Z286" s="176" t="s">
        <v>353</v>
      </c>
      <c r="AA286" s="175" t="s">
        <v>353</v>
      </c>
      <c r="AB286" s="175" t="s">
        <v>353</v>
      </c>
      <c r="AC286" s="116" t="s">
        <v>781</v>
      </c>
      <c r="AD286" s="116"/>
      <c r="AE286" s="116" t="s">
        <v>1685</v>
      </c>
      <c r="AF286" s="116" t="s">
        <v>1684</v>
      </c>
      <c r="AG286" s="117" t="s">
        <v>1028</v>
      </c>
      <c r="AH286" s="117" t="s">
        <v>1017</v>
      </c>
      <c r="AI286" s="117" t="s">
        <v>2521</v>
      </c>
      <c r="AJ286" s="117">
        <v>2</v>
      </c>
      <c r="AK286" s="116"/>
      <c r="AL286" s="117"/>
      <c r="AM286" s="117"/>
      <c r="AN286" s="116"/>
      <c r="AO286" s="111">
        <v>46034</v>
      </c>
      <c r="AP286" s="111">
        <v>46034</v>
      </c>
      <c r="AQ286" s="110"/>
      <c r="AR286" s="109">
        <v>12</v>
      </c>
      <c r="AS286" s="109"/>
      <c r="AT286" s="109" t="s">
        <v>1683</v>
      </c>
      <c r="AU286" s="109">
        <v>9177087529</v>
      </c>
      <c r="AV286" s="153" t="s">
        <v>1682</v>
      </c>
    </row>
    <row r="287" spans="1:48" s="142" customFormat="1" ht="15" customHeight="1">
      <c r="A287" s="116" t="s">
        <v>1688</v>
      </c>
      <c r="B287" s="187" t="s">
        <v>1687</v>
      </c>
      <c r="C287" s="185">
        <v>455943</v>
      </c>
      <c r="D287" s="173" t="s">
        <v>13</v>
      </c>
      <c r="E287" s="119"/>
      <c r="F287" s="145"/>
      <c r="G287" s="116" t="s">
        <v>38</v>
      </c>
      <c r="H287" s="116" t="s">
        <v>15</v>
      </c>
      <c r="I287" s="116" t="s">
        <v>16</v>
      </c>
      <c r="J287" s="117" t="s">
        <v>17</v>
      </c>
      <c r="K287" s="116"/>
      <c r="L287" s="116"/>
      <c r="M287" s="181"/>
      <c r="N287" s="181"/>
      <c r="O287" s="181"/>
      <c r="P287" s="181"/>
      <c r="Q287" s="175">
        <v>43714</v>
      </c>
      <c r="R287" s="175">
        <v>43743</v>
      </c>
      <c r="S287" s="124">
        <f t="shared" si="9"/>
        <v>43750</v>
      </c>
      <c r="T287" s="123">
        <f t="shared" si="10"/>
        <v>2</v>
      </c>
      <c r="U287" s="201" t="s">
        <v>1686</v>
      </c>
      <c r="V287" s="200"/>
      <c r="W287" s="188">
        <v>44214</v>
      </c>
      <c r="X287" s="178"/>
      <c r="Y287" s="177"/>
      <c r="Z287" s="176" t="s">
        <v>353</v>
      </c>
      <c r="AA287" s="175" t="s">
        <v>353</v>
      </c>
      <c r="AB287" s="175" t="s">
        <v>353</v>
      </c>
      <c r="AC287" s="116" t="s">
        <v>781</v>
      </c>
      <c r="AD287" s="116"/>
      <c r="AE287" s="116" t="s">
        <v>1685</v>
      </c>
      <c r="AF287" s="116" t="s">
        <v>1684</v>
      </c>
      <c r="AG287" s="117" t="s">
        <v>1028</v>
      </c>
      <c r="AH287" s="117" t="s">
        <v>1017</v>
      </c>
      <c r="AI287" s="117" t="s">
        <v>2521</v>
      </c>
      <c r="AJ287" s="117">
        <v>2</v>
      </c>
      <c r="AK287" s="116"/>
      <c r="AL287" s="117"/>
      <c r="AM287" s="117"/>
      <c r="AN287" s="116"/>
      <c r="AO287" s="111">
        <v>46034</v>
      </c>
      <c r="AP287" s="111">
        <v>46034</v>
      </c>
      <c r="AQ287" s="110"/>
      <c r="AR287" s="109">
        <v>12</v>
      </c>
      <c r="AS287" s="109"/>
      <c r="AT287" s="109" t="s">
        <v>1683</v>
      </c>
      <c r="AU287" s="109">
        <v>9177087529</v>
      </c>
      <c r="AV287" s="153" t="s">
        <v>1682</v>
      </c>
    </row>
    <row r="288" spans="1:48" s="142" customFormat="1" ht="15" customHeight="1">
      <c r="A288" s="116" t="s">
        <v>1681</v>
      </c>
      <c r="B288" s="198"/>
      <c r="C288" s="185">
        <v>456232</v>
      </c>
      <c r="D288" s="197" t="s">
        <v>30</v>
      </c>
      <c r="E288" s="116"/>
      <c r="F288" s="116"/>
      <c r="G288" s="116" t="s">
        <v>25</v>
      </c>
      <c r="H288" s="116" t="s">
        <v>113</v>
      </c>
      <c r="I288" s="116" t="s">
        <v>16</v>
      </c>
      <c r="J288" s="117" t="s">
        <v>17</v>
      </c>
      <c r="K288" s="116"/>
      <c r="L288" s="116"/>
      <c r="M288" s="181"/>
      <c r="N288" s="181"/>
      <c r="O288" s="181"/>
      <c r="P288" s="181"/>
      <c r="Q288" s="180">
        <v>44475</v>
      </c>
      <c r="R288" s="180">
        <v>44505</v>
      </c>
      <c r="S288" s="124">
        <f t="shared" si="9"/>
        <v>44512</v>
      </c>
      <c r="T288" s="123">
        <f t="shared" si="10"/>
        <v>2</v>
      </c>
      <c r="U288" s="131">
        <v>27699.54</v>
      </c>
      <c r="V288" s="120">
        <v>2212894</v>
      </c>
      <c r="W288" s="180">
        <v>44522</v>
      </c>
      <c r="X288" s="178">
        <v>29765.24</v>
      </c>
      <c r="Y288" s="177"/>
      <c r="Z288" s="176" t="s">
        <v>353</v>
      </c>
      <c r="AA288" s="175" t="s">
        <v>353</v>
      </c>
      <c r="AB288" s="175" t="s">
        <v>353</v>
      </c>
      <c r="AC288" s="116" t="s">
        <v>781</v>
      </c>
      <c r="AD288" s="116"/>
      <c r="AE288" s="116" t="s">
        <v>1680</v>
      </c>
      <c r="AF288" s="116" t="s">
        <v>1109</v>
      </c>
      <c r="AG288" s="117" t="s">
        <v>1028</v>
      </c>
      <c r="AH288" s="117" t="s">
        <v>1020</v>
      </c>
      <c r="AI288" s="117" t="s">
        <v>2521</v>
      </c>
      <c r="AJ288" s="117">
        <v>2</v>
      </c>
      <c r="AK288" s="116"/>
      <c r="AL288" s="117"/>
      <c r="AM288" s="117"/>
      <c r="AN288" s="116"/>
      <c r="AO288" s="111">
        <v>46176</v>
      </c>
      <c r="AP288" s="111">
        <v>46176</v>
      </c>
      <c r="AQ288" s="110"/>
      <c r="AR288" s="109" t="s">
        <v>1010</v>
      </c>
      <c r="AS288" s="109"/>
      <c r="AT288" s="109"/>
      <c r="AU288" s="109"/>
      <c r="AV288" s="109"/>
    </row>
    <row r="289" spans="1:48" s="142" customFormat="1" ht="15" customHeight="1">
      <c r="A289" s="116" t="s">
        <v>1679</v>
      </c>
      <c r="B289" s="187" t="s">
        <v>432</v>
      </c>
      <c r="C289" s="185">
        <v>457166</v>
      </c>
      <c r="D289" s="173" t="s">
        <v>30</v>
      </c>
      <c r="E289" s="119"/>
      <c r="F289" s="145"/>
      <c r="G289" s="116" t="s">
        <v>14</v>
      </c>
      <c r="H289" s="116" t="s">
        <v>113</v>
      </c>
      <c r="I289" s="116" t="s">
        <v>16</v>
      </c>
      <c r="J289" s="117" t="s">
        <v>17</v>
      </c>
      <c r="K289" s="116"/>
      <c r="L289" s="116"/>
      <c r="M289" s="181"/>
      <c r="N289" s="181"/>
      <c r="O289" s="181"/>
      <c r="P289" s="181"/>
      <c r="Q289" s="180">
        <v>44454</v>
      </c>
      <c r="R289" s="180">
        <v>44483</v>
      </c>
      <c r="S289" s="124">
        <f t="shared" si="9"/>
        <v>44490</v>
      </c>
      <c r="T289" s="123">
        <f t="shared" si="10"/>
        <v>4</v>
      </c>
      <c r="U289" s="131">
        <v>5141.08</v>
      </c>
      <c r="V289" s="120">
        <v>2210139</v>
      </c>
      <c r="W289" s="179">
        <v>44512</v>
      </c>
      <c r="X289" s="178">
        <v>6000</v>
      </c>
      <c r="Y289" s="177"/>
      <c r="Z289" s="176" t="s">
        <v>353</v>
      </c>
      <c r="AA289" s="175" t="s">
        <v>353</v>
      </c>
      <c r="AB289" s="175" t="s">
        <v>353</v>
      </c>
      <c r="AC289" s="116" t="s">
        <v>781</v>
      </c>
      <c r="AD289" s="116"/>
      <c r="AE289" s="116" t="s">
        <v>1678</v>
      </c>
      <c r="AF289" s="116" t="s">
        <v>1109</v>
      </c>
      <c r="AG289" s="117" t="s">
        <v>1028</v>
      </c>
      <c r="AH289" s="117" t="s">
        <v>1020</v>
      </c>
      <c r="AI289" s="117" t="s">
        <v>2521</v>
      </c>
      <c r="AJ289" s="117">
        <v>2</v>
      </c>
      <c r="AK289" s="116"/>
      <c r="AL289" s="117" t="s">
        <v>1245</v>
      </c>
      <c r="AM289" s="117">
        <v>6000</v>
      </c>
      <c r="AN289" s="116"/>
      <c r="AO289" s="111">
        <v>46526</v>
      </c>
      <c r="AP289" s="111">
        <v>46526</v>
      </c>
      <c r="AQ289" s="110"/>
      <c r="AR289" s="109" t="s">
        <v>1010</v>
      </c>
      <c r="AS289" s="109"/>
      <c r="AT289" s="109"/>
      <c r="AU289" s="109"/>
      <c r="AV289" s="109"/>
    </row>
    <row r="290" spans="1:48" s="142" customFormat="1" ht="15" customHeight="1">
      <c r="A290" s="116" t="s">
        <v>433</v>
      </c>
      <c r="B290" s="187" t="s">
        <v>434</v>
      </c>
      <c r="C290" s="185">
        <v>442801</v>
      </c>
      <c r="D290" s="173" t="s">
        <v>42</v>
      </c>
      <c r="E290" s="119"/>
      <c r="F290" s="145"/>
      <c r="G290" s="116" t="s">
        <v>14</v>
      </c>
      <c r="H290" s="116" t="s">
        <v>45</v>
      </c>
      <c r="I290" s="116" t="s">
        <v>16</v>
      </c>
      <c r="J290" s="117" t="s">
        <v>17</v>
      </c>
      <c r="K290" s="116"/>
      <c r="L290" s="116"/>
      <c r="M290" s="181"/>
      <c r="N290" s="181"/>
      <c r="O290" s="181"/>
      <c r="P290" s="181"/>
      <c r="Q290" s="175">
        <v>42563</v>
      </c>
      <c r="R290" s="175">
        <v>42768</v>
      </c>
      <c r="S290" s="124">
        <f t="shared" si="9"/>
        <v>42775</v>
      </c>
      <c r="T290" s="123">
        <f t="shared" si="10"/>
        <v>2</v>
      </c>
      <c r="U290" s="201" t="s">
        <v>1677</v>
      </c>
      <c r="V290" s="200"/>
      <c r="W290" s="188">
        <v>42774</v>
      </c>
      <c r="X290" s="178"/>
      <c r="Y290" s="177"/>
      <c r="Z290" s="176" t="s">
        <v>353</v>
      </c>
      <c r="AA290" s="175" t="s">
        <v>353</v>
      </c>
      <c r="AB290" s="175" t="s">
        <v>353</v>
      </c>
      <c r="AC290" s="116" t="s">
        <v>784</v>
      </c>
      <c r="AD290" s="116"/>
      <c r="AE290" s="116" t="s">
        <v>1676</v>
      </c>
      <c r="AF290" s="116" t="s">
        <v>1586</v>
      </c>
      <c r="AG290" s="117" t="s">
        <v>1028</v>
      </c>
      <c r="AH290" s="117" t="s">
        <v>1017</v>
      </c>
      <c r="AI290" s="117" t="s">
        <v>2521</v>
      </c>
      <c r="AJ290" s="117">
        <v>2</v>
      </c>
      <c r="AK290" s="116"/>
      <c r="AL290" s="117"/>
      <c r="AM290" s="117"/>
      <c r="AN290" s="116"/>
      <c r="AO290" s="111">
        <v>44684</v>
      </c>
      <c r="AP290" s="111">
        <v>44684</v>
      </c>
      <c r="AQ290" s="110"/>
      <c r="AR290" s="109">
        <v>12</v>
      </c>
      <c r="AS290" s="109"/>
      <c r="AT290" s="109"/>
      <c r="AU290" s="109"/>
      <c r="AV290" s="109"/>
    </row>
    <row r="291" spans="1:48" s="142" customFormat="1" ht="15" customHeight="1">
      <c r="A291" s="116" t="s">
        <v>435</v>
      </c>
      <c r="B291" s="187" t="s">
        <v>436</v>
      </c>
      <c r="C291" s="185">
        <v>445863</v>
      </c>
      <c r="D291" s="173" t="s">
        <v>30</v>
      </c>
      <c r="E291" s="119"/>
      <c r="F291" s="145"/>
      <c r="G291" s="116" t="s">
        <v>14</v>
      </c>
      <c r="H291" s="116" t="s">
        <v>113</v>
      </c>
      <c r="I291" s="116" t="s">
        <v>16</v>
      </c>
      <c r="J291" s="117" t="s">
        <v>17</v>
      </c>
      <c r="K291" s="116"/>
      <c r="L291" s="116"/>
      <c r="M291" s="181"/>
      <c r="N291" s="181"/>
      <c r="O291" s="181"/>
      <c r="P291" s="181"/>
      <c r="Q291" s="175">
        <v>43877</v>
      </c>
      <c r="R291" s="175">
        <v>44119</v>
      </c>
      <c r="S291" s="124">
        <f t="shared" si="9"/>
        <v>44126</v>
      </c>
      <c r="T291" s="123">
        <f t="shared" si="10"/>
        <v>4</v>
      </c>
      <c r="U291" s="201" t="s">
        <v>1675</v>
      </c>
      <c r="V291" s="200">
        <f>71612/9</f>
        <v>7956.8888888888887</v>
      </c>
      <c r="W291" s="188">
        <v>44223</v>
      </c>
      <c r="X291" s="178"/>
      <c r="Y291" s="177"/>
      <c r="Z291" s="176" t="s">
        <v>353</v>
      </c>
      <c r="AA291" s="175" t="s">
        <v>353</v>
      </c>
      <c r="AB291" s="175" t="s">
        <v>353</v>
      </c>
      <c r="AC291" s="195" t="s">
        <v>787</v>
      </c>
      <c r="AD291" s="195" t="s">
        <v>1674</v>
      </c>
      <c r="AE291" s="116" t="s">
        <v>1673</v>
      </c>
      <c r="AF291" s="116" t="s">
        <v>1109</v>
      </c>
      <c r="AG291" s="117" t="s">
        <v>1028</v>
      </c>
      <c r="AH291" s="117" t="s">
        <v>1020</v>
      </c>
      <c r="AI291" s="117" t="s">
        <v>2521</v>
      </c>
      <c r="AJ291" s="117">
        <v>2</v>
      </c>
      <c r="AK291" s="116"/>
      <c r="AL291" s="117" t="s">
        <v>1245</v>
      </c>
      <c r="AM291" s="117"/>
      <c r="AN291" s="116"/>
      <c r="AO291" s="111">
        <v>46643</v>
      </c>
      <c r="AP291" s="111">
        <v>46643</v>
      </c>
      <c r="AQ291" s="110"/>
      <c r="AR291" s="109" t="s">
        <v>1010</v>
      </c>
      <c r="AS291" s="109"/>
      <c r="AT291" s="109"/>
      <c r="AU291" s="109"/>
      <c r="AV291" s="109"/>
    </row>
    <row r="292" spans="1:48" s="142" customFormat="1" ht="15" customHeight="1">
      <c r="A292" s="116" t="s">
        <v>437</v>
      </c>
      <c r="B292" s="186" t="s">
        <v>438</v>
      </c>
      <c r="C292" s="185">
        <v>445205</v>
      </c>
      <c r="D292" s="184" t="s">
        <v>48</v>
      </c>
      <c r="E292" s="183"/>
      <c r="F292" s="182"/>
      <c r="G292" s="116" t="s">
        <v>25</v>
      </c>
      <c r="H292" s="116" t="s">
        <v>26</v>
      </c>
      <c r="I292" s="116" t="s">
        <v>49</v>
      </c>
      <c r="J292" s="117" t="s">
        <v>27</v>
      </c>
      <c r="K292" s="116" t="s">
        <v>18</v>
      </c>
      <c r="L292" s="116"/>
      <c r="M292" s="181">
        <v>4135</v>
      </c>
      <c r="N292" s="181">
        <v>4419</v>
      </c>
      <c r="O292" s="181">
        <f>N292-M292</f>
        <v>284</v>
      </c>
      <c r="P292" s="181">
        <v>8.7852082439999997</v>
      </c>
      <c r="Q292" s="180">
        <v>44543</v>
      </c>
      <c r="R292" s="180">
        <v>44573</v>
      </c>
      <c r="S292" s="124">
        <f t="shared" si="9"/>
        <v>44580</v>
      </c>
      <c r="T292" s="123">
        <f t="shared" si="10"/>
        <v>4</v>
      </c>
      <c r="U292" s="131">
        <f>O292*P292</f>
        <v>2494.9991412959998</v>
      </c>
      <c r="V292" s="120">
        <v>2241852</v>
      </c>
      <c r="W292" s="179">
        <v>44615</v>
      </c>
      <c r="X292" s="178">
        <v>2413.14</v>
      </c>
      <c r="Y292" s="177"/>
      <c r="Z292" s="176" t="s">
        <v>353</v>
      </c>
      <c r="AA292" s="175" t="s">
        <v>353</v>
      </c>
      <c r="AB292" s="175" t="s">
        <v>353</v>
      </c>
      <c r="AC292" s="116" t="s">
        <v>781</v>
      </c>
      <c r="AD292" s="214" t="s">
        <v>1646</v>
      </c>
      <c r="AE292" s="116" t="s">
        <v>1672</v>
      </c>
      <c r="AF292" s="116" t="s">
        <v>1228</v>
      </c>
      <c r="AG292" s="117" t="s">
        <v>1035</v>
      </c>
      <c r="AH292" s="117" t="s">
        <v>1020</v>
      </c>
      <c r="AI292" s="117" t="s">
        <v>2521</v>
      </c>
      <c r="AJ292" s="117">
        <v>2</v>
      </c>
      <c r="AK292" s="116"/>
      <c r="AL292" s="117"/>
      <c r="AM292" s="117"/>
      <c r="AN292" s="116"/>
      <c r="AO292" s="111">
        <v>43100</v>
      </c>
      <c r="AP292" s="111" t="s">
        <v>1010</v>
      </c>
      <c r="AQ292" s="110" t="s">
        <v>1035</v>
      </c>
      <c r="AR292" s="109" t="s">
        <v>1010</v>
      </c>
      <c r="AS292" s="109"/>
      <c r="AT292" s="109" t="s">
        <v>1671</v>
      </c>
      <c r="AU292" s="109">
        <v>9452777964</v>
      </c>
      <c r="AV292" s="153" t="s">
        <v>1670</v>
      </c>
    </row>
    <row r="293" spans="1:48" s="142" customFormat="1" ht="15" customHeight="1">
      <c r="A293" s="116" t="s">
        <v>439</v>
      </c>
      <c r="B293" s="186" t="s">
        <v>440</v>
      </c>
      <c r="C293" s="185">
        <v>453509</v>
      </c>
      <c r="D293" s="184" t="s">
        <v>48</v>
      </c>
      <c r="E293" s="183"/>
      <c r="F293" s="182"/>
      <c r="G293" s="116" t="s">
        <v>25</v>
      </c>
      <c r="H293" s="116" t="s">
        <v>26</v>
      </c>
      <c r="I293" s="116" t="s">
        <v>49</v>
      </c>
      <c r="J293" s="117" t="s">
        <v>27</v>
      </c>
      <c r="K293" s="116" t="s">
        <v>18</v>
      </c>
      <c r="L293" s="116"/>
      <c r="M293" s="181"/>
      <c r="N293" s="181"/>
      <c r="O293" s="181"/>
      <c r="P293" s="181"/>
      <c r="Q293" s="175">
        <v>43739</v>
      </c>
      <c r="R293" s="175">
        <v>44287</v>
      </c>
      <c r="S293" s="124">
        <f t="shared" si="9"/>
        <v>44294</v>
      </c>
      <c r="T293" s="123">
        <f t="shared" si="10"/>
        <v>2</v>
      </c>
      <c r="U293" s="178">
        <v>4180.67</v>
      </c>
      <c r="V293" s="204"/>
      <c r="W293" s="188">
        <v>44319</v>
      </c>
      <c r="X293" s="178">
        <v>278.42</v>
      </c>
      <c r="Y293" s="177"/>
      <c r="Z293" s="176" t="s">
        <v>353</v>
      </c>
      <c r="AA293" s="175" t="s">
        <v>353</v>
      </c>
      <c r="AB293" s="175" t="s">
        <v>353</v>
      </c>
      <c r="AC293" s="116" t="s">
        <v>784</v>
      </c>
      <c r="AD293" s="116"/>
      <c r="AE293" s="116" t="s">
        <v>1669</v>
      </c>
      <c r="AF293" s="116" t="s">
        <v>1558</v>
      </c>
      <c r="AG293" s="117" t="s">
        <v>1028</v>
      </c>
      <c r="AH293" s="117" t="s">
        <v>1020</v>
      </c>
      <c r="AI293" s="117" t="s">
        <v>2521</v>
      </c>
      <c r="AJ293" s="117">
        <v>2</v>
      </c>
      <c r="AK293" s="116"/>
      <c r="AL293" s="117"/>
      <c r="AM293" s="117"/>
      <c r="AN293" s="116"/>
      <c r="AO293" s="111">
        <v>12875</v>
      </c>
      <c r="AP293" s="111">
        <v>12875</v>
      </c>
      <c r="AQ293" s="110"/>
      <c r="AR293" s="109" t="s">
        <v>1010</v>
      </c>
      <c r="AS293" s="109"/>
      <c r="AT293" s="109"/>
      <c r="AU293" s="109"/>
      <c r="AV293" s="109"/>
    </row>
    <row r="294" spans="1:48" s="142" customFormat="1" ht="15" customHeight="1">
      <c r="A294" s="116" t="s">
        <v>1668</v>
      </c>
      <c r="B294" s="186" t="s">
        <v>441</v>
      </c>
      <c r="C294" s="185">
        <v>456242</v>
      </c>
      <c r="D294" s="184" t="s">
        <v>116</v>
      </c>
      <c r="E294" s="183"/>
      <c r="F294" s="182"/>
      <c r="G294" s="116" t="s">
        <v>25</v>
      </c>
      <c r="H294" s="116" t="s">
        <v>26</v>
      </c>
      <c r="I294" s="116" t="s">
        <v>49</v>
      </c>
      <c r="J294" s="117" t="s">
        <v>27</v>
      </c>
      <c r="K294" s="116" t="s">
        <v>18</v>
      </c>
      <c r="L294" s="116"/>
      <c r="M294" s="181"/>
      <c r="N294" s="181"/>
      <c r="O294" s="181"/>
      <c r="P294" s="181"/>
      <c r="Q294" s="180">
        <v>44525</v>
      </c>
      <c r="R294" s="180">
        <v>44555</v>
      </c>
      <c r="S294" s="124">
        <f t="shared" si="9"/>
        <v>44562</v>
      </c>
      <c r="T294" s="123">
        <f t="shared" si="10"/>
        <v>1</v>
      </c>
      <c r="U294" s="131">
        <v>408.98</v>
      </c>
      <c r="V294" s="120">
        <v>2235067</v>
      </c>
      <c r="W294" s="179">
        <v>44595</v>
      </c>
      <c r="X294" s="178">
        <v>429.35</v>
      </c>
      <c r="Y294" s="177"/>
      <c r="Z294" s="176" t="s">
        <v>353</v>
      </c>
      <c r="AA294" s="175" t="s">
        <v>353</v>
      </c>
      <c r="AB294" s="175" t="s">
        <v>353</v>
      </c>
      <c r="AC294" s="116" t="s">
        <v>781</v>
      </c>
      <c r="AD294" s="116"/>
      <c r="AE294" s="116" t="s">
        <v>1667</v>
      </c>
      <c r="AF294" s="116" t="s">
        <v>1666</v>
      </c>
      <c r="AG294" s="117" t="s">
        <v>1028</v>
      </c>
      <c r="AH294" s="117" t="s">
        <v>1020</v>
      </c>
      <c r="AI294" s="117" t="s">
        <v>2521</v>
      </c>
      <c r="AJ294" s="117">
        <v>2</v>
      </c>
      <c r="AK294" s="116"/>
      <c r="AL294" s="117"/>
      <c r="AM294" s="117"/>
      <c r="AN294" s="116"/>
      <c r="AO294" s="111">
        <v>44788</v>
      </c>
      <c r="AP294" s="111">
        <v>44788</v>
      </c>
      <c r="AQ294" s="110"/>
      <c r="AR294" s="109" t="s">
        <v>1010</v>
      </c>
      <c r="AS294" s="109"/>
      <c r="AT294" s="109"/>
      <c r="AU294" s="109"/>
      <c r="AV294" s="109"/>
    </row>
    <row r="295" spans="1:48" s="142" customFormat="1" ht="15" customHeight="1">
      <c r="A295" s="116" t="s">
        <v>1665</v>
      </c>
      <c r="B295" s="186" t="s">
        <v>442</v>
      </c>
      <c r="C295" s="185">
        <v>456202</v>
      </c>
      <c r="D295" s="184" t="s">
        <v>116</v>
      </c>
      <c r="E295" s="183"/>
      <c r="F295" s="182"/>
      <c r="G295" s="116" t="s">
        <v>25</v>
      </c>
      <c r="H295" s="116" t="s">
        <v>26</v>
      </c>
      <c r="I295" s="116" t="s">
        <v>49</v>
      </c>
      <c r="J295" s="117" t="s">
        <v>27</v>
      </c>
      <c r="K295" s="116" t="s">
        <v>18</v>
      </c>
      <c r="L295" s="116"/>
      <c r="M295" s="181"/>
      <c r="N295" s="181"/>
      <c r="O295" s="181"/>
      <c r="P295" s="181"/>
      <c r="Q295" s="180">
        <v>44638</v>
      </c>
      <c r="R295" s="180">
        <v>44668</v>
      </c>
      <c r="S295" s="124">
        <f t="shared" si="9"/>
        <v>44675</v>
      </c>
      <c r="T295" s="123">
        <f t="shared" si="10"/>
        <v>5</v>
      </c>
      <c r="U295" s="120">
        <v>705.2</v>
      </c>
      <c r="V295" s="120">
        <v>2268366</v>
      </c>
      <c r="W295" s="179">
        <v>44697</v>
      </c>
      <c r="X295" s="178">
        <v>615.08000000000004</v>
      </c>
      <c r="Y295" s="177"/>
      <c r="Z295" s="176" t="s">
        <v>353</v>
      </c>
      <c r="AA295" s="175" t="s">
        <v>353</v>
      </c>
      <c r="AB295" s="175" t="s">
        <v>353</v>
      </c>
      <c r="AC295" s="116" t="s">
        <v>781</v>
      </c>
      <c r="AD295" s="116"/>
      <c r="AE295" s="116" t="s">
        <v>1664</v>
      </c>
      <c r="AF295" s="116" t="s">
        <v>1109</v>
      </c>
      <c r="AG295" s="117" t="s">
        <v>1028</v>
      </c>
      <c r="AH295" s="117" t="s">
        <v>1020</v>
      </c>
      <c r="AI295" s="117" t="s">
        <v>2521</v>
      </c>
      <c r="AJ295" s="117">
        <v>2</v>
      </c>
      <c r="AK295" s="116"/>
      <c r="AL295" s="117"/>
      <c r="AM295" s="117"/>
      <c r="AN295" s="116"/>
      <c r="AO295" s="111">
        <v>44834</v>
      </c>
      <c r="AP295" s="111">
        <v>44834</v>
      </c>
      <c r="AQ295" s="110"/>
      <c r="AR295" s="109" t="s">
        <v>1010</v>
      </c>
      <c r="AS295" s="109"/>
      <c r="AT295" s="109"/>
      <c r="AU295" s="109"/>
      <c r="AV295" s="109"/>
    </row>
    <row r="296" spans="1:48" s="142" customFormat="1" ht="15" customHeight="1">
      <c r="A296" s="116" t="s">
        <v>1663</v>
      </c>
      <c r="B296" s="186" t="s">
        <v>443</v>
      </c>
      <c r="C296" s="192">
        <v>457772</v>
      </c>
      <c r="D296" s="184" t="s">
        <v>116</v>
      </c>
      <c r="E296" s="183"/>
      <c r="F296" s="182"/>
      <c r="G296" s="116" t="s">
        <v>25</v>
      </c>
      <c r="H296" s="116" t="s">
        <v>26</v>
      </c>
      <c r="I296" s="116" t="s">
        <v>49</v>
      </c>
      <c r="J296" s="117" t="s">
        <v>27</v>
      </c>
      <c r="K296" s="116" t="s">
        <v>18</v>
      </c>
      <c r="L296" s="116"/>
      <c r="M296" s="181"/>
      <c r="N296" s="181"/>
      <c r="O296" s="181"/>
      <c r="P296" s="181"/>
      <c r="Q296" s="180">
        <v>44638</v>
      </c>
      <c r="R296" s="180">
        <v>44668</v>
      </c>
      <c r="S296" s="124">
        <f t="shared" si="9"/>
        <v>44675</v>
      </c>
      <c r="T296" s="123">
        <f t="shared" si="10"/>
        <v>5</v>
      </c>
      <c r="U296" s="120">
        <v>3229.31</v>
      </c>
      <c r="V296" s="120">
        <v>2268539</v>
      </c>
      <c r="W296" s="179">
        <v>44697</v>
      </c>
      <c r="X296" s="178">
        <v>3176.49</v>
      </c>
      <c r="Y296" s="177"/>
      <c r="Z296" s="176" t="s">
        <v>353</v>
      </c>
      <c r="AA296" s="175" t="s">
        <v>353</v>
      </c>
      <c r="AB296" s="175" t="s">
        <v>353</v>
      </c>
      <c r="AC296" s="116" t="s">
        <v>781</v>
      </c>
      <c r="AD296" s="116"/>
      <c r="AE296" s="116" t="s">
        <v>1608</v>
      </c>
      <c r="AF296" s="116" t="s">
        <v>1109</v>
      </c>
      <c r="AG296" s="117" t="s">
        <v>1028</v>
      </c>
      <c r="AH296" s="117" t="s">
        <v>1020</v>
      </c>
      <c r="AI296" s="117" t="s">
        <v>2521</v>
      </c>
      <c r="AJ296" s="117">
        <v>2</v>
      </c>
      <c r="AK296" s="116"/>
      <c r="AL296" s="117"/>
      <c r="AM296" s="117"/>
      <c r="AN296" s="116"/>
      <c r="AO296" s="111">
        <v>45138</v>
      </c>
      <c r="AP296" s="111">
        <v>45138</v>
      </c>
      <c r="AQ296" s="110"/>
      <c r="AR296" s="109" t="s">
        <v>1010</v>
      </c>
      <c r="AS296" s="109"/>
      <c r="AT296" s="109"/>
      <c r="AU296" s="109"/>
      <c r="AV296" s="109"/>
    </row>
    <row r="297" spans="1:48" s="142" customFormat="1" ht="15" customHeight="1">
      <c r="A297" s="116" t="s">
        <v>444</v>
      </c>
      <c r="B297" s="218" t="s">
        <v>444</v>
      </c>
      <c r="C297" s="185">
        <v>442171</v>
      </c>
      <c r="D297" s="217" t="s">
        <v>47</v>
      </c>
      <c r="E297" s="216"/>
      <c r="F297" s="215"/>
      <c r="G297" s="116" t="s">
        <v>25</v>
      </c>
      <c r="H297" s="220" t="s">
        <v>26</v>
      </c>
      <c r="I297" s="220" t="s">
        <v>49</v>
      </c>
      <c r="J297" s="194" t="s">
        <v>27</v>
      </c>
      <c r="K297" s="220" t="s">
        <v>18</v>
      </c>
      <c r="L297" s="220"/>
      <c r="M297" s="211"/>
      <c r="N297" s="211"/>
      <c r="O297" s="211"/>
      <c r="P297" s="211"/>
      <c r="Q297" s="180">
        <v>44457</v>
      </c>
      <c r="R297" s="180">
        <v>44486</v>
      </c>
      <c r="S297" s="124">
        <f t="shared" si="9"/>
        <v>44493</v>
      </c>
      <c r="T297" s="123">
        <f t="shared" si="10"/>
        <v>5</v>
      </c>
      <c r="U297" s="131">
        <v>1088.3699999999999</v>
      </c>
      <c r="V297" s="120">
        <v>2221070</v>
      </c>
      <c r="W297" s="179">
        <v>44545</v>
      </c>
      <c r="X297" s="190">
        <v>970.89</v>
      </c>
      <c r="Y297" s="203"/>
      <c r="Z297" s="176"/>
      <c r="AA297" s="175"/>
      <c r="AB297" s="175"/>
      <c r="AC297" s="220" t="s">
        <v>781</v>
      </c>
      <c r="AD297" s="222"/>
      <c r="AE297" s="221" t="s">
        <v>1662</v>
      </c>
      <c r="AF297" s="216" t="s">
        <v>1109</v>
      </c>
      <c r="AG297" s="194" t="s">
        <v>1028</v>
      </c>
      <c r="AH297" s="117" t="s">
        <v>1017</v>
      </c>
      <c r="AI297" s="117" t="s">
        <v>2521</v>
      </c>
      <c r="AJ297" s="117">
        <v>2</v>
      </c>
      <c r="AK297" s="220"/>
      <c r="AL297" s="194"/>
      <c r="AM297" s="194"/>
      <c r="AN297" s="220"/>
      <c r="AO297" s="111">
        <v>44926</v>
      </c>
      <c r="AP297" s="111">
        <v>44926</v>
      </c>
      <c r="AQ297" s="110"/>
      <c r="AR297" s="109" t="s">
        <v>1010</v>
      </c>
      <c r="AS297" s="109"/>
      <c r="AT297" s="109"/>
      <c r="AU297" s="109"/>
      <c r="AV297" s="109"/>
    </row>
    <row r="298" spans="1:48" s="142" customFormat="1" ht="15" customHeight="1">
      <c r="A298" s="116" t="s">
        <v>445</v>
      </c>
      <c r="B298" s="186" t="s">
        <v>446</v>
      </c>
      <c r="C298" s="185">
        <v>456204</v>
      </c>
      <c r="D298" s="184" t="s">
        <v>42</v>
      </c>
      <c r="E298" s="183"/>
      <c r="F298" s="182"/>
      <c r="G298" s="116" t="s">
        <v>25</v>
      </c>
      <c r="H298" s="116" t="s">
        <v>26</v>
      </c>
      <c r="I298" s="116" t="s">
        <v>49</v>
      </c>
      <c r="J298" s="117" t="s">
        <v>27</v>
      </c>
      <c r="K298" s="116" t="s">
        <v>18</v>
      </c>
      <c r="L298" s="116"/>
      <c r="M298" s="181"/>
      <c r="N298" s="181"/>
      <c r="O298" s="181"/>
      <c r="P298" s="181"/>
      <c r="Q298" s="180">
        <v>44427</v>
      </c>
      <c r="R298" s="180">
        <v>44457</v>
      </c>
      <c r="S298" s="124">
        <f t="shared" si="9"/>
        <v>44464</v>
      </c>
      <c r="T298" s="123">
        <f t="shared" si="10"/>
        <v>4</v>
      </c>
      <c r="U298" s="120">
        <v>321.56</v>
      </c>
      <c r="V298" s="120">
        <v>2208306</v>
      </c>
      <c r="W298" s="179">
        <v>44508</v>
      </c>
      <c r="X298" s="178">
        <v>327.22000000000003</v>
      </c>
      <c r="Y298" s="177"/>
      <c r="Z298" s="176" t="s">
        <v>353</v>
      </c>
      <c r="AA298" s="175" t="s">
        <v>353</v>
      </c>
      <c r="AB298" s="175" t="s">
        <v>353</v>
      </c>
      <c r="AC298" s="116" t="s">
        <v>781</v>
      </c>
      <c r="AD298" s="116" t="s">
        <v>1661</v>
      </c>
      <c r="AE298" s="183" t="s">
        <v>1660</v>
      </c>
      <c r="AF298" s="183" t="s">
        <v>1659</v>
      </c>
      <c r="AG298" s="117" t="s">
        <v>1035</v>
      </c>
      <c r="AH298" s="117" t="s">
        <v>1020</v>
      </c>
      <c r="AI298" s="117" t="s">
        <v>2521</v>
      </c>
      <c r="AJ298" s="117">
        <v>2</v>
      </c>
      <c r="AK298" s="116"/>
      <c r="AL298" s="117"/>
      <c r="AM298" s="117"/>
      <c r="AN298" s="116"/>
      <c r="AO298" s="111">
        <v>44485</v>
      </c>
      <c r="AP298" s="111" t="s">
        <v>1010</v>
      </c>
      <c r="AQ298" s="110" t="s">
        <v>1035</v>
      </c>
      <c r="AR298" s="109" t="s">
        <v>1010</v>
      </c>
      <c r="AS298" s="109"/>
      <c r="AT298" s="109"/>
      <c r="AU298" s="109"/>
      <c r="AV298" s="109"/>
    </row>
    <row r="299" spans="1:48" s="142" customFormat="1" ht="15" customHeight="1">
      <c r="A299" s="119" t="s">
        <v>447</v>
      </c>
      <c r="B299" s="187" t="s">
        <v>448</v>
      </c>
      <c r="C299" s="185">
        <v>458158</v>
      </c>
      <c r="D299" s="173" t="s">
        <v>30</v>
      </c>
      <c r="E299" s="119"/>
      <c r="F299" s="145"/>
      <c r="G299" s="116" t="s">
        <v>25</v>
      </c>
      <c r="H299" s="116" t="s">
        <v>113</v>
      </c>
      <c r="I299" s="116" t="s">
        <v>16</v>
      </c>
      <c r="J299" s="118" t="s">
        <v>17</v>
      </c>
      <c r="K299" s="116" t="s">
        <v>18</v>
      </c>
      <c r="L299" s="116"/>
      <c r="M299" s="181"/>
      <c r="N299" s="181"/>
      <c r="O299" s="181"/>
      <c r="P299" s="181"/>
      <c r="Q299" s="180">
        <v>44618</v>
      </c>
      <c r="R299" s="180">
        <v>44645</v>
      </c>
      <c r="S299" s="124">
        <f t="shared" si="9"/>
        <v>44652</v>
      </c>
      <c r="T299" s="123">
        <f t="shared" si="10"/>
        <v>1</v>
      </c>
      <c r="U299" s="190">
        <v>1164.9000000000001</v>
      </c>
      <c r="V299" s="122">
        <v>2261344</v>
      </c>
      <c r="W299" s="179">
        <v>44673</v>
      </c>
      <c r="X299" s="178">
        <v>1195</v>
      </c>
      <c r="Y299" s="177"/>
      <c r="Z299" s="176"/>
      <c r="AA299" s="175"/>
      <c r="AB299" s="175"/>
      <c r="AC299" s="116" t="s">
        <v>781</v>
      </c>
      <c r="AD299" s="116"/>
      <c r="AE299" s="119"/>
      <c r="AF299" s="119"/>
      <c r="AG299" s="117" t="s">
        <v>2521</v>
      </c>
      <c r="AH299" s="117" t="s">
        <v>2521</v>
      </c>
      <c r="AI299" s="117" t="s">
        <v>2521</v>
      </c>
      <c r="AJ299" s="117">
        <v>2</v>
      </c>
      <c r="AK299" s="116"/>
      <c r="AL299" s="117"/>
      <c r="AM299" s="117"/>
      <c r="AN299" s="116"/>
      <c r="AO299" s="111" t="s">
        <v>1010</v>
      </c>
      <c r="AP299" s="111" t="s">
        <v>1010</v>
      </c>
      <c r="AQ299" s="110"/>
      <c r="AR299" s="111" t="s">
        <v>1010</v>
      </c>
      <c r="AS299" s="109"/>
      <c r="AT299" s="109"/>
      <c r="AU299" s="109"/>
      <c r="AV299" s="109"/>
    </row>
    <row r="300" spans="1:48" s="142" customFormat="1" ht="15" customHeight="1">
      <c r="A300" s="116" t="s">
        <v>449</v>
      </c>
      <c r="B300" s="186" t="s">
        <v>450</v>
      </c>
      <c r="C300" s="185">
        <v>445285</v>
      </c>
      <c r="D300" s="184" t="s">
        <v>48</v>
      </c>
      <c r="E300" s="183"/>
      <c r="F300" s="182"/>
      <c r="G300" s="116" t="s">
        <v>25</v>
      </c>
      <c r="H300" s="116" t="s">
        <v>26</v>
      </c>
      <c r="I300" s="116" t="s">
        <v>49</v>
      </c>
      <c r="J300" s="117" t="s">
        <v>27</v>
      </c>
      <c r="K300" s="116" t="s">
        <v>18</v>
      </c>
      <c r="L300" s="116"/>
      <c r="M300" s="181"/>
      <c r="N300" s="181"/>
      <c r="O300" s="181"/>
      <c r="P300" s="181"/>
      <c r="Q300" s="180">
        <v>44434</v>
      </c>
      <c r="R300" s="180">
        <v>44464</v>
      </c>
      <c r="S300" s="124">
        <f t="shared" si="9"/>
        <v>44471</v>
      </c>
      <c r="T300" s="123">
        <f t="shared" si="10"/>
        <v>1</v>
      </c>
      <c r="U300" s="120">
        <v>540.51</v>
      </c>
      <c r="V300" s="120">
        <v>2211893</v>
      </c>
      <c r="W300" s="179">
        <v>44518</v>
      </c>
      <c r="X300" s="178">
        <v>480.63</v>
      </c>
      <c r="Y300" s="177"/>
      <c r="Z300" s="176" t="s">
        <v>353</v>
      </c>
      <c r="AA300" s="175" t="s">
        <v>353</v>
      </c>
      <c r="AB300" s="175" t="s">
        <v>353</v>
      </c>
      <c r="AC300" s="116" t="s">
        <v>781</v>
      </c>
      <c r="AD300" s="116"/>
      <c r="AE300" s="116" t="s">
        <v>1656</v>
      </c>
      <c r="AF300" s="116" t="s">
        <v>1036</v>
      </c>
      <c r="AG300" s="117" t="s">
        <v>1035</v>
      </c>
      <c r="AH300" s="117" t="s">
        <v>1020</v>
      </c>
      <c r="AI300" s="117" t="s">
        <v>2521</v>
      </c>
      <c r="AJ300" s="117">
        <v>2</v>
      </c>
      <c r="AK300" s="116"/>
      <c r="AL300" s="117"/>
      <c r="AM300" s="117"/>
      <c r="AN300" s="116"/>
      <c r="AO300" s="111">
        <v>44074</v>
      </c>
      <c r="AP300" s="111" t="s">
        <v>1010</v>
      </c>
      <c r="AQ300" s="110" t="s">
        <v>1035</v>
      </c>
      <c r="AR300" s="109" t="s">
        <v>1010</v>
      </c>
      <c r="AS300" s="109"/>
      <c r="AT300" s="109"/>
      <c r="AU300" s="109"/>
      <c r="AV300" s="109"/>
    </row>
    <row r="301" spans="1:48" s="142" customFormat="1" ht="15" customHeight="1">
      <c r="A301" s="116" t="s">
        <v>1658</v>
      </c>
      <c r="B301" s="186" t="s">
        <v>1657</v>
      </c>
      <c r="C301" s="185">
        <v>445370</v>
      </c>
      <c r="D301" s="184" t="s">
        <v>48</v>
      </c>
      <c r="E301" s="183"/>
      <c r="F301" s="182"/>
      <c r="G301" s="116" t="s">
        <v>25</v>
      </c>
      <c r="H301" s="116" t="s">
        <v>26</v>
      </c>
      <c r="I301" s="116" t="s">
        <v>49</v>
      </c>
      <c r="J301" s="117" t="s">
        <v>27</v>
      </c>
      <c r="K301" s="116" t="s">
        <v>18</v>
      </c>
      <c r="L301" s="116"/>
      <c r="M301" s="181"/>
      <c r="N301" s="181"/>
      <c r="O301" s="181"/>
      <c r="P301" s="181"/>
      <c r="Q301" s="180">
        <v>44222</v>
      </c>
      <c r="R301" s="180">
        <v>44252</v>
      </c>
      <c r="S301" s="124">
        <f t="shared" si="9"/>
        <v>44259</v>
      </c>
      <c r="T301" s="123">
        <f t="shared" si="10"/>
        <v>1</v>
      </c>
      <c r="U301" s="120">
        <v>491.76</v>
      </c>
      <c r="V301" s="120">
        <v>2223568</v>
      </c>
      <c r="W301" s="179">
        <v>44551</v>
      </c>
      <c r="X301" s="178">
        <v>512.78</v>
      </c>
      <c r="Y301" s="177"/>
      <c r="Z301" s="176" t="s">
        <v>353</v>
      </c>
      <c r="AA301" s="175" t="s">
        <v>353</v>
      </c>
      <c r="AB301" s="175" t="s">
        <v>353</v>
      </c>
      <c r="AC301" s="116" t="s">
        <v>781</v>
      </c>
      <c r="AD301" s="116"/>
      <c r="AE301" s="116" t="s">
        <v>1656</v>
      </c>
      <c r="AF301" s="116" t="s">
        <v>1036</v>
      </c>
      <c r="AG301" s="117" t="s">
        <v>1035</v>
      </c>
      <c r="AH301" s="117" t="s">
        <v>1020</v>
      </c>
      <c r="AI301" s="117" t="s">
        <v>2521</v>
      </c>
      <c r="AJ301" s="117">
        <v>2</v>
      </c>
      <c r="AK301" s="116"/>
      <c r="AL301" s="117"/>
      <c r="AM301" s="117"/>
      <c r="AN301" s="116"/>
      <c r="AO301" s="111">
        <v>44074</v>
      </c>
      <c r="AP301" s="111" t="s">
        <v>1010</v>
      </c>
      <c r="AQ301" s="110" t="s">
        <v>1035</v>
      </c>
      <c r="AR301" s="109" t="s">
        <v>1010</v>
      </c>
      <c r="AS301" s="109"/>
      <c r="AT301" s="109" t="s">
        <v>1655</v>
      </c>
      <c r="AU301" s="109" t="s">
        <v>1654</v>
      </c>
      <c r="AV301" s="153" t="s">
        <v>1653</v>
      </c>
    </row>
    <row r="302" spans="1:48" s="142" customFormat="1" ht="15" customHeight="1">
      <c r="A302" s="116" t="s">
        <v>451</v>
      </c>
      <c r="B302" s="186" t="s">
        <v>452</v>
      </c>
      <c r="C302" s="192">
        <v>445443</v>
      </c>
      <c r="D302" s="184" t="s">
        <v>357</v>
      </c>
      <c r="E302" s="183"/>
      <c r="F302" s="182"/>
      <c r="G302" s="116" t="s">
        <v>25</v>
      </c>
      <c r="H302" s="116" t="s">
        <v>26</v>
      </c>
      <c r="I302" s="116" t="s">
        <v>49</v>
      </c>
      <c r="J302" s="117" t="s">
        <v>27</v>
      </c>
      <c r="K302" s="116" t="s">
        <v>18</v>
      </c>
      <c r="L302" s="116"/>
      <c r="M302" s="181"/>
      <c r="N302" s="181"/>
      <c r="O302" s="181"/>
      <c r="P302" s="181"/>
      <c r="Q302" s="180">
        <v>44465</v>
      </c>
      <c r="R302" s="180">
        <v>44494</v>
      </c>
      <c r="S302" s="124">
        <f t="shared" si="9"/>
        <v>44501</v>
      </c>
      <c r="T302" s="123">
        <f t="shared" si="10"/>
        <v>1</v>
      </c>
      <c r="U302" s="120">
        <v>219.84</v>
      </c>
      <c r="V302" s="120">
        <v>2223598</v>
      </c>
      <c r="W302" s="179">
        <v>44552</v>
      </c>
      <c r="X302" s="178">
        <v>495.18</v>
      </c>
      <c r="Y302" s="177"/>
      <c r="Z302" s="176" t="s">
        <v>353</v>
      </c>
      <c r="AA302" s="175" t="s">
        <v>353</v>
      </c>
      <c r="AB302" s="175" t="s">
        <v>353</v>
      </c>
      <c r="AC302" s="195" t="s">
        <v>787</v>
      </c>
      <c r="AD302" s="116"/>
      <c r="AE302" s="116" t="s">
        <v>1652</v>
      </c>
      <c r="AF302" s="116" t="s">
        <v>1558</v>
      </c>
      <c r="AG302" s="117" t="s">
        <v>1028</v>
      </c>
      <c r="AH302" s="117" t="s">
        <v>1020</v>
      </c>
      <c r="AI302" s="117" t="s">
        <v>2521</v>
      </c>
      <c r="AJ302" s="117">
        <v>2</v>
      </c>
      <c r="AK302" s="116"/>
      <c r="AL302" s="117"/>
      <c r="AM302" s="117"/>
      <c r="AN302" s="116"/>
      <c r="AO302" s="111">
        <v>13180</v>
      </c>
      <c r="AP302" s="111">
        <v>13180</v>
      </c>
      <c r="AQ302" s="110"/>
      <c r="AR302" s="109" t="s">
        <v>1010</v>
      </c>
      <c r="AS302" s="109"/>
      <c r="AT302" s="109"/>
      <c r="AU302" s="109"/>
      <c r="AV302" s="109"/>
    </row>
    <row r="303" spans="1:48" s="142" customFormat="1" ht="15" customHeight="1">
      <c r="A303" s="116" t="s">
        <v>1651</v>
      </c>
      <c r="B303" s="187" t="s">
        <v>453</v>
      </c>
      <c r="C303" s="185">
        <v>457134</v>
      </c>
      <c r="D303" s="173" t="s">
        <v>127</v>
      </c>
      <c r="E303" s="119"/>
      <c r="F303" s="145"/>
      <c r="G303" s="116" t="s">
        <v>38</v>
      </c>
      <c r="H303" s="116" t="s">
        <v>39</v>
      </c>
      <c r="I303" s="116" t="s">
        <v>16</v>
      </c>
      <c r="J303" s="117" t="s">
        <v>17</v>
      </c>
      <c r="K303" s="116"/>
      <c r="L303" s="116"/>
      <c r="M303" s="181"/>
      <c r="N303" s="181"/>
      <c r="O303" s="181"/>
      <c r="P303" s="181"/>
      <c r="Q303" s="180">
        <v>44418</v>
      </c>
      <c r="R303" s="180">
        <v>44448</v>
      </c>
      <c r="S303" s="124">
        <f t="shared" si="9"/>
        <v>44455</v>
      </c>
      <c r="T303" s="123">
        <f t="shared" si="10"/>
        <v>3</v>
      </c>
      <c r="U303" s="131">
        <v>2143.6799999999998</v>
      </c>
      <c r="V303" s="120">
        <v>2202294</v>
      </c>
      <c r="W303" s="179">
        <v>44487</v>
      </c>
      <c r="X303" s="178"/>
      <c r="Y303" s="177"/>
      <c r="Z303" s="176" t="s">
        <v>353</v>
      </c>
      <c r="AA303" s="175" t="s">
        <v>353</v>
      </c>
      <c r="AB303" s="175" t="s">
        <v>353</v>
      </c>
      <c r="AC303" s="116" t="s">
        <v>781</v>
      </c>
      <c r="AD303" s="116"/>
      <c r="AE303" s="116" t="s">
        <v>1650</v>
      </c>
      <c r="AF303" s="116" t="s">
        <v>1560</v>
      </c>
      <c r="AG303" s="117" t="s">
        <v>1028</v>
      </c>
      <c r="AH303" s="117" t="s">
        <v>1017</v>
      </c>
      <c r="AI303" s="117" t="s">
        <v>2521</v>
      </c>
      <c r="AJ303" s="117">
        <v>2</v>
      </c>
      <c r="AK303" s="116"/>
      <c r="AL303" s="117"/>
      <c r="AM303" s="117"/>
      <c r="AN303" s="116"/>
      <c r="AO303" s="111">
        <v>44938</v>
      </c>
      <c r="AP303" s="111">
        <v>44938</v>
      </c>
      <c r="AQ303" s="110"/>
      <c r="AR303" s="109">
        <v>12</v>
      </c>
      <c r="AS303" s="109"/>
      <c r="AT303" s="219" t="s">
        <v>1649</v>
      </c>
      <c r="AU303" s="109" t="s">
        <v>1648</v>
      </c>
      <c r="AV303" s="153" t="s">
        <v>1647</v>
      </c>
    </row>
    <row r="304" spans="1:48" s="142" customFormat="1" ht="15" customHeight="1">
      <c r="A304" s="116" t="s">
        <v>454</v>
      </c>
      <c r="B304" s="218" t="s">
        <v>455</v>
      </c>
      <c r="C304" s="185">
        <v>457142</v>
      </c>
      <c r="D304" s="217" t="s">
        <v>13</v>
      </c>
      <c r="E304" s="216"/>
      <c r="F304" s="215"/>
      <c r="G304" s="116" t="s">
        <v>25</v>
      </c>
      <c r="H304" s="116" t="s">
        <v>26</v>
      </c>
      <c r="I304" s="116" t="s">
        <v>49</v>
      </c>
      <c r="J304" s="117" t="s">
        <v>27</v>
      </c>
      <c r="K304" s="116" t="s">
        <v>18</v>
      </c>
      <c r="L304" s="116"/>
      <c r="M304" s="181"/>
      <c r="N304" s="181"/>
      <c r="O304" s="181"/>
      <c r="P304" s="181"/>
      <c r="Q304" s="180">
        <v>44507</v>
      </c>
      <c r="R304" s="180">
        <v>44536</v>
      </c>
      <c r="S304" s="124">
        <f t="shared" si="9"/>
        <v>44543</v>
      </c>
      <c r="T304" s="123">
        <f t="shared" si="10"/>
        <v>3</v>
      </c>
      <c r="U304" s="131">
        <v>4861.29</v>
      </c>
      <c r="V304" s="120">
        <v>2223570</v>
      </c>
      <c r="W304" s="179">
        <v>44552</v>
      </c>
      <c r="X304" s="178">
        <v>4525.72</v>
      </c>
      <c r="Y304" s="177"/>
      <c r="Z304" s="176" t="s">
        <v>353</v>
      </c>
      <c r="AA304" s="175" t="s">
        <v>353</v>
      </c>
      <c r="AB304" s="175" t="s">
        <v>353</v>
      </c>
      <c r="AC304" s="116" t="s">
        <v>781</v>
      </c>
      <c r="AD304" s="214" t="s">
        <v>1646</v>
      </c>
      <c r="AE304" s="119" t="s">
        <v>1645</v>
      </c>
      <c r="AF304" s="183" t="s">
        <v>1644</v>
      </c>
      <c r="AG304" s="117" t="s">
        <v>1028</v>
      </c>
      <c r="AH304" s="117" t="s">
        <v>1020</v>
      </c>
      <c r="AI304" s="117" t="s">
        <v>2521</v>
      </c>
      <c r="AJ304" s="117">
        <v>2</v>
      </c>
      <c r="AK304" s="116"/>
      <c r="AL304" s="117"/>
      <c r="AM304" s="117"/>
      <c r="AN304" s="116"/>
      <c r="AO304" s="111">
        <v>13027</v>
      </c>
      <c r="AP304" s="111">
        <v>13027</v>
      </c>
      <c r="AQ304" s="110"/>
      <c r="AR304" s="109" t="s">
        <v>1010</v>
      </c>
      <c r="AS304" s="109"/>
      <c r="AT304" s="109"/>
      <c r="AU304" s="109"/>
      <c r="AV304" s="109"/>
    </row>
    <row r="305" spans="1:48" s="142" customFormat="1" ht="15" customHeight="1">
      <c r="A305" s="119" t="s">
        <v>456</v>
      </c>
      <c r="B305" s="187" t="s">
        <v>457</v>
      </c>
      <c r="C305" s="185">
        <v>457890</v>
      </c>
      <c r="D305" s="173" t="s">
        <v>48</v>
      </c>
      <c r="E305" s="119"/>
      <c r="F305" s="145"/>
      <c r="G305" s="116" t="s">
        <v>14</v>
      </c>
      <c r="H305" s="116" t="s">
        <v>458</v>
      </c>
      <c r="I305" s="116" t="s">
        <v>16</v>
      </c>
      <c r="J305" s="118" t="s">
        <v>17</v>
      </c>
      <c r="K305" s="119"/>
      <c r="L305" s="119"/>
      <c r="M305" s="120"/>
      <c r="N305" s="120"/>
      <c r="O305" s="120"/>
      <c r="P305" s="120"/>
      <c r="Q305" s="180">
        <v>44641</v>
      </c>
      <c r="R305" s="180">
        <v>44671</v>
      </c>
      <c r="S305" s="124">
        <f t="shared" ref="S305:S368" si="11">R305+7</f>
        <v>44678</v>
      </c>
      <c r="T305" s="123">
        <f t="shared" si="10"/>
        <v>5</v>
      </c>
      <c r="U305" s="190">
        <v>8415.36</v>
      </c>
      <c r="V305" s="122">
        <v>2260975</v>
      </c>
      <c r="W305" s="179">
        <v>44672</v>
      </c>
      <c r="X305" s="178">
        <v>8437</v>
      </c>
      <c r="Y305" s="177"/>
      <c r="Z305" s="176"/>
      <c r="AA305" s="175"/>
      <c r="AB305" s="175"/>
      <c r="AC305" s="116" t="s">
        <v>781</v>
      </c>
      <c r="AD305" s="116"/>
      <c r="AE305" s="183" t="s">
        <v>1643</v>
      </c>
      <c r="AF305" s="183" t="s">
        <v>1642</v>
      </c>
      <c r="AG305" s="117" t="s">
        <v>1028</v>
      </c>
      <c r="AH305" s="117" t="s">
        <v>1017</v>
      </c>
      <c r="AI305" s="117" t="s">
        <v>2521</v>
      </c>
      <c r="AJ305" s="117">
        <v>2</v>
      </c>
      <c r="AK305" s="116"/>
      <c r="AL305" s="117"/>
      <c r="AM305" s="117"/>
      <c r="AN305" s="116"/>
      <c r="AO305" s="111">
        <v>46243</v>
      </c>
      <c r="AP305" s="111">
        <v>46243</v>
      </c>
      <c r="AQ305" s="110"/>
      <c r="AR305" s="109">
        <v>12</v>
      </c>
      <c r="AS305" s="109" t="s">
        <v>1641</v>
      </c>
      <c r="AT305" s="109" t="s">
        <v>1640</v>
      </c>
      <c r="AU305" s="109">
        <v>88402174</v>
      </c>
      <c r="AV305" s="153" t="s">
        <v>1639</v>
      </c>
    </row>
    <row r="306" spans="1:48" s="142" customFormat="1" ht="15" customHeight="1">
      <c r="A306" s="119" t="s">
        <v>459</v>
      </c>
      <c r="B306" s="187"/>
      <c r="C306" s="202" t="s">
        <v>359</v>
      </c>
      <c r="D306" s="173" t="s">
        <v>341</v>
      </c>
      <c r="E306" s="119"/>
      <c r="F306" s="145"/>
      <c r="G306" s="119" t="s">
        <v>38</v>
      </c>
      <c r="H306" s="116" t="s">
        <v>460</v>
      </c>
      <c r="I306" s="116" t="s">
        <v>20</v>
      </c>
      <c r="J306" s="118" t="s">
        <v>17</v>
      </c>
      <c r="K306" s="116"/>
      <c r="L306" s="116"/>
      <c r="M306" s="181"/>
      <c r="N306" s="181"/>
      <c r="O306" s="181"/>
      <c r="P306" s="181"/>
      <c r="Q306" s="180"/>
      <c r="R306" s="180"/>
      <c r="S306" s="124">
        <f t="shared" si="11"/>
        <v>7</v>
      </c>
      <c r="T306" s="123">
        <f t="shared" si="10"/>
        <v>1</v>
      </c>
      <c r="U306" s="196"/>
      <c r="V306" s="150"/>
      <c r="W306" s="179"/>
      <c r="X306" s="178"/>
      <c r="Y306" s="177"/>
      <c r="Z306" s="176"/>
      <c r="AA306" s="175"/>
      <c r="AB306" s="175"/>
      <c r="AC306" s="116"/>
      <c r="AD306" s="116"/>
      <c r="AE306" s="119"/>
      <c r="AF306" s="119"/>
      <c r="AG306" s="117" t="s">
        <v>2521</v>
      </c>
      <c r="AH306" s="117" t="s">
        <v>2521</v>
      </c>
      <c r="AI306" s="117" t="s">
        <v>2521</v>
      </c>
      <c r="AJ306" s="117">
        <v>2</v>
      </c>
      <c r="AK306" s="116"/>
      <c r="AL306" s="117"/>
      <c r="AM306" s="117"/>
      <c r="AN306" s="116"/>
      <c r="AO306" s="111" t="s">
        <v>1010</v>
      </c>
      <c r="AP306" s="111" t="s">
        <v>1010</v>
      </c>
      <c r="AQ306" s="110" t="s">
        <v>1045</v>
      </c>
      <c r="AR306" s="111" t="s">
        <v>1010</v>
      </c>
      <c r="AS306" s="109"/>
      <c r="AT306" s="109"/>
      <c r="AU306" s="109"/>
      <c r="AV306" s="109"/>
    </row>
    <row r="307" spans="1:48" s="142" customFormat="1" ht="15" customHeight="1">
      <c r="A307" s="116" t="s">
        <v>461</v>
      </c>
      <c r="B307" s="186" t="s">
        <v>462</v>
      </c>
      <c r="C307" s="185">
        <v>199743</v>
      </c>
      <c r="D307" s="184" t="s">
        <v>48</v>
      </c>
      <c r="E307" s="183"/>
      <c r="F307" s="182"/>
      <c r="G307" s="116" t="s">
        <v>25</v>
      </c>
      <c r="H307" s="116" t="s">
        <v>26</v>
      </c>
      <c r="I307" s="116" t="s">
        <v>49</v>
      </c>
      <c r="J307" s="117" t="s">
        <v>27</v>
      </c>
      <c r="K307" s="116" t="s">
        <v>18</v>
      </c>
      <c r="L307" s="116"/>
      <c r="M307" s="181"/>
      <c r="N307" s="181"/>
      <c r="O307" s="181"/>
      <c r="P307" s="181"/>
      <c r="Q307" s="175">
        <v>43293</v>
      </c>
      <c r="R307" s="175">
        <v>43476</v>
      </c>
      <c r="S307" s="124">
        <f t="shared" si="11"/>
        <v>43483</v>
      </c>
      <c r="T307" s="123">
        <f t="shared" si="10"/>
        <v>3</v>
      </c>
      <c r="U307" s="178" t="s">
        <v>1638</v>
      </c>
      <c r="V307" s="191"/>
      <c r="W307" s="188">
        <v>43606</v>
      </c>
      <c r="X307" s="178">
        <v>649.70000000000005</v>
      </c>
      <c r="Y307" s="177"/>
      <c r="Z307" s="176" t="s">
        <v>353</v>
      </c>
      <c r="AA307" s="175" t="s">
        <v>353</v>
      </c>
      <c r="AB307" s="175" t="s">
        <v>353</v>
      </c>
      <c r="AC307" s="116" t="s">
        <v>781</v>
      </c>
      <c r="AD307" s="116"/>
      <c r="AE307" s="116" t="s">
        <v>1637</v>
      </c>
      <c r="AF307" s="116" t="s">
        <v>1228</v>
      </c>
      <c r="AG307" s="117" t="s">
        <v>1035</v>
      </c>
      <c r="AH307" s="117" t="s">
        <v>1020</v>
      </c>
      <c r="AI307" s="117" t="s">
        <v>2521</v>
      </c>
      <c r="AJ307" s="117">
        <v>2</v>
      </c>
      <c r="AK307" s="116"/>
      <c r="AL307" s="117"/>
      <c r="AM307" s="117"/>
      <c r="AN307" s="116"/>
      <c r="AO307" s="111">
        <v>43251</v>
      </c>
      <c r="AP307" s="111" t="s">
        <v>1010</v>
      </c>
      <c r="AQ307" s="110" t="s">
        <v>1035</v>
      </c>
      <c r="AR307" s="109" t="s">
        <v>1010</v>
      </c>
      <c r="AS307" s="109"/>
      <c r="AT307" s="109"/>
      <c r="AU307" s="109"/>
      <c r="AV307" s="109"/>
    </row>
    <row r="308" spans="1:48" s="142" customFormat="1" ht="15" customHeight="1">
      <c r="A308" s="116" t="s">
        <v>1636</v>
      </c>
      <c r="B308" s="187" t="s">
        <v>463</v>
      </c>
      <c r="C308" s="185">
        <v>106433</v>
      </c>
      <c r="D308" s="173" t="s">
        <v>48</v>
      </c>
      <c r="E308" s="119"/>
      <c r="F308" s="145"/>
      <c r="G308" s="116" t="s">
        <v>14</v>
      </c>
      <c r="H308" s="116" t="s">
        <v>83</v>
      </c>
      <c r="I308" s="116" t="s">
        <v>20</v>
      </c>
      <c r="J308" s="117" t="s">
        <v>17</v>
      </c>
      <c r="K308" s="116" t="s">
        <v>18</v>
      </c>
      <c r="L308" s="116"/>
      <c r="M308" s="181"/>
      <c r="N308" s="181"/>
      <c r="O308" s="181"/>
      <c r="P308" s="181"/>
      <c r="Q308" s="180">
        <v>44329</v>
      </c>
      <c r="R308" s="180">
        <v>44359</v>
      </c>
      <c r="S308" s="124">
        <f t="shared" si="11"/>
        <v>44366</v>
      </c>
      <c r="T308" s="123">
        <f t="shared" si="10"/>
        <v>3</v>
      </c>
      <c r="U308" s="190">
        <v>1645</v>
      </c>
      <c r="V308" s="189"/>
      <c r="W308" s="179">
        <v>44403</v>
      </c>
      <c r="X308" s="178">
        <v>1645</v>
      </c>
      <c r="Y308" s="177"/>
      <c r="Z308" s="176" t="s">
        <v>353</v>
      </c>
      <c r="AA308" s="175" t="s">
        <v>353</v>
      </c>
      <c r="AB308" s="175" t="s">
        <v>353</v>
      </c>
      <c r="AC308" s="116" t="s">
        <v>781</v>
      </c>
      <c r="AD308" s="116"/>
      <c r="AE308" s="116" t="s">
        <v>1635</v>
      </c>
      <c r="AF308" s="116" t="s">
        <v>1586</v>
      </c>
      <c r="AG308" s="117" t="s">
        <v>1028</v>
      </c>
      <c r="AH308" s="117" t="s">
        <v>1017</v>
      </c>
      <c r="AI308" s="117" t="s">
        <v>2521</v>
      </c>
      <c r="AJ308" s="117">
        <v>2</v>
      </c>
      <c r="AK308" s="116"/>
      <c r="AL308" s="117"/>
      <c r="AM308" s="117"/>
      <c r="AN308" s="116"/>
      <c r="AO308" s="111">
        <v>44831</v>
      </c>
      <c r="AP308" s="111">
        <v>44831</v>
      </c>
      <c r="AQ308" s="110"/>
      <c r="AR308" s="109">
        <v>12</v>
      </c>
      <c r="AS308" s="109"/>
      <c r="AT308" s="109" t="s">
        <v>1634</v>
      </c>
      <c r="AU308" s="109">
        <v>9152478707</v>
      </c>
      <c r="AV308" s="153" t="s">
        <v>1633</v>
      </c>
    </row>
    <row r="309" spans="1:48" s="142" customFormat="1" ht="15" customHeight="1">
      <c r="A309" s="116" t="s">
        <v>464</v>
      </c>
      <c r="B309" s="187" t="s">
        <v>465</v>
      </c>
      <c r="C309" s="185">
        <v>106597</v>
      </c>
      <c r="D309" s="173" t="s">
        <v>13</v>
      </c>
      <c r="E309" s="119"/>
      <c r="F309" s="145"/>
      <c r="G309" s="116" t="s">
        <v>38</v>
      </c>
      <c r="H309" s="116" t="s">
        <v>15</v>
      </c>
      <c r="I309" s="116" t="s">
        <v>20</v>
      </c>
      <c r="J309" s="117" t="s">
        <v>17</v>
      </c>
      <c r="K309" s="116" t="s">
        <v>18</v>
      </c>
      <c r="L309" s="116"/>
      <c r="M309" s="181"/>
      <c r="N309" s="181"/>
      <c r="O309" s="181"/>
      <c r="P309" s="181"/>
      <c r="Q309" s="180">
        <v>43838</v>
      </c>
      <c r="R309" s="180">
        <v>43868</v>
      </c>
      <c r="S309" s="124">
        <f t="shared" si="11"/>
        <v>43875</v>
      </c>
      <c r="T309" s="123">
        <f t="shared" si="10"/>
        <v>3</v>
      </c>
      <c r="U309" s="131">
        <v>687.6</v>
      </c>
      <c r="V309" s="120">
        <v>2223592</v>
      </c>
      <c r="W309" s="179">
        <v>44552</v>
      </c>
      <c r="X309" s="178">
        <v>1049.2</v>
      </c>
      <c r="Y309" s="177"/>
      <c r="Z309" s="176" t="s">
        <v>353</v>
      </c>
      <c r="AA309" s="175" t="s">
        <v>353</v>
      </c>
      <c r="AB309" s="175" t="s">
        <v>353</v>
      </c>
      <c r="AC309" s="116" t="s">
        <v>781</v>
      </c>
      <c r="AD309" s="116"/>
      <c r="AE309" s="116" t="s">
        <v>353</v>
      </c>
      <c r="AF309" s="116" t="s">
        <v>353</v>
      </c>
      <c r="AG309" s="117" t="s">
        <v>2521</v>
      </c>
      <c r="AH309" s="117" t="s">
        <v>2521</v>
      </c>
      <c r="AI309" s="117" t="s">
        <v>2521</v>
      </c>
      <c r="AJ309" s="117">
        <v>2</v>
      </c>
      <c r="AK309" s="116"/>
      <c r="AL309" s="117"/>
      <c r="AM309" s="117"/>
      <c r="AN309" s="116"/>
      <c r="AO309" s="111" t="s">
        <v>1010</v>
      </c>
      <c r="AP309" s="111" t="s">
        <v>1010</v>
      </c>
      <c r="AQ309" s="110" t="s">
        <v>1045</v>
      </c>
      <c r="AR309" s="111" t="s">
        <v>1010</v>
      </c>
      <c r="AS309" s="109"/>
      <c r="AT309" s="109"/>
      <c r="AU309" s="109"/>
      <c r="AV309" s="109"/>
    </row>
    <row r="310" spans="1:48" s="142" customFormat="1" ht="15" customHeight="1">
      <c r="A310" s="116" t="s">
        <v>1632</v>
      </c>
      <c r="B310" s="187" t="s">
        <v>466</v>
      </c>
      <c r="C310" s="212">
        <v>106599</v>
      </c>
      <c r="D310" s="173" t="s">
        <v>30</v>
      </c>
      <c r="E310" s="119"/>
      <c r="F310" s="145"/>
      <c r="G310" s="116" t="s">
        <v>14</v>
      </c>
      <c r="H310" s="116" t="s">
        <v>113</v>
      </c>
      <c r="I310" s="116" t="s">
        <v>20</v>
      </c>
      <c r="J310" s="117" t="s">
        <v>17</v>
      </c>
      <c r="K310" s="116" t="s">
        <v>215</v>
      </c>
      <c r="L310" s="116"/>
      <c r="M310" s="181"/>
      <c r="N310" s="181"/>
      <c r="O310" s="181"/>
      <c r="P310" s="181"/>
      <c r="Q310" s="211">
        <v>2008</v>
      </c>
      <c r="R310" s="211">
        <v>2015</v>
      </c>
      <c r="S310" s="124">
        <f t="shared" si="11"/>
        <v>2022</v>
      </c>
      <c r="T310" s="123">
        <f t="shared" si="10"/>
        <v>3</v>
      </c>
      <c r="U310" s="190" t="s">
        <v>1631</v>
      </c>
      <c r="V310" s="210"/>
      <c r="W310" s="179">
        <v>42842</v>
      </c>
      <c r="X310" s="178">
        <v>682.5</v>
      </c>
      <c r="Y310" s="177"/>
      <c r="Z310" s="176" t="s">
        <v>353</v>
      </c>
      <c r="AA310" s="175" t="s">
        <v>353</v>
      </c>
      <c r="AB310" s="175" t="s">
        <v>353</v>
      </c>
      <c r="AC310" s="116" t="s">
        <v>781</v>
      </c>
      <c r="AD310" s="116" t="s">
        <v>1630</v>
      </c>
      <c r="AE310" s="116" t="s">
        <v>1629</v>
      </c>
      <c r="AF310" s="116" t="s">
        <v>1586</v>
      </c>
      <c r="AG310" s="117" t="s">
        <v>1028</v>
      </c>
      <c r="AH310" s="117" t="s">
        <v>1017</v>
      </c>
      <c r="AI310" s="117" t="s">
        <v>2521</v>
      </c>
      <c r="AJ310" s="117">
        <v>2</v>
      </c>
      <c r="AK310" s="116"/>
      <c r="AL310" s="117"/>
      <c r="AM310" s="117"/>
      <c r="AN310" s="116"/>
      <c r="AO310" s="111">
        <v>44666</v>
      </c>
      <c r="AP310" s="111">
        <v>44666</v>
      </c>
      <c r="AQ310" s="110"/>
      <c r="AR310" s="109">
        <v>12</v>
      </c>
      <c r="AS310" s="109"/>
      <c r="AT310" s="109" t="s">
        <v>1628</v>
      </c>
      <c r="AU310" s="109">
        <v>88562103</v>
      </c>
      <c r="AV310" s="153" t="s">
        <v>1627</v>
      </c>
    </row>
    <row r="311" spans="1:48" s="142" customFormat="1" ht="15" customHeight="1">
      <c r="A311" s="119" t="s">
        <v>467</v>
      </c>
      <c r="B311" s="187" t="s">
        <v>369</v>
      </c>
      <c r="C311" s="185">
        <v>458861</v>
      </c>
      <c r="D311" s="173" t="s">
        <v>48</v>
      </c>
      <c r="E311" s="119"/>
      <c r="F311" s="145"/>
      <c r="G311" s="116" t="s">
        <v>38</v>
      </c>
      <c r="H311" s="116" t="s">
        <v>458</v>
      </c>
      <c r="I311" s="116" t="s">
        <v>16</v>
      </c>
      <c r="J311" s="118" t="s">
        <v>17</v>
      </c>
      <c r="K311" s="119" t="s">
        <v>18</v>
      </c>
      <c r="L311" s="119"/>
      <c r="M311" s="120"/>
      <c r="N311" s="120"/>
      <c r="O311" s="120"/>
      <c r="P311" s="120"/>
      <c r="Q311" s="175"/>
      <c r="R311" s="175"/>
      <c r="S311" s="124">
        <f t="shared" si="11"/>
        <v>7</v>
      </c>
      <c r="T311" s="123">
        <f t="shared" si="10"/>
        <v>1</v>
      </c>
      <c r="U311" s="201"/>
      <c r="V311" s="200"/>
      <c r="W311" s="188"/>
      <c r="X311" s="178"/>
      <c r="Y311" s="177"/>
      <c r="Z311" s="176"/>
      <c r="AA311" s="175"/>
      <c r="AB311" s="175"/>
      <c r="AC311" s="116"/>
      <c r="AD311" s="116"/>
      <c r="AE311" s="116" t="s">
        <v>1626</v>
      </c>
      <c r="AF311" s="116" t="s">
        <v>1568</v>
      </c>
      <c r="AG311" s="117" t="s">
        <v>1028</v>
      </c>
      <c r="AH311" s="117" t="s">
        <v>1017</v>
      </c>
      <c r="AI311" s="117" t="s">
        <v>2521</v>
      </c>
      <c r="AJ311" s="117">
        <v>2</v>
      </c>
      <c r="AK311" s="116"/>
      <c r="AL311" s="117"/>
      <c r="AM311" s="117"/>
      <c r="AN311" s="199"/>
      <c r="AO311" s="111">
        <v>46667</v>
      </c>
      <c r="AP311" s="111">
        <v>46667</v>
      </c>
      <c r="AQ311" s="110"/>
      <c r="AR311" s="109">
        <v>12</v>
      </c>
      <c r="AS311" s="109"/>
      <c r="AT311" s="109"/>
      <c r="AU311" s="109"/>
      <c r="AV311" s="109"/>
    </row>
    <row r="312" spans="1:48" s="142" customFormat="1" ht="15" customHeight="1">
      <c r="A312" s="116" t="s">
        <v>1625</v>
      </c>
      <c r="B312" s="187" t="s">
        <v>468</v>
      </c>
      <c r="C312" s="185">
        <v>106688</v>
      </c>
      <c r="D312" s="173" t="s">
        <v>48</v>
      </c>
      <c r="E312" s="119"/>
      <c r="F312" s="145"/>
      <c r="G312" s="116" t="s">
        <v>38</v>
      </c>
      <c r="H312" s="116" t="s">
        <v>83</v>
      </c>
      <c r="I312" s="116" t="s">
        <v>20</v>
      </c>
      <c r="J312" s="117" t="s">
        <v>17</v>
      </c>
      <c r="K312" s="116" t="s">
        <v>18</v>
      </c>
      <c r="L312" s="116"/>
      <c r="M312" s="181"/>
      <c r="N312" s="181"/>
      <c r="O312" s="181"/>
      <c r="P312" s="181"/>
      <c r="Q312" s="180">
        <v>44210</v>
      </c>
      <c r="R312" s="180">
        <v>44240</v>
      </c>
      <c r="S312" s="124">
        <f t="shared" si="11"/>
        <v>44247</v>
      </c>
      <c r="T312" s="123">
        <f t="shared" si="10"/>
        <v>3</v>
      </c>
      <c r="U312" s="190">
        <v>600.29999999999995</v>
      </c>
      <c r="V312" s="189"/>
      <c r="W312" s="179">
        <v>44319</v>
      </c>
      <c r="X312" s="178">
        <v>600.29999999999995</v>
      </c>
      <c r="Y312" s="177"/>
      <c r="Z312" s="176" t="s">
        <v>353</v>
      </c>
      <c r="AA312" s="175" t="s">
        <v>353</v>
      </c>
      <c r="AB312" s="175" t="s">
        <v>353</v>
      </c>
      <c r="AC312" s="116" t="s">
        <v>781</v>
      </c>
      <c r="AD312" s="195" t="s">
        <v>1624</v>
      </c>
      <c r="AE312" s="116" t="s">
        <v>1623</v>
      </c>
      <c r="AF312" s="116" t="s">
        <v>788</v>
      </c>
      <c r="AG312" s="117" t="s">
        <v>1028</v>
      </c>
      <c r="AH312" s="117" t="s">
        <v>1017</v>
      </c>
      <c r="AI312" s="117" t="s">
        <v>2521</v>
      </c>
      <c r="AJ312" s="117">
        <v>2</v>
      </c>
      <c r="AK312" s="116"/>
      <c r="AL312" s="117">
        <v>12</v>
      </c>
      <c r="AM312" s="117"/>
      <c r="AN312" s="159">
        <v>10545897.32</v>
      </c>
      <c r="AO312" s="111">
        <v>44698</v>
      </c>
      <c r="AP312" s="111">
        <v>44698</v>
      </c>
      <c r="AQ312" s="110"/>
      <c r="AR312" s="109">
        <v>6</v>
      </c>
      <c r="AS312" s="109"/>
      <c r="AT312" s="109"/>
      <c r="AU312" s="109"/>
      <c r="AV312" s="109"/>
    </row>
    <row r="313" spans="1:48" s="142" customFormat="1" ht="15" customHeight="1">
      <c r="A313" s="116" t="s">
        <v>1622</v>
      </c>
      <c r="B313" s="187" t="s">
        <v>1620</v>
      </c>
      <c r="C313" s="185">
        <v>106691</v>
      </c>
      <c r="D313" s="173" t="s">
        <v>48</v>
      </c>
      <c r="E313" s="119"/>
      <c r="F313" s="145"/>
      <c r="G313" s="116" t="s">
        <v>38</v>
      </c>
      <c r="H313" s="116" t="s">
        <v>83</v>
      </c>
      <c r="I313" s="116" t="s">
        <v>20</v>
      </c>
      <c r="J313" s="117" t="s">
        <v>17</v>
      </c>
      <c r="K313" s="116" t="s">
        <v>18</v>
      </c>
      <c r="L313" s="116"/>
      <c r="M313" s="209">
        <v>8273</v>
      </c>
      <c r="N313" s="209">
        <v>8385</v>
      </c>
      <c r="O313" s="208">
        <v>112</v>
      </c>
      <c r="P313" s="207">
        <v>12</v>
      </c>
      <c r="Q313" s="180">
        <v>44508</v>
      </c>
      <c r="R313" s="180">
        <v>44568</v>
      </c>
      <c r="S313" s="124">
        <f t="shared" si="11"/>
        <v>44575</v>
      </c>
      <c r="T313" s="123">
        <f t="shared" si="10"/>
        <v>3</v>
      </c>
      <c r="U313" s="205">
        <v>1344</v>
      </c>
      <c r="V313" s="120">
        <v>2275937</v>
      </c>
      <c r="W313" s="206">
        <v>44717</v>
      </c>
      <c r="X313" s="205">
        <v>672</v>
      </c>
      <c r="Y313" s="177"/>
      <c r="Z313" s="176" t="s">
        <v>353</v>
      </c>
      <c r="AA313" s="175" t="s">
        <v>353</v>
      </c>
      <c r="AB313" s="175">
        <v>2</v>
      </c>
      <c r="AC313" s="116" t="s">
        <v>781</v>
      </c>
      <c r="AD313" s="116" t="s">
        <v>1619</v>
      </c>
      <c r="AE313" s="116" t="s">
        <v>1618</v>
      </c>
      <c r="AF313" s="116" t="s">
        <v>1036</v>
      </c>
      <c r="AG313" s="117" t="s">
        <v>1035</v>
      </c>
      <c r="AH313" s="117" t="s">
        <v>1020</v>
      </c>
      <c r="AI313" s="117" t="s">
        <v>2521</v>
      </c>
      <c r="AJ313" s="117">
        <v>2</v>
      </c>
      <c r="AK313" s="116"/>
      <c r="AL313" s="117"/>
      <c r="AM313" s="117"/>
      <c r="AN313" s="116"/>
      <c r="AO313" s="111">
        <v>39225</v>
      </c>
      <c r="AP313" s="111" t="s">
        <v>1010</v>
      </c>
      <c r="AQ313" s="110" t="s">
        <v>1035</v>
      </c>
      <c r="AR313" s="109" t="s">
        <v>1010</v>
      </c>
      <c r="AS313" s="109"/>
      <c r="AT313" s="109" t="s">
        <v>1617</v>
      </c>
      <c r="AU313" s="109">
        <v>9295141154</v>
      </c>
      <c r="AV313" s="153" t="s">
        <v>1616</v>
      </c>
    </row>
    <row r="314" spans="1:48" s="142" customFormat="1" ht="15" customHeight="1">
      <c r="A314" s="116" t="s">
        <v>1621</v>
      </c>
      <c r="B314" s="187" t="s">
        <v>1620</v>
      </c>
      <c r="C314" s="185">
        <v>106691</v>
      </c>
      <c r="D314" s="173" t="s">
        <v>48</v>
      </c>
      <c r="E314" s="119"/>
      <c r="F314" s="145"/>
      <c r="G314" s="116" t="s">
        <v>38</v>
      </c>
      <c r="H314" s="116" t="s">
        <v>83</v>
      </c>
      <c r="I314" s="116" t="s">
        <v>20</v>
      </c>
      <c r="J314" s="117" t="s">
        <v>17</v>
      </c>
      <c r="K314" s="116" t="s">
        <v>18</v>
      </c>
      <c r="L314" s="116"/>
      <c r="M314" s="181"/>
      <c r="N314" s="181"/>
      <c r="O314" s="181"/>
      <c r="P314" s="181"/>
      <c r="Q314" s="180">
        <v>44324</v>
      </c>
      <c r="R314" s="180">
        <v>44446</v>
      </c>
      <c r="S314" s="124">
        <f t="shared" si="11"/>
        <v>44453</v>
      </c>
      <c r="T314" s="123">
        <f t="shared" si="10"/>
        <v>3</v>
      </c>
      <c r="U314" s="131">
        <v>7812</v>
      </c>
      <c r="V314" s="120">
        <v>2220229</v>
      </c>
      <c r="W314" s="179">
        <v>44543</v>
      </c>
      <c r="X314" s="178">
        <v>1944</v>
      </c>
      <c r="Y314" s="177"/>
      <c r="Z314" s="176" t="s">
        <v>353</v>
      </c>
      <c r="AA314" s="175" t="s">
        <v>353</v>
      </c>
      <c r="AB314" s="175" t="s">
        <v>353</v>
      </c>
      <c r="AC314" s="116" t="s">
        <v>781</v>
      </c>
      <c r="AD314" s="116" t="s">
        <v>1619</v>
      </c>
      <c r="AE314" s="116" t="s">
        <v>1618</v>
      </c>
      <c r="AF314" s="116" t="s">
        <v>1036</v>
      </c>
      <c r="AG314" s="117" t="s">
        <v>1035</v>
      </c>
      <c r="AH314" s="117" t="s">
        <v>1020</v>
      </c>
      <c r="AI314" s="117" t="s">
        <v>2521</v>
      </c>
      <c r="AJ314" s="117">
        <v>2</v>
      </c>
      <c r="AK314" s="116"/>
      <c r="AL314" s="117"/>
      <c r="AM314" s="117"/>
      <c r="AN314" s="116"/>
      <c r="AO314" s="111">
        <v>39225</v>
      </c>
      <c r="AP314" s="111" t="s">
        <v>1010</v>
      </c>
      <c r="AQ314" s="110" t="s">
        <v>1035</v>
      </c>
      <c r="AR314" s="109" t="s">
        <v>1010</v>
      </c>
      <c r="AS314" s="109"/>
      <c r="AT314" s="109" t="s">
        <v>1617</v>
      </c>
      <c r="AU314" s="109">
        <v>9295141154</v>
      </c>
      <c r="AV314" s="153" t="s">
        <v>1616</v>
      </c>
    </row>
    <row r="315" spans="1:48" s="142" customFormat="1" ht="15" customHeight="1">
      <c r="A315" s="116" t="s">
        <v>469</v>
      </c>
      <c r="B315" s="186" t="s">
        <v>470</v>
      </c>
      <c r="C315" s="185">
        <v>106693</v>
      </c>
      <c r="D315" s="184" t="s">
        <v>48</v>
      </c>
      <c r="E315" s="183"/>
      <c r="F315" s="182"/>
      <c r="G315" s="116" t="s">
        <v>25</v>
      </c>
      <c r="H315" s="116" t="s">
        <v>26</v>
      </c>
      <c r="I315" s="116" t="s">
        <v>49</v>
      </c>
      <c r="J315" s="117" t="s">
        <v>27</v>
      </c>
      <c r="K315" s="116" t="s">
        <v>18</v>
      </c>
      <c r="L315" s="116"/>
      <c r="M315" s="181"/>
      <c r="N315" s="181"/>
      <c r="O315" s="181"/>
      <c r="P315" s="181"/>
      <c r="Q315" s="175">
        <v>44190</v>
      </c>
      <c r="R315" s="175">
        <v>44221</v>
      </c>
      <c r="S315" s="124">
        <f t="shared" si="11"/>
        <v>44228</v>
      </c>
      <c r="T315" s="123">
        <f t="shared" si="10"/>
        <v>1</v>
      </c>
      <c r="U315" s="178">
        <v>421.36</v>
      </c>
      <c r="V315" s="204"/>
      <c r="W315" s="188">
        <v>44369</v>
      </c>
      <c r="X315" s="178">
        <v>421.36</v>
      </c>
      <c r="Y315" s="177"/>
      <c r="Z315" s="176" t="s">
        <v>353</v>
      </c>
      <c r="AA315" s="175" t="s">
        <v>353</v>
      </c>
      <c r="AB315" s="175" t="s">
        <v>353</v>
      </c>
      <c r="AC315" s="116" t="s">
        <v>781</v>
      </c>
      <c r="AD315" s="116"/>
      <c r="AE315" s="116" t="s">
        <v>1615</v>
      </c>
      <c r="AF315" s="116" t="s">
        <v>1036</v>
      </c>
      <c r="AG315" s="117" t="s">
        <v>1035</v>
      </c>
      <c r="AH315" s="117" t="s">
        <v>1020</v>
      </c>
      <c r="AI315" s="117" t="s">
        <v>2521</v>
      </c>
      <c r="AJ315" s="117">
        <v>2</v>
      </c>
      <c r="AK315" s="116"/>
      <c r="AL315" s="117"/>
      <c r="AM315" s="117"/>
      <c r="AN315" s="116"/>
      <c r="AO315" s="111">
        <v>44377</v>
      </c>
      <c r="AP315" s="111" t="s">
        <v>1010</v>
      </c>
      <c r="AQ315" s="110" t="s">
        <v>1035</v>
      </c>
      <c r="AR315" s="109" t="s">
        <v>1010</v>
      </c>
      <c r="AS315" s="109"/>
      <c r="AT315" s="109"/>
      <c r="AU315" s="109"/>
      <c r="AV315" s="109"/>
    </row>
    <row r="316" spans="1:48" s="142" customFormat="1" ht="15" customHeight="1">
      <c r="A316" s="116" t="s">
        <v>1614</v>
      </c>
      <c r="B316" s="198" t="s">
        <v>471</v>
      </c>
      <c r="C316" s="185">
        <v>106740</v>
      </c>
      <c r="D316" s="197" t="s">
        <v>357</v>
      </c>
      <c r="E316" s="116"/>
      <c r="F316" s="116"/>
      <c r="G316" s="116" t="s">
        <v>25</v>
      </c>
      <c r="H316" s="116" t="s">
        <v>69</v>
      </c>
      <c r="I316" s="116" t="s">
        <v>16</v>
      </c>
      <c r="J316" s="117" t="s">
        <v>353</v>
      </c>
      <c r="K316" s="116" t="s">
        <v>18</v>
      </c>
      <c r="L316" s="116"/>
      <c r="M316" s="181"/>
      <c r="N316" s="181"/>
      <c r="O316" s="181"/>
      <c r="P316" s="181"/>
      <c r="Q316" s="180">
        <v>44526</v>
      </c>
      <c r="R316" s="180">
        <v>44555</v>
      </c>
      <c r="S316" s="124">
        <f t="shared" si="11"/>
        <v>44562</v>
      </c>
      <c r="T316" s="123">
        <f t="shared" si="10"/>
        <v>1</v>
      </c>
      <c r="U316" s="190">
        <v>762</v>
      </c>
      <c r="V316" s="122">
        <v>2237613</v>
      </c>
      <c r="W316" s="179">
        <v>44602</v>
      </c>
      <c r="X316" s="178">
        <v>768.75</v>
      </c>
      <c r="Y316" s="177"/>
      <c r="Z316" s="176" t="s">
        <v>353</v>
      </c>
      <c r="AA316" s="175" t="s">
        <v>353</v>
      </c>
      <c r="AB316" s="175" t="s">
        <v>353</v>
      </c>
      <c r="AC316" s="116" t="s">
        <v>781</v>
      </c>
      <c r="AD316" s="116"/>
      <c r="AE316" s="116" t="s">
        <v>1613</v>
      </c>
      <c r="AF316" s="116" t="s">
        <v>1560</v>
      </c>
      <c r="AG316" s="117" t="s">
        <v>1028</v>
      </c>
      <c r="AH316" s="117" t="s">
        <v>1017</v>
      </c>
      <c r="AI316" s="117" t="s">
        <v>2521</v>
      </c>
      <c r="AJ316" s="117">
        <v>2</v>
      </c>
      <c r="AK316" s="116"/>
      <c r="AL316" s="117"/>
      <c r="AM316" s="117"/>
      <c r="AN316" s="116"/>
      <c r="AO316" s="111">
        <v>44597</v>
      </c>
      <c r="AP316" s="111">
        <v>44597</v>
      </c>
      <c r="AQ316" s="110"/>
      <c r="AR316" s="109">
        <v>12</v>
      </c>
      <c r="AS316" s="109"/>
      <c r="AT316" s="109"/>
      <c r="AU316" s="109"/>
      <c r="AV316" s="109"/>
    </row>
    <row r="317" spans="1:48" s="142" customFormat="1" ht="15" customHeight="1">
      <c r="A317" s="116" t="s">
        <v>472</v>
      </c>
      <c r="B317" s="187" t="s">
        <v>386</v>
      </c>
      <c r="C317" s="185">
        <v>106778</v>
      </c>
      <c r="D317" s="173" t="s">
        <v>13</v>
      </c>
      <c r="E317" s="119"/>
      <c r="F317" s="145"/>
      <c r="G317" s="116" t="s">
        <v>38</v>
      </c>
      <c r="H317" s="116" t="s">
        <v>15</v>
      </c>
      <c r="I317" s="116" t="s">
        <v>20</v>
      </c>
      <c r="J317" s="117" t="s">
        <v>17</v>
      </c>
      <c r="K317" s="116" t="s">
        <v>18</v>
      </c>
      <c r="L317" s="116"/>
      <c r="M317" s="181"/>
      <c r="N317" s="181"/>
      <c r="O317" s="181"/>
      <c r="P317" s="181"/>
      <c r="Q317" s="180">
        <v>44409</v>
      </c>
      <c r="R317" s="180">
        <v>44439</v>
      </c>
      <c r="S317" s="124">
        <f t="shared" si="11"/>
        <v>44446</v>
      </c>
      <c r="T317" s="123">
        <f t="shared" si="10"/>
        <v>2</v>
      </c>
      <c r="U317" s="131">
        <v>793.54</v>
      </c>
      <c r="V317" s="120">
        <v>2220538</v>
      </c>
      <c r="W317" s="179">
        <v>44544</v>
      </c>
      <c r="X317" s="178">
        <v>757.98</v>
      </c>
      <c r="Y317" s="177"/>
      <c r="Z317" s="176" t="s">
        <v>353</v>
      </c>
      <c r="AA317" s="175" t="s">
        <v>353</v>
      </c>
      <c r="AB317" s="175" t="s">
        <v>353</v>
      </c>
      <c r="AC317" s="116" t="s">
        <v>781</v>
      </c>
      <c r="AD317" s="116"/>
      <c r="AE317" s="116" t="s">
        <v>1612</v>
      </c>
      <c r="AF317" s="116" t="s">
        <v>1597</v>
      </c>
      <c r="AG317" s="117" t="s">
        <v>1028</v>
      </c>
      <c r="AH317" s="117" t="s">
        <v>1017</v>
      </c>
      <c r="AI317" s="117" t="s">
        <v>2521</v>
      </c>
      <c r="AJ317" s="117">
        <v>2</v>
      </c>
      <c r="AK317" s="116"/>
      <c r="AL317" s="117"/>
      <c r="AM317" s="117"/>
      <c r="AN317" s="116"/>
      <c r="AO317" s="111">
        <v>44854</v>
      </c>
      <c r="AP317" s="111">
        <v>44854</v>
      </c>
      <c r="AQ317" s="110"/>
      <c r="AR317" s="109">
        <v>6</v>
      </c>
      <c r="AS317" s="109"/>
      <c r="AT317" s="109"/>
      <c r="AU317" s="109"/>
      <c r="AV317" s="109"/>
    </row>
    <row r="318" spans="1:48" s="142" customFormat="1" ht="15" customHeight="1">
      <c r="A318" s="116" t="s">
        <v>1611</v>
      </c>
      <c r="B318" s="187" t="s">
        <v>473</v>
      </c>
      <c r="C318" s="185">
        <v>106782</v>
      </c>
      <c r="D318" s="173" t="s">
        <v>42</v>
      </c>
      <c r="E318" s="119"/>
      <c r="F318" s="145"/>
      <c r="G318" s="116" t="s">
        <v>14</v>
      </c>
      <c r="H318" s="116" t="s">
        <v>45</v>
      </c>
      <c r="I318" s="116" t="s">
        <v>16</v>
      </c>
      <c r="J318" s="118" t="s">
        <v>17</v>
      </c>
      <c r="K318" s="116" t="s">
        <v>18</v>
      </c>
      <c r="L318" s="116"/>
      <c r="M318" s="181"/>
      <c r="N318" s="181"/>
      <c r="O318" s="181"/>
      <c r="P318" s="181"/>
      <c r="Q318" s="180">
        <v>44246</v>
      </c>
      <c r="R318" s="180">
        <v>44458</v>
      </c>
      <c r="S318" s="124">
        <f t="shared" si="11"/>
        <v>44465</v>
      </c>
      <c r="T318" s="123">
        <f t="shared" si="10"/>
        <v>5</v>
      </c>
      <c r="U318" s="131">
        <v>9425.57</v>
      </c>
      <c r="V318" s="120">
        <v>2215998</v>
      </c>
      <c r="W318" s="179">
        <v>44531</v>
      </c>
      <c r="X318" s="178">
        <v>1286</v>
      </c>
      <c r="Y318" s="177">
        <v>2</v>
      </c>
      <c r="Z318" s="176" t="s">
        <v>353</v>
      </c>
      <c r="AA318" s="175" t="s">
        <v>353</v>
      </c>
      <c r="AB318" s="175" t="s">
        <v>353</v>
      </c>
      <c r="AC318" s="116" t="s">
        <v>781</v>
      </c>
      <c r="AD318" s="116"/>
      <c r="AE318" s="116" t="s">
        <v>1610</v>
      </c>
      <c r="AF318" s="116" t="s">
        <v>1597</v>
      </c>
      <c r="AG318" s="117" t="s">
        <v>1028</v>
      </c>
      <c r="AH318" s="117" t="s">
        <v>1017</v>
      </c>
      <c r="AI318" s="117" t="s">
        <v>2521</v>
      </c>
      <c r="AJ318" s="117">
        <v>2</v>
      </c>
      <c r="AK318" s="116"/>
      <c r="AL318" s="117"/>
      <c r="AM318" s="117"/>
      <c r="AN318" s="116"/>
      <c r="AO318" s="111">
        <v>45667</v>
      </c>
      <c r="AP318" s="111">
        <v>45667</v>
      </c>
      <c r="AQ318" s="110"/>
      <c r="AR318" s="109">
        <v>6</v>
      </c>
      <c r="AS318" s="109"/>
      <c r="AT318" s="109"/>
      <c r="AU318" s="109"/>
      <c r="AV318" s="109"/>
    </row>
    <row r="319" spans="1:48" s="142" customFormat="1" ht="15" customHeight="1">
      <c r="A319" s="116" t="s">
        <v>1609</v>
      </c>
      <c r="B319" s="186"/>
      <c r="C319" s="192">
        <v>446181</v>
      </c>
      <c r="D319" s="184" t="s">
        <v>116</v>
      </c>
      <c r="E319" s="183"/>
      <c r="F319" s="182"/>
      <c r="G319" s="116" t="s">
        <v>25</v>
      </c>
      <c r="H319" s="116" t="s">
        <v>26</v>
      </c>
      <c r="I319" s="116" t="s">
        <v>49</v>
      </c>
      <c r="J319" s="117" t="s">
        <v>27</v>
      </c>
      <c r="K319" s="116" t="s">
        <v>18</v>
      </c>
      <c r="L319" s="116"/>
      <c r="M319" s="181"/>
      <c r="N319" s="181"/>
      <c r="O319" s="181"/>
      <c r="P319" s="181"/>
      <c r="Q319" s="180">
        <v>44600</v>
      </c>
      <c r="R319" s="180">
        <v>44627</v>
      </c>
      <c r="S319" s="124">
        <f t="shared" si="11"/>
        <v>44634</v>
      </c>
      <c r="T319" s="123">
        <f t="shared" si="10"/>
        <v>3</v>
      </c>
      <c r="U319" s="190">
        <v>1228.46</v>
      </c>
      <c r="V319" s="203">
        <v>2271258</v>
      </c>
      <c r="W319" s="179">
        <v>44704</v>
      </c>
      <c r="X319" s="178">
        <v>1321.46</v>
      </c>
      <c r="Y319" s="177"/>
      <c r="Z319" s="176" t="s">
        <v>353</v>
      </c>
      <c r="AA319" s="175" t="s">
        <v>353</v>
      </c>
      <c r="AB319" s="175" t="s">
        <v>353</v>
      </c>
      <c r="AC319" s="116" t="s">
        <v>781</v>
      </c>
      <c r="AD319" s="116"/>
      <c r="AE319" s="116" t="s">
        <v>1608</v>
      </c>
      <c r="AF319" s="116" t="s">
        <v>1109</v>
      </c>
      <c r="AG319" s="117" t="s">
        <v>1028</v>
      </c>
      <c r="AH319" s="117" t="s">
        <v>1020</v>
      </c>
      <c r="AI319" s="117" t="s">
        <v>2521</v>
      </c>
      <c r="AJ319" s="117">
        <v>2</v>
      </c>
      <c r="AK319" s="116"/>
      <c r="AL319" s="117"/>
      <c r="AM319" s="117"/>
      <c r="AN319" s="116"/>
      <c r="AO319" s="111">
        <v>45138</v>
      </c>
      <c r="AP319" s="111">
        <v>45138</v>
      </c>
      <c r="AQ319" s="110"/>
      <c r="AR319" s="109" t="s">
        <v>1010</v>
      </c>
      <c r="AS319" s="109"/>
      <c r="AT319" s="109"/>
      <c r="AU319" s="109"/>
      <c r="AV319" s="109"/>
    </row>
    <row r="320" spans="1:48" s="142" customFormat="1" ht="15" customHeight="1">
      <c r="A320" s="119" t="s">
        <v>474</v>
      </c>
      <c r="B320" s="187" t="s">
        <v>475</v>
      </c>
      <c r="C320" s="202" t="s">
        <v>359</v>
      </c>
      <c r="D320" s="173" t="s">
        <v>13</v>
      </c>
      <c r="E320" s="119"/>
      <c r="F320" s="145"/>
      <c r="G320" s="116" t="s">
        <v>38</v>
      </c>
      <c r="H320" s="116" t="s">
        <v>15</v>
      </c>
      <c r="I320" s="116" t="s">
        <v>16</v>
      </c>
      <c r="J320" s="118" t="s">
        <v>17</v>
      </c>
      <c r="K320" s="116"/>
      <c r="L320" s="116"/>
      <c r="M320" s="181"/>
      <c r="N320" s="181"/>
      <c r="O320" s="181"/>
      <c r="P320" s="181"/>
      <c r="Q320" s="180"/>
      <c r="R320" s="180"/>
      <c r="S320" s="124">
        <f t="shared" si="11"/>
        <v>7</v>
      </c>
      <c r="T320" s="123">
        <f t="shared" si="10"/>
        <v>1</v>
      </c>
      <c r="U320" s="196"/>
      <c r="V320" s="150"/>
      <c r="W320" s="179"/>
      <c r="X320" s="178"/>
      <c r="Y320" s="177"/>
      <c r="Z320" s="176"/>
      <c r="AA320" s="175"/>
      <c r="AB320" s="175"/>
      <c r="AC320" s="116"/>
      <c r="AD320" s="116"/>
      <c r="AE320" s="119"/>
      <c r="AF320" s="119"/>
      <c r="AG320" s="117" t="s">
        <v>2521</v>
      </c>
      <c r="AH320" s="117" t="s">
        <v>2521</v>
      </c>
      <c r="AI320" s="117" t="s">
        <v>2521</v>
      </c>
      <c r="AJ320" s="117">
        <v>2</v>
      </c>
      <c r="AK320" s="116"/>
      <c r="AL320" s="117"/>
      <c r="AM320" s="117"/>
      <c r="AN320" s="116"/>
      <c r="AO320" s="111" t="s">
        <v>1010</v>
      </c>
      <c r="AP320" s="111" t="s">
        <v>1010</v>
      </c>
      <c r="AQ320" s="110" t="s">
        <v>1045</v>
      </c>
      <c r="AR320" s="111" t="s">
        <v>1010</v>
      </c>
      <c r="AS320" s="109"/>
      <c r="AT320" s="109"/>
      <c r="AU320" s="109"/>
      <c r="AV320" s="109"/>
    </row>
    <row r="321" spans="1:48" s="142" customFormat="1" ht="15" customHeight="1">
      <c r="A321" s="119" t="s">
        <v>476</v>
      </c>
      <c r="B321" s="187" t="s">
        <v>475</v>
      </c>
      <c r="C321" s="202" t="s">
        <v>359</v>
      </c>
      <c r="D321" s="173" t="s">
        <v>13</v>
      </c>
      <c r="E321" s="119"/>
      <c r="F321" s="145"/>
      <c r="G321" s="116" t="s">
        <v>38</v>
      </c>
      <c r="H321" s="116" t="s">
        <v>477</v>
      </c>
      <c r="I321" s="116" t="s">
        <v>16</v>
      </c>
      <c r="J321" s="118" t="s">
        <v>17</v>
      </c>
      <c r="K321" s="119"/>
      <c r="L321" s="119"/>
      <c r="M321" s="120"/>
      <c r="N321" s="120"/>
      <c r="O321" s="120"/>
      <c r="P321" s="120"/>
      <c r="Q321" s="175"/>
      <c r="R321" s="175"/>
      <c r="S321" s="124">
        <f t="shared" si="11"/>
        <v>7</v>
      </c>
      <c r="T321" s="123">
        <f t="shared" si="10"/>
        <v>1</v>
      </c>
      <c r="U321" s="201"/>
      <c r="V321" s="200"/>
      <c r="W321" s="188"/>
      <c r="X321" s="178"/>
      <c r="Y321" s="177"/>
      <c r="Z321" s="176"/>
      <c r="AA321" s="175"/>
      <c r="AB321" s="175"/>
      <c r="AC321" s="116"/>
      <c r="AD321" s="116"/>
      <c r="AE321" s="119"/>
      <c r="AF321" s="119"/>
      <c r="AG321" s="117" t="s">
        <v>2521</v>
      </c>
      <c r="AH321" s="117" t="s">
        <v>2521</v>
      </c>
      <c r="AI321" s="117" t="s">
        <v>2521</v>
      </c>
      <c r="AJ321" s="117">
        <v>2</v>
      </c>
      <c r="AK321" s="116"/>
      <c r="AL321" s="117"/>
      <c r="AM321" s="117"/>
      <c r="AN321" s="199"/>
      <c r="AO321" s="111" t="s">
        <v>1010</v>
      </c>
      <c r="AP321" s="111" t="s">
        <v>1010</v>
      </c>
      <c r="AQ321" s="110" t="s">
        <v>1045</v>
      </c>
      <c r="AR321" s="111" t="s">
        <v>1010</v>
      </c>
      <c r="AS321" s="109"/>
      <c r="AT321" s="109"/>
      <c r="AU321" s="109"/>
      <c r="AV321" s="109"/>
    </row>
    <row r="322" spans="1:48" s="142" customFormat="1" ht="15" customHeight="1">
      <c r="A322" s="116" t="s">
        <v>1607</v>
      </c>
      <c r="B322" s="186" t="s">
        <v>478</v>
      </c>
      <c r="C322" s="185">
        <v>106873</v>
      </c>
      <c r="D322" s="184" t="s">
        <v>42</v>
      </c>
      <c r="E322" s="183"/>
      <c r="F322" s="182"/>
      <c r="G322" s="116" t="s">
        <v>25</v>
      </c>
      <c r="H322" s="116" t="s">
        <v>26</v>
      </c>
      <c r="I322" s="116" t="s">
        <v>49</v>
      </c>
      <c r="J322" s="117" t="s">
        <v>27</v>
      </c>
      <c r="K322" s="116" t="s">
        <v>18</v>
      </c>
      <c r="L322" s="116"/>
      <c r="M322" s="181"/>
      <c r="N322" s="181"/>
      <c r="O322" s="181"/>
      <c r="P322" s="181"/>
      <c r="Q322" s="180">
        <v>44520</v>
      </c>
      <c r="R322" s="180">
        <v>44580</v>
      </c>
      <c r="S322" s="124">
        <f t="shared" si="11"/>
        <v>44587</v>
      </c>
      <c r="T322" s="123">
        <f t="shared" si="10"/>
        <v>5</v>
      </c>
      <c r="U322" s="120">
        <v>148.49</v>
      </c>
      <c r="V322" s="120">
        <v>2240386</v>
      </c>
      <c r="W322" s="179">
        <v>44610</v>
      </c>
      <c r="X322" s="178">
        <v>64.44</v>
      </c>
      <c r="Y322" s="177"/>
      <c r="Z322" s="176" t="s">
        <v>353</v>
      </c>
      <c r="AA322" s="175" t="s">
        <v>353</v>
      </c>
      <c r="AB322" s="175" t="s">
        <v>353</v>
      </c>
      <c r="AC322" s="116" t="s">
        <v>781</v>
      </c>
      <c r="AD322" s="116"/>
      <c r="AE322" s="116" t="s">
        <v>1606</v>
      </c>
      <c r="AF322" s="116" t="s">
        <v>1605</v>
      </c>
      <c r="AG322" s="117" t="s">
        <v>1028</v>
      </c>
      <c r="AH322" s="117" t="s">
        <v>1017</v>
      </c>
      <c r="AI322" s="117" t="s">
        <v>2521</v>
      </c>
      <c r="AJ322" s="117">
        <v>2</v>
      </c>
      <c r="AK322" s="116"/>
      <c r="AL322" s="117" t="s">
        <v>1245</v>
      </c>
      <c r="AM322" s="117">
        <v>50000</v>
      </c>
      <c r="AN322" s="116"/>
      <c r="AO322" s="111">
        <v>45620</v>
      </c>
      <c r="AP322" s="111">
        <v>45620</v>
      </c>
      <c r="AQ322" s="110"/>
      <c r="AR322" s="109">
        <v>6</v>
      </c>
      <c r="AS322" s="109"/>
      <c r="AT322" s="109"/>
      <c r="AU322" s="109"/>
      <c r="AV322" s="109"/>
    </row>
    <row r="323" spans="1:48" s="142" customFormat="1" ht="15" customHeight="1">
      <c r="A323" s="119" t="s">
        <v>479</v>
      </c>
      <c r="B323" s="187" t="s">
        <v>479</v>
      </c>
      <c r="C323" s="185">
        <v>458972</v>
      </c>
      <c r="D323" s="173" t="s">
        <v>480</v>
      </c>
      <c r="E323" s="119"/>
      <c r="F323" s="145"/>
      <c r="G323" s="116" t="s">
        <v>25</v>
      </c>
      <c r="H323" s="116"/>
      <c r="I323" s="116" t="s">
        <v>16</v>
      </c>
      <c r="J323" s="118" t="s">
        <v>17</v>
      </c>
      <c r="K323" s="116"/>
      <c r="L323" s="116"/>
      <c r="M323" s="181"/>
      <c r="N323" s="181"/>
      <c r="O323" s="181"/>
      <c r="P323" s="181"/>
      <c r="Q323" s="180"/>
      <c r="R323" s="180"/>
      <c r="S323" s="124">
        <f t="shared" si="11"/>
        <v>7</v>
      </c>
      <c r="T323" s="123">
        <f t="shared" si="10"/>
        <v>1</v>
      </c>
      <c r="U323" s="196"/>
      <c r="V323" s="150"/>
      <c r="W323" s="179"/>
      <c r="X323" s="178"/>
      <c r="Y323" s="177"/>
      <c r="Z323" s="176"/>
      <c r="AA323" s="175"/>
      <c r="AB323" s="175"/>
      <c r="AC323" s="116"/>
      <c r="AD323" s="116"/>
      <c r="AE323" s="119" t="s">
        <v>1604</v>
      </c>
      <c r="AF323" s="119" t="s">
        <v>1109</v>
      </c>
      <c r="AG323" s="118" t="s">
        <v>1028</v>
      </c>
      <c r="AH323" s="117" t="s">
        <v>1020</v>
      </c>
      <c r="AI323" s="117" t="s">
        <v>2521</v>
      </c>
      <c r="AJ323" s="117">
        <v>2</v>
      </c>
      <c r="AK323" s="116"/>
      <c r="AL323" s="117"/>
      <c r="AM323" s="117"/>
      <c r="AN323" s="116"/>
      <c r="AO323" s="111">
        <v>46589</v>
      </c>
      <c r="AP323" s="111">
        <v>46589</v>
      </c>
      <c r="AQ323" s="110"/>
      <c r="AR323" s="109" t="s">
        <v>1010</v>
      </c>
      <c r="AS323" s="109"/>
      <c r="AT323" s="109"/>
      <c r="AU323" s="109"/>
      <c r="AV323" s="109"/>
    </row>
    <row r="324" spans="1:48" s="142" customFormat="1" ht="15" customHeight="1">
      <c r="A324" s="116" t="s">
        <v>1603</v>
      </c>
      <c r="B324" s="198" t="s">
        <v>471</v>
      </c>
      <c r="C324" s="185">
        <v>106901</v>
      </c>
      <c r="D324" s="197" t="s">
        <v>42</v>
      </c>
      <c r="E324" s="116"/>
      <c r="F324" s="116"/>
      <c r="G324" s="116" t="s">
        <v>25</v>
      </c>
      <c r="H324" s="116" t="s">
        <v>353</v>
      </c>
      <c r="I324" s="116" t="s">
        <v>16</v>
      </c>
      <c r="J324" s="117" t="s">
        <v>27</v>
      </c>
      <c r="K324" s="116" t="s">
        <v>18</v>
      </c>
      <c r="L324" s="116"/>
      <c r="M324" s="181"/>
      <c r="N324" s="181"/>
      <c r="O324" s="181"/>
      <c r="P324" s="181"/>
      <c r="Q324" s="180">
        <v>44520</v>
      </c>
      <c r="R324" s="180">
        <v>44549</v>
      </c>
      <c r="S324" s="124">
        <f t="shared" si="11"/>
        <v>44556</v>
      </c>
      <c r="T324" s="123">
        <f t="shared" si="10"/>
        <v>5</v>
      </c>
      <c r="U324" s="190">
        <v>2530.92</v>
      </c>
      <c r="V324" s="122">
        <v>2237115</v>
      </c>
      <c r="W324" s="179">
        <v>44601</v>
      </c>
      <c r="X324" s="178">
        <v>1636.75</v>
      </c>
      <c r="Y324" s="177"/>
      <c r="Z324" s="176" t="s">
        <v>353</v>
      </c>
      <c r="AA324" s="175" t="s">
        <v>353</v>
      </c>
      <c r="AB324" s="175" t="s">
        <v>353</v>
      </c>
      <c r="AC324" s="116" t="s">
        <v>781</v>
      </c>
      <c r="AD324" s="116"/>
      <c r="AE324" s="116" t="s">
        <v>1602</v>
      </c>
      <c r="AF324" s="116" t="s">
        <v>1560</v>
      </c>
      <c r="AG324" s="117" t="s">
        <v>1028</v>
      </c>
      <c r="AH324" s="117" t="s">
        <v>1017</v>
      </c>
      <c r="AI324" s="117" t="s">
        <v>2521</v>
      </c>
      <c r="AJ324" s="117">
        <v>2</v>
      </c>
      <c r="AK324" s="116"/>
      <c r="AL324" s="117"/>
      <c r="AM324" s="117"/>
      <c r="AN324" s="116"/>
      <c r="AO324" s="111">
        <v>44874</v>
      </c>
      <c r="AP324" s="111">
        <v>44874</v>
      </c>
      <c r="AQ324" s="110"/>
      <c r="AR324" s="109">
        <v>12</v>
      </c>
      <c r="AS324" s="109"/>
      <c r="AT324" s="109"/>
      <c r="AU324" s="109"/>
      <c r="AV324" s="109"/>
    </row>
    <row r="325" spans="1:48" s="142" customFormat="1" ht="15" customHeight="1">
      <c r="A325" s="116" t="s">
        <v>1601</v>
      </c>
      <c r="B325" s="187" t="s">
        <v>397</v>
      </c>
      <c r="C325" s="185">
        <v>450922</v>
      </c>
      <c r="D325" s="173" t="s">
        <v>13</v>
      </c>
      <c r="E325" s="119"/>
      <c r="F325" s="145"/>
      <c r="G325" s="116" t="s">
        <v>38</v>
      </c>
      <c r="H325" s="116" t="s">
        <v>15</v>
      </c>
      <c r="I325" s="116" t="s">
        <v>20</v>
      </c>
      <c r="J325" s="117" t="s">
        <v>17</v>
      </c>
      <c r="K325" s="116" t="s">
        <v>18</v>
      </c>
      <c r="L325" s="116"/>
      <c r="M325" s="181"/>
      <c r="N325" s="181"/>
      <c r="O325" s="181"/>
      <c r="P325" s="181"/>
      <c r="Q325" s="175">
        <v>42102</v>
      </c>
      <c r="R325" s="175">
        <v>42192</v>
      </c>
      <c r="S325" s="124">
        <f t="shared" si="11"/>
        <v>42199</v>
      </c>
      <c r="T325" s="123">
        <f t="shared" si="10"/>
        <v>3</v>
      </c>
      <c r="U325" s="178">
        <v>3267.83</v>
      </c>
      <c r="V325" s="191"/>
      <c r="W325" s="188">
        <v>42689</v>
      </c>
      <c r="X325" s="178">
        <v>1089.2</v>
      </c>
      <c r="Y325" s="177"/>
      <c r="Z325" s="176" t="s">
        <v>353</v>
      </c>
      <c r="AA325" s="175" t="s">
        <v>353</v>
      </c>
      <c r="AB325" s="175" t="s">
        <v>353</v>
      </c>
      <c r="AC325" s="116" t="s">
        <v>781</v>
      </c>
      <c r="AD325" s="116"/>
      <c r="AE325" s="116" t="s">
        <v>1600</v>
      </c>
      <c r="AF325" s="116" t="s">
        <v>788</v>
      </c>
      <c r="AG325" s="117" t="s">
        <v>1028</v>
      </c>
      <c r="AH325" s="117" t="s">
        <v>1017</v>
      </c>
      <c r="AI325" s="117" t="s">
        <v>2521</v>
      </c>
      <c r="AJ325" s="117">
        <v>2</v>
      </c>
      <c r="AK325" s="116"/>
      <c r="AL325" s="117"/>
      <c r="AM325" s="117"/>
      <c r="AN325" s="116"/>
      <c r="AO325" s="111">
        <v>44827</v>
      </c>
      <c r="AP325" s="111">
        <v>44827</v>
      </c>
      <c r="AQ325" s="110"/>
      <c r="AR325" s="109">
        <v>6</v>
      </c>
      <c r="AS325" s="109"/>
      <c r="AT325" s="109"/>
      <c r="AU325" s="109"/>
      <c r="AV325" s="109"/>
    </row>
    <row r="326" spans="1:48" s="142" customFormat="1" ht="15" customHeight="1">
      <c r="A326" s="116" t="s">
        <v>1599</v>
      </c>
      <c r="B326" s="198" t="s">
        <v>471</v>
      </c>
      <c r="C326" s="185">
        <v>106914</v>
      </c>
      <c r="D326" s="197" t="s">
        <v>222</v>
      </c>
      <c r="E326" s="116"/>
      <c r="F326" s="116"/>
      <c r="G326" s="116" t="s">
        <v>25</v>
      </c>
      <c r="H326" s="116" t="s">
        <v>353</v>
      </c>
      <c r="I326" s="116" t="s">
        <v>20</v>
      </c>
      <c r="J326" s="117" t="s">
        <v>353</v>
      </c>
      <c r="K326" s="116" t="s">
        <v>18</v>
      </c>
      <c r="L326" s="116"/>
      <c r="M326" s="181"/>
      <c r="N326" s="181"/>
      <c r="O326" s="181"/>
      <c r="P326" s="181"/>
      <c r="Q326" s="180">
        <v>44346</v>
      </c>
      <c r="R326" s="180">
        <v>44376</v>
      </c>
      <c r="S326" s="124">
        <f t="shared" si="11"/>
        <v>44383</v>
      </c>
      <c r="T326" s="123">
        <f t="shared" si="10"/>
        <v>2</v>
      </c>
      <c r="U326" s="190">
        <v>1230.57</v>
      </c>
      <c r="V326" s="189"/>
      <c r="W326" s="179">
        <v>44426</v>
      </c>
      <c r="X326" s="178">
        <v>1230.57</v>
      </c>
      <c r="Y326" s="177"/>
      <c r="Z326" s="176" t="s">
        <v>353</v>
      </c>
      <c r="AA326" s="175" t="s">
        <v>353</v>
      </c>
      <c r="AB326" s="175" t="s">
        <v>353</v>
      </c>
      <c r="AC326" s="116" t="s">
        <v>781</v>
      </c>
      <c r="AD326" s="116"/>
      <c r="AE326" s="116" t="s">
        <v>1598</v>
      </c>
      <c r="AF326" s="116" t="s">
        <v>1597</v>
      </c>
      <c r="AG326" s="117" t="s">
        <v>1028</v>
      </c>
      <c r="AH326" s="117" t="s">
        <v>1017</v>
      </c>
      <c r="AI326" s="117" t="s">
        <v>2521</v>
      </c>
      <c r="AJ326" s="117">
        <v>2</v>
      </c>
      <c r="AK326" s="116"/>
      <c r="AL326" s="117"/>
      <c r="AM326" s="117"/>
      <c r="AN326" s="116"/>
      <c r="AO326" s="111">
        <v>45864</v>
      </c>
      <c r="AP326" s="111">
        <v>45864</v>
      </c>
      <c r="AQ326" s="110"/>
      <c r="AR326" s="109">
        <v>6</v>
      </c>
      <c r="AS326" s="109"/>
      <c r="AT326" s="109"/>
      <c r="AU326" s="109"/>
      <c r="AV326" s="109"/>
    </row>
    <row r="327" spans="1:48" s="142" customFormat="1" ht="15" customHeight="1">
      <c r="A327" s="116" t="s">
        <v>1596</v>
      </c>
      <c r="B327" s="187" t="s">
        <v>400</v>
      </c>
      <c r="C327" s="185">
        <v>106923</v>
      </c>
      <c r="D327" s="173" t="s">
        <v>42</v>
      </c>
      <c r="E327" s="119"/>
      <c r="F327" s="145"/>
      <c r="G327" s="116" t="s">
        <v>14</v>
      </c>
      <c r="H327" s="116" t="s">
        <v>45</v>
      </c>
      <c r="I327" s="116" t="s">
        <v>16</v>
      </c>
      <c r="J327" s="117" t="s">
        <v>17</v>
      </c>
      <c r="K327" s="116" t="s">
        <v>18</v>
      </c>
      <c r="L327" s="116"/>
      <c r="M327" s="181"/>
      <c r="N327" s="181"/>
      <c r="O327" s="181"/>
      <c r="P327" s="181"/>
      <c r="Q327" s="180">
        <v>43320</v>
      </c>
      <c r="R327" s="180">
        <v>43807</v>
      </c>
      <c r="S327" s="124">
        <f t="shared" si="11"/>
        <v>43814</v>
      </c>
      <c r="T327" s="123">
        <f t="shared" si="10"/>
        <v>3</v>
      </c>
      <c r="U327" s="190">
        <v>10538.27</v>
      </c>
      <c r="V327" s="189"/>
      <c r="W327" s="179">
        <v>44358</v>
      </c>
      <c r="X327" s="178">
        <v>883</v>
      </c>
      <c r="Y327" s="177"/>
      <c r="Z327" s="176" t="s">
        <v>353</v>
      </c>
      <c r="AA327" s="175" t="s">
        <v>353</v>
      </c>
      <c r="AB327" s="175" t="s">
        <v>353</v>
      </c>
      <c r="AC327" s="116" t="s">
        <v>781</v>
      </c>
      <c r="AD327" s="116"/>
      <c r="AE327" s="116" t="s">
        <v>1594</v>
      </c>
      <c r="AF327" s="116" t="s">
        <v>788</v>
      </c>
      <c r="AG327" s="117" t="s">
        <v>1028</v>
      </c>
      <c r="AH327" s="117" t="s">
        <v>1017</v>
      </c>
      <c r="AI327" s="117" t="s">
        <v>2521</v>
      </c>
      <c r="AJ327" s="117">
        <v>2</v>
      </c>
      <c r="AK327" s="116"/>
      <c r="AL327" s="117"/>
      <c r="AM327" s="117"/>
      <c r="AN327" s="116"/>
      <c r="AO327" s="111">
        <v>44895</v>
      </c>
      <c r="AP327" s="111">
        <v>44895</v>
      </c>
      <c r="AQ327" s="110"/>
      <c r="AR327" s="109">
        <v>6</v>
      </c>
      <c r="AS327" s="109"/>
      <c r="AT327" s="109"/>
      <c r="AU327" s="109"/>
      <c r="AV327" s="109"/>
    </row>
    <row r="328" spans="1:48" s="142" customFormat="1" ht="15" customHeight="1">
      <c r="A328" s="116" t="s">
        <v>1595</v>
      </c>
      <c r="B328" s="187" t="s">
        <v>400</v>
      </c>
      <c r="C328" s="185">
        <v>106923</v>
      </c>
      <c r="D328" s="173" t="s">
        <v>42</v>
      </c>
      <c r="E328" s="119"/>
      <c r="F328" s="145"/>
      <c r="G328" s="116" t="s">
        <v>14</v>
      </c>
      <c r="H328" s="116" t="s">
        <v>45</v>
      </c>
      <c r="I328" s="116" t="s">
        <v>16</v>
      </c>
      <c r="J328" s="117" t="s">
        <v>17</v>
      </c>
      <c r="K328" s="116" t="s">
        <v>18</v>
      </c>
      <c r="L328" s="116"/>
      <c r="M328" s="181"/>
      <c r="N328" s="181"/>
      <c r="O328" s="181"/>
      <c r="P328" s="181"/>
      <c r="Q328" s="180">
        <v>43320</v>
      </c>
      <c r="R328" s="180">
        <v>43807</v>
      </c>
      <c r="S328" s="124">
        <f t="shared" si="11"/>
        <v>43814</v>
      </c>
      <c r="T328" s="123">
        <f t="shared" si="10"/>
        <v>3</v>
      </c>
      <c r="U328" s="190">
        <v>10538.27</v>
      </c>
      <c r="V328" s="120"/>
      <c r="W328" s="179">
        <v>44358</v>
      </c>
      <c r="X328" s="178">
        <v>883</v>
      </c>
      <c r="Y328" s="177"/>
      <c r="Z328" s="181" t="s">
        <v>781</v>
      </c>
      <c r="AA328" s="181"/>
      <c r="AB328" s="181" t="s">
        <v>1594</v>
      </c>
      <c r="AC328" s="116" t="s">
        <v>788</v>
      </c>
      <c r="AD328" s="145"/>
      <c r="AE328" s="116"/>
      <c r="AF328" s="116"/>
      <c r="AG328" s="117" t="s">
        <v>1028</v>
      </c>
      <c r="AH328" s="117" t="s">
        <v>1017</v>
      </c>
      <c r="AI328" s="117" t="s">
        <v>2521</v>
      </c>
      <c r="AJ328" s="117">
        <v>2</v>
      </c>
      <c r="AK328" s="116"/>
      <c r="AL328" s="117"/>
      <c r="AM328" s="117"/>
      <c r="AN328" s="116"/>
      <c r="AO328" s="111" t="s">
        <v>1010</v>
      </c>
      <c r="AP328" s="111" t="s">
        <v>1010</v>
      </c>
      <c r="AQ328" s="110"/>
      <c r="AR328" s="111" t="s">
        <v>1010</v>
      </c>
      <c r="AS328" s="109"/>
      <c r="AT328" s="109"/>
      <c r="AU328" s="109"/>
      <c r="AV328" s="109"/>
    </row>
    <row r="329" spans="1:48" s="142" customFormat="1" ht="15" customHeight="1">
      <c r="A329" s="116" t="s">
        <v>1593</v>
      </c>
      <c r="B329" s="187" t="s">
        <v>481</v>
      </c>
      <c r="C329" s="185">
        <v>106926</v>
      </c>
      <c r="D329" s="173" t="s">
        <v>42</v>
      </c>
      <c r="E329" s="119"/>
      <c r="F329" s="145"/>
      <c r="G329" s="116" t="s">
        <v>38</v>
      </c>
      <c r="H329" s="116" t="s">
        <v>45</v>
      </c>
      <c r="I329" s="116" t="s">
        <v>20</v>
      </c>
      <c r="J329" s="117" t="s">
        <v>17</v>
      </c>
      <c r="K329" s="116" t="s">
        <v>18</v>
      </c>
      <c r="L329" s="116"/>
      <c r="M329" s="181"/>
      <c r="N329" s="181"/>
      <c r="O329" s="181"/>
      <c r="P329" s="181"/>
      <c r="Q329" s="180">
        <v>43794</v>
      </c>
      <c r="R329" s="180">
        <v>44160</v>
      </c>
      <c r="S329" s="124">
        <f t="shared" si="11"/>
        <v>44167</v>
      </c>
      <c r="T329" s="123">
        <f t="shared" si="10"/>
        <v>1</v>
      </c>
      <c r="U329" s="190">
        <v>1725.87</v>
      </c>
      <c r="V329" s="189"/>
      <c r="W329" s="179">
        <v>44231</v>
      </c>
      <c r="X329" s="178">
        <v>175.38</v>
      </c>
      <c r="Y329" s="177"/>
      <c r="Z329" s="176" t="s">
        <v>353</v>
      </c>
      <c r="AA329" s="175" t="s">
        <v>353</v>
      </c>
      <c r="AB329" s="175" t="s">
        <v>353</v>
      </c>
      <c r="AC329" s="116" t="s">
        <v>781</v>
      </c>
      <c r="AD329" s="116"/>
      <c r="AE329" s="116" t="s">
        <v>1590</v>
      </c>
      <c r="AF329" s="116" t="s">
        <v>788</v>
      </c>
      <c r="AG329" s="117" t="s">
        <v>1028</v>
      </c>
      <c r="AH329" s="117" t="s">
        <v>1017</v>
      </c>
      <c r="AI329" s="117" t="s">
        <v>2521</v>
      </c>
      <c r="AJ329" s="117">
        <v>2</v>
      </c>
      <c r="AK329" s="116"/>
      <c r="AL329" s="117"/>
      <c r="AM329" s="117"/>
      <c r="AN329" s="116"/>
      <c r="AO329" s="111">
        <v>44916</v>
      </c>
      <c r="AP329" s="111">
        <v>44916</v>
      </c>
      <c r="AQ329" s="110"/>
      <c r="AR329" s="109">
        <v>6</v>
      </c>
      <c r="AS329" s="109"/>
      <c r="AT329" s="109"/>
      <c r="AU329" s="109"/>
      <c r="AV329" s="109"/>
    </row>
    <row r="330" spans="1:48" s="142" customFormat="1" ht="15" customHeight="1">
      <c r="A330" s="116" t="s">
        <v>1592</v>
      </c>
      <c r="B330" s="187" t="s">
        <v>482</v>
      </c>
      <c r="C330" s="185">
        <v>106926</v>
      </c>
      <c r="D330" s="173" t="s">
        <v>42</v>
      </c>
      <c r="E330" s="119"/>
      <c r="F330" s="145"/>
      <c r="G330" s="116" t="s">
        <v>38</v>
      </c>
      <c r="H330" s="116" t="s">
        <v>45</v>
      </c>
      <c r="I330" s="116" t="s">
        <v>20</v>
      </c>
      <c r="J330" s="117" t="s">
        <v>17</v>
      </c>
      <c r="K330" s="116" t="s">
        <v>18</v>
      </c>
      <c r="L330" s="116"/>
      <c r="M330" s="181"/>
      <c r="N330" s="181"/>
      <c r="O330" s="181"/>
      <c r="P330" s="181"/>
      <c r="Q330" s="180">
        <v>43794</v>
      </c>
      <c r="R330" s="180">
        <v>44160</v>
      </c>
      <c r="S330" s="124">
        <f t="shared" si="11"/>
        <v>44167</v>
      </c>
      <c r="T330" s="123">
        <f t="shared" si="10"/>
        <v>1</v>
      </c>
      <c r="U330" s="190">
        <v>44937.73</v>
      </c>
      <c r="V330" s="189"/>
      <c r="W330" s="179">
        <v>44231</v>
      </c>
      <c r="X330" s="178">
        <v>4599.24</v>
      </c>
      <c r="Y330" s="177"/>
      <c r="Z330" s="176" t="s">
        <v>353</v>
      </c>
      <c r="AA330" s="175" t="s">
        <v>353</v>
      </c>
      <c r="AB330" s="175" t="s">
        <v>353</v>
      </c>
      <c r="AC330" s="116" t="s">
        <v>781</v>
      </c>
      <c r="AD330" s="116"/>
      <c r="AE330" s="116" t="s">
        <v>1590</v>
      </c>
      <c r="AF330" s="116" t="s">
        <v>788</v>
      </c>
      <c r="AG330" s="117" t="s">
        <v>1028</v>
      </c>
      <c r="AH330" s="117" t="s">
        <v>1017</v>
      </c>
      <c r="AI330" s="117" t="s">
        <v>2521</v>
      </c>
      <c r="AJ330" s="117">
        <v>2</v>
      </c>
      <c r="AK330" s="116"/>
      <c r="AL330" s="117"/>
      <c r="AM330" s="117"/>
      <c r="AN330" s="116"/>
      <c r="AO330" s="111">
        <v>44916</v>
      </c>
      <c r="AP330" s="111">
        <v>44916</v>
      </c>
      <c r="AQ330" s="110"/>
      <c r="AR330" s="109">
        <v>6</v>
      </c>
      <c r="AS330" s="109"/>
      <c r="AT330" s="109"/>
      <c r="AU330" s="109"/>
      <c r="AV330" s="109"/>
    </row>
    <row r="331" spans="1:48" s="142" customFormat="1" ht="15" customHeight="1">
      <c r="A331" s="116" t="s">
        <v>1591</v>
      </c>
      <c r="B331" s="187" t="s">
        <v>483</v>
      </c>
      <c r="C331" s="194">
        <v>106926</v>
      </c>
      <c r="D331" s="173" t="s">
        <v>42</v>
      </c>
      <c r="E331" s="119"/>
      <c r="F331" s="145"/>
      <c r="G331" s="116" t="s">
        <v>38</v>
      </c>
      <c r="H331" s="116" t="s">
        <v>45</v>
      </c>
      <c r="I331" s="116" t="s">
        <v>20</v>
      </c>
      <c r="J331" s="117" t="s">
        <v>17</v>
      </c>
      <c r="K331" s="116"/>
      <c r="L331" s="116"/>
      <c r="M331" s="181"/>
      <c r="N331" s="181"/>
      <c r="O331" s="181"/>
      <c r="P331" s="181"/>
      <c r="Q331" s="175"/>
      <c r="R331" s="175"/>
      <c r="S331" s="124">
        <f t="shared" si="11"/>
        <v>7</v>
      </c>
      <c r="T331" s="123">
        <f t="shared" si="10"/>
        <v>1</v>
      </c>
      <c r="U331" s="201"/>
      <c r="V331" s="200"/>
      <c r="W331" s="188"/>
      <c r="X331" s="178"/>
      <c r="Y331" s="177"/>
      <c r="Z331" s="176" t="s">
        <v>353</v>
      </c>
      <c r="AA331" s="175" t="s">
        <v>353</v>
      </c>
      <c r="AB331" s="175" t="s">
        <v>353</v>
      </c>
      <c r="AC331" s="116" t="s">
        <v>781</v>
      </c>
      <c r="AD331" s="116"/>
      <c r="AE331" s="116" t="s">
        <v>1590</v>
      </c>
      <c r="AF331" s="116" t="s">
        <v>788</v>
      </c>
      <c r="AG331" s="117" t="s">
        <v>1028</v>
      </c>
      <c r="AH331" s="117" t="s">
        <v>1017</v>
      </c>
      <c r="AI331" s="117" t="s">
        <v>2521</v>
      </c>
      <c r="AJ331" s="117">
        <v>2</v>
      </c>
      <c r="AK331" s="116"/>
      <c r="AL331" s="117"/>
      <c r="AM331" s="117"/>
      <c r="AN331" s="199"/>
      <c r="AO331" s="111">
        <v>44916</v>
      </c>
      <c r="AP331" s="111">
        <v>44916</v>
      </c>
      <c r="AQ331" s="110"/>
      <c r="AR331" s="109">
        <v>6</v>
      </c>
      <c r="AS331" s="109"/>
      <c r="AT331" s="109"/>
      <c r="AU331" s="109"/>
      <c r="AV331" s="109"/>
    </row>
    <row r="332" spans="1:48" s="142" customFormat="1" ht="15" customHeight="1">
      <c r="A332" s="116" t="s">
        <v>1589</v>
      </c>
      <c r="B332" s="186" t="s">
        <v>484</v>
      </c>
      <c r="C332" s="185">
        <v>413300</v>
      </c>
      <c r="D332" s="173" t="s">
        <v>13</v>
      </c>
      <c r="E332" s="183"/>
      <c r="F332" s="182"/>
      <c r="G332" s="116" t="s">
        <v>38</v>
      </c>
      <c r="H332" s="116" t="s">
        <v>26</v>
      </c>
      <c r="I332" s="116" t="s">
        <v>49</v>
      </c>
      <c r="J332" s="117" t="s">
        <v>27</v>
      </c>
      <c r="K332" s="116" t="s">
        <v>18</v>
      </c>
      <c r="L332" s="116"/>
      <c r="M332" s="181"/>
      <c r="N332" s="181"/>
      <c r="O332" s="181"/>
      <c r="P332" s="181"/>
      <c r="Q332" s="180">
        <v>44620</v>
      </c>
      <c r="R332" s="180">
        <v>44679</v>
      </c>
      <c r="S332" s="124">
        <f t="shared" si="11"/>
        <v>44686</v>
      </c>
      <c r="T332" s="123">
        <f t="shared" si="10"/>
        <v>1</v>
      </c>
      <c r="U332" s="131">
        <v>659.29</v>
      </c>
      <c r="V332" s="120">
        <v>2268581</v>
      </c>
      <c r="W332" s="179">
        <v>44697</v>
      </c>
      <c r="X332" s="178">
        <v>362.56</v>
      </c>
      <c r="Y332" s="177"/>
      <c r="Z332" s="176" t="s">
        <v>353</v>
      </c>
      <c r="AA332" s="175" t="s">
        <v>353</v>
      </c>
      <c r="AB332" s="175" t="s">
        <v>353</v>
      </c>
      <c r="AC332" s="116" t="s">
        <v>781</v>
      </c>
      <c r="AD332" s="116"/>
      <c r="AE332" s="116" t="s">
        <v>1588</v>
      </c>
      <c r="AF332" s="116" t="s">
        <v>1109</v>
      </c>
      <c r="AG332" s="117" t="s">
        <v>1028</v>
      </c>
      <c r="AH332" s="117" t="s">
        <v>1020</v>
      </c>
      <c r="AI332" s="117" t="s">
        <v>2521</v>
      </c>
      <c r="AJ332" s="117">
        <v>2</v>
      </c>
      <c r="AK332" s="116"/>
      <c r="AL332" s="117"/>
      <c r="AM332" s="117"/>
      <c r="AN332" s="116"/>
      <c r="AO332" s="111">
        <v>46096</v>
      </c>
      <c r="AP332" s="111">
        <v>46096</v>
      </c>
      <c r="AQ332" s="110"/>
      <c r="AR332" s="109" t="s">
        <v>1010</v>
      </c>
      <c r="AS332" s="109"/>
      <c r="AT332" s="109"/>
      <c r="AU332" s="109"/>
      <c r="AV332" s="109"/>
    </row>
    <row r="333" spans="1:48" s="142" customFormat="1" ht="15" customHeight="1">
      <c r="A333" s="116" t="s">
        <v>485</v>
      </c>
      <c r="B333" s="187" t="s">
        <v>404</v>
      </c>
      <c r="C333" s="185">
        <v>106939</v>
      </c>
      <c r="D333" s="173" t="s">
        <v>30</v>
      </c>
      <c r="E333" s="119"/>
      <c r="F333" s="145"/>
      <c r="G333" s="116" t="s">
        <v>14</v>
      </c>
      <c r="H333" s="116" t="s">
        <v>113</v>
      </c>
      <c r="I333" s="116" t="s">
        <v>20</v>
      </c>
      <c r="J333" s="117" t="s">
        <v>17</v>
      </c>
      <c r="K333" s="116" t="s">
        <v>18</v>
      </c>
      <c r="L333" s="116"/>
      <c r="M333" s="181"/>
      <c r="N333" s="181"/>
      <c r="O333" s="181"/>
      <c r="P333" s="181"/>
      <c r="Q333" s="175">
        <v>44103</v>
      </c>
      <c r="R333" s="175">
        <v>44314</v>
      </c>
      <c r="S333" s="124">
        <f t="shared" si="11"/>
        <v>44321</v>
      </c>
      <c r="T333" s="123">
        <f t="shared" si="10"/>
        <v>2</v>
      </c>
      <c r="U333" s="190">
        <v>12398.4</v>
      </c>
      <c r="V333" s="189"/>
      <c r="W333" s="188">
        <v>44404</v>
      </c>
      <c r="X333" s="178">
        <v>1895.04</v>
      </c>
      <c r="Y333" s="177"/>
      <c r="Z333" s="176" t="s">
        <v>353</v>
      </c>
      <c r="AA333" s="175" t="s">
        <v>353</v>
      </c>
      <c r="AB333" s="175" t="s">
        <v>353</v>
      </c>
      <c r="AC333" s="116" t="s">
        <v>781</v>
      </c>
      <c r="AD333" s="116"/>
      <c r="AE333" s="116" t="s">
        <v>1587</v>
      </c>
      <c r="AF333" s="116" t="s">
        <v>1586</v>
      </c>
      <c r="AG333" s="117" t="s">
        <v>1028</v>
      </c>
      <c r="AH333" s="117" t="s">
        <v>1017</v>
      </c>
      <c r="AI333" s="117" t="s">
        <v>2521</v>
      </c>
      <c r="AJ333" s="117">
        <v>2</v>
      </c>
      <c r="AK333" s="116"/>
      <c r="AL333" s="117"/>
      <c r="AM333" s="117"/>
      <c r="AN333" s="116"/>
      <c r="AO333" s="111">
        <v>45622</v>
      </c>
      <c r="AP333" s="111">
        <v>45622</v>
      </c>
      <c r="AQ333" s="110"/>
      <c r="AR333" s="109">
        <v>12</v>
      </c>
      <c r="AS333" s="109"/>
      <c r="AT333" s="109"/>
      <c r="AU333" s="109"/>
      <c r="AV333" s="109"/>
    </row>
    <row r="334" spans="1:48" s="142" customFormat="1" ht="15" customHeight="1">
      <c r="A334" s="116" t="s">
        <v>486</v>
      </c>
      <c r="B334" s="198" t="s">
        <v>471</v>
      </c>
      <c r="C334" s="185">
        <v>106948</v>
      </c>
      <c r="D334" s="197" t="s">
        <v>30</v>
      </c>
      <c r="E334" s="116"/>
      <c r="F334" s="116"/>
      <c r="G334" s="116" t="s">
        <v>25</v>
      </c>
      <c r="H334" s="116" t="s">
        <v>353</v>
      </c>
      <c r="I334" s="116" t="s">
        <v>16</v>
      </c>
      <c r="J334" s="117" t="s">
        <v>353</v>
      </c>
      <c r="K334" s="116" t="s">
        <v>18</v>
      </c>
      <c r="L334" s="116"/>
      <c r="M334" s="181"/>
      <c r="N334" s="181"/>
      <c r="O334" s="181"/>
      <c r="P334" s="181"/>
      <c r="Q334" s="175">
        <v>44057</v>
      </c>
      <c r="R334" s="175">
        <v>44087</v>
      </c>
      <c r="S334" s="124">
        <f t="shared" si="11"/>
        <v>44094</v>
      </c>
      <c r="T334" s="123">
        <f t="shared" si="10"/>
        <v>4</v>
      </c>
      <c r="U334" s="178" t="s">
        <v>1585</v>
      </c>
      <c r="V334" s="191"/>
      <c r="W334" s="188">
        <v>44127</v>
      </c>
      <c r="X334" s="178">
        <v>143.29</v>
      </c>
      <c r="Y334" s="177">
        <v>13</v>
      </c>
      <c r="Z334" s="176" t="s">
        <v>353</v>
      </c>
      <c r="AA334" s="175" t="s">
        <v>353</v>
      </c>
      <c r="AB334" s="175" t="s">
        <v>353</v>
      </c>
      <c r="AC334" s="116" t="s">
        <v>781</v>
      </c>
      <c r="AD334" s="116"/>
      <c r="AE334" s="116" t="s">
        <v>1584</v>
      </c>
      <c r="AF334" s="116" t="s">
        <v>1036</v>
      </c>
      <c r="AG334" s="117" t="s">
        <v>1028</v>
      </c>
      <c r="AH334" s="117" t="s">
        <v>1020</v>
      </c>
      <c r="AI334" s="117" t="s">
        <v>2521</v>
      </c>
      <c r="AJ334" s="117">
        <v>2</v>
      </c>
      <c r="AK334" s="116"/>
      <c r="AL334" s="117"/>
      <c r="AM334" s="117"/>
      <c r="AN334" s="116"/>
      <c r="AO334" s="111">
        <v>44788</v>
      </c>
      <c r="AP334" s="111">
        <v>44788</v>
      </c>
      <c r="AQ334" s="110"/>
      <c r="AR334" s="109" t="s">
        <v>1010</v>
      </c>
      <c r="AS334" s="109"/>
      <c r="AT334" s="109"/>
      <c r="AU334" s="109"/>
      <c r="AV334" s="109"/>
    </row>
    <row r="335" spans="1:48" s="142" customFormat="1" ht="15" customHeight="1">
      <c r="A335" s="116" t="s">
        <v>487</v>
      </c>
      <c r="B335" s="187" t="s">
        <v>488</v>
      </c>
      <c r="C335" s="185">
        <v>107010</v>
      </c>
      <c r="D335" s="173" t="s">
        <v>222</v>
      </c>
      <c r="E335" s="119"/>
      <c r="F335" s="145"/>
      <c r="G335" s="116" t="s">
        <v>38</v>
      </c>
      <c r="H335" s="116" t="s">
        <v>39</v>
      </c>
      <c r="I335" s="116" t="s">
        <v>20</v>
      </c>
      <c r="J335" s="117" t="s">
        <v>17</v>
      </c>
      <c r="K335" s="116" t="s">
        <v>18</v>
      </c>
      <c r="L335" s="116"/>
      <c r="M335" s="181"/>
      <c r="N335" s="181"/>
      <c r="O335" s="181"/>
      <c r="P335" s="181"/>
      <c r="Q335" s="175">
        <v>43605</v>
      </c>
      <c r="R335" s="175">
        <v>43850</v>
      </c>
      <c r="S335" s="124">
        <f t="shared" si="11"/>
        <v>43857</v>
      </c>
      <c r="T335" s="123">
        <f t="shared" si="10"/>
        <v>5</v>
      </c>
      <c r="U335" s="178" t="s">
        <v>1583</v>
      </c>
      <c r="V335" s="191"/>
      <c r="W335" s="188">
        <v>43874</v>
      </c>
      <c r="X335" s="178">
        <v>808.2</v>
      </c>
      <c r="Y335" s="177"/>
      <c r="Z335" s="176" t="s">
        <v>353</v>
      </c>
      <c r="AA335" s="175" t="s">
        <v>353</v>
      </c>
      <c r="AB335" s="175" t="s">
        <v>353</v>
      </c>
      <c r="AC335" s="116" t="s">
        <v>781</v>
      </c>
      <c r="AD335" s="116"/>
      <c r="AE335" s="116" t="s">
        <v>1582</v>
      </c>
      <c r="AF335" s="116" t="s">
        <v>1560</v>
      </c>
      <c r="AG335" s="117" t="s">
        <v>1581</v>
      </c>
      <c r="AH335" s="117" t="s">
        <v>1017</v>
      </c>
      <c r="AI335" s="117" t="s">
        <v>2521</v>
      </c>
      <c r="AJ335" s="117">
        <v>2</v>
      </c>
      <c r="AK335" s="116"/>
      <c r="AL335" s="117"/>
      <c r="AM335" s="117"/>
      <c r="AN335" s="116"/>
      <c r="AO335" s="111">
        <v>44815</v>
      </c>
      <c r="AP335" s="111">
        <v>44815</v>
      </c>
      <c r="AQ335" s="110"/>
      <c r="AR335" s="109">
        <v>12</v>
      </c>
      <c r="AS335" s="109"/>
      <c r="AT335" s="109"/>
      <c r="AU335" s="109"/>
      <c r="AV335" s="109"/>
    </row>
    <row r="336" spans="1:48" s="142" customFormat="1" ht="15" customHeight="1">
      <c r="A336" s="116" t="s">
        <v>1580</v>
      </c>
      <c r="B336" s="186" t="s">
        <v>489</v>
      </c>
      <c r="C336" s="192">
        <v>445945</v>
      </c>
      <c r="D336" s="184" t="s">
        <v>116</v>
      </c>
      <c r="E336" s="183"/>
      <c r="F336" s="182"/>
      <c r="G336" s="116" t="s">
        <v>25</v>
      </c>
      <c r="H336" s="116" t="s">
        <v>26</v>
      </c>
      <c r="I336" s="116" t="s">
        <v>49</v>
      </c>
      <c r="J336" s="117" t="s">
        <v>27</v>
      </c>
      <c r="K336" s="116" t="s">
        <v>18</v>
      </c>
      <c r="L336" s="116"/>
      <c r="M336" s="181"/>
      <c r="N336" s="181"/>
      <c r="O336" s="181"/>
      <c r="P336" s="181"/>
      <c r="Q336" s="180">
        <v>44228</v>
      </c>
      <c r="R336" s="180">
        <v>44255</v>
      </c>
      <c r="S336" s="124">
        <f t="shared" si="11"/>
        <v>44262</v>
      </c>
      <c r="T336" s="123">
        <f t="shared" si="10"/>
        <v>2</v>
      </c>
      <c r="U336" s="190">
        <v>3227.28</v>
      </c>
      <c r="V336" s="189"/>
      <c r="W336" s="179">
        <v>44321</v>
      </c>
      <c r="X336" s="178">
        <v>3227.28</v>
      </c>
      <c r="Y336" s="177"/>
      <c r="Z336" s="176" t="s">
        <v>353</v>
      </c>
      <c r="AA336" s="175" t="s">
        <v>1579</v>
      </c>
      <c r="AB336" s="175" t="s">
        <v>1578</v>
      </c>
      <c r="AC336" s="116" t="s">
        <v>781</v>
      </c>
      <c r="AD336" s="116"/>
      <c r="AE336" s="116" t="s">
        <v>1577</v>
      </c>
      <c r="AF336" s="116" t="s">
        <v>1558</v>
      </c>
      <c r="AG336" s="117" t="s">
        <v>1028</v>
      </c>
      <c r="AH336" s="117" t="s">
        <v>1020</v>
      </c>
      <c r="AI336" s="117" t="s">
        <v>2521</v>
      </c>
      <c r="AJ336" s="117">
        <v>2</v>
      </c>
      <c r="AK336" s="116"/>
      <c r="AL336" s="117"/>
      <c r="AM336" s="117"/>
      <c r="AN336" s="116"/>
      <c r="AO336" s="111">
        <v>13011</v>
      </c>
      <c r="AP336" s="111">
        <v>13011</v>
      </c>
      <c r="AQ336" s="110"/>
      <c r="AR336" s="109" t="s">
        <v>1010</v>
      </c>
      <c r="AS336" s="109"/>
      <c r="AT336" s="109"/>
      <c r="AU336" s="109"/>
      <c r="AV336" s="109"/>
    </row>
    <row r="337" spans="1:48" s="142" customFormat="1" ht="15" customHeight="1">
      <c r="A337" s="116" t="s">
        <v>490</v>
      </c>
      <c r="B337" s="187" t="s">
        <v>491</v>
      </c>
      <c r="C337" s="185">
        <v>107099</v>
      </c>
      <c r="D337" s="173" t="s">
        <v>357</v>
      </c>
      <c r="E337" s="119"/>
      <c r="F337" s="145"/>
      <c r="G337" s="116" t="s">
        <v>38</v>
      </c>
      <c r="H337" s="116" t="s">
        <v>55</v>
      </c>
      <c r="I337" s="116" t="s">
        <v>20</v>
      </c>
      <c r="J337" s="117" t="s">
        <v>17</v>
      </c>
      <c r="K337" s="116" t="s">
        <v>18</v>
      </c>
      <c r="L337" s="116"/>
      <c r="M337" s="181"/>
      <c r="N337" s="181"/>
      <c r="O337" s="181"/>
      <c r="P337" s="181"/>
      <c r="Q337" s="175">
        <v>44220</v>
      </c>
      <c r="R337" s="175">
        <v>44250</v>
      </c>
      <c r="S337" s="124">
        <f t="shared" si="11"/>
        <v>44257</v>
      </c>
      <c r="T337" s="123">
        <f t="shared" si="10"/>
        <v>1</v>
      </c>
      <c r="U337" s="190">
        <v>717.66</v>
      </c>
      <c r="V337" s="189"/>
      <c r="W337" s="188">
        <v>44297</v>
      </c>
      <c r="X337" s="178">
        <v>717.66</v>
      </c>
      <c r="Y337" s="177"/>
      <c r="Z337" s="176" t="s">
        <v>353</v>
      </c>
      <c r="AA337" s="175" t="s">
        <v>353</v>
      </c>
      <c r="AB337" s="175" t="s">
        <v>353</v>
      </c>
      <c r="AC337" s="116" t="s">
        <v>781</v>
      </c>
      <c r="AD337" s="116"/>
      <c r="AE337" s="116" t="s">
        <v>1576</v>
      </c>
      <c r="AF337" s="116" t="s">
        <v>1575</v>
      </c>
      <c r="AG337" s="117" t="s">
        <v>1028</v>
      </c>
      <c r="AH337" s="117" t="s">
        <v>1017</v>
      </c>
      <c r="AI337" s="117" t="s">
        <v>2521</v>
      </c>
      <c r="AJ337" s="117">
        <v>2</v>
      </c>
      <c r="AK337" s="116"/>
      <c r="AL337" s="117"/>
      <c r="AM337" s="117"/>
      <c r="AN337" s="116"/>
      <c r="AO337" s="111">
        <v>45130</v>
      </c>
      <c r="AP337" s="111">
        <v>45130</v>
      </c>
      <c r="AQ337" s="110"/>
      <c r="AR337" s="109">
        <v>6</v>
      </c>
      <c r="AS337" s="109"/>
      <c r="AT337" s="109"/>
      <c r="AU337" s="109"/>
      <c r="AV337" s="109"/>
    </row>
    <row r="338" spans="1:48" s="142" customFormat="1" ht="15" customHeight="1">
      <c r="A338" s="119" t="s">
        <v>492</v>
      </c>
      <c r="B338" s="187"/>
      <c r="C338" s="185">
        <v>459436</v>
      </c>
      <c r="D338" s="173" t="s">
        <v>42</v>
      </c>
      <c r="E338" s="119"/>
      <c r="F338" s="145"/>
      <c r="G338" s="116" t="s">
        <v>14</v>
      </c>
      <c r="H338" s="116" t="s">
        <v>431</v>
      </c>
      <c r="I338" s="116" t="s">
        <v>16</v>
      </c>
      <c r="J338" s="118" t="s">
        <v>17</v>
      </c>
      <c r="K338" s="116"/>
      <c r="L338" s="116"/>
      <c r="M338" s="181"/>
      <c r="N338" s="181"/>
      <c r="O338" s="181"/>
      <c r="P338" s="181"/>
      <c r="Q338" s="180"/>
      <c r="R338" s="180"/>
      <c r="S338" s="124">
        <f t="shared" si="11"/>
        <v>7</v>
      </c>
      <c r="T338" s="123">
        <f t="shared" si="10"/>
        <v>1</v>
      </c>
      <c r="U338" s="196"/>
      <c r="V338" s="150"/>
      <c r="W338" s="179"/>
      <c r="X338" s="178"/>
      <c r="Y338" s="177"/>
      <c r="Z338" s="176"/>
      <c r="AA338" s="175"/>
      <c r="AB338" s="175"/>
      <c r="AC338" s="195" t="s">
        <v>787</v>
      </c>
      <c r="AD338" s="116"/>
      <c r="AE338" s="119"/>
      <c r="AF338" s="119"/>
      <c r="AG338" s="117" t="s">
        <v>2521</v>
      </c>
      <c r="AH338" s="117" t="s">
        <v>2521</v>
      </c>
      <c r="AI338" s="117" t="s">
        <v>2521</v>
      </c>
      <c r="AJ338" s="117">
        <v>2</v>
      </c>
      <c r="AK338" s="116"/>
      <c r="AL338" s="117" t="s">
        <v>1245</v>
      </c>
      <c r="AM338" s="117">
        <v>9000</v>
      </c>
      <c r="AN338" s="116"/>
      <c r="AO338" s="111" t="s">
        <v>1010</v>
      </c>
      <c r="AP338" s="111" t="s">
        <v>1010</v>
      </c>
      <c r="AQ338" s="110" t="s">
        <v>1045</v>
      </c>
      <c r="AR338" s="111" t="s">
        <v>1010</v>
      </c>
      <c r="AS338" s="109"/>
      <c r="AT338" s="109"/>
      <c r="AU338" s="109"/>
      <c r="AV338" s="109"/>
    </row>
    <row r="339" spans="1:48" s="142" customFormat="1" ht="15" customHeight="1">
      <c r="A339" s="116" t="s">
        <v>1574</v>
      </c>
      <c r="B339" s="193" t="s">
        <v>493</v>
      </c>
      <c r="C339" s="192">
        <v>457161</v>
      </c>
      <c r="D339" s="173" t="s">
        <v>48</v>
      </c>
      <c r="E339" s="183"/>
      <c r="F339" s="182"/>
      <c r="G339" s="116" t="s">
        <v>38</v>
      </c>
      <c r="H339" s="116" t="s">
        <v>26</v>
      </c>
      <c r="I339" s="116" t="s">
        <v>49</v>
      </c>
      <c r="J339" s="117" t="s">
        <v>27</v>
      </c>
      <c r="K339" s="116" t="s">
        <v>18</v>
      </c>
      <c r="L339" s="116"/>
      <c r="M339" s="181"/>
      <c r="N339" s="181"/>
      <c r="O339" s="181"/>
      <c r="P339" s="181"/>
      <c r="Q339" s="180">
        <v>44646</v>
      </c>
      <c r="R339" s="180">
        <v>44676</v>
      </c>
      <c r="S339" s="124">
        <f t="shared" si="11"/>
        <v>44683</v>
      </c>
      <c r="T339" s="123">
        <f t="shared" si="10"/>
        <v>1</v>
      </c>
      <c r="U339" s="120">
        <v>2660</v>
      </c>
      <c r="V339" s="120">
        <v>2267876</v>
      </c>
      <c r="W339" s="180">
        <v>44694</v>
      </c>
      <c r="X339" s="178">
        <v>1520</v>
      </c>
      <c r="Y339" s="177"/>
      <c r="Z339" s="176" t="s">
        <v>353</v>
      </c>
      <c r="AA339" s="175" t="s">
        <v>353</v>
      </c>
      <c r="AB339" s="175" t="s">
        <v>353</v>
      </c>
      <c r="AC339" s="116" t="s">
        <v>781</v>
      </c>
      <c r="AD339" s="116" t="s">
        <v>1573</v>
      </c>
      <c r="AE339" s="116" t="s">
        <v>1572</v>
      </c>
      <c r="AF339" s="116" t="s">
        <v>1036</v>
      </c>
      <c r="AG339" s="117" t="s">
        <v>1035</v>
      </c>
      <c r="AH339" s="117" t="s">
        <v>1020</v>
      </c>
      <c r="AI339" s="117" t="s">
        <v>2521</v>
      </c>
      <c r="AJ339" s="117">
        <v>2</v>
      </c>
      <c r="AK339" s="116"/>
      <c r="AL339" s="117"/>
      <c r="AM339" s="117"/>
      <c r="AN339" s="116"/>
      <c r="AO339" s="111">
        <v>43922</v>
      </c>
      <c r="AP339" s="111" t="s">
        <v>1010</v>
      </c>
      <c r="AQ339" s="110" t="s">
        <v>1035</v>
      </c>
      <c r="AR339" s="109" t="s">
        <v>1010</v>
      </c>
      <c r="AS339" s="109"/>
      <c r="AT339" s="109"/>
      <c r="AU339" s="109"/>
      <c r="AV339" s="109"/>
    </row>
    <row r="340" spans="1:48" s="142" customFormat="1" ht="15" customHeight="1">
      <c r="A340" s="116" t="s">
        <v>494</v>
      </c>
      <c r="B340" s="187" t="s">
        <v>495</v>
      </c>
      <c r="C340" s="185">
        <v>457673</v>
      </c>
      <c r="D340" s="173" t="s">
        <v>341</v>
      </c>
      <c r="E340" s="119"/>
      <c r="F340" s="145"/>
      <c r="G340" s="116" t="s">
        <v>14</v>
      </c>
      <c r="H340" s="116" t="s">
        <v>67</v>
      </c>
      <c r="I340" s="116" t="s">
        <v>16</v>
      </c>
      <c r="J340" s="117" t="s">
        <v>17</v>
      </c>
      <c r="K340" s="116"/>
      <c r="L340" s="116"/>
      <c r="M340" s="181"/>
      <c r="N340" s="181"/>
      <c r="O340" s="181"/>
      <c r="P340" s="181"/>
      <c r="Q340" s="180">
        <v>44621</v>
      </c>
      <c r="R340" s="180">
        <v>44651</v>
      </c>
      <c r="S340" s="124">
        <f t="shared" si="11"/>
        <v>44658</v>
      </c>
      <c r="T340" s="123">
        <f t="shared" si="10"/>
        <v>2</v>
      </c>
      <c r="U340" s="131">
        <v>2420.1799999999998</v>
      </c>
      <c r="V340" s="120">
        <v>2255605</v>
      </c>
      <c r="W340" s="179">
        <v>44655</v>
      </c>
      <c r="X340" s="178">
        <v>3203</v>
      </c>
      <c r="Y340" s="177"/>
      <c r="Z340" s="176"/>
      <c r="AA340" s="175"/>
      <c r="AB340" s="175"/>
      <c r="AC340" s="116" t="s">
        <v>781</v>
      </c>
      <c r="AD340" s="116"/>
      <c r="AE340" s="119" t="s">
        <v>1571</v>
      </c>
      <c r="AF340" s="119" t="s">
        <v>1570</v>
      </c>
      <c r="AG340" s="117" t="s">
        <v>1028</v>
      </c>
      <c r="AH340" s="117" t="s">
        <v>1017</v>
      </c>
      <c r="AI340" s="117" t="s">
        <v>2521</v>
      </c>
      <c r="AJ340" s="117">
        <v>2</v>
      </c>
      <c r="AK340" s="117" t="s">
        <v>1297</v>
      </c>
      <c r="AL340" s="117"/>
      <c r="AM340" s="117"/>
      <c r="AN340" s="116"/>
      <c r="AO340" s="111">
        <v>45502</v>
      </c>
      <c r="AP340" s="111">
        <v>45502</v>
      </c>
      <c r="AQ340" s="110"/>
      <c r="AR340" s="109">
        <v>6</v>
      </c>
      <c r="AS340" s="109"/>
      <c r="AT340" s="109"/>
      <c r="AU340" s="109"/>
      <c r="AV340" s="109"/>
    </row>
    <row r="341" spans="1:48" s="142" customFormat="1" ht="15" customHeight="1">
      <c r="A341" s="116" t="s">
        <v>496</v>
      </c>
      <c r="B341" s="186" t="s">
        <v>497</v>
      </c>
      <c r="C341" s="192">
        <v>456200</v>
      </c>
      <c r="D341" s="184" t="s">
        <v>357</v>
      </c>
      <c r="E341" s="183"/>
      <c r="F341" s="182"/>
      <c r="G341" s="116" t="s">
        <v>25</v>
      </c>
      <c r="H341" s="116" t="s">
        <v>26</v>
      </c>
      <c r="I341" s="116" t="s">
        <v>49</v>
      </c>
      <c r="J341" s="117" t="s">
        <v>27</v>
      </c>
      <c r="K341" s="116" t="s">
        <v>18</v>
      </c>
      <c r="L341" s="116"/>
      <c r="M341" s="181"/>
      <c r="N341" s="181"/>
      <c r="O341" s="181"/>
      <c r="P341" s="181"/>
      <c r="Q341" s="180">
        <v>44280</v>
      </c>
      <c r="R341" s="180">
        <v>44311</v>
      </c>
      <c r="S341" s="124">
        <f t="shared" si="11"/>
        <v>44318</v>
      </c>
      <c r="T341" s="123">
        <f t="shared" si="10"/>
        <v>2</v>
      </c>
      <c r="U341" s="190">
        <v>145.80000000000001</v>
      </c>
      <c r="V341" s="189"/>
      <c r="W341" s="179">
        <v>44367</v>
      </c>
      <c r="X341" s="178">
        <v>145.80000000000001</v>
      </c>
      <c r="Y341" s="177"/>
      <c r="Z341" s="176" t="s">
        <v>353</v>
      </c>
      <c r="AA341" s="175" t="s">
        <v>353</v>
      </c>
      <c r="AB341" s="175" t="s">
        <v>353</v>
      </c>
      <c r="AC341" s="116" t="s">
        <v>781</v>
      </c>
      <c r="AD341" s="116"/>
      <c r="AE341" s="116" t="s">
        <v>1569</v>
      </c>
      <c r="AF341" s="116" t="s">
        <v>1568</v>
      </c>
      <c r="AG341" s="117" t="s">
        <v>1028</v>
      </c>
      <c r="AH341" s="117" t="s">
        <v>1017</v>
      </c>
      <c r="AI341" s="117" t="s">
        <v>2521</v>
      </c>
      <c r="AJ341" s="117">
        <v>2</v>
      </c>
      <c r="AK341" s="116"/>
      <c r="AL341" s="117"/>
      <c r="AM341" s="117"/>
      <c r="AN341" s="116"/>
      <c r="AO341" s="111">
        <v>45930</v>
      </c>
      <c r="AP341" s="111">
        <v>45930</v>
      </c>
      <c r="AQ341" s="110"/>
      <c r="AR341" s="109" t="s">
        <v>1010</v>
      </c>
      <c r="AS341" s="109"/>
      <c r="AT341" s="109" t="s">
        <v>1567</v>
      </c>
      <c r="AU341" s="109" t="s">
        <v>1566</v>
      </c>
      <c r="AV341" s="153" t="s">
        <v>1565</v>
      </c>
    </row>
    <row r="342" spans="1:48" s="142" customFormat="1" ht="15" customHeight="1">
      <c r="A342" s="116" t="s">
        <v>498</v>
      </c>
      <c r="B342" s="187" t="s">
        <v>499</v>
      </c>
      <c r="C342" s="185">
        <v>456416</v>
      </c>
      <c r="D342" s="173" t="s">
        <v>500</v>
      </c>
      <c r="E342" s="119"/>
      <c r="F342" s="145"/>
      <c r="G342" s="116" t="s">
        <v>14</v>
      </c>
      <c r="H342" s="116" t="s">
        <v>67</v>
      </c>
      <c r="I342" s="116" t="s">
        <v>16</v>
      </c>
      <c r="J342" s="117" t="s">
        <v>17</v>
      </c>
      <c r="K342" s="116"/>
      <c r="L342" s="116"/>
      <c r="M342" s="181"/>
      <c r="N342" s="181"/>
      <c r="O342" s="181"/>
      <c r="P342" s="181"/>
      <c r="Q342" s="180">
        <v>44593</v>
      </c>
      <c r="R342" s="180">
        <v>44621</v>
      </c>
      <c r="S342" s="124">
        <f t="shared" si="11"/>
        <v>44628</v>
      </c>
      <c r="T342" s="123">
        <f t="shared" ref="T342:T405" si="12">WEEKNUM(S342,1)-WEEKNUM(DATE(YEAR(S342),MONTH(S342),1),1)+1</f>
        <v>2</v>
      </c>
      <c r="U342" s="190">
        <v>1811.15</v>
      </c>
      <c r="V342" s="122">
        <v>2261403</v>
      </c>
      <c r="W342" s="179">
        <v>44673</v>
      </c>
      <c r="X342" s="178">
        <v>1785</v>
      </c>
      <c r="Y342" s="177"/>
      <c r="Z342" s="176" t="s">
        <v>353</v>
      </c>
      <c r="AA342" s="175" t="s">
        <v>353</v>
      </c>
      <c r="AB342" s="175" t="s">
        <v>353</v>
      </c>
      <c r="AC342" s="116" t="s">
        <v>781</v>
      </c>
      <c r="AD342" s="116"/>
      <c r="AE342" s="116" t="s">
        <v>1564</v>
      </c>
      <c r="AF342" s="116" t="s">
        <v>1560</v>
      </c>
      <c r="AG342" s="117" t="s">
        <v>1028</v>
      </c>
      <c r="AH342" s="117" t="s">
        <v>1017</v>
      </c>
      <c r="AI342" s="117" t="s">
        <v>2521</v>
      </c>
      <c r="AJ342" s="117">
        <v>2</v>
      </c>
      <c r="AK342" s="116"/>
      <c r="AL342" s="117"/>
      <c r="AM342" s="117"/>
      <c r="AN342" s="116"/>
      <c r="AO342" s="111">
        <v>46079</v>
      </c>
      <c r="AP342" s="111">
        <v>46079</v>
      </c>
      <c r="AQ342" s="110"/>
      <c r="AR342" s="109">
        <v>12</v>
      </c>
      <c r="AS342" s="109"/>
      <c r="AT342" s="109"/>
      <c r="AU342" s="109"/>
      <c r="AV342" s="109"/>
    </row>
    <row r="343" spans="1:48" s="142" customFormat="1" ht="15" customHeight="1">
      <c r="A343" s="116" t="s">
        <v>501</v>
      </c>
      <c r="B343" s="186" t="s">
        <v>502</v>
      </c>
      <c r="C343" s="185">
        <v>106949</v>
      </c>
      <c r="D343" s="184" t="s">
        <v>48</v>
      </c>
      <c r="E343" s="183"/>
      <c r="F343" s="182"/>
      <c r="G343" s="116" t="s">
        <v>38</v>
      </c>
      <c r="H343" s="116" t="s">
        <v>26</v>
      </c>
      <c r="I343" s="116" t="s">
        <v>49</v>
      </c>
      <c r="J343" s="117" t="s">
        <v>27</v>
      </c>
      <c r="K343" s="116" t="s">
        <v>18</v>
      </c>
      <c r="L343" s="116"/>
      <c r="M343" s="181"/>
      <c r="N343" s="181"/>
      <c r="O343" s="181"/>
      <c r="P343" s="181"/>
      <c r="Q343" s="175">
        <v>42917</v>
      </c>
      <c r="R343" s="175">
        <v>42948</v>
      </c>
      <c r="S343" s="124">
        <f t="shared" si="11"/>
        <v>42955</v>
      </c>
      <c r="T343" s="123">
        <f t="shared" si="12"/>
        <v>2</v>
      </c>
      <c r="U343" s="178">
        <v>1746.92</v>
      </c>
      <c r="V343" s="191"/>
      <c r="W343" s="188">
        <v>42978</v>
      </c>
      <c r="X343" s="178">
        <v>1708.5</v>
      </c>
      <c r="Y343" s="177"/>
      <c r="Z343" s="176" t="s">
        <v>353</v>
      </c>
      <c r="AA343" s="175" t="s">
        <v>353</v>
      </c>
      <c r="AB343" s="175" t="s">
        <v>353</v>
      </c>
      <c r="AC343" s="116" t="s">
        <v>781</v>
      </c>
      <c r="AD343" s="116"/>
      <c r="AE343" s="116" t="s">
        <v>1563</v>
      </c>
      <c r="AF343" s="116" t="s">
        <v>1228</v>
      </c>
      <c r="AG343" s="117" t="s">
        <v>1035</v>
      </c>
      <c r="AH343" s="117" t="s">
        <v>1020</v>
      </c>
      <c r="AI343" s="117" t="s">
        <v>2521</v>
      </c>
      <c r="AJ343" s="117">
        <v>2</v>
      </c>
      <c r="AK343" s="116"/>
      <c r="AL343" s="117"/>
      <c r="AM343" s="117"/>
      <c r="AN343" s="116"/>
      <c r="AO343" s="111">
        <v>43281</v>
      </c>
      <c r="AP343" s="111" t="s">
        <v>1010</v>
      </c>
      <c r="AQ343" s="110" t="s">
        <v>1035</v>
      </c>
      <c r="AR343" s="109" t="s">
        <v>1010</v>
      </c>
      <c r="AS343" s="109"/>
      <c r="AT343" s="109"/>
      <c r="AU343" s="109"/>
      <c r="AV343" s="109"/>
    </row>
    <row r="344" spans="1:48" s="142" customFormat="1" ht="15" customHeight="1">
      <c r="A344" s="116" t="s">
        <v>1562</v>
      </c>
      <c r="B344" s="187" t="s">
        <v>503</v>
      </c>
      <c r="C344" s="185">
        <v>107101</v>
      </c>
      <c r="D344" s="173" t="s">
        <v>48</v>
      </c>
      <c r="E344" s="119"/>
      <c r="F344" s="145"/>
      <c r="G344" s="116" t="s">
        <v>38</v>
      </c>
      <c r="H344" s="116" t="s">
        <v>83</v>
      </c>
      <c r="I344" s="116" t="s">
        <v>20</v>
      </c>
      <c r="J344" s="117" t="s">
        <v>17</v>
      </c>
      <c r="K344" s="116" t="s">
        <v>18</v>
      </c>
      <c r="L344" s="116"/>
      <c r="M344" s="181"/>
      <c r="N344" s="181"/>
      <c r="O344" s="181"/>
      <c r="P344" s="181"/>
      <c r="Q344" s="175">
        <v>44388</v>
      </c>
      <c r="R344" s="175">
        <v>44419</v>
      </c>
      <c r="S344" s="124">
        <f t="shared" si="11"/>
        <v>44426</v>
      </c>
      <c r="T344" s="123">
        <f t="shared" si="12"/>
        <v>3</v>
      </c>
      <c r="U344" s="190">
        <v>654.23</v>
      </c>
      <c r="V344" s="189"/>
      <c r="W344" s="188">
        <v>44449</v>
      </c>
      <c r="X344" s="178">
        <v>654.23</v>
      </c>
      <c r="Y344" s="177"/>
      <c r="Z344" s="176" t="s">
        <v>353</v>
      </c>
      <c r="AA344" s="175" t="s">
        <v>353</v>
      </c>
      <c r="AB344" s="175" t="s">
        <v>353</v>
      </c>
      <c r="AC344" s="116" t="s">
        <v>781</v>
      </c>
      <c r="AD344" s="116"/>
      <c r="AE344" s="116" t="s">
        <v>1561</v>
      </c>
      <c r="AF344" s="116" t="s">
        <v>1560</v>
      </c>
      <c r="AG344" s="117" t="s">
        <v>1028</v>
      </c>
      <c r="AH344" s="117" t="s">
        <v>1017</v>
      </c>
      <c r="AI344" s="117" t="s">
        <v>2521</v>
      </c>
      <c r="AJ344" s="117">
        <v>2</v>
      </c>
      <c r="AK344" s="116"/>
      <c r="AL344" s="117"/>
      <c r="AM344" s="117"/>
      <c r="AN344" s="116"/>
      <c r="AO344" s="111">
        <v>44752</v>
      </c>
      <c r="AP344" s="111">
        <v>44752</v>
      </c>
      <c r="AQ344" s="110"/>
      <c r="AR344" s="109">
        <v>12</v>
      </c>
      <c r="AS344" s="109"/>
      <c r="AT344" s="109"/>
      <c r="AU344" s="109"/>
      <c r="AV344" s="109"/>
    </row>
    <row r="345" spans="1:48" s="142" customFormat="1" ht="15" customHeight="1">
      <c r="A345" s="116" t="s">
        <v>504</v>
      </c>
      <c r="B345" s="186" t="s">
        <v>505</v>
      </c>
      <c r="C345" s="185">
        <v>444597</v>
      </c>
      <c r="D345" s="184" t="s">
        <v>357</v>
      </c>
      <c r="E345" s="183"/>
      <c r="F345" s="182"/>
      <c r="G345" s="116" t="s">
        <v>25</v>
      </c>
      <c r="H345" s="116" t="s">
        <v>26</v>
      </c>
      <c r="I345" s="116" t="s">
        <v>49</v>
      </c>
      <c r="J345" s="117" t="s">
        <v>27</v>
      </c>
      <c r="K345" s="116" t="s">
        <v>18</v>
      </c>
      <c r="L345" s="116"/>
      <c r="M345" s="181"/>
      <c r="N345" s="181"/>
      <c r="O345" s="181"/>
      <c r="P345" s="181"/>
      <c r="Q345" s="180">
        <v>44568</v>
      </c>
      <c r="R345" s="180">
        <v>44598</v>
      </c>
      <c r="S345" s="124">
        <f t="shared" si="11"/>
        <v>44605</v>
      </c>
      <c r="T345" s="123">
        <f t="shared" si="12"/>
        <v>3</v>
      </c>
      <c r="U345" s="120">
        <v>1166.48</v>
      </c>
      <c r="V345" s="120">
        <v>2241901</v>
      </c>
      <c r="W345" s="179">
        <v>44615</v>
      </c>
      <c r="X345" s="178">
        <v>1249.08</v>
      </c>
      <c r="Y345" s="177"/>
      <c r="Z345" s="176" t="s">
        <v>353</v>
      </c>
      <c r="AA345" s="175" t="s">
        <v>353</v>
      </c>
      <c r="AB345" s="175" t="s">
        <v>353</v>
      </c>
      <c r="AC345" s="116" t="s">
        <v>781</v>
      </c>
      <c r="AD345" s="116"/>
      <c r="AE345" s="116" t="s">
        <v>1559</v>
      </c>
      <c r="AF345" s="116" t="s">
        <v>1558</v>
      </c>
      <c r="AG345" s="117" t="s">
        <v>1028</v>
      </c>
      <c r="AH345" s="117" t="s">
        <v>1020</v>
      </c>
      <c r="AI345" s="117" t="s">
        <v>2521</v>
      </c>
      <c r="AJ345" s="117">
        <v>2</v>
      </c>
      <c r="AK345" s="116"/>
      <c r="AL345" s="117"/>
      <c r="AM345" s="117"/>
      <c r="AN345" s="116"/>
      <c r="AO345" s="111">
        <v>12935</v>
      </c>
      <c r="AP345" s="111">
        <v>12935</v>
      </c>
      <c r="AQ345" s="110"/>
      <c r="AR345" s="109" t="s">
        <v>1010</v>
      </c>
      <c r="AS345" s="109"/>
      <c r="AT345" s="109" t="s">
        <v>1557</v>
      </c>
      <c r="AU345" s="109">
        <v>9356569190</v>
      </c>
      <c r="AV345" s="153" t="s">
        <v>1556</v>
      </c>
    </row>
    <row r="346" spans="1:48" s="142" customFormat="1" ht="15" customHeight="1">
      <c r="A346" s="116" t="s">
        <v>506</v>
      </c>
      <c r="B346" s="187" t="s">
        <v>507</v>
      </c>
      <c r="C346" s="185">
        <v>457859</v>
      </c>
      <c r="D346" s="173" t="s">
        <v>48</v>
      </c>
      <c r="E346" s="119"/>
      <c r="F346" s="145"/>
      <c r="G346" s="116" t="s">
        <v>191</v>
      </c>
      <c r="H346" s="116" t="s">
        <v>83</v>
      </c>
      <c r="I346" s="116" t="s">
        <v>16</v>
      </c>
      <c r="J346" s="118" t="s">
        <v>17</v>
      </c>
      <c r="K346" s="119"/>
      <c r="L346" s="119"/>
      <c r="M346" s="120"/>
      <c r="N346" s="120"/>
      <c r="O346" s="120"/>
      <c r="P346" s="120"/>
      <c r="Q346" s="180">
        <v>44378</v>
      </c>
      <c r="R346" s="180">
        <v>44561</v>
      </c>
      <c r="S346" s="124">
        <f t="shared" si="11"/>
        <v>44568</v>
      </c>
      <c r="T346" s="123">
        <f t="shared" si="12"/>
        <v>2</v>
      </c>
      <c r="U346" s="131">
        <v>64494.46</v>
      </c>
      <c r="V346" s="120">
        <v>2256365</v>
      </c>
      <c r="W346" s="179">
        <v>44657</v>
      </c>
      <c r="X346" s="178">
        <v>10750</v>
      </c>
      <c r="Y346" s="177"/>
      <c r="Z346" s="176"/>
      <c r="AA346" s="175"/>
      <c r="AB346" s="175"/>
      <c r="AC346" s="116" t="s">
        <v>781</v>
      </c>
      <c r="AD346" s="116"/>
      <c r="AE346" s="119"/>
      <c r="AF346" s="119"/>
      <c r="AG346" s="117" t="s">
        <v>1581</v>
      </c>
      <c r="AH346" s="118" t="s">
        <v>1020</v>
      </c>
      <c r="AI346" s="117" t="s">
        <v>2521</v>
      </c>
      <c r="AJ346" s="117">
        <v>2</v>
      </c>
      <c r="AK346" s="116"/>
      <c r="AL346" s="117"/>
      <c r="AM346" s="117"/>
      <c r="AN346" s="116"/>
      <c r="AO346" s="111" t="s">
        <v>1010</v>
      </c>
      <c r="AP346" s="111" t="s">
        <v>1010</v>
      </c>
      <c r="AQ346" s="110"/>
      <c r="AR346" s="111" t="s">
        <v>1010</v>
      </c>
      <c r="AS346" s="109"/>
      <c r="AT346" s="109"/>
      <c r="AU346" s="109"/>
      <c r="AV346" s="109"/>
    </row>
    <row r="347" spans="1:48" s="142" customFormat="1" ht="15" customHeight="1">
      <c r="A347" s="116" t="s">
        <v>1555</v>
      </c>
      <c r="B347" s="186" t="s">
        <v>508</v>
      </c>
      <c r="C347" s="185">
        <v>456209</v>
      </c>
      <c r="D347" s="184" t="s">
        <v>42</v>
      </c>
      <c r="E347" s="183"/>
      <c r="F347" s="182"/>
      <c r="G347" s="116" t="s">
        <v>25</v>
      </c>
      <c r="H347" s="116" t="s">
        <v>26</v>
      </c>
      <c r="I347" s="116" t="s">
        <v>49</v>
      </c>
      <c r="J347" s="117" t="s">
        <v>27</v>
      </c>
      <c r="K347" s="116" t="s">
        <v>18</v>
      </c>
      <c r="L347" s="116"/>
      <c r="M347" s="181"/>
      <c r="N347" s="181"/>
      <c r="O347" s="181"/>
      <c r="P347" s="181"/>
      <c r="Q347" s="180">
        <v>44402</v>
      </c>
      <c r="R347" s="180">
        <v>44433</v>
      </c>
      <c r="S347" s="124">
        <f t="shared" si="11"/>
        <v>44440</v>
      </c>
      <c r="T347" s="123">
        <f t="shared" si="12"/>
        <v>1</v>
      </c>
      <c r="U347" s="120">
        <v>480.27</v>
      </c>
      <c r="V347" s="120">
        <v>2207477</v>
      </c>
      <c r="W347" s="179">
        <v>44504</v>
      </c>
      <c r="X347" s="178">
        <v>462.31</v>
      </c>
      <c r="Y347" s="177"/>
      <c r="Z347" s="176" t="s">
        <v>353</v>
      </c>
      <c r="AA347" s="175" t="s">
        <v>353</v>
      </c>
      <c r="AB347" s="175" t="s">
        <v>353</v>
      </c>
      <c r="AC347" s="116" t="s">
        <v>781</v>
      </c>
      <c r="AD347" s="116"/>
      <c r="AE347" s="116" t="s">
        <v>1554</v>
      </c>
      <c r="AF347" s="116" t="s">
        <v>1036</v>
      </c>
      <c r="AG347" s="117" t="s">
        <v>1035</v>
      </c>
      <c r="AH347" s="117" t="s">
        <v>1020</v>
      </c>
      <c r="AI347" s="117" t="s">
        <v>2521</v>
      </c>
      <c r="AJ347" s="117">
        <v>2</v>
      </c>
      <c r="AK347" s="116"/>
      <c r="AL347" s="117"/>
      <c r="AM347" s="117"/>
      <c r="AN347" s="116"/>
      <c r="AO347" s="111">
        <v>44301</v>
      </c>
      <c r="AP347" s="111" t="s">
        <v>1010</v>
      </c>
      <c r="AQ347" s="110" t="s">
        <v>1035</v>
      </c>
      <c r="AR347" s="109" t="s">
        <v>1010</v>
      </c>
      <c r="AS347" s="109"/>
      <c r="AT347" s="109"/>
      <c r="AU347" s="109"/>
      <c r="AV347" s="109"/>
    </row>
    <row r="348" spans="1:48" s="142" customFormat="1" ht="16.5" customHeight="1">
      <c r="A348" s="119" t="s">
        <v>1553</v>
      </c>
      <c r="B348" s="174" t="s">
        <v>509</v>
      </c>
      <c r="C348" s="119">
        <v>457770</v>
      </c>
      <c r="D348" s="173" t="s">
        <v>48</v>
      </c>
      <c r="E348" s="173" t="s">
        <v>1552</v>
      </c>
      <c r="F348" s="173">
        <v>8943739</v>
      </c>
      <c r="G348" s="173" t="s">
        <v>25</v>
      </c>
      <c r="H348" s="173" t="s">
        <v>353</v>
      </c>
      <c r="I348" s="173" t="s">
        <v>510</v>
      </c>
      <c r="J348" s="173" t="s">
        <v>511</v>
      </c>
      <c r="K348" s="173" t="s">
        <v>512</v>
      </c>
      <c r="L348" s="173" t="s">
        <v>513</v>
      </c>
      <c r="M348" s="133" t="s">
        <v>1551</v>
      </c>
      <c r="N348" s="133" t="s">
        <v>1390</v>
      </c>
      <c r="O348" s="133">
        <v>72</v>
      </c>
      <c r="P348" s="133">
        <v>8</v>
      </c>
      <c r="Q348" s="136">
        <v>44556</v>
      </c>
      <c r="R348" s="136">
        <v>44586</v>
      </c>
      <c r="S348" s="124">
        <f t="shared" si="11"/>
        <v>44593</v>
      </c>
      <c r="T348" s="123">
        <f t="shared" si="12"/>
        <v>1</v>
      </c>
      <c r="U348" s="140">
        <v>748.5</v>
      </c>
      <c r="V348" s="122" t="s">
        <v>353</v>
      </c>
      <c r="W348" s="120" t="s">
        <v>1550</v>
      </c>
      <c r="X348" s="121">
        <v>605</v>
      </c>
      <c r="Y348" s="120">
        <v>4</v>
      </c>
      <c r="Z348" s="120" t="s">
        <v>353</v>
      </c>
      <c r="AA348" s="120" t="s">
        <v>353</v>
      </c>
      <c r="AB348" s="120" t="s">
        <v>353</v>
      </c>
      <c r="AC348" s="119" t="s">
        <v>789</v>
      </c>
      <c r="AD348" s="119" t="s">
        <v>353</v>
      </c>
      <c r="AE348" s="119" t="s">
        <v>1549</v>
      </c>
      <c r="AF348" s="119" t="s">
        <v>471</v>
      </c>
      <c r="AG348" s="118" t="s">
        <v>1063</v>
      </c>
      <c r="AH348" s="117" t="s">
        <v>1020</v>
      </c>
      <c r="AI348" s="117" t="s">
        <v>2521</v>
      </c>
      <c r="AJ348" s="118">
        <v>3</v>
      </c>
      <c r="AK348" s="116"/>
      <c r="AL348" s="117"/>
      <c r="AM348" s="117"/>
      <c r="AN348" s="116"/>
      <c r="AO348" s="111">
        <v>42556</v>
      </c>
      <c r="AP348" s="111" t="s">
        <v>1010</v>
      </c>
      <c r="AQ348" s="110" t="s">
        <v>1035</v>
      </c>
      <c r="AR348" s="109" t="s">
        <v>1010</v>
      </c>
      <c r="AS348" s="109"/>
      <c r="AT348" s="109"/>
      <c r="AU348" s="109"/>
      <c r="AV348" s="109"/>
    </row>
    <row r="349" spans="1:48" s="142" customFormat="1" ht="16.5" customHeight="1">
      <c r="A349" s="128" t="s">
        <v>514</v>
      </c>
      <c r="B349" s="129" t="s">
        <v>515</v>
      </c>
      <c r="C349" s="128">
        <v>444772</v>
      </c>
      <c r="D349" s="127" t="s">
        <v>13</v>
      </c>
      <c r="E349" s="127" t="s">
        <v>1548</v>
      </c>
      <c r="F349" s="127" t="s">
        <v>1547</v>
      </c>
      <c r="G349" s="127" t="s">
        <v>38</v>
      </c>
      <c r="H349" s="127" t="s">
        <v>516</v>
      </c>
      <c r="I349" s="127" t="s">
        <v>16</v>
      </c>
      <c r="J349" s="127" t="s">
        <v>17</v>
      </c>
      <c r="K349" s="127" t="s">
        <v>512</v>
      </c>
      <c r="L349" s="127" t="s">
        <v>513</v>
      </c>
      <c r="M349" s="169">
        <v>44670</v>
      </c>
      <c r="N349" s="169">
        <v>44697</v>
      </c>
      <c r="O349" s="138">
        <v>77</v>
      </c>
      <c r="P349" s="138">
        <v>30</v>
      </c>
      <c r="Q349" s="125">
        <v>44531</v>
      </c>
      <c r="R349" s="125">
        <v>44532</v>
      </c>
      <c r="S349" s="124">
        <f t="shared" si="11"/>
        <v>44539</v>
      </c>
      <c r="T349" s="123">
        <f t="shared" si="12"/>
        <v>2</v>
      </c>
      <c r="U349" s="120" t="s">
        <v>1546</v>
      </c>
      <c r="V349" s="122" t="s">
        <v>353</v>
      </c>
      <c r="W349" s="120" t="s">
        <v>1405</v>
      </c>
      <c r="X349" s="131">
        <v>1830</v>
      </c>
      <c r="Y349" s="120">
        <v>7</v>
      </c>
      <c r="Z349" s="120" t="s">
        <v>353</v>
      </c>
      <c r="AA349" s="120" t="s">
        <v>353</v>
      </c>
      <c r="AB349" s="120" t="s">
        <v>353</v>
      </c>
      <c r="AC349" s="119" t="s">
        <v>790</v>
      </c>
      <c r="AD349" s="119" t="s">
        <v>353</v>
      </c>
      <c r="AE349" s="119" t="s">
        <v>1545</v>
      </c>
      <c r="AF349" s="119" t="s">
        <v>1480</v>
      </c>
      <c r="AG349" s="118" t="s">
        <v>1028</v>
      </c>
      <c r="AH349" s="117" t="s">
        <v>1017</v>
      </c>
      <c r="AI349" s="117" t="s">
        <v>2521</v>
      </c>
      <c r="AJ349" s="118">
        <v>3</v>
      </c>
      <c r="AK349" s="116"/>
      <c r="AL349" s="117"/>
      <c r="AM349" s="117"/>
      <c r="AN349" s="116"/>
      <c r="AO349" s="111">
        <v>46698</v>
      </c>
      <c r="AP349" s="111">
        <v>46698</v>
      </c>
      <c r="AQ349" s="110"/>
      <c r="AR349" s="109">
        <v>12</v>
      </c>
      <c r="AS349" s="109"/>
      <c r="AT349" s="109"/>
      <c r="AU349" s="109"/>
      <c r="AV349" s="109"/>
    </row>
    <row r="350" spans="1:48" s="142" customFormat="1" ht="16.5" customHeight="1">
      <c r="A350" s="128" t="s">
        <v>517</v>
      </c>
      <c r="B350" s="129" t="s">
        <v>518</v>
      </c>
      <c r="C350" s="128">
        <v>452298</v>
      </c>
      <c r="D350" s="127" t="s">
        <v>42</v>
      </c>
      <c r="E350" s="127" t="s">
        <v>1544</v>
      </c>
      <c r="F350" s="127" t="s">
        <v>1543</v>
      </c>
      <c r="G350" s="127" t="s">
        <v>519</v>
      </c>
      <c r="H350" s="127" t="s">
        <v>520</v>
      </c>
      <c r="I350" s="127" t="s">
        <v>16</v>
      </c>
      <c r="J350" s="127" t="s">
        <v>17</v>
      </c>
      <c r="K350" s="127" t="s">
        <v>512</v>
      </c>
      <c r="L350" s="127" t="s">
        <v>513</v>
      </c>
      <c r="M350" s="133" t="s">
        <v>1542</v>
      </c>
      <c r="N350" s="133" t="s">
        <v>1469</v>
      </c>
      <c r="O350" s="133">
        <v>468</v>
      </c>
      <c r="P350" s="133">
        <v>11</v>
      </c>
      <c r="Q350" s="136">
        <v>44489</v>
      </c>
      <c r="R350" s="136">
        <v>44520</v>
      </c>
      <c r="S350" s="124">
        <f t="shared" si="11"/>
        <v>44527</v>
      </c>
      <c r="T350" s="123">
        <f t="shared" si="12"/>
        <v>4</v>
      </c>
      <c r="U350" s="135">
        <v>4681.8</v>
      </c>
      <c r="V350" s="122" t="s">
        <v>353</v>
      </c>
      <c r="W350" s="157">
        <v>44501</v>
      </c>
      <c r="X350" s="131">
        <v>4198</v>
      </c>
      <c r="Y350" s="120">
        <v>1</v>
      </c>
      <c r="Z350" s="120" t="s">
        <v>353</v>
      </c>
      <c r="AA350" s="120" t="s">
        <v>353</v>
      </c>
      <c r="AB350" s="120" t="s">
        <v>353</v>
      </c>
      <c r="AC350" s="119" t="s">
        <v>791</v>
      </c>
      <c r="AD350" s="119" t="s">
        <v>353</v>
      </c>
      <c r="AE350" s="119" t="s">
        <v>1541</v>
      </c>
      <c r="AF350" s="119" t="s">
        <v>1480</v>
      </c>
      <c r="AG350" s="118" t="s">
        <v>1028</v>
      </c>
      <c r="AH350" s="117" t="s">
        <v>1017</v>
      </c>
      <c r="AI350" s="117" t="s">
        <v>2521</v>
      </c>
      <c r="AJ350" s="118">
        <v>3</v>
      </c>
      <c r="AK350" s="116"/>
      <c r="AL350" s="117"/>
      <c r="AM350" s="117"/>
      <c r="AN350" s="116"/>
      <c r="AO350" s="111">
        <v>46806</v>
      </c>
      <c r="AP350" s="111">
        <v>46806</v>
      </c>
      <c r="AQ350" s="110"/>
      <c r="AR350" s="109">
        <v>12</v>
      </c>
      <c r="AS350" s="109"/>
      <c r="AT350" s="109"/>
      <c r="AU350" s="109"/>
      <c r="AV350" s="109"/>
    </row>
    <row r="351" spans="1:48" s="142" customFormat="1" ht="16.5" customHeight="1">
      <c r="A351" s="128" t="s">
        <v>1540</v>
      </c>
      <c r="B351" s="129" t="s">
        <v>521</v>
      </c>
      <c r="C351" s="128">
        <v>446125</v>
      </c>
      <c r="D351" s="127" t="s">
        <v>13</v>
      </c>
      <c r="E351" s="127" t="s">
        <v>1539</v>
      </c>
      <c r="F351" s="127">
        <v>5733182</v>
      </c>
      <c r="G351" s="127" t="s">
        <v>14</v>
      </c>
      <c r="H351" s="127" t="s">
        <v>516</v>
      </c>
      <c r="I351" s="127" t="s">
        <v>16</v>
      </c>
      <c r="J351" s="127" t="s">
        <v>17</v>
      </c>
      <c r="K351" s="127" t="s">
        <v>512</v>
      </c>
      <c r="L351" s="127" t="s">
        <v>513</v>
      </c>
      <c r="M351" s="152">
        <v>44449</v>
      </c>
      <c r="N351" s="152">
        <v>44419</v>
      </c>
      <c r="O351" s="126">
        <v>354.8</v>
      </c>
      <c r="P351" s="126">
        <v>8</v>
      </c>
      <c r="Q351" s="136">
        <v>44448</v>
      </c>
      <c r="R351" s="136">
        <v>44477</v>
      </c>
      <c r="S351" s="124">
        <f t="shared" si="11"/>
        <v>44484</v>
      </c>
      <c r="T351" s="123">
        <f t="shared" si="12"/>
        <v>3</v>
      </c>
      <c r="U351" s="135">
        <v>1706.4</v>
      </c>
      <c r="V351" s="122" t="s">
        <v>353</v>
      </c>
      <c r="W351" s="157">
        <v>44501</v>
      </c>
      <c r="X351" s="131">
        <v>5200</v>
      </c>
      <c r="Y351" s="120">
        <v>4</v>
      </c>
      <c r="Z351" s="120" t="s">
        <v>353</v>
      </c>
      <c r="AA351" s="120" t="s">
        <v>353</v>
      </c>
      <c r="AB351" s="120" t="s">
        <v>353</v>
      </c>
      <c r="AC351" s="119" t="s">
        <v>792</v>
      </c>
      <c r="AD351" s="119" t="s">
        <v>353</v>
      </c>
      <c r="AE351" s="119" t="s">
        <v>1538</v>
      </c>
      <c r="AF351" s="119" t="s">
        <v>1480</v>
      </c>
      <c r="AG351" s="118" t="s">
        <v>1028</v>
      </c>
      <c r="AH351" s="117" t="s">
        <v>1017</v>
      </c>
      <c r="AI351" s="117" t="s">
        <v>2521</v>
      </c>
      <c r="AJ351" s="118">
        <v>3</v>
      </c>
      <c r="AK351" s="116"/>
      <c r="AL351" s="117"/>
      <c r="AM351" s="117"/>
      <c r="AN351" s="116"/>
      <c r="AO351" s="111">
        <v>46154</v>
      </c>
      <c r="AP351" s="111">
        <v>46154</v>
      </c>
      <c r="AQ351" s="110"/>
      <c r="AR351" s="109">
        <v>12</v>
      </c>
      <c r="AS351" s="109"/>
      <c r="AT351" s="109"/>
      <c r="AU351" s="109"/>
      <c r="AV351" s="109"/>
    </row>
    <row r="352" spans="1:48" s="142" customFormat="1" ht="16.5" customHeight="1">
      <c r="A352" s="128" t="s">
        <v>522</v>
      </c>
      <c r="B352" s="129" t="s">
        <v>523</v>
      </c>
      <c r="C352" s="128">
        <v>449500</v>
      </c>
      <c r="D352" s="127" t="s">
        <v>42</v>
      </c>
      <c r="E352" s="127" t="s">
        <v>524</v>
      </c>
      <c r="F352" s="127">
        <v>5707367</v>
      </c>
      <c r="G352" s="127" t="s">
        <v>519</v>
      </c>
      <c r="H352" s="127" t="s">
        <v>520</v>
      </c>
      <c r="I352" s="127" t="s">
        <v>16</v>
      </c>
      <c r="J352" s="127" t="s">
        <v>17</v>
      </c>
      <c r="K352" s="127" t="s">
        <v>512</v>
      </c>
      <c r="L352" s="127" t="s">
        <v>513</v>
      </c>
      <c r="M352" s="152">
        <v>44197</v>
      </c>
      <c r="N352" s="152">
        <v>44198</v>
      </c>
      <c r="O352" s="126">
        <v>145</v>
      </c>
      <c r="P352" s="126">
        <v>0</v>
      </c>
      <c r="Q352" s="125">
        <v>44197</v>
      </c>
      <c r="R352" s="125">
        <v>44199</v>
      </c>
      <c r="S352" s="124">
        <f t="shared" si="11"/>
        <v>44206</v>
      </c>
      <c r="T352" s="123">
        <f t="shared" si="12"/>
        <v>3</v>
      </c>
      <c r="U352" s="120" t="s">
        <v>1537</v>
      </c>
      <c r="V352" s="122" t="s">
        <v>353</v>
      </c>
      <c r="W352" s="132">
        <v>44321</v>
      </c>
      <c r="X352" s="120">
        <v>892.64</v>
      </c>
      <c r="Y352" s="120">
        <v>6</v>
      </c>
      <c r="Z352" s="120" t="s">
        <v>353</v>
      </c>
      <c r="AA352" s="120" t="s">
        <v>353</v>
      </c>
      <c r="AB352" s="120" t="s">
        <v>353</v>
      </c>
      <c r="AC352" s="119" t="s">
        <v>793</v>
      </c>
      <c r="AD352" s="119" t="s">
        <v>353</v>
      </c>
      <c r="AE352" s="119" t="s">
        <v>1535</v>
      </c>
      <c r="AF352" s="119" t="s">
        <v>1496</v>
      </c>
      <c r="AG352" s="118" t="s">
        <v>1028</v>
      </c>
      <c r="AH352" s="117" t="s">
        <v>1017</v>
      </c>
      <c r="AI352" s="117" t="s">
        <v>2521</v>
      </c>
      <c r="AJ352" s="118">
        <v>3</v>
      </c>
      <c r="AK352" s="116"/>
      <c r="AL352" s="117"/>
      <c r="AM352" s="117"/>
      <c r="AN352" s="116"/>
      <c r="AO352" s="111">
        <v>45147</v>
      </c>
      <c r="AP352" s="111">
        <v>45147</v>
      </c>
      <c r="AQ352" s="110"/>
      <c r="AR352" s="109">
        <v>12</v>
      </c>
      <c r="AS352" s="109"/>
      <c r="AT352" s="109"/>
      <c r="AU352" s="109"/>
      <c r="AV352" s="109"/>
    </row>
    <row r="353" spans="1:48" s="142" customFormat="1" ht="16.5" customHeight="1">
      <c r="A353" s="128" t="s">
        <v>525</v>
      </c>
      <c r="B353" s="129" t="s">
        <v>523</v>
      </c>
      <c r="C353" s="128">
        <v>449500</v>
      </c>
      <c r="D353" s="127" t="s">
        <v>42</v>
      </c>
      <c r="E353" s="127" t="s">
        <v>524</v>
      </c>
      <c r="F353" s="127">
        <v>5707367</v>
      </c>
      <c r="G353" s="127" t="s">
        <v>519</v>
      </c>
      <c r="H353" s="127" t="s">
        <v>520</v>
      </c>
      <c r="I353" s="127" t="s">
        <v>20</v>
      </c>
      <c r="J353" s="127" t="s">
        <v>17</v>
      </c>
      <c r="K353" s="127" t="s">
        <v>512</v>
      </c>
      <c r="L353" s="127" t="s">
        <v>513</v>
      </c>
      <c r="M353" s="152">
        <v>44197</v>
      </c>
      <c r="N353" s="152">
        <v>44198</v>
      </c>
      <c r="O353" s="126">
        <v>55.4</v>
      </c>
      <c r="P353" s="126">
        <v>0</v>
      </c>
      <c r="Q353" s="125">
        <v>44197</v>
      </c>
      <c r="R353" s="125">
        <v>44199</v>
      </c>
      <c r="S353" s="124">
        <f t="shared" si="11"/>
        <v>44206</v>
      </c>
      <c r="T353" s="123">
        <f t="shared" si="12"/>
        <v>3</v>
      </c>
      <c r="U353" s="120" t="s">
        <v>1536</v>
      </c>
      <c r="V353" s="122" t="s">
        <v>353</v>
      </c>
      <c r="W353" s="132">
        <v>44321</v>
      </c>
      <c r="X353" s="120">
        <v>340.77</v>
      </c>
      <c r="Y353" s="120">
        <v>6</v>
      </c>
      <c r="Z353" s="120" t="s">
        <v>353</v>
      </c>
      <c r="AA353" s="120" t="s">
        <v>353</v>
      </c>
      <c r="AB353" s="120" t="s">
        <v>353</v>
      </c>
      <c r="AC353" s="119" t="s">
        <v>793</v>
      </c>
      <c r="AD353" s="119" t="s">
        <v>353</v>
      </c>
      <c r="AE353" s="119" t="s">
        <v>1535</v>
      </c>
      <c r="AF353" s="119" t="s">
        <v>1496</v>
      </c>
      <c r="AG353" s="118" t="s">
        <v>1028</v>
      </c>
      <c r="AH353" s="117" t="s">
        <v>1017</v>
      </c>
      <c r="AI353" s="117" t="s">
        <v>2521</v>
      </c>
      <c r="AJ353" s="118">
        <v>3</v>
      </c>
      <c r="AK353" s="116"/>
      <c r="AL353" s="117"/>
      <c r="AM353" s="117"/>
      <c r="AN353" s="116"/>
      <c r="AO353" s="111">
        <v>45147</v>
      </c>
      <c r="AP353" s="111">
        <v>45147</v>
      </c>
      <c r="AQ353" s="110"/>
      <c r="AR353" s="109">
        <v>12</v>
      </c>
      <c r="AS353" s="109"/>
      <c r="AT353" s="109"/>
      <c r="AU353" s="109"/>
      <c r="AV353" s="109"/>
    </row>
    <row r="354" spans="1:48" s="142" customFormat="1" ht="16.5" customHeight="1">
      <c r="A354" s="128" t="s">
        <v>1534</v>
      </c>
      <c r="B354" s="129" t="s">
        <v>526</v>
      </c>
      <c r="C354" s="128">
        <v>428534</v>
      </c>
      <c r="D354" s="127" t="s">
        <v>64</v>
      </c>
      <c r="E354" s="127" t="s">
        <v>1533</v>
      </c>
      <c r="F354" s="127">
        <v>8545711</v>
      </c>
      <c r="G354" s="127" t="s">
        <v>527</v>
      </c>
      <c r="H354" s="127" t="s">
        <v>528</v>
      </c>
      <c r="I354" s="127" t="s">
        <v>16</v>
      </c>
      <c r="J354" s="127" t="s">
        <v>17</v>
      </c>
      <c r="K354" s="127" t="s">
        <v>512</v>
      </c>
      <c r="L354" s="127" t="s">
        <v>513</v>
      </c>
      <c r="M354" s="152">
        <v>44587</v>
      </c>
      <c r="N354" s="152">
        <v>44617</v>
      </c>
      <c r="O354" s="126">
        <v>100</v>
      </c>
      <c r="P354" s="126">
        <v>0</v>
      </c>
      <c r="Q354" s="136">
        <v>44556</v>
      </c>
      <c r="R354" s="136">
        <v>44586</v>
      </c>
      <c r="S354" s="124">
        <f t="shared" si="11"/>
        <v>44593</v>
      </c>
      <c r="T354" s="123">
        <f t="shared" si="12"/>
        <v>1</v>
      </c>
      <c r="U354" s="140">
        <v>920.17</v>
      </c>
      <c r="V354" s="122" t="s">
        <v>353</v>
      </c>
      <c r="W354" s="157">
        <v>44501</v>
      </c>
      <c r="X354" s="121">
        <v>490.24</v>
      </c>
      <c r="Y354" s="120">
        <v>3</v>
      </c>
      <c r="Z354" s="120" t="s">
        <v>353</v>
      </c>
      <c r="AA354" s="120" t="s">
        <v>353</v>
      </c>
      <c r="AB354" s="120" t="s">
        <v>353</v>
      </c>
      <c r="AC354" s="119" t="s">
        <v>794</v>
      </c>
      <c r="AD354" s="119" t="s">
        <v>353</v>
      </c>
      <c r="AE354" s="119" t="s">
        <v>1532</v>
      </c>
      <c r="AF354" s="119" t="s">
        <v>1531</v>
      </c>
      <c r="AG354" s="118" t="s">
        <v>1028</v>
      </c>
      <c r="AH354" s="117" t="s">
        <v>1020</v>
      </c>
      <c r="AI354" s="117" t="s">
        <v>2521</v>
      </c>
      <c r="AJ354" s="118">
        <v>3</v>
      </c>
      <c r="AK354" s="116"/>
      <c r="AL354" s="117"/>
      <c r="AM354" s="117"/>
      <c r="AN354" s="116"/>
      <c r="AO354" s="111">
        <v>42856</v>
      </c>
      <c r="AP354" s="111" t="s">
        <v>1010</v>
      </c>
      <c r="AQ354" s="110" t="s">
        <v>1035</v>
      </c>
      <c r="AR354" s="109" t="s">
        <v>1010</v>
      </c>
      <c r="AS354" s="109"/>
      <c r="AT354" s="109"/>
      <c r="AU354" s="109"/>
      <c r="AV354" s="109"/>
    </row>
    <row r="355" spans="1:48" s="142" customFormat="1" ht="16.5" customHeight="1">
      <c r="A355" s="128" t="s">
        <v>529</v>
      </c>
      <c r="B355" s="129" t="s">
        <v>530</v>
      </c>
      <c r="C355" s="128">
        <v>457617</v>
      </c>
      <c r="D355" s="127" t="s">
        <v>30</v>
      </c>
      <c r="E355" s="127">
        <v>0</v>
      </c>
      <c r="F355" s="127">
        <v>9178273156</v>
      </c>
      <c r="G355" s="127" t="s">
        <v>519</v>
      </c>
      <c r="H355" s="127" t="s">
        <v>531</v>
      </c>
      <c r="I355" s="127" t="s">
        <v>16</v>
      </c>
      <c r="J355" s="127" t="s">
        <v>17</v>
      </c>
      <c r="K355" s="127" t="s">
        <v>512</v>
      </c>
      <c r="L355" s="127" t="s">
        <v>513</v>
      </c>
      <c r="M355" s="152">
        <v>44562</v>
      </c>
      <c r="N355" s="152">
        <v>44592</v>
      </c>
      <c r="O355" s="126">
        <v>340</v>
      </c>
      <c r="P355" s="126">
        <v>0</v>
      </c>
      <c r="Q355" s="136">
        <v>44564</v>
      </c>
      <c r="R355" s="136">
        <v>44651</v>
      </c>
      <c r="S355" s="124">
        <f t="shared" si="11"/>
        <v>44658</v>
      </c>
      <c r="T355" s="123">
        <f t="shared" si="12"/>
        <v>2</v>
      </c>
      <c r="U355" s="135">
        <v>2798.22</v>
      </c>
      <c r="V355" s="122" t="s">
        <v>353</v>
      </c>
      <c r="W355" s="132">
        <v>44447</v>
      </c>
      <c r="X355" s="120" t="s">
        <v>353</v>
      </c>
      <c r="Y355" s="120">
        <v>3</v>
      </c>
      <c r="Z355" s="120" t="s">
        <v>353</v>
      </c>
      <c r="AA355" s="120" t="s">
        <v>353</v>
      </c>
      <c r="AB355" s="120" t="s">
        <v>353</v>
      </c>
      <c r="AC355" s="119" t="s">
        <v>789</v>
      </c>
      <c r="AD355" s="119" t="s">
        <v>353</v>
      </c>
      <c r="AE355" s="119" t="s">
        <v>1530</v>
      </c>
      <c r="AF355" s="119" t="s">
        <v>1529</v>
      </c>
      <c r="AG355" s="118" t="s">
        <v>1028</v>
      </c>
      <c r="AH355" s="117" t="s">
        <v>1017</v>
      </c>
      <c r="AI355" s="117" t="s">
        <v>2521</v>
      </c>
      <c r="AJ355" s="118">
        <v>3</v>
      </c>
      <c r="AK355" s="116"/>
      <c r="AL355" s="117"/>
      <c r="AM355" s="117"/>
      <c r="AN355" s="116"/>
      <c r="AO355" s="111">
        <v>46838</v>
      </c>
      <c r="AP355" s="111">
        <v>46838</v>
      </c>
      <c r="AQ355" s="110"/>
      <c r="AR355" s="109">
        <v>12</v>
      </c>
      <c r="AS355" s="109"/>
      <c r="AT355" s="109" t="s">
        <v>1528</v>
      </c>
      <c r="AU355" s="109">
        <v>917538996</v>
      </c>
      <c r="AV355" s="153" t="s">
        <v>1527</v>
      </c>
    </row>
    <row r="356" spans="1:48" s="142" customFormat="1" ht="16.5" customHeight="1">
      <c r="A356" s="128" t="s">
        <v>1526</v>
      </c>
      <c r="B356" s="129" t="s">
        <v>532</v>
      </c>
      <c r="C356" s="128">
        <v>444751</v>
      </c>
      <c r="D356" s="127" t="s">
        <v>48</v>
      </c>
      <c r="E356" s="127" t="s">
        <v>1525</v>
      </c>
      <c r="F356" s="127" t="s">
        <v>1524</v>
      </c>
      <c r="G356" s="127" t="s">
        <v>38</v>
      </c>
      <c r="H356" s="127" t="s">
        <v>458</v>
      </c>
      <c r="I356" s="127" t="s">
        <v>16</v>
      </c>
      <c r="J356" s="127" t="s">
        <v>17</v>
      </c>
      <c r="K356" s="127" t="s">
        <v>512</v>
      </c>
      <c r="L356" s="127" t="s">
        <v>513</v>
      </c>
      <c r="M356" s="152">
        <v>44593</v>
      </c>
      <c r="N356" s="152">
        <v>44620</v>
      </c>
      <c r="O356" s="126">
        <v>237</v>
      </c>
      <c r="P356" s="126">
        <v>7.57</v>
      </c>
      <c r="Q356" s="136">
        <v>44563</v>
      </c>
      <c r="R356" s="136">
        <v>44620</v>
      </c>
      <c r="S356" s="124">
        <f t="shared" si="11"/>
        <v>44627</v>
      </c>
      <c r="T356" s="123">
        <f t="shared" si="12"/>
        <v>2</v>
      </c>
      <c r="U356" s="135">
        <v>1941.03</v>
      </c>
      <c r="V356" s="122" t="s">
        <v>353</v>
      </c>
      <c r="W356" s="120" t="s">
        <v>1403</v>
      </c>
      <c r="X356" s="131">
        <v>3550</v>
      </c>
      <c r="Y356" s="120">
        <v>3</v>
      </c>
      <c r="Z356" s="120" t="s">
        <v>353</v>
      </c>
      <c r="AA356" s="120" t="s">
        <v>353</v>
      </c>
      <c r="AB356" s="120" t="s">
        <v>353</v>
      </c>
      <c r="AC356" s="119" t="s">
        <v>789</v>
      </c>
      <c r="AD356" s="119" t="s">
        <v>1523</v>
      </c>
      <c r="AE356" s="119" t="s">
        <v>1522</v>
      </c>
      <c r="AF356" s="119" t="s">
        <v>1511</v>
      </c>
      <c r="AG356" s="118" t="s">
        <v>1028</v>
      </c>
      <c r="AH356" s="117" t="s">
        <v>1017</v>
      </c>
      <c r="AI356" s="117" t="s">
        <v>2521</v>
      </c>
      <c r="AJ356" s="118">
        <v>3</v>
      </c>
      <c r="AK356" s="116"/>
      <c r="AL356" s="117"/>
      <c r="AM356" s="117"/>
      <c r="AN356" s="116"/>
      <c r="AO356" s="111">
        <v>44968</v>
      </c>
      <c r="AP356" s="111">
        <v>44968</v>
      </c>
      <c r="AQ356" s="110"/>
      <c r="AR356" s="109">
        <v>6</v>
      </c>
      <c r="AS356" s="109"/>
      <c r="AT356" s="109"/>
      <c r="AU356" s="109"/>
      <c r="AV356" s="109"/>
    </row>
    <row r="357" spans="1:48" s="142" customFormat="1" ht="16.5" customHeight="1">
      <c r="A357" s="128" t="s">
        <v>533</v>
      </c>
      <c r="B357" s="129" t="s">
        <v>533</v>
      </c>
      <c r="C357" s="128">
        <v>458602</v>
      </c>
      <c r="D357" s="127" t="s">
        <v>534</v>
      </c>
      <c r="E357" s="127" t="s">
        <v>1521</v>
      </c>
      <c r="F357" s="127">
        <v>23980701</v>
      </c>
      <c r="G357" s="127" t="s">
        <v>535</v>
      </c>
      <c r="H357" s="127" t="s">
        <v>16</v>
      </c>
      <c r="I357" s="127" t="s">
        <v>16</v>
      </c>
      <c r="J357" s="127" t="s">
        <v>17</v>
      </c>
      <c r="K357" s="127" t="s">
        <v>512</v>
      </c>
      <c r="L357" s="127" t="s">
        <v>513</v>
      </c>
      <c r="M357" s="152">
        <v>44603</v>
      </c>
      <c r="N357" s="152">
        <v>44630</v>
      </c>
      <c r="O357" s="126">
        <v>480</v>
      </c>
      <c r="P357" s="126">
        <v>10.85</v>
      </c>
      <c r="Q357" s="136">
        <v>44572</v>
      </c>
      <c r="R357" s="136">
        <v>44602</v>
      </c>
      <c r="S357" s="124">
        <f t="shared" si="11"/>
        <v>44609</v>
      </c>
      <c r="T357" s="123">
        <f t="shared" si="12"/>
        <v>3</v>
      </c>
      <c r="U357" s="135">
        <v>2815.32</v>
      </c>
      <c r="V357" s="150"/>
      <c r="W357" s="120" t="s">
        <v>353</v>
      </c>
      <c r="X357" s="149"/>
      <c r="Y357" s="148"/>
      <c r="Z357" s="147"/>
      <c r="AA357" s="146"/>
      <c r="AB357" s="146"/>
      <c r="AC357" s="145"/>
      <c r="AD357" s="145"/>
      <c r="AE357" s="119" t="s">
        <v>1520</v>
      </c>
      <c r="AF357" s="119" t="s">
        <v>1519</v>
      </c>
      <c r="AG357" s="118" t="s">
        <v>1028</v>
      </c>
      <c r="AH357" s="117" t="s">
        <v>1020</v>
      </c>
      <c r="AI357" s="117" t="s">
        <v>2521</v>
      </c>
      <c r="AJ357" s="118">
        <v>3</v>
      </c>
      <c r="AK357" s="143"/>
      <c r="AL357" s="144"/>
      <c r="AM357" s="144"/>
      <c r="AN357" s="143"/>
      <c r="AO357" s="111">
        <v>43376</v>
      </c>
      <c r="AP357" s="111" t="s">
        <v>1010</v>
      </c>
      <c r="AQ357" s="110"/>
      <c r="AR357" s="111" t="s">
        <v>1010</v>
      </c>
      <c r="AS357" s="109"/>
      <c r="AT357" s="109"/>
      <c r="AU357" s="109"/>
      <c r="AV357" s="109"/>
    </row>
    <row r="358" spans="1:48" s="142" customFormat="1" ht="16.5" customHeight="1">
      <c r="A358" s="128" t="s">
        <v>536</v>
      </c>
      <c r="B358" s="129" t="s">
        <v>536</v>
      </c>
      <c r="C358" s="128">
        <v>443861</v>
      </c>
      <c r="D358" s="127" t="s">
        <v>30</v>
      </c>
      <c r="E358" s="127" t="s">
        <v>353</v>
      </c>
      <c r="F358" s="127" t="s">
        <v>353</v>
      </c>
      <c r="G358" s="127" t="s">
        <v>38</v>
      </c>
      <c r="H358" s="170" t="s">
        <v>458</v>
      </c>
      <c r="I358" s="127" t="s">
        <v>16</v>
      </c>
      <c r="J358" s="127" t="s">
        <v>17</v>
      </c>
      <c r="K358" s="127" t="s">
        <v>512</v>
      </c>
      <c r="L358" s="127" t="s">
        <v>513</v>
      </c>
      <c r="M358" s="126" t="s">
        <v>1518</v>
      </c>
      <c r="N358" s="126" t="s">
        <v>1518</v>
      </c>
      <c r="O358" s="126" t="s">
        <v>1518</v>
      </c>
      <c r="P358" s="126" t="s">
        <v>1518</v>
      </c>
      <c r="Q358" s="151" t="s">
        <v>353</v>
      </c>
      <c r="R358" s="151" t="s">
        <v>353</v>
      </c>
      <c r="S358" s="124" t="e">
        <f t="shared" si="11"/>
        <v>#VALUE!</v>
      </c>
      <c r="T358" s="123" t="e">
        <f t="shared" si="12"/>
        <v>#VALUE!</v>
      </c>
      <c r="U358" s="120" t="s">
        <v>353</v>
      </c>
      <c r="V358" s="150"/>
      <c r="W358" s="146"/>
      <c r="X358" s="149"/>
      <c r="Y358" s="148"/>
      <c r="Z358" s="147"/>
      <c r="AA358" s="146"/>
      <c r="AB358" s="146"/>
      <c r="AC358" s="145"/>
      <c r="AD358" s="145"/>
      <c r="AE358" s="119" t="s">
        <v>1517</v>
      </c>
      <c r="AF358" s="119" t="s">
        <v>1298</v>
      </c>
      <c r="AG358" s="118" t="s">
        <v>1028</v>
      </c>
      <c r="AH358" s="117" t="s">
        <v>1017</v>
      </c>
      <c r="AI358" s="117" t="s">
        <v>2521</v>
      </c>
      <c r="AJ358" s="118">
        <v>3</v>
      </c>
      <c r="AK358" s="143"/>
      <c r="AL358" s="144"/>
      <c r="AM358" s="144"/>
      <c r="AN358" s="143"/>
      <c r="AO358" s="111">
        <v>44867</v>
      </c>
      <c r="AP358" s="111">
        <v>44867</v>
      </c>
      <c r="AQ358" s="110"/>
      <c r="AR358" s="109">
        <v>6</v>
      </c>
      <c r="AS358" s="109"/>
      <c r="AT358" s="109"/>
      <c r="AU358" s="109"/>
      <c r="AV358" s="109"/>
    </row>
    <row r="359" spans="1:48" s="142" customFormat="1" ht="16.5" customHeight="1">
      <c r="A359" s="128" t="s">
        <v>1516</v>
      </c>
      <c r="B359" s="129" t="s">
        <v>537</v>
      </c>
      <c r="C359" s="128">
        <v>106039</v>
      </c>
      <c r="D359" s="127" t="s">
        <v>127</v>
      </c>
      <c r="E359" s="127" t="s">
        <v>1515</v>
      </c>
      <c r="F359" s="127">
        <v>5341316</v>
      </c>
      <c r="G359" s="127" t="s">
        <v>527</v>
      </c>
      <c r="H359" s="127" t="s">
        <v>431</v>
      </c>
      <c r="I359" s="127" t="s">
        <v>16</v>
      </c>
      <c r="J359" s="127" t="s">
        <v>17</v>
      </c>
      <c r="K359" s="127" t="s">
        <v>512</v>
      </c>
      <c r="L359" s="127" t="s">
        <v>513</v>
      </c>
      <c r="M359" s="168">
        <v>44446</v>
      </c>
      <c r="N359" s="168">
        <v>44474</v>
      </c>
      <c r="O359" s="138">
        <v>192</v>
      </c>
      <c r="P359" s="138">
        <v>7.33</v>
      </c>
      <c r="Q359" s="151" t="s">
        <v>1514</v>
      </c>
      <c r="R359" s="125">
        <v>44323</v>
      </c>
      <c r="S359" s="124">
        <f t="shared" si="11"/>
        <v>44330</v>
      </c>
      <c r="T359" s="123">
        <f t="shared" si="12"/>
        <v>3</v>
      </c>
      <c r="U359" s="120" t="s">
        <v>1513</v>
      </c>
      <c r="V359" s="122" t="s">
        <v>353</v>
      </c>
      <c r="W359" s="120" t="s">
        <v>1191</v>
      </c>
      <c r="X359" s="131">
        <v>4950</v>
      </c>
      <c r="Y359" s="120">
        <v>2</v>
      </c>
      <c r="Z359" s="120" t="s">
        <v>353</v>
      </c>
      <c r="AA359" s="120" t="s">
        <v>353</v>
      </c>
      <c r="AB359" s="120" t="s">
        <v>353</v>
      </c>
      <c r="AC359" s="119" t="s">
        <v>535</v>
      </c>
      <c r="AD359" s="119" t="s">
        <v>353</v>
      </c>
      <c r="AE359" s="119" t="s">
        <v>1512</v>
      </c>
      <c r="AF359" s="119" t="s">
        <v>1511</v>
      </c>
      <c r="AG359" s="118" t="s">
        <v>1028</v>
      </c>
      <c r="AH359" s="117" t="s">
        <v>1017</v>
      </c>
      <c r="AI359" s="117" t="s">
        <v>2521</v>
      </c>
      <c r="AJ359" s="118">
        <v>3</v>
      </c>
      <c r="AK359" s="116"/>
      <c r="AL359" s="117">
        <v>7</v>
      </c>
      <c r="AM359" s="117"/>
      <c r="AN359" s="159">
        <v>13455625.700000007</v>
      </c>
      <c r="AO359" s="111">
        <v>44939</v>
      </c>
      <c r="AP359" s="111">
        <v>44939</v>
      </c>
      <c r="AQ359" s="110"/>
      <c r="AR359" s="109">
        <v>6</v>
      </c>
      <c r="AS359" s="109"/>
      <c r="AT359" s="109"/>
      <c r="AU359" s="109"/>
      <c r="AV359" s="109"/>
    </row>
    <row r="360" spans="1:48" s="142" customFormat="1" ht="16.5" customHeight="1">
      <c r="A360" s="128" t="s">
        <v>538</v>
      </c>
      <c r="B360" s="129" t="s">
        <v>539</v>
      </c>
      <c r="C360" s="128">
        <v>449142</v>
      </c>
      <c r="D360" s="127" t="s">
        <v>30</v>
      </c>
      <c r="E360" s="127" t="s">
        <v>1510</v>
      </c>
      <c r="F360" s="127" t="s">
        <v>1509</v>
      </c>
      <c r="G360" s="127" t="s">
        <v>519</v>
      </c>
      <c r="H360" s="127" t="s">
        <v>531</v>
      </c>
      <c r="I360" s="127" t="s">
        <v>16</v>
      </c>
      <c r="J360" s="127" t="s">
        <v>17</v>
      </c>
      <c r="K360" s="127" t="s">
        <v>512</v>
      </c>
      <c r="L360" s="127" t="s">
        <v>513</v>
      </c>
      <c r="M360" s="133" t="s">
        <v>1508</v>
      </c>
      <c r="N360" s="133" t="s">
        <v>1100</v>
      </c>
      <c r="O360" s="133">
        <v>253</v>
      </c>
      <c r="P360" s="133">
        <v>11</v>
      </c>
      <c r="Q360" s="125">
        <v>44332</v>
      </c>
      <c r="R360" s="125">
        <v>44454</v>
      </c>
      <c r="S360" s="124">
        <f t="shared" si="11"/>
        <v>44461</v>
      </c>
      <c r="T360" s="123">
        <f t="shared" si="12"/>
        <v>4</v>
      </c>
      <c r="U360" s="120" t="s">
        <v>1507</v>
      </c>
      <c r="V360" s="122" t="s">
        <v>353</v>
      </c>
      <c r="W360" s="120" t="s">
        <v>1111</v>
      </c>
      <c r="X360" s="131">
        <v>2714.2</v>
      </c>
      <c r="Y360" s="120">
        <v>0</v>
      </c>
      <c r="Z360" s="120" t="s">
        <v>353</v>
      </c>
      <c r="AA360" s="120" t="s">
        <v>353</v>
      </c>
      <c r="AB360" s="120" t="s">
        <v>353</v>
      </c>
      <c r="AC360" s="119" t="s">
        <v>795</v>
      </c>
      <c r="AD360" s="119" t="s">
        <v>353</v>
      </c>
      <c r="AE360" s="119" t="s">
        <v>1506</v>
      </c>
      <c r="AF360" s="119" t="s">
        <v>1036</v>
      </c>
      <c r="AG360" s="118" t="s">
        <v>1028</v>
      </c>
      <c r="AH360" s="117" t="s">
        <v>1020</v>
      </c>
      <c r="AI360" s="117" t="s">
        <v>2521</v>
      </c>
      <c r="AJ360" s="118">
        <v>3</v>
      </c>
      <c r="AK360" s="116"/>
      <c r="AL360" s="117"/>
      <c r="AM360" s="117"/>
      <c r="AN360" s="116"/>
      <c r="AO360" s="111">
        <v>44384</v>
      </c>
      <c r="AP360" s="111" t="s">
        <v>1010</v>
      </c>
      <c r="AQ360" s="110"/>
      <c r="AR360" s="109" t="s">
        <v>1010</v>
      </c>
      <c r="AS360" s="109"/>
      <c r="AT360" s="109"/>
      <c r="AU360" s="109"/>
      <c r="AV360" s="109"/>
    </row>
    <row r="361" spans="1:48" s="142" customFormat="1" ht="16.5" customHeight="1">
      <c r="A361" s="128" t="s">
        <v>540</v>
      </c>
      <c r="B361" s="129" t="s">
        <v>540</v>
      </c>
      <c r="C361" s="128">
        <v>459222</v>
      </c>
      <c r="D361" s="127" t="s">
        <v>47</v>
      </c>
      <c r="E361" s="127" t="s">
        <v>353</v>
      </c>
      <c r="F361" s="127" t="s">
        <v>353</v>
      </c>
      <c r="G361" s="127" t="s">
        <v>14</v>
      </c>
      <c r="H361" s="127" t="s">
        <v>431</v>
      </c>
      <c r="I361" s="127" t="s">
        <v>16</v>
      </c>
      <c r="J361" s="127" t="s">
        <v>17</v>
      </c>
      <c r="K361" s="127" t="s">
        <v>512</v>
      </c>
      <c r="L361" s="127" t="s">
        <v>513</v>
      </c>
      <c r="M361" s="126" t="s">
        <v>1505</v>
      </c>
      <c r="N361" s="126" t="s">
        <v>1504</v>
      </c>
      <c r="O361" s="126">
        <v>62</v>
      </c>
      <c r="P361" s="126">
        <v>8</v>
      </c>
      <c r="Q361" s="151" t="s">
        <v>353</v>
      </c>
      <c r="R361" s="151" t="s">
        <v>353</v>
      </c>
      <c r="S361" s="124" t="e">
        <f t="shared" si="11"/>
        <v>#VALUE!</v>
      </c>
      <c r="T361" s="123" t="e">
        <f t="shared" si="12"/>
        <v>#VALUE!</v>
      </c>
      <c r="U361" s="120" t="s">
        <v>353</v>
      </c>
      <c r="V361" s="150"/>
      <c r="W361" s="146"/>
      <c r="X361" s="149"/>
      <c r="Y361" s="148"/>
      <c r="Z361" s="147"/>
      <c r="AA361" s="146"/>
      <c r="AB361" s="146"/>
      <c r="AC361" s="145"/>
      <c r="AD361" s="145"/>
      <c r="AE361" s="119"/>
      <c r="AF361" s="119"/>
      <c r="AG361" s="118" t="s">
        <v>1028</v>
      </c>
      <c r="AH361" s="117" t="s">
        <v>1017</v>
      </c>
      <c r="AI361" s="117" t="s">
        <v>2521</v>
      </c>
      <c r="AJ361" s="118">
        <v>3</v>
      </c>
      <c r="AK361" s="143"/>
      <c r="AL361" s="144"/>
      <c r="AM361" s="144"/>
      <c r="AN361" s="143"/>
      <c r="AO361" s="111" t="s">
        <v>1010</v>
      </c>
      <c r="AP361" s="111" t="s">
        <v>1010</v>
      </c>
      <c r="AQ361" s="110"/>
      <c r="AR361" s="111" t="s">
        <v>1010</v>
      </c>
      <c r="AS361" s="109"/>
      <c r="AT361" s="109"/>
      <c r="AU361" s="109"/>
      <c r="AV361" s="109"/>
    </row>
    <row r="362" spans="1:48" s="142" customFormat="1" ht="16.5" customHeight="1">
      <c r="A362" s="128" t="s">
        <v>541</v>
      </c>
      <c r="B362" s="129" t="s">
        <v>542</v>
      </c>
      <c r="C362" s="128">
        <v>445042</v>
      </c>
      <c r="D362" s="127" t="s">
        <v>127</v>
      </c>
      <c r="E362" s="127" t="s">
        <v>1503</v>
      </c>
      <c r="F362" s="127" t="s">
        <v>1502</v>
      </c>
      <c r="G362" s="127" t="s">
        <v>38</v>
      </c>
      <c r="H362" s="127" t="s">
        <v>516</v>
      </c>
      <c r="I362" s="127" t="s">
        <v>510</v>
      </c>
      <c r="J362" s="127" t="s">
        <v>17</v>
      </c>
      <c r="K362" s="127" t="s">
        <v>512</v>
      </c>
      <c r="L362" s="127" t="s">
        <v>513</v>
      </c>
      <c r="M362" s="152">
        <v>44593</v>
      </c>
      <c r="N362" s="152">
        <v>44620</v>
      </c>
      <c r="O362" s="126">
        <v>62</v>
      </c>
      <c r="P362" s="126">
        <v>0</v>
      </c>
      <c r="Q362" s="136">
        <v>44555</v>
      </c>
      <c r="R362" s="136">
        <v>44592</v>
      </c>
      <c r="S362" s="124">
        <f t="shared" si="11"/>
        <v>44599</v>
      </c>
      <c r="T362" s="123">
        <f t="shared" si="12"/>
        <v>2</v>
      </c>
      <c r="U362" s="140">
        <v>863.72</v>
      </c>
      <c r="V362" s="122" t="s">
        <v>353</v>
      </c>
      <c r="W362" s="132">
        <v>44236</v>
      </c>
      <c r="X362" s="120">
        <v>601</v>
      </c>
      <c r="Y362" s="120">
        <v>2</v>
      </c>
      <c r="Z362" s="120" t="s">
        <v>353</v>
      </c>
      <c r="AA362" s="120" t="s">
        <v>353</v>
      </c>
      <c r="AB362" s="120" t="s">
        <v>353</v>
      </c>
      <c r="AC362" s="119" t="s">
        <v>789</v>
      </c>
      <c r="AD362" s="119" t="s">
        <v>353</v>
      </c>
      <c r="AE362" s="119" t="s">
        <v>1501</v>
      </c>
      <c r="AF362" s="119" t="s">
        <v>1500</v>
      </c>
      <c r="AG362" s="118" t="s">
        <v>1028</v>
      </c>
      <c r="AH362" s="117" t="s">
        <v>1020</v>
      </c>
      <c r="AI362" s="117" t="s">
        <v>2521</v>
      </c>
      <c r="AJ362" s="118">
        <v>3</v>
      </c>
      <c r="AK362" s="116"/>
      <c r="AL362" s="117"/>
      <c r="AM362" s="117"/>
      <c r="AN362" s="116"/>
      <c r="AO362" s="111">
        <v>44864</v>
      </c>
      <c r="AP362" s="111">
        <v>44864</v>
      </c>
      <c r="AQ362" s="110"/>
      <c r="AR362" s="109" t="s">
        <v>1010</v>
      </c>
      <c r="AS362" s="109"/>
      <c r="AT362" s="109"/>
      <c r="AU362" s="109"/>
      <c r="AV362" s="109"/>
    </row>
    <row r="363" spans="1:48" s="142" customFormat="1" ht="16.5" customHeight="1">
      <c r="A363" s="128" t="s">
        <v>543</v>
      </c>
      <c r="B363" s="129" t="s">
        <v>544</v>
      </c>
      <c r="C363" s="128">
        <v>445761</v>
      </c>
      <c r="D363" s="127" t="s">
        <v>48</v>
      </c>
      <c r="E363" s="127" t="s">
        <v>1499</v>
      </c>
      <c r="F363" s="127" t="s">
        <v>1498</v>
      </c>
      <c r="G363" s="127" t="s">
        <v>38</v>
      </c>
      <c r="H363" s="127" t="s">
        <v>458</v>
      </c>
      <c r="I363" s="127" t="s">
        <v>16</v>
      </c>
      <c r="J363" s="127" t="s">
        <v>17</v>
      </c>
      <c r="K363" s="127" t="s">
        <v>512</v>
      </c>
      <c r="L363" s="127" t="s">
        <v>513</v>
      </c>
      <c r="M363" s="152">
        <v>44207</v>
      </c>
      <c r="N363" s="126" t="s">
        <v>1227</v>
      </c>
      <c r="O363" s="126">
        <v>76</v>
      </c>
      <c r="P363" s="126">
        <v>0</v>
      </c>
      <c r="Q363" s="136">
        <v>44409</v>
      </c>
      <c r="R363" s="136">
        <v>44439</v>
      </c>
      <c r="S363" s="124">
        <f t="shared" si="11"/>
        <v>44446</v>
      </c>
      <c r="T363" s="123">
        <f t="shared" si="12"/>
        <v>2</v>
      </c>
      <c r="U363" s="140">
        <v>862.19</v>
      </c>
      <c r="V363" s="122" t="s">
        <v>353</v>
      </c>
      <c r="W363" s="157">
        <v>44835</v>
      </c>
      <c r="X363" s="131">
        <v>2650</v>
      </c>
      <c r="Y363" s="120">
        <v>11</v>
      </c>
      <c r="Z363" s="120" t="s">
        <v>353</v>
      </c>
      <c r="AA363" s="120" t="s">
        <v>353</v>
      </c>
      <c r="AB363" s="120" t="s">
        <v>353</v>
      </c>
      <c r="AC363" s="119" t="s">
        <v>535</v>
      </c>
      <c r="AD363" s="119" t="s">
        <v>353</v>
      </c>
      <c r="AE363" s="119" t="s">
        <v>1497</v>
      </c>
      <c r="AF363" s="119" t="s">
        <v>1496</v>
      </c>
      <c r="AG363" s="118" t="s">
        <v>1028</v>
      </c>
      <c r="AH363" s="117" t="s">
        <v>1017</v>
      </c>
      <c r="AI363" s="117" t="s">
        <v>2521</v>
      </c>
      <c r="AJ363" s="118">
        <v>3</v>
      </c>
      <c r="AK363" s="116"/>
      <c r="AL363" s="117"/>
      <c r="AM363" s="117"/>
      <c r="AN363" s="116"/>
      <c r="AO363" s="111">
        <v>46173</v>
      </c>
      <c r="AP363" s="111">
        <v>46173</v>
      </c>
      <c r="AQ363" s="110"/>
      <c r="AR363" s="109">
        <v>12</v>
      </c>
      <c r="AS363" s="109"/>
      <c r="AT363" s="109" t="s">
        <v>1495</v>
      </c>
      <c r="AU363" s="109" t="s">
        <v>1494</v>
      </c>
      <c r="AV363" s="153" t="s">
        <v>1493</v>
      </c>
    </row>
    <row r="364" spans="1:48" s="142" customFormat="1" ht="16.5" customHeight="1">
      <c r="A364" s="128" t="s">
        <v>545</v>
      </c>
      <c r="B364" s="129" t="s">
        <v>546</v>
      </c>
      <c r="C364" s="128">
        <v>455875</v>
      </c>
      <c r="D364" s="127" t="s">
        <v>13</v>
      </c>
      <c r="E364" s="127" t="s">
        <v>1490</v>
      </c>
      <c r="F364" s="127">
        <v>8554953</v>
      </c>
      <c r="G364" s="127" t="s">
        <v>38</v>
      </c>
      <c r="H364" s="127" t="s">
        <v>516</v>
      </c>
      <c r="I364" s="127" t="s">
        <v>16</v>
      </c>
      <c r="J364" s="127" t="s">
        <v>17</v>
      </c>
      <c r="K364" s="127" t="s">
        <v>512</v>
      </c>
      <c r="L364" s="127" t="s">
        <v>513</v>
      </c>
      <c r="M364" s="158">
        <v>44136</v>
      </c>
      <c r="N364" s="158">
        <v>44165</v>
      </c>
      <c r="O364" s="138">
        <v>254</v>
      </c>
      <c r="P364" s="137" t="e">
        <v>#N/A</v>
      </c>
      <c r="Q364" s="125">
        <v>44105</v>
      </c>
      <c r="R364" s="125">
        <v>44165</v>
      </c>
      <c r="S364" s="124">
        <f t="shared" si="11"/>
        <v>44172</v>
      </c>
      <c r="T364" s="123">
        <f t="shared" si="12"/>
        <v>2</v>
      </c>
      <c r="U364" s="120" t="s">
        <v>1492</v>
      </c>
      <c r="V364" s="122" t="s">
        <v>353</v>
      </c>
      <c r="W364" s="120" t="s">
        <v>1107</v>
      </c>
      <c r="X364" s="131">
        <v>2997.6</v>
      </c>
      <c r="Y364" s="120">
        <v>10</v>
      </c>
      <c r="Z364" s="120" t="s">
        <v>353</v>
      </c>
      <c r="AA364" s="120" t="s">
        <v>353</v>
      </c>
      <c r="AB364" s="120" t="s">
        <v>353</v>
      </c>
      <c r="AC364" s="119" t="s">
        <v>796</v>
      </c>
      <c r="AD364" s="119" t="s">
        <v>353</v>
      </c>
      <c r="AE364" s="119" t="s">
        <v>1491</v>
      </c>
      <c r="AF364" s="119" t="s">
        <v>1480</v>
      </c>
      <c r="AG364" s="118" t="s">
        <v>1028</v>
      </c>
      <c r="AH364" s="117" t="s">
        <v>1017</v>
      </c>
      <c r="AI364" s="117" t="s">
        <v>2521</v>
      </c>
      <c r="AJ364" s="118">
        <v>3</v>
      </c>
      <c r="AK364" s="116"/>
      <c r="AL364" s="117"/>
      <c r="AM364" s="117"/>
      <c r="AN364" s="116"/>
      <c r="AO364" s="111">
        <v>46060</v>
      </c>
      <c r="AP364" s="111">
        <v>46060</v>
      </c>
      <c r="AQ364" s="110"/>
      <c r="AR364" s="109">
        <v>12</v>
      </c>
      <c r="AS364" s="109"/>
      <c r="AT364" s="109" t="s">
        <v>1490</v>
      </c>
      <c r="AU364" s="109" t="s">
        <v>1489</v>
      </c>
      <c r="AV364" s="153" t="s">
        <v>1488</v>
      </c>
    </row>
    <row r="365" spans="1:48" s="142" customFormat="1" ht="16.5" customHeight="1">
      <c r="A365" s="128" t="s">
        <v>1487</v>
      </c>
      <c r="B365" s="129" t="s">
        <v>547</v>
      </c>
      <c r="C365" s="128">
        <v>445931</v>
      </c>
      <c r="D365" s="127" t="s">
        <v>116</v>
      </c>
      <c r="E365" s="127" t="s">
        <v>1486</v>
      </c>
      <c r="F365" s="127" t="s">
        <v>1485</v>
      </c>
      <c r="G365" s="127" t="s">
        <v>353</v>
      </c>
      <c r="H365" s="127" t="s">
        <v>353</v>
      </c>
      <c r="I365" s="127" t="s">
        <v>510</v>
      </c>
      <c r="J365" s="127" t="s">
        <v>511</v>
      </c>
      <c r="K365" s="127" t="s">
        <v>512</v>
      </c>
      <c r="L365" s="127" t="s">
        <v>513</v>
      </c>
      <c r="M365" s="133" t="e">
        <v>#N/A</v>
      </c>
      <c r="N365" s="133" t="e">
        <v>#N/A</v>
      </c>
      <c r="O365" s="133" t="e">
        <v>#N/A</v>
      </c>
      <c r="P365" s="126" t="e">
        <v>#N/A</v>
      </c>
      <c r="Q365" s="151" t="s">
        <v>1484</v>
      </c>
      <c r="R365" s="125">
        <v>44362</v>
      </c>
      <c r="S365" s="124">
        <f t="shared" si="11"/>
        <v>44369</v>
      </c>
      <c r="T365" s="123">
        <f t="shared" si="12"/>
        <v>4</v>
      </c>
      <c r="U365" s="120" t="s">
        <v>1483</v>
      </c>
      <c r="V365" s="122" t="s">
        <v>353</v>
      </c>
      <c r="W365" s="120" t="s">
        <v>1058</v>
      </c>
      <c r="X365" s="120">
        <v>681.1</v>
      </c>
      <c r="Y365" s="120">
        <v>3</v>
      </c>
      <c r="Z365" s="120" t="s">
        <v>353</v>
      </c>
      <c r="AA365" s="120" t="s">
        <v>353</v>
      </c>
      <c r="AB365" s="120" t="s">
        <v>353</v>
      </c>
      <c r="AC365" s="119" t="s">
        <v>797</v>
      </c>
      <c r="AD365" s="119" t="s">
        <v>353</v>
      </c>
      <c r="AE365" s="119" t="s">
        <v>1482</v>
      </c>
      <c r="AF365" s="119" t="s">
        <v>1430</v>
      </c>
      <c r="AG365" s="118" t="s">
        <v>1028</v>
      </c>
      <c r="AH365" s="117" t="s">
        <v>1017</v>
      </c>
      <c r="AI365" s="117" t="s">
        <v>2521</v>
      </c>
      <c r="AJ365" s="118">
        <v>3</v>
      </c>
      <c r="AK365" s="116"/>
      <c r="AL365" s="117"/>
      <c r="AM365" s="117"/>
      <c r="AN365" s="116"/>
      <c r="AO365" s="111">
        <v>12479</v>
      </c>
      <c r="AP365" s="111">
        <v>12479</v>
      </c>
      <c r="AQ365" s="110"/>
      <c r="AR365" s="109" t="s">
        <v>1010</v>
      </c>
      <c r="AS365" s="109"/>
      <c r="AT365" s="109"/>
      <c r="AU365" s="109"/>
      <c r="AV365" s="109"/>
    </row>
    <row r="366" spans="1:48" s="142" customFormat="1" ht="16.5" customHeight="1">
      <c r="A366" s="128" t="s">
        <v>548</v>
      </c>
      <c r="B366" s="129" t="s">
        <v>549</v>
      </c>
      <c r="C366" s="128">
        <v>447884</v>
      </c>
      <c r="D366" s="127" t="s">
        <v>47</v>
      </c>
      <c r="E366" s="127">
        <v>0</v>
      </c>
      <c r="F366" s="127">
        <v>6382539</v>
      </c>
      <c r="G366" s="127" t="s">
        <v>527</v>
      </c>
      <c r="H366" s="127" t="s">
        <v>431</v>
      </c>
      <c r="I366" s="127" t="s">
        <v>16</v>
      </c>
      <c r="J366" s="127" t="s">
        <v>17</v>
      </c>
      <c r="K366" s="127" t="s">
        <v>512</v>
      </c>
      <c r="L366" s="127" t="s">
        <v>513</v>
      </c>
      <c r="M366" s="152">
        <v>44597</v>
      </c>
      <c r="N366" s="152">
        <v>44655</v>
      </c>
      <c r="O366" s="126">
        <v>226</v>
      </c>
      <c r="P366" s="126">
        <v>0</v>
      </c>
      <c r="Q366" s="136">
        <v>44267</v>
      </c>
      <c r="R366" s="136">
        <v>44683</v>
      </c>
      <c r="S366" s="124">
        <f t="shared" si="11"/>
        <v>44690</v>
      </c>
      <c r="T366" s="123">
        <f t="shared" si="12"/>
        <v>2</v>
      </c>
      <c r="U366" s="135">
        <v>3000</v>
      </c>
      <c r="V366" s="122" t="s">
        <v>353</v>
      </c>
      <c r="W366" s="132">
        <v>44414</v>
      </c>
      <c r="X366" s="131">
        <v>4233</v>
      </c>
      <c r="Y366" s="120">
        <v>4</v>
      </c>
      <c r="Z366" s="120" t="s">
        <v>353</v>
      </c>
      <c r="AA366" s="120" t="s">
        <v>353</v>
      </c>
      <c r="AB366" s="120" t="s">
        <v>353</v>
      </c>
      <c r="AC366" s="119" t="s">
        <v>789</v>
      </c>
      <c r="AD366" s="119" t="s">
        <v>353</v>
      </c>
      <c r="AE366" s="119" t="s">
        <v>1481</v>
      </c>
      <c r="AF366" s="119" t="s">
        <v>1480</v>
      </c>
      <c r="AG366" s="118" t="s">
        <v>1028</v>
      </c>
      <c r="AH366" s="117" t="s">
        <v>1017</v>
      </c>
      <c r="AI366" s="117" t="s">
        <v>2521</v>
      </c>
      <c r="AJ366" s="118">
        <v>3</v>
      </c>
      <c r="AK366" s="116"/>
      <c r="AL366" s="117"/>
      <c r="AM366" s="117"/>
      <c r="AN366" s="116"/>
      <c r="AO366" s="111">
        <v>46144</v>
      </c>
      <c r="AP366" s="111">
        <v>46144</v>
      </c>
      <c r="AQ366" s="110"/>
      <c r="AR366" s="109">
        <v>12</v>
      </c>
      <c r="AS366" s="109"/>
      <c r="AT366" s="109" t="s">
        <v>1479</v>
      </c>
      <c r="AU366" s="109">
        <v>9172097719</v>
      </c>
      <c r="AV366" s="153" t="s">
        <v>1478</v>
      </c>
    </row>
    <row r="367" spans="1:48" s="142" customFormat="1" ht="16.5" customHeight="1">
      <c r="A367" s="128" t="s">
        <v>1477</v>
      </c>
      <c r="B367" s="129" t="s">
        <v>471</v>
      </c>
      <c r="C367" s="128">
        <v>453498</v>
      </c>
      <c r="D367" s="127" t="s">
        <v>48</v>
      </c>
      <c r="E367" s="127" t="s">
        <v>550</v>
      </c>
      <c r="F367" s="127" t="s">
        <v>551</v>
      </c>
      <c r="G367" s="127" t="s">
        <v>353</v>
      </c>
      <c r="H367" s="127" t="s">
        <v>353</v>
      </c>
      <c r="I367" s="127" t="s">
        <v>510</v>
      </c>
      <c r="J367" s="127" t="s">
        <v>511</v>
      </c>
      <c r="K367" s="127" t="s">
        <v>512</v>
      </c>
      <c r="L367" s="127" t="s">
        <v>513</v>
      </c>
      <c r="M367" s="152">
        <v>44618</v>
      </c>
      <c r="N367" s="152">
        <v>44645</v>
      </c>
      <c r="O367" s="126">
        <v>53</v>
      </c>
      <c r="P367" s="126">
        <v>0</v>
      </c>
      <c r="Q367" s="136">
        <v>44587</v>
      </c>
      <c r="R367" s="136">
        <v>44617</v>
      </c>
      <c r="S367" s="124">
        <f t="shared" si="11"/>
        <v>44624</v>
      </c>
      <c r="T367" s="123">
        <f t="shared" si="12"/>
        <v>1</v>
      </c>
      <c r="U367" s="140">
        <v>527.86</v>
      </c>
      <c r="V367" s="122" t="s">
        <v>353</v>
      </c>
      <c r="W367" s="132">
        <v>44236</v>
      </c>
      <c r="X367" s="120">
        <v>470</v>
      </c>
      <c r="Y367" s="120">
        <v>2</v>
      </c>
      <c r="Z367" s="120" t="s">
        <v>353</v>
      </c>
      <c r="AA367" s="120" t="s">
        <v>353</v>
      </c>
      <c r="AB367" s="120" t="s">
        <v>353</v>
      </c>
      <c r="AC367" s="119" t="s">
        <v>796</v>
      </c>
      <c r="AD367" s="119" t="s">
        <v>353</v>
      </c>
      <c r="AE367" s="119" t="s">
        <v>1476</v>
      </c>
      <c r="AF367" s="119" t="s">
        <v>1036</v>
      </c>
      <c r="AG367" s="118" t="s">
        <v>1028</v>
      </c>
      <c r="AH367" s="117" t="s">
        <v>1020</v>
      </c>
      <c r="AI367" s="117" t="s">
        <v>2521</v>
      </c>
      <c r="AJ367" s="118">
        <v>3</v>
      </c>
      <c r="AK367" s="116"/>
      <c r="AL367" s="117"/>
      <c r="AM367" s="117"/>
      <c r="AN367" s="116"/>
      <c r="AO367" s="111">
        <v>45596</v>
      </c>
      <c r="AP367" s="111">
        <v>45596</v>
      </c>
      <c r="AQ367" s="110"/>
      <c r="AR367" s="109" t="s">
        <v>1010</v>
      </c>
      <c r="AS367" s="109"/>
      <c r="AT367" s="109"/>
      <c r="AU367" s="109"/>
      <c r="AV367" s="109"/>
    </row>
    <row r="368" spans="1:48" s="142" customFormat="1" ht="16.5" customHeight="1">
      <c r="A368" s="128" t="s">
        <v>552</v>
      </c>
      <c r="B368" s="129" t="s">
        <v>552</v>
      </c>
      <c r="C368" s="128">
        <v>458568</v>
      </c>
      <c r="D368" s="127" t="s">
        <v>30</v>
      </c>
      <c r="E368" s="127" t="s">
        <v>1475</v>
      </c>
      <c r="F368" s="127">
        <v>85219086</v>
      </c>
      <c r="G368" s="127" t="s">
        <v>38</v>
      </c>
      <c r="H368" s="127" t="s">
        <v>458</v>
      </c>
      <c r="I368" s="127" t="s">
        <v>16</v>
      </c>
      <c r="J368" s="127" t="s">
        <v>17</v>
      </c>
      <c r="K368" s="127" t="s">
        <v>512</v>
      </c>
      <c r="L368" s="127" t="s">
        <v>513</v>
      </c>
      <c r="M368" s="152">
        <v>44492</v>
      </c>
      <c r="N368" s="152">
        <v>44511</v>
      </c>
      <c r="O368" s="126">
        <v>346</v>
      </c>
      <c r="P368" s="126" t="e">
        <v>#N/A</v>
      </c>
      <c r="Q368" s="136">
        <v>44492</v>
      </c>
      <c r="R368" s="136">
        <v>44511</v>
      </c>
      <c r="S368" s="124">
        <f t="shared" si="11"/>
        <v>44518</v>
      </c>
      <c r="T368" s="123">
        <f t="shared" si="12"/>
        <v>3</v>
      </c>
      <c r="U368" s="135">
        <v>2951.38</v>
      </c>
      <c r="V368" s="150"/>
      <c r="W368" s="157">
        <v>44207</v>
      </c>
      <c r="X368" s="149"/>
      <c r="Y368" s="148"/>
      <c r="Z368" s="147"/>
      <c r="AA368" s="146"/>
      <c r="AB368" s="146"/>
      <c r="AC368" s="145"/>
      <c r="AD368" s="145"/>
      <c r="AE368" s="119" t="s">
        <v>1474</v>
      </c>
      <c r="AF368" s="119" t="s">
        <v>1473</v>
      </c>
      <c r="AG368" s="118" t="s">
        <v>1028</v>
      </c>
      <c r="AH368" s="117" t="s">
        <v>1017</v>
      </c>
      <c r="AI368" s="117" t="s">
        <v>2521</v>
      </c>
      <c r="AJ368" s="118">
        <v>3</v>
      </c>
      <c r="AK368" s="143"/>
      <c r="AL368" s="144"/>
      <c r="AM368" s="144"/>
      <c r="AN368" s="143"/>
      <c r="AO368" s="111">
        <v>44686</v>
      </c>
      <c r="AP368" s="111">
        <v>44686</v>
      </c>
      <c r="AQ368" s="110"/>
      <c r="AR368" s="109">
        <v>12</v>
      </c>
      <c r="AS368" s="109"/>
      <c r="AT368" s="109"/>
      <c r="AU368" s="109"/>
      <c r="AV368" s="109"/>
    </row>
    <row r="369" spans="1:48" s="142" customFormat="1" ht="16.5" customHeight="1">
      <c r="A369" s="128" t="s">
        <v>553</v>
      </c>
      <c r="B369" s="129" t="s">
        <v>554</v>
      </c>
      <c r="C369" s="128">
        <v>450246</v>
      </c>
      <c r="D369" s="127" t="s">
        <v>22</v>
      </c>
      <c r="E369" s="127" t="s">
        <v>1472</v>
      </c>
      <c r="F369" s="127" t="s">
        <v>1471</v>
      </c>
      <c r="G369" s="127" t="s">
        <v>38</v>
      </c>
      <c r="H369" s="127" t="s">
        <v>520</v>
      </c>
      <c r="I369" s="127" t="s">
        <v>16</v>
      </c>
      <c r="J369" s="127" t="s">
        <v>17</v>
      </c>
      <c r="K369" s="127" t="s">
        <v>512</v>
      </c>
      <c r="L369" s="127" t="s">
        <v>513</v>
      </c>
      <c r="M369" s="126" t="s">
        <v>1470</v>
      </c>
      <c r="N369" s="126" t="s">
        <v>1469</v>
      </c>
      <c r="O369" s="126">
        <v>133</v>
      </c>
      <c r="P369" s="126">
        <v>0</v>
      </c>
      <c r="Q369" s="136">
        <v>44551</v>
      </c>
      <c r="R369" s="136">
        <v>44581</v>
      </c>
      <c r="S369" s="124">
        <f t="shared" ref="S369:S432" si="13">R369+7</f>
        <v>44588</v>
      </c>
      <c r="T369" s="123">
        <f t="shared" si="12"/>
        <v>5</v>
      </c>
      <c r="U369" s="135">
        <v>1276.1500000000001</v>
      </c>
      <c r="V369" s="122" t="s">
        <v>353</v>
      </c>
      <c r="W369" s="120" t="s">
        <v>1111</v>
      </c>
      <c r="X369" s="131">
        <v>1055</v>
      </c>
      <c r="Y369" s="120">
        <v>2</v>
      </c>
      <c r="Z369" s="120" t="s">
        <v>353</v>
      </c>
      <c r="AA369" s="120" t="s">
        <v>353</v>
      </c>
      <c r="AB369" s="120" t="s">
        <v>353</v>
      </c>
      <c r="AC369" s="119" t="s">
        <v>798</v>
      </c>
      <c r="AD369" s="119" t="s">
        <v>353</v>
      </c>
      <c r="AE369" s="119" t="s">
        <v>1468</v>
      </c>
      <c r="AF369" s="119" t="s">
        <v>1467</v>
      </c>
      <c r="AG369" s="118" t="s">
        <v>1028</v>
      </c>
      <c r="AH369" s="117" t="s">
        <v>1017</v>
      </c>
      <c r="AI369" s="117" t="s">
        <v>2521</v>
      </c>
      <c r="AJ369" s="118">
        <v>3</v>
      </c>
      <c r="AK369" s="116"/>
      <c r="AL369" s="117"/>
      <c r="AM369" s="117"/>
      <c r="AN369" s="116"/>
      <c r="AO369" s="111">
        <v>44640</v>
      </c>
      <c r="AP369" s="111">
        <v>44640</v>
      </c>
      <c r="AQ369" s="110"/>
      <c r="AR369" s="109">
        <v>12</v>
      </c>
      <c r="AS369" s="109" t="s">
        <v>1466</v>
      </c>
      <c r="AT369" s="109" t="s">
        <v>1465</v>
      </c>
      <c r="AU369" s="109">
        <v>83972301</v>
      </c>
      <c r="AV369" s="153" t="s">
        <v>1464</v>
      </c>
    </row>
    <row r="370" spans="1:48" s="142" customFormat="1" ht="16.5" customHeight="1">
      <c r="A370" s="128" t="s">
        <v>1463</v>
      </c>
      <c r="B370" s="129" t="s">
        <v>555</v>
      </c>
      <c r="C370" s="128">
        <v>458617</v>
      </c>
      <c r="D370" s="127" t="s">
        <v>48</v>
      </c>
      <c r="E370" s="127">
        <v>0</v>
      </c>
      <c r="F370" s="127" t="s">
        <v>1462</v>
      </c>
      <c r="G370" s="127" t="s">
        <v>519</v>
      </c>
      <c r="H370" s="127" t="s">
        <v>458</v>
      </c>
      <c r="I370" s="127" t="s">
        <v>16</v>
      </c>
      <c r="J370" s="127" t="s">
        <v>17</v>
      </c>
      <c r="K370" s="127" t="s">
        <v>512</v>
      </c>
      <c r="L370" s="127" t="s">
        <v>513</v>
      </c>
      <c r="M370" s="152">
        <v>44605</v>
      </c>
      <c r="N370" s="152">
        <v>44632</v>
      </c>
      <c r="O370" s="126">
        <v>182</v>
      </c>
      <c r="P370" s="126">
        <v>0</v>
      </c>
      <c r="Q370" s="125">
        <v>44330</v>
      </c>
      <c r="R370" s="125">
        <v>44360</v>
      </c>
      <c r="S370" s="124">
        <f t="shared" si="13"/>
        <v>44367</v>
      </c>
      <c r="T370" s="123">
        <f t="shared" si="12"/>
        <v>4</v>
      </c>
      <c r="U370" s="120" t="s">
        <v>1461</v>
      </c>
      <c r="V370" s="122" t="s">
        <v>353</v>
      </c>
      <c r="W370" s="120" t="s">
        <v>1460</v>
      </c>
      <c r="X370" s="131">
        <v>2899</v>
      </c>
      <c r="Y370" s="120">
        <v>3</v>
      </c>
      <c r="Z370" s="120" t="s">
        <v>353</v>
      </c>
      <c r="AA370" s="120" t="s">
        <v>353</v>
      </c>
      <c r="AB370" s="120" t="s">
        <v>353</v>
      </c>
      <c r="AC370" s="119" t="s">
        <v>799</v>
      </c>
      <c r="AD370" s="119" t="s">
        <v>353</v>
      </c>
      <c r="AE370" s="119" t="s">
        <v>1459</v>
      </c>
      <c r="AF370" s="119" t="s">
        <v>1040</v>
      </c>
      <c r="AG370" s="118" t="s">
        <v>1028</v>
      </c>
      <c r="AH370" s="117" t="s">
        <v>1017</v>
      </c>
      <c r="AI370" s="117" t="s">
        <v>2521</v>
      </c>
      <c r="AJ370" s="118">
        <v>3</v>
      </c>
      <c r="AK370" s="116"/>
      <c r="AL370" s="117"/>
      <c r="AM370" s="117"/>
      <c r="AN370" s="116"/>
      <c r="AO370" s="111">
        <v>45641</v>
      </c>
      <c r="AP370" s="111">
        <v>45641</v>
      </c>
      <c r="AQ370" s="110"/>
      <c r="AR370" s="109">
        <v>12</v>
      </c>
      <c r="AS370" s="109"/>
      <c r="AT370" s="109" t="s">
        <v>1458</v>
      </c>
      <c r="AU370" s="109">
        <v>9502936992</v>
      </c>
      <c r="AV370" s="153" t="s">
        <v>1457</v>
      </c>
    </row>
    <row r="371" spans="1:48" s="142" customFormat="1" ht="16.5" customHeight="1">
      <c r="A371" s="128" t="s">
        <v>556</v>
      </c>
      <c r="B371" s="129" t="s">
        <v>557</v>
      </c>
      <c r="C371" s="128">
        <v>449165</v>
      </c>
      <c r="D371" s="127" t="s">
        <v>22</v>
      </c>
      <c r="E371" s="127" t="s">
        <v>558</v>
      </c>
      <c r="F371" s="127" t="s">
        <v>559</v>
      </c>
      <c r="G371" s="127" t="s">
        <v>38</v>
      </c>
      <c r="H371" s="127" t="s">
        <v>560</v>
      </c>
      <c r="I371" s="127" t="s">
        <v>16</v>
      </c>
      <c r="J371" s="127" t="s">
        <v>17</v>
      </c>
      <c r="K371" s="127" t="s">
        <v>512</v>
      </c>
      <c r="L371" s="127" t="s">
        <v>513</v>
      </c>
      <c r="M371" s="126" t="e">
        <v>#N/A</v>
      </c>
      <c r="N371" s="126" t="e">
        <v>#N/A</v>
      </c>
      <c r="O371" s="126" t="e">
        <v>#N/A</v>
      </c>
      <c r="P371" s="126" t="e">
        <v>#N/A</v>
      </c>
      <c r="Q371" s="125">
        <v>43670</v>
      </c>
      <c r="R371" s="125">
        <v>43700</v>
      </c>
      <c r="S371" s="124">
        <f t="shared" si="13"/>
        <v>43707</v>
      </c>
      <c r="T371" s="123">
        <f t="shared" si="12"/>
        <v>5</v>
      </c>
      <c r="U371" s="120" t="s">
        <v>1456</v>
      </c>
      <c r="V371" s="122" t="s">
        <v>353</v>
      </c>
      <c r="W371" s="120" t="s">
        <v>1455</v>
      </c>
      <c r="X371" s="131">
        <v>1001</v>
      </c>
      <c r="Y371" s="120">
        <v>13</v>
      </c>
      <c r="Z371" s="120" t="s">
        <v>353</v>
      </c>
      <c r="AA371" s="120" t="s">
        <v>353</v>
      </c>
      <c r="AB371" s="120" t="s">
        <v>353</v>
      </c>
      <c r="AC371" s="119" t="s">
        <v>797</v>
      </c>
      <c r="AD371" s="119" t="s">
        <v>353</v>
      </c>
      <c r="AE371" s="119" t="s">
        <v>1454</v>
      </c>
      <c r="AF371" s="119" t="s">
        <v>1029</v>
      </c>
      <c r="AG371" s="118" t="s">
        <v>1028</v>
      </c>
      <c r="AH371" s="117" t="s">
        <v>1017</v>
      </c>
      <c r="AI371" s="117" t="s">
        <v>2521</v>
      </c>
      <c r="AJ371" s="118">
        <v>3</v>
      </c>
      <c r="AK371" s="116"/>
      <c r="AL371" s="117"/>
      <c r="AM371" s="117"/>
      <c r="AN371" s="116"/>
      <c r="AO371" s="111">
        <v>46113</v>
      </c>
      <c r="AP371" s="111">
        <v>46113</v>
      </c>
      <c r="AQ371" s="110"/>
      <c r="AR371" s="109">
        <v>6</v>
      </c>
      <c r="AS371" s="109"/>
      <c r="AT371" s="109"/>
      <c r="AU371" s="109"/>
      <c r="AV371" s="109"/>
    </row>
    <row r="372" spans="1:48" s="142" customFormat="1" ht="16.5" customHeight="1">
      <c r="A372" s="128" t="s">
        <v>561</v>
      </c>
      <c r="B372" s="129" t="s">
        <v>562</v>
      </c>
      <c r="C372" s="128">
        <v>442586</v>
      </c>
      <c r="D372" s="127" t="s">
        <v>22</v>
      </c>
      <c r="E372" s="127" t="s">
        <v>563</v>
      </c>
      <c r="F372" s="127" t="s">
        <v>564</v>
      </c>
      <c r="G372" s="127" t="s">
        <v>38</v>
      </c>
      <c r="H372" s="127" t="s">
        <v>565</v>
      </c>
      <c r="I372" s="127" t="s">
        <v>16</v>
      </c>
      <c r="J372" s="127" t="s">
        <v>17</v>
      </c>
      <c r="K372" s="127" t="s">
        <v>512</v>
      </c>
      <c r="L372" s="127" t="s">
        <v>513</v>
      </c>
      <c r="M372" s="158">
        <v>43122</v>
      </c>
      <c r="N372" s="158">
        <v>43152</v>
      </c>
      <c r="O372" s="138">
        <v>200</v>
      </c>
      <c r="P372" s="138">
        <v>11.08</v>
      </c>
      <c r="Q372" s="125">
        <v>43061</v>
      </c>
      <c r="R372" s="125">
        <v>43152</v>
      </c>
      <c r="S372" s="124">
        <f t="shared" si="13"/>
        <v>43159</v>
      </c>
      <c r="T372" s="123">
        <f t="shared" si="12"/>
        <v>5</v>
      </c>
      <c r="U372" s="120" t="s">
        <v>1453</v>
      </c>
      <c r="V372" s="122" t="s">
        <v>353</v>
      </c>
      <c r="W372" s="132">
        <v>43201</v>
      </c>
      <c r="X372" s="121">
        <v>3411.26</v>
      </c>
      <c r="Y372" s="120">
        <v>43</v>
      </c>
      <c r="Z372" s="120" t="s">
        <v>353</v>
      </c>
      <c r="AA372" s="120" t="s">
        <v>353</v>
      </c>
      <c r="AB372" s="120" t="s">
        <v>353</v>
      </c>
      <c r="AC372" s="119" t="s">
        <v>535</v>
      </c>
      <c r="AD372" s="119" t="s">
        <v>353</v>
      </c>
      <c r="AE372" s="119" t="s">
        <v>1452</v>
      </c>
      <c r="AF372" s="119" t="s">
        <v>1036</v>
      </c>
      <c r="AG372" s="118" t="s">
        <v>1063</v>
      </c>
      <c r="AH372" s="117" t="s">
        <v>1020</v>
      </c>
      <c r="AI372" s="117" t="s">
        <v>2521</v>
      </c>
      <c r="AJ372" s="118">
        <v>3</v>
      </c>
      <c r="AK372" s="116"/>
      <c r="AL372" s="117"/>
      <c r="AM372" s="117"/>
      <c r="AN372" s="116"/>
      <c r="AO372" s="111">
        <v>43676</v>
      </c>
      <c r="AP372" s="111" t="s">
        <v>1010</v>
      </c>
      <c r="AQ372" s="110" t="s">
        <v>1035</v>
      </c>
      <c r="AR372" s="109" t="s">
        <v>1010</v>
      </c>
      <c r="AS372" s="109"/>
      <c r="AT372" s="109"/>
      <c r="AU372" s="109"/>
      <c r="AV372" s="109"/>
    </row>
    <row r="373" spans="1:48" s="142" customFormat="1" ht="16.5" customHeight="1">
      <c r="A373" s="128" t="s">
        <v>1451</v>
      </c>
      <c r="B373" s="129" t="s">
        <v>566</v>
      </c>
      <c r="C373" s="128">
        <v>106659</v>
      </c>
      <c r="D373" s="127" t="s">
        <v>47</v>
      </c>
      <c r="E373" s="127" t="s">
        <v>567</v>
      </c>
      <c r="F373" s="127">
        <v>7268098</v>
      </c>
      <c r="G373" s="127" t="s">
        <v>527</v>
      </c>
      <c r="H373" s="127" t="s">
        <v>431</v>
      </c>
      <c r="I373" s="127" t="s">
        <v>16</v>
      </c>
      <c r="J373" s="127" t="s">
        <v>17</v>
      </c>
      <c r="K373" s="127" t="s">
        <v>512</v>
      </c>
      <c r="L373" s="127" t="s">
        <v>513</v>
      </c>
      <c r="M373" s="169">
        <v>44593</v>
      </c>
      <c r="N373" s="169">
        <v>44620</v>
      </c>
      <c r="O373" s="120">
        <v>112</v>
      </c>
      <c r="P373" s="133">
        <v>12.2</v>
      </c>
      <c r="Q373" s="125">
        <v>43739</v>
      </c>
      <c r="R373" s="125">
        <v>43861</v>
      </c>
      <c r="S373" s="124">
        <f t="shared" si="13"/>
        <v>43868</v>
      </c>
      <c r="T373" s="123">
        <f t="shared" si="12"/>
        <v>2</v>
      </c>
      <c r="U373" s="120" t="s">
        <v>1450</v>
      </c>
      <c r="V373" s="122" t="s">
        <v>353</v>
      </c>
      <c r="W373" s="132">
        <v>43923</v>
      </c>
      <c r="X373" s="131">
        <v>1514.35</v>
      </c>
      <c r="Y373" s="120">
        <v>19</v>
      </c>
      <c r="Z373" s="120" t="s">
        <v>353</v>
      </c>
      <c r="AA373" s="120" t="s">
        <v>353</v>
      </c>
      <c r="AB373" s="120" t="s">
        <v>353</v>
      </c>
      <c r="AC373" s="119" t="s">
        <v>800</v>
      </c>
      <c r="AD373" s="119" t="s">
        <v>353</v>
      </c>
      <c r="AE373" s="119" t="s">
        <v>1449</v>
      </c>
      <c r="AF373" s="119" t="s">
        <v>1040</v>
      </c>
      <c r="AG373" s="118" t="s">
        <v>1028</v>
      </c>
      <c r="AH373" s="117" t="s">
        <v>1017</v>
      </c>
      <c r="AI373" s="117" t="s">
        <v>2521</v>
      </c>
      <c r="AJ373" s="118">
        <v>3</v>
      </c>
      <c r="AK373" s="116"/>
      <c r="AL373" s="117"/>
      <c r="AM373" s="117"/>
      <c r="AN373" s="116"/>
      <c r="AO373" s="111">
        <v>47205</v>
      </c>
      <c r="AP373" s="111">
        <v>47205</v>
      </c>
      <c r="AQ373" s="110"/>
      <c r="AR373" s="109">
        <v>12</v>
      </c>
      <c r="AS373" s="109"/>
      <c r="AT373" s="109" t="s">
        <v>1448</v>
      </c>
      <c r="AU373" s="109">
        <v>70006830</v>
      </c>
      <c r="AV373" s="153" t="s">
        <v>1447</v>
      </c>
    </row>
    <row r="374" spans="1:48" s="142" customFormat="1" ht="16.5" customHeight="1">
      <c r="A374" s="128" t="s">
        <v>1446</v>
      </c>
      <c r="B374" s="129" t="s">
        <v>1443</v>
      </c>
      <c r="C374" s="128">
        <v>451555</v>
      </c>
      <c r="D374" s="156" t="s">
        <v>47</v>
      </c>
      <c r="E374" s="156" t="s">
        <v>568</v>
      </c>
      <c r="F374" s="156">
        <v>7930556</v>
      </c>
      <c r="G374" s="127" t="s">
        <v>14</v>
      </c>
      <c r="H374" s="127" t="s">
        <v>431</v>
      </c>
      <c r="I374" s="127" t="s">
        <v>16</v>
      </c>
      <c r="J374" s="127" t="s">
        <v>17</v>
      </c>
      <c r="K374" s="127" t="s">
        <v>512</v>
      </c>
      <c r="L374" s="127" t="s">
        <v>513</v>
      </c>
      <c r="M374" s="168">
        <v>44644</v>
      </c>
      <c r="N374" s="168">
        <v>44664</v>
      </c>
      <c r="O374" s="138">
        <v>250.2</v>
      </c>
      <c r="P374" s="138">
        <v>10</v>
      </c>
      <c r="Q374" s="125">
        <v>44366</v>
      </c>
      <c r="R374" s="125">
        <v>44395</v>
      </c>
      <c r="S374" s="124">
        <f t="shared" si="13"/>
        <v>44402</v>
      </c>
      <c r="T374" s="123">
        <f t="shared" si="12"/>
        <v>5</v>
      </c>
      <c r="U374" s="120" t="s">
        <v>1445</v>
      </c>
      <c r="V374" s="122" t="s">
        <v>353</v>
      </c>
      <c r="W374" s="132">
        <v>44355</v>
      </c>
      <c r="X374" s="131">
        <v>1867</v>
      </c>
      <c r="Y374" s="120">
        <v>1</v>
      </c>
      <c r="Z374" s="120" t="s">
        <v>353</v>
      </c>
      <c r="AA374" s="120" t="s">
        <v>353</v>
      </c>
      <c r="AB374" s="120" t="s">
        <v>353</v>
      </c>
      <c r="AC374" s="119" t="s">
        <v>535</v>
      </c>
      <c r="AD374" s="119" t="s">
        <v>353</v>
      </c>
      <c r="AE374" s="119" t="s">
        <v>1441</v>
      </c>
      <c r="AF374" s="119" t="s">
        <v>1109</v>
      </c>
      <c r="AG374" s="118" t="s">
        <v>1028</v>
      </c>
      <c r="AH374" s="117" t="s">
        <v>1020</v>
      </c>
      <c r="AI374" s="117" t="s">
        <v>2521</v>
      </c>
      <c r="AJ374" s="118">
        <v>3</v>
      </c>
      <c r="AK374" s="116"/>
      <c r="AL374" s="117"/>
      <c r="AM374" s="117"/>
      <c r="AN374" s="116"/>
      <c r="AO374" s="111">
        <v>45873</v>
      </c>
      <c r="AP374" s="111">
        <v>45873</v>
      </c>
      <c r="AQ374" s="110"/>
      <c r="AR374" s="109" t="s">
        <v>1010</v>
      </c>
      <c r="AS374" s="109"/>
      <c r="AT374" s="109" t="s">
        <v>1440</v>
      </c>
      <c r="AU374" s="109" t="s">
        <v>1439</v>
      </c>
      <c r="AV374" s="153" t="s">
        <v>1438</v>
      </c>
    </row>
    <row r="375" spans="1:48" s="142" customFormat="1" ht="16.5" customHeight="1">
      <c r="A375" s="128" t="s">
        <v>1444</v>
      </c>
      <c r="B375" s="129" t="s">
        <v>1443</v>
      </c>
      <c r="C375" s="128">
        <v>451555</v>
      </c>
      <c r="D375" s="156" t="s">
        <v>47</v>
      </c>
      <c r="E375" s="156" t="s">
        <v>568</v>
      </c>
      <c r="F375" s="156">
        <v>7930556</v>
      </c>
      <c r="G375" s="127" t="s">
        <v>14</v>
      </c>
      <c r="H375" s="127" t="s">
        <v>431</v>
      </c>
      <c r="I375" s="127" t="s">
        <v>16</v>
      </c>
      <c r="J375" s="127" t="s">
        <v>17</v>
      </c>
      <c r="K375" s="127" t="s">
        <v>512</v>
      </c>
      <c r="L375" s="127" t="s">
        <v>513</v>
      </c>
      <c r="M375" s="168">
        <v>44644</v>
      </c>
      <c r="N375" s="168">
        <v>44664</v>
      </c>
      <c r="O375" s="138">
        <v>223.8</v>
      </c>
      <c r="P375" s="120">
        <v>10</v>
      </c>
      <c r="Q375" s="125">
        <v>44366</v>
      </c>
      <c r="R375" s="125">
        <v>44395</v>
      </c>
      <c r="S375" s="124">
        <f t="shared" si="13"/>
        <v>44402</v>
      </c>
      <c r="T375" s="123">
        <f t="shared" si="12"/>
        <v>5</v>
      </c>
      <c r="U375" s="120" t="s">
        <v>1442</v>
      </c>
      <c r="V375" s="122" t="s">
        <v>353</v>
      </c>
      <c r="W375" s="132">
        <v>44355</v>
      </c>
      <c r="X375" s="131">
        <v>3192.43</v>
      </c>
      <c r="Y375" s="120">
        <v>1</v>
      </c>
      <c r="Z375" s="120" t="s">
        <v>353</v>
      </c>
      <c r="AA375" s="120" t="s">
        <v>353</v>
      </c>
      <c r="AB375" s="120" t="s">
        <v>353</v>
      </c>
      <c r="AC375" s="119" t="s">
        <v>535</v>
      </c>
      <c r="AD375" s="119" t="s">
        <v>353</v>
      </c>
      <c r="AE375" s="119" t="s">
        <v>1441</v>
      </c>
      <c r="AF375" s="119" t="s">
        <v>1109</v>
      </c>
      <c r="AG375" s="118" t="s">
        <v>1028</v>
      </c>
      <c r="AH375" s="117" t="s">
        <v>1020</v>
      </c>
      <c r="AI375" s="117" t="s">
        <v>2521</v>
      </c>
      <c r="AJ375" s="118">
        <v>3</v>
      </c>
      <c r="AK375" s="116"/>
      <c r="AL375" s="117"/>
      <c r="AM375" s="117"/>
      <c r="AN375" s="116"/>
      <c r="AO375" s="111">
        <v>45873</v>
      </c>
      <c r="AP375" s="111">
        <v>45873</v>
      </c>
      <c r="AQ375" s="110"/>
      <c r="AR375" s="109" t="s">
        <v>1010</v>
      </c>
      <c r="AS375" s="109"/>
      <c r="AT375" s="109" t="s">
        <v>1440</v>
      </c>
      <c r="AU375" s="109" t="s">
        <v>1439</v>
      </c>
      <c r="AV375" s="153" t="s">
        <v>1438</v>
      </c>
    </row>
    <row r="376" spans="1:48" s="142" customFormat="1" ht="16.5" customHeight="1">
      <c r="A376" s="128" t="s">
        <v>569</v>
      </c>
      <c r="B376" s="129" t="s">
        <v>570</v>
      </c>
      <c r="C376" s="128">
        <v>453012</v>
      </c>
      <c r="D376" s="127" t="s">
        <v>13</v>
      </c>
      <c r="E376" s="127" t="s">
        <v>571</v>
      </c>
      <c r="F376" s="127" t="s">
        <v>572</v>
      </c>
      <c r="G376" s="127" t="s">
        <v>38</v>
      </c>
      <c r="H376" s="127" t="s">
        <v>516</v>
      </c>
      <c r="I376" s="127" t="s">
        <v>16</v>
      </c>
      <c r="J376" s="127" t="s">
        <v>17</v>
      </c>
      <c r="K376" s="127" t="s">
        <v>512</v>
      </c>
      <c r="L376" s="127" t="s">
        <v>513</v>
      </c>
      <c r="M376" s="134">
        <v>44658</v>
      </c>
      <c r="N376" s="134">
        <v>44688</v>
      </c>
      <c r="O376" s="133">
        <v>155</v>
      </c>
      <c r="P376" s="126">
        <v>0</v>
      </c>
      <c r="Q376" s="125">
        <v>43653</v>
      </c>
      <c r="R376" s="125">
        <v>43656</v>
      </c>
      <c r="S376" s="124">
        <f t="shared" si="13"/>
        <v>43663</v>
      </c>
      <c r="T376" s="123">
        <f t="shared" si="12"/>
        <v>3</v>
      </c>
      <c r="U376" s="120" t="s">
        <v>1437</v>
      </c>
      <c r="V376" s="122" t="s">
        <v>353</v>
      </c>
      <c r="W376" s="132">
        <v>43780</v>
      </c>
      <c r="X376" s="121">
        <v>1643.61</v>
      </c>
      <c r="Y376" s="120">
        <v>11</v>
      </c>
      <c r="Z376" s="120" t="s">
        <v>353</v>
      </c>
      <c r="AA376" s="120" t="s">
        <v>353</v>
      </c>
      <c r="AB376" s="120" t="s">
        <v>353</v>
      </c>
      <c r="AC376" s="119" t="s">
        <v>796</v>
      </c>
      <c r="AD376" s="119" t="s">
        <v>353</v>
      </c>
      <c r="AE376" s="119" t="s">
        <v>1436</v>
      </c>
      <c r="AF376" s="119" t="s">
        <v>1109</v>
      </c>
      <c r="AG376" s="118" t="s">
        <v>1063</v>
      </c>
      <c r="AH376" s="117" t="s">
        <v>1020</v>
      </c>
      <c r="AI376" s="117" t="s">
        <v>2521</v>
      </c>
      <c r="AJ376" s="118">
        <v>3</v>
      </c>
      <c r="AK376" s="116"/>
      <c r="AL376" s="117"/>
      <c r="AM376" s="117"/>
      <c r="AN376" s="116"/>
      <c r="AO376" s="111">
        <v>41539</v>
      </c>
      <c r="AP376" s="111" t="s">
        <v>1010</v>
      </c>
      <c r="AQ376" s="110" t="s">
        <v>1035</v>
      </c>
      <c r="AR376" s="109" t="s">
        <v>1010</v>
      </c>
      <c r="AS376" s="109"/>
      <c r="AT376" s="109"/>
      <c r="AU376" s="109"/>
      <c r="AV376" s="109"/>
    </row>
    <row r="377" spans="1:48" s="142" customFormat="1" ht="16.5" customHeight="1">
      <c r="A377" s="128" t="s">
        <v>1435</v>
      </c>
      <c r="B377" s="129" t="s">
        <v>471</v>
      </c>
      <c r="C377" s="128">
        <v>445821</v>
      </c>
      <c r="D377" s="127" t="s">
        <v>48</v>
      </c>
      <c r="E377" s="127" t="s">
        <v>1434</v>
      </c>
      <c r="F377" s="127" t="s">
        <v>1433</v>
      </c>
      <c r="G377" s="127" t="s">
        <v>353</v>
      </c>
      <c r="H377" s="127" t="s">
        <v>353</v>
      </c>
      <c r="I377" s="127" t="s">
        <v>510</v>
      </c>
      <c r="J377" s="127" t="s">
        <v>511</v>
      </c>
      <c r="K377" s="127" t="s">
        <v>512</v>
      </c>
      <c r="L377" s="127" t="s">
        <v>513</v>
      </c>
      <c r="M377" s="126" t="e">
        <v>#N/A</v>
      </c>
      <c r="N377" s="126" t="e">
        <v>#N/A</v>
      </c>
      <c r="O377" s="126" t="e">
        <v>#N/A</v>
      </c>
      <c r="P377" s="126" t="e">
        <v>#N/A</v>
      </c>
      <c r="Q377" s="125">
        <v>44124</v>
      </c>
      <c r="R377" s="125">
        <v>44154</v>
      </c>
      <c r="S377" s="124">
        <f t="shared" si="13"/>
        <v>44161</v>
      </c>
      <c r="T377" s="123">
        <f t="shared" si="12"/>
        <v>4</v>
      </c>
      <c r="U377" s="120" t="s">
        <v>1432</v>
      </c>
      <c r="V377" s="122" t="s">
        <v>353</v>
      </c>
      <c r="W377" s="132">
        <v>44383</v>
      </c>
      <c r="X377" s="120">
        <v>161.1</v>
      </c>
      <c r="Y377" s="120">
        <v>9</v>
      </c>
      <c r="Z377" s="120" t="s">
        <v>353</v>
      </c>
      <c r="AA377" s="120" t="s">
        <v>353</v>
      </c>
      <c r="AB377" s="120" t="s">
        <v>353</v>
      </c>
      <c r="AC377" s="119" t="s">
        <v>789</v>
      </c>
      <c r="AD377" s="119" t="s">
        <v>353</v>
      </c>
      <c r="AE377" s="119" t="s">
        <v>1431</v>
      </c>
      <c r="AF377" s="119" t="s">
        <v>1430</v>
      </c>
      <c r="AG377" s="118" t="s">
        <v>1028</v>
      </c>
      <c r="AH377" s="117" t="s">
        <v>1017</v>
      </c>
      <c r="AI377" s="117" t="s">
        <v>2521</v>
      </c>
      <c r="AJ377" s="118">
        <v>3</v>
      </c>
      <c r="AK377" s="116"/>
      <c r="AL377" s="117"/>
      <c r="AM377" s="117"/>
      <c r="AN377" s="116"/>
      <c r="AO377" s="111">
        <v>13149</v>
      </c>
      <c r="AP377" s="111">
        <v>13149</v>
      </c>
      <c r="AQ377" s="110"/>
      <c r="AR377" s="109" t="s">
        <v>1010</v>
      </c>
      <c r="AS377" s="109"/>
      <c r="AT377" s="109"/>
      <c r="AU377" s="109"/>
      <c r="AV377" s="109"/>
    </row>
    <row r="378" spans="1:48" s="142" customFormat="1" ht="16.5" customHeight="1">
      <c r="A378" s="128" t="s">
        <v>573</v>
      </c>
      <c r="B378" s="129" t="s">
        <v>574</v>
      </c>
      <c r="C378" s="128">
        <v>453482</v>
      </c>
      <c r="D378" s="127" t="s">
        <v>22</v>
      </c>
      <c r="E378" s="127" t="s">
        <v>1429</v>
      </c>
      <c r="F378" s="127">
        <v>77382632</v>
      </c>
      <c r="G378" s="127" t="s">
        <v>38</v>
      </c>
      <c r="H378" s="127" t="s">
        <v>560</v>
      </c>
      <c r="I378" s="127" t="s">
        <v>16</v>
      </c>
      <c r="J378" s="127" t="s">
        <v>17</v>
      </c>
      <c r="K378" s="127" t="s">
        <v>512</v>
      </c>
      <c r="L378" s="127" t="s">
        <v>513</v>
      </c>
      <c r="M378" s="126" t="e">
        <v>#N/A</v>
      </c>
      <c r="N378" s="126" t="e">
        <v>#N/A</v>
      </c>
      <c r="O378" s="126" t="e">
        <v>#N/A</v>
      </c>
      <c r="P378" s="126" t="e">
        <v>#N/A</v>
      </c>
      <c r="Q378" s="125">
        <v>43736</v>
      </c>
      <c r="R378" s="125">
        <v>44466</v>
      </c>
      <c r="S378" s="124">
        <f t="shared" si="13"/>
        <v>44473</v>
      </c>
      <c r="T378" s="123">
        <f t="shared" si="12"/>
        <v>2</v>
      </c>
      <c r="U378" s="120" t="s">
        <v>1428</v>
      </c>
      <c r="V378" s="122" t="s">
        <v>353</v>
      </c>
      <c r="W378" s="132">
        <v>43748</v>
      </c>
      <c r="X378" s="131">
        <v>1155.78</v>
      </c>
      <c r="Y378" s="120">
        <v>36</v>
      </c>
      <c r="Z378" s="120" t="s">
        <v>353</v>
      </c>
      <c r="AA378" s="120" t="s">
        <v>353</v>
      </c>
      <c r="AB378" s="120" t="s">
        <v>353</v>
      </c>
      <c r="AC378" s="119" t="s">
        <v>801</v>
      </c>
      <c r="AD378" s="119" t="s">
        <v>353</v>
      </c>
      <c r="AE378" s="119" t="s">
        <v>1427</v>
      </c>
      <c r="AF378" s="119" t="s">
        <v>1426</v>
      </c>
      <c r="AG378" s="118" t="s">
        <v>1028</v>
      </c>
      <c r="AH378" s="117" t="s">
        <v>1017</v>
      </c>
      <c r="AI378" s="117" t="s">
        <v>2521</v>
      </c>
      <c r="AJ378" s="118">
        <v>3</v>
      </c>
      <c r="AK378" s="116"/>
      <c r="AL378" s="117"/>
      <c r="AM378" s="117"/>
      <c r="AN378" s="116"/>
      <c r="AO378" s="111">
        <v>45059</v>
      </c>
      <c r="AP378" s="111">
        <v>45059</v>
      </c>
      <c r="AQ378" s="110"/>
      <c r="AR378" s="109">
        <v>12</v>
      </c>
      <c r="AS378" s="109"/>
      <c r="AT378" s="109"/>
      <c r="AU378" s="109"/>
      <c r="AV378" s="109"/>
    </row>
    <row r="379" spans="1:48" s="142" customFormat="1" ht="16.5" customHeight="1">
      <c r="A379" s="128" t="s">
        <v>575</v>
      </c>
      <c r="B379" s="129" t="s">
        <v>576</v>
      </c>
      <c r="C379" s="128">
        <v>450811</v>
      </c>
      <c r="D379" s="127" t="s">
        <v>13</v>
      </c>
      <c r="E379" s="127" t="s">
        <v>577</v>
      </c>
      <c r="F379" s="127" t="s">
        <v>578</v>
      </c>
      <c r="G379" s="127" t="s">
        <v>519</v>
      </c>
      <c r="H379" s="127" t="s">
        <v>528</v>
      </c>
      <c r="I379" s="127" t="s">
        <v>16</v>
      </c>
      <c r="J379" s="127" t="s">
        <v>17</v>
      </c>
      <c r="K379" s="127" t="s">
        <v>512</v>
      </c>
      <c r="L379" s="127" t="s">
        <v>513</v>
      </c>
      <c r="M379" s="126" t="e">
        <v>#N/A</v>
      </c>
      <c r="N379" s="126" t="e">
        <v>#N/A</v>
      </c>
      <c r="O379" s="126" t="e">
        <v>#N/A</v>
      </c>
      <c r="P379" s="126" t="e">
        <v>#N/A</v>
      </c>
      <c r="Q379" s="125">
        <v>43734</v>
      </c>
      <c r="R379" s="125">
        <v>43763</v>
      </c>
      <c r="S379" s="124">
        <f t="shared" si="13"/>
        <v>43770</v>
      </c>
      <c r="T379" s="123">
        <f t="shared" si="12"/>
        <v>1</v>
      </c>
      <c r="U379" s="120" t="s">
        <v>1425</v>
      </c>
      <c r="V379" s="122" t="s">
        <v>353</v>
      </c>
      <c r="W379" s="132">
        <v>43628</v>
      </c>
      <c r="X379" s="131">
        <v>1980</v>
      </c>
      <c r="Y379" s="120">
        <v>35</v>
      </c>
      <c r="Z379" s="120" t="s">
        <v>353</v>
      </c>
      <c r="AA379" s="120" t="s">
        <v>353</v>
      </c>
      <c r="AB379" s="120" t="s">
        <v>353</v>
      </c>
      <c r="AC379" s="119" t="s">
        <v>792</v>
      </c>
      <c r="AD379" s="119" t="s">
        <v>353</v>
      </c>
      <c r="AE379" s="119" t="s">
        <v>1424</v>
      </c>
      <c r="AF379" s="119" t="s">
        <v>1040</v>
      </c>
      <c r="AG379" s="118" t="s">
        <v>1028</v>
      </c>
      <c r="AH379" s="117" t="s">
        <v>1017</v>
      </c>
      <c r="AI379" s="117" t="s">
        <v>2521</v>
      </c>
      <c r="AJ379" s="118">
        <v>3</v>
      </c>
      <c r="AK379" s="116"/>
      <c r="AL379" s="117"/>
      <c r="AM379" s="117"/>
      <c r="AN379" s="116"/>
      <c r="AO379" s="111">
        <v>45536</v>
      </c>
      <c r="AP379" s="111">
        <v>45536</v>
      </c>
      <c r="AQ379" s="110"/>
      <c r="AR379" s="109">
        <v>12</v>
      </c>
      <c r="AS379" s="109"/>
      <c r="AT379" s="109"/>
      <c r="AU379" s="109"/>
      <c r="AV379" s="109"/>
    </row>
    <row r="380" spans="1:48" s="142" customFormat="1" ht="16.5" customHeight="1">
      <c r="A380" s="128" t="s">
        <v>579</v>
      </c>
      <c r="B380" s="129" t="s">
        <v>580</v>
      </c>
      <c r="C380" s="128">
        <v>455585</v>
      </c>
      <c r="D380" s="127" t="s">
        <v>42</v>
      </c>
      <c r="E380" s="127" t="s">
        <v>1423</v>
      </c>
      <c r="F380" s="127">
        <v>4770101</v>
      </c>
      <c r="G380" s="127" t="s">
        <v>527</v>
      </c>
      <c r="H380" s="127" t="s">
        <v>520</v>
      </c>
      <c r="I380" s="127" t="s">
        <v>16</v>
      </c>
      <c r="J380" s="127" t="s">
        <v>17</v>
      </c>
      <c r="K380" s="127" t="s">
        <v>512</v>
      </c>
      <c r="L380" s="127" t="s">
        <v>513</v>
      </c>
      <c r="M380" s="152">
        <v>44203</v>
      </c>
      <c r="N380" s="126" t="s">
        <v>1422</v>
      </c>
      <c r="O380" s="126">
        <v>79</v>
      </c>
      <c r="P380" s="126">
        <v>9</v>
      </c>
      <c r="Q380" s="136">
        <v>44501</v>
      </c>
      <c r="R380" s="136">
        <v>44530</v>
      </c>
      <c r="S380" s="124">
        <f t="shared" si="13"/>
        <v>44537</v>
      </c>
      <c r="T380" s="123">
        <f t="shared" si="12"/>
        <v>2</v>
      </c>
      <c r="U380" s="140">
        <v>719.55</v>
      </c>
      <c r="V380" s="122" t="s">
        <v>353</v>
      </c>
      <c r="W380" s="132">
        <v>44447</v>
      </c>
      <c r="X380" s="120">
        <v>675.94</v>
      </c>
      <c r="Y380" s="120">
        <v>6</v>
      </c>
      <c r="Z380" s="120" t="s">
        <v>353</v>
      </c>
      <c r="AA380" s="120" t="s">
        <v>353</v>
      </c>
      <c r="AB380" s="120" t="s">
        <v>353</v>
      </c>
      <c r="AC380" s="119" t="s">
        <v>795</v>
      </c>
      <c r="AD380" s="119" t="s">
        <v>353</v>
      </c>
      <c r="AE380" s="119" t="s">
        <v>1421</v>
      </c>
      <c r="AF380" s="119" t="s">
        <v>1102</v>
      </c>
      <c r="AG380" s="118" t="s">
        <v>1028</v>
      </c>
      <c r="AH380" s="117" t="s">
        <v>1017</v>
      </c>
      <c r="AI380" s="117" t="s">
        <v>2521</v>
      </c>
      <c r="AJ380" s="118">
        <v>3</v>
      </c>
      <c r="AK380" s="116"/>
      <c r="AL380" s="117"/>
      <c r="AM380" s="117"/>
      <c r="AN380" s="116"/>
      <c r="AO380" s="111">
        <v>44741</v>
      </c>
      <c r="AP380" s="111">
        <v>44741</v>
      </c>
      <c r="AQ380" s="110"/>
      <c r="AR380" s="109">
        <v>6</v>
      </c>
      <c r="AS380" s="109"/>
      <c r="AT380" s="109"/>
      <c r="AU380" s="109"/>
      <c r="AV380" s="109"/>
    </row>
    <row r="381" spans="1:48" s="142" customFormat="1" ht="16.5" customHeight="1">
      <c r="A381" s="128" t="s">
        <v>581</v>
      </c>
      <c r="B381" s="129" t="s">
        <v>582</v>
      </c>
      <c r="C381" s="128">
        <v>443436</v>
      </c>
      <c r="D381" s="127" t="s">
        <v>22</v>
      </c>
      <c r="E381" s="127" t="s">
        <v>583</v>
      </c>
      <c r="F381" s="127" t="s">
        <v>584</v>
      </c>
      <c r="G381" s="127" t="s">
        <v>14</v>
      </c>
      <c r="H381" s="127" t="s">
        <v>560</v>
      </c>
      <c r="I381" s="127" t="s">
        <v>16</v>
      </c>
      <c r="J381" s="127" t="s">
        <v>17</v>
      </c>
      <c r="K381" s="127" t="s">
        <v>512</v>
      </c>
      <c r="L381" s="127" t="s">
        <v>513</v>
      </c>
      <c r="M381" s="126" t="e">
        <v>#N/A</v>
      </c>
      <c r="N381" s="126" t="e">
        <v>#N/A</v>
      </c>
      <c r="O381" s="126" t="e">
        <v>#N/A</v>
      </c>
      <c r="P381" s="126" t="e">
        <v>#N/A</v>
      </c>
      <c r="Q381" s="125">
        <v>43739</v>
      </c>
      <c r="R381" s="125">
        <v>43769</v>
      </c>
      <c r="S381" s="124">
        <f t="shared" si="13"/>
        <v>43776</v>
      </c>
      <c r="T381" s="123">
        <f t="shared" si="12"/>
        <v>2</v>
      </c>
      <c r="U381" s="120" t="s">
        <v>1420</v>
      </c>
      <c r="V381" s="122" t="s">
        <v>353</v>
      </c>
      <c r="W381" s="120" t="s">
        <v>353</v>
      </c>
      <c r="X381" s="120" t="s">
        <v>353</v>
      </c>
      <c r="Y381" s="120">
        <v>11</v>
      </c>
      <c r="Z381" s="120" t="s">
        <v>353</v>
      </c>
      <c r="AA381" s="120" t="s">
        <v>353</v>
      </c>
      <c r="AB381" s="120" t="s">
        <v>353</v>
      </c>
      <c r="AC381" s="119" t="s">
        <v>802</v>
      </c>
      <c r="AD381" s="119" t="s">
        <v>353</v>
      </c>
      <c r="AE381" s="119" t="s">
        <v>1419</v>
      </c>
      <c r="AF381" s="119" t="s">
        <v>1109</v>
      </c>
      <c r="AG381" s="118" t="s">
        <v>1028</v>
      </c>
      <c r="AH381" s="117" t="s">
        <v>1020</v>
      </c>
      <c r="AI381" s="117" t="s">
        <v>2521</v>
      </c>
      <c r="AJ381" s="118">
        <v>3</v>
      </c>
      <c r="AK381" s="116"/>
      <c r="AL381" s="117" t="s">
        <v>1245</v>
      </c>
      <c r="AM381" s="117">
        <v>7500</v>
      </c>
      <c r="AN381" s="116"/>
      <c r="AO381" s="111">
        <v>45906</v>
      </c>
      <c r="AP381" s="111">
        <v>45906</v>
      </c>
      <c r="AQ381" s="110"/>
      <c r="AR381" s="109" t="s">
        <v>1010</v>
      </c>
      <c r="AS381" s="109"/>
      <c r="AT381" s="109"/>
      <c r="AU381" s="109"/>
      <c r="AV381" s="109"/>
    </row>
    <row r="382" spans="1:48" s="142" customFormat="1" ht="16.5" customHeight="1">
      <c r="A382" s="128" t="s">
        <v>585</v>
      </c>
      <c r="B382" s="129" t="s">
        <v>471</v>
      </c>
      <c r="C382" s="128">
        <v>499433</v>
      </c>
      <c r="D382" s="127" t="s">
        <v>42</v>
      </c>
      <c r="E382" s="127" t="s">
        <v>586</v>
      </c>
      <c r="F382" s="127" t="s">
        <v>587</v>
      </c>
      <c r="G382" s="127" t="s">
        <v>353</v>
      </c>
      <c r="H382" s="127" t="s">
        <v>353</v>
      </c>
      <c r="I382" s="127" t="s">
        <v>510</v>
      </c>
      <c r="J382" s="127" t="s">
        <v>511</v>
      </c>
      <c r="K382" s="127" t="s">
        <v>512</v>
      </c>
      <c r="L382" s="127" t="s">
        <v>513</v>
      </c>
      <c r="M382" s="152">
        <v>44618</v>
      </c>
      <c r="N382" s="152">
        <v>44645</v>
      </c>
      <c r="O382" s="126">
        <v>84</v>
      </c>
      <c r="P382" s="126">
        <v>0</v>
      </c>
      <c r="Q382" s="136">
        <v>44556</v>
      </c>
      <c r="R382" s="136">
        <v>44586</v>
      </c>
      <c r="S382" s="124">
        <f t="shared" si="13"/>
        <v>44593</v>
      </c>
      <c r="T382" s="123">
        <f t="shared" si="12"/>
        <v>1</v>
      </c>
      <c r="U382" s="140">
        <v>864.5</v>
      </c>
      <c r="V382" s="122" t="s">
        <v>353</v>
      </c>
      <c r="W382" s="132">
        <v>44205</v>
      </c>
      <c r="X382" s="120">
        <v>568.54999999999995</v>
      </c>
      <c r="Y382" s="120">
        <v>2</v>
      </c>
      <c r="Z382" s="120" t="s">
        <v>353</v>
      </c>
      <c r="AA382" s="120" t="s">
        <v>353</v>
      </c>
      <c r="AB382" s="120" t="s">
        <v>353</v>
      </c>
      <c r="AC382" s="119" t="s">
        <v>803</v>
      </c>
      <c r="AD382" s="119" t="s">
        <v>353</v>
      </c>
      <c r="AE382" s="119" t="s">
        <v>1418</v>
      </c>
      <c r="AF382" s="119" t="s">
        <v>1036</v>
      </c>
      <c r="AG382" s="118" t="s">
        <v>1028</v>
      </c>
      <c r="AH382" s="117" t="s">
        <v>1020</v>
      </c>
      <c r="AI382" s="117" t="s">
        <v>2521</v>
      </c>
      <c r="AJ382" s="118">
        <v>3</v>
      </c>
      <c r="AK382" s="116"/>
      <c r="AL382" s="117"/>
      <c r="AM382" s="117"/>
      <c r="AN382" s="116"/>
      <c r="AO382" s="111">
        <v>44377</v>
      </c>
      <c r="AP382" s="111" t="s">
        <v>1010</v>
      </c>
      <c r="AQ382" s="110"/>
      <c r="AR382" s="111" t="s">
        <v>1010</v>
      </c>
      <c r="AS382" s="109"/>
      <c r="AT382" s="109"/>
      <c r="AU382" s="109"/>
      <c r="AV382" s="109"/>
    </row>
    <row r="383" spans="1:48" s="142" customFormat="1" ht="16.5" customHeight="1">
      <c r="A383" s="128" t="s">
        <v>588</v>
      </c>
      <c r="B383" s="129" t="s">
        <v>589</v>
      </c>
      <c r="C383" s="128">
        <v>457897</v>
      </c>
      <c r="D383" s="127" t="s">
        <v>42</v>
      </c>
      <c r="E383" s="127">
        <v>0</v>
      </c>
      <c r="F383" s="127" t="s">
        <v>1417</v>
      </c>
      <c r="G383" s="127" t="s">
        <v>527</v>
      </c>
      <c r="H383" s="127" t="s">
        <v>520</v>
      </c>
      <c r="I383" s="127" t="s">
        <v>16</v>
      </c>
      <c r="J383" s="127" t="s">
        <v>17</v>
      </c>
      <c r="K383" s="127" t="s">
        <v>512</v>
      </c>
      <c r="L383" s="127" t="s">
        <v>513</v>
      </c>
      <c r="M383" s="126" t="e">
        <v>#N/A</v>
      </c>
      <c r="N383" s="126" t="e">
        <v>#N/A</v>
      </c>
      <c r="O383" s="126" t="e">
        <v>#N/A</v>
      </c>
      <c r="P383" s="126" t="e">
        <v>#N/A</v>
      </c>
      <c r="Q383" s="125">
        <v>44403</v>
      </c>
      <c r="R383" s="125">
        <v>44434</v>
      </c>
      <c r="S383" s="124">
        <f t="shared" si="13"/>
        <v>44441</v>
      </c>
      <c r="T383" s="123">
        <f t="shared" si="12"/>
        <v>1</v>
      </c>
      <c r="U383" s="120" t="s">
        <v>1416</v>
      </c>
      <c r="V383" s="122" t="s">
        <v>353</v>
      </c>
      <c r="W383" s="120" t="s">
        <v>353</v>
      </c>
      <c r="X383" s="131">
        <v>2054.11</v>
      </c>
      <c r="Y383" s="120">
        <v>1</v>
      </c>
      <c r="Z383" s="120" t="s">
        <v>353</v>
      </c>
      <c r="AA383" s="120" t="s">
        <v>353</v>
      </c>
      <c r="AB383" s="120" t="s">
        <v>353</v>
      </c>
      <c r="AC383" s="119" t="s">
        <v>353</v>
      </c>
      <c r="AD383" s="119" t="s">
        <v>353</v>
      </c>
      <c r="AE383" s="172" t="s">
        <v>1415</v>
      </c>
      <c r="AF383" s="119" t="s">
        <v>1228</v>
      </c>
      <c r="AG383" s="118" t="s">
        <v>1028</v>
      </c>
      <c r="AH383" s="118" t="s">
        <v>1414</v>
      </c>
      <c r="AI383" s="117" t="s">
        <v>2521</v>
      </c>
      <c r="AJ383" s="118">
        <v>3</v>
      </c>
      <c r="AK383" s="116"/>
      <c r="AL383" s="117"/>
      <c r="AM383" s="117"/>
      <c r="AN383" s="116"/>
      <c r="AO383" s="111">
        <v>40209</v>
      </c>
      <c r="AP383" s="111" t="s">
        <v>1010</v>
      </c>
      <c r="AQ383" s="110"/>
      <c r="AR383" s="111" t="s">
        <v>1010</v>
      </c>
      <c r="AS383" s="109"/>
      <c r="AT383" s="109"/>
      <c r="AU383" s="109"/>
      <c r="AV383" s="109"/>
    </row>
    <row r="384" spans="1:48" s="142" customFormat="1" ht="16.5" customHeight="1">
      <c r="A384" s="128" t="s">
        <v>1413</v>
      </c>
      <c r="B384" s="129" t="s">
        <v>590</v>
      </c>
      <c r="C384" s="128">
        <v>456520</v>
      </c>
      <c r="D384" s="127" t="s">
        <v>42</v>
      </c>
      <c r="E384" s="127" t="s">
        <v>1412</v>
      </c>
      <c r="F384" s="127" t="s">
        <v>1411</v>
      </c>
      <c r="G384" s="127" t="s">
        <v>519</v>
      </c>
      <c r="H384" s="127" t="s">
        <v>520</v>
      </c>
      <c r="I384" s="127" t="s">
        <v>16</v>
      </c>
      <c r="J384" s="127" t="s">
        <v>17</v>
      </c>
      <c r="K384" s="127" t="s">
        <v>512</v>
      </c>
      <c r="L384" s="127" t="s">
        <v>513</v>
      </c>
      <c r="M384" s="158">
        <v>44652</v>
      </c>
      <c r="N384" s="158">
        <v>44681</v>
      </c>
      <c r="O384" s="138">
        <v>374</v>
      </c>
      <c r="P384" s="171"/>
      <c r="Q384" s="136">
        <v>44593</v>
      </c>
      <c r="R384" s="136">
        <v>44620</v>
      </c>
      <c r="S384" s="124">
        <f t="shared" si="13"/>
        <v>44627</v>
      </c>
      <c r="T384" s="123">
        <f t="shared" si="12"/>
        <v>2</v>
      </c>
      <c r="U384" s="135">
        <v>3796.84</v>
      </c>
      <c r="V384" s="122" t="s">
        <v>353</v>
      </c>
      <c r="W384" s="120" t="s">
        <v>1111</v>
      </c>
      <c r="X384" s="131">
        <v>2139</v>
      </c>
      <c r="Y384" s="120">
        <v>3</v>
      </c>
      <c r="Z384" s="120" t="s">
        <v>353</v>
      </c>
      <c r="AA384" s="120" t="s">
        <v>353</v>
      </c>
      <c r="AB384" s="120" t="s">
        <v>353</v>
      </c>
      <c r="AC384" s="119" t="s">
        <v>804</v>
      </c>
      <c r="AD384" s="119" t="s">
        <v>353</v>
      </c>
      <c r="AE384" s="119" t="s">
        <v>1410</v>
      </c>
      <c r="AF384" s="119" t="s">
        <v>1159</v>
      </c>
      <c r="AG384" s="118" t="s">
        <v>1028</v>
      </c>
      <c r="AH384" s="117" t="s">
        <v>1017</v>
      </c>
      <c r="AI384" s="117" t="s">
        <v>2521</v>
      </c>
      <c r="AJ384" s="118">
        <v>3</v>
      </c>
      <c r="AK384" s="116"/>
      <c r="AL384" s="117"/>
      <c r="AM384" s="117"/>
      <c r="AN384" s="116"/>
      <c r="AO384" s="111">
        <v>44732</v>
      </c>
      <c r="AP384" s="111">
        <v>44732</v>
      </c>
      <c r="AQ384" s="110"/>
      <c r="AR384" s="109">
        <v>12</v>
      </c>
      <c r="AS384" s="109"/>
      <c r="AT384" s="109"/>
      <c r="AU384" s="109"/>
      <c r="AV384" s="109"/>
    </row>
    <row r="385" spans="1:48" s="142" customFormat="1" ht="16.5" customHeight="1">
      <c r="A385" s="128" t="s">
        <v>1413</v>
      </c>
      <c r="B385" s="129" t="s">
        <v>590</v>
      </c>
      <c r="C385" s="128">
        <v>456520</v>
      </c>
      <c r="D385" s="127" t="s">
        <v>42</v>
      </c>
      <c r="E385" s="127" t="s">
        <v>1412</v>
      </c>
      <c r="F385" s="127" t="s">
        <v>1411</v>
      </c>
      <c r="G385" s="127" t="s">
        <v>519</v>
      </c>
      <c r="H385" s="127" t="s">
        <v>520</v>
      </c>
      <c r="I385" s="127" t="s">
        <v>16</v>
      </c>
      <c r="J385" s="127" t="s">
        <v>17</v>
      </c>
      <c r="K385" s="127" t="s">
        <v>512</v>
      </c>
      <c r="L385" s="127" t="s">
        <v>513</v>
      </c>
      <c r="M385" s="158">
        <v>44652</v>
      </c>
      <c r="N385" s="158">
        <v>44681</v>
      </c>
      <c r="O385" s="138">
        <v>139</v>
      </c>
      <c r="P385" s="171"/>
      <c r="Q385" s="136">
        <v>44593</v>
      </c>
      <c r="R385" s="136">
        <v>44620</v>
      </c>
      <c r="S385" s="124">
        <f t="shared" si="13"/>
        <v>44627</v>
      </c>
      <c r="T385" s="123">
        <f t="shared" si="12"/>
        <v>2</v>
      </c>
      <c r="U385" s="135">
        <v>3796</v>
      </c>
      <c r="V385" s="122" t="s">
        <v>353</v>
      </c>
      <c r="W385" s="120" t="s">
        <v>353</v>
      </c>
      <c r="X385" s="120" t="s">
        <v>353</v>
      </c>
      <c r="Y385" s="120">
        <v>3</v>
      </c>
      <c r="Z385" s="120" t="s">
        <v>353</v>
      </c>
      <c r="AA385" s="120" t="s">
        <v>353</v>
      </c>
      <c r="AB385" s="120" t="s">
        <v>353</v>
      </c>
      <c r="AC385" s="119" t="s">
        <v>804</v>
      </c>
      <c r="AD385" s="119" t="s">
        <v>353</v>
      </c>
      <c r="AE385" s="119" t="s">
        <v>1410</v>
      </c>
      <c r="AF385" s="119" t="s">
        <v>1159</v>
      </c>
      <c r="AG385" s="118" t="s">
        <v>1028</v>
      </c>
      <c r="AH385" s="117" t="s">
        <v>1017</v>
      </c>
      <c r="AI385" s="117" t="s">
        <v>2521</v>
      </c>
      <c r="AJ385" s="118">
        <v>3</v>
      </c>
      <c r="AK385" s="116"/>
      <c r="AL385" s="117"/>
      <c r="AM385" s="117"/>
      <c r="AN385" s="116"/>
      <c r="AO385" s="111">
        <v>44732</v>
      </c>
      <c r="AP385" s="111">
        <v>44732</v>
      </c>
      <c r="AQ385" s="110"/>
      <c r="AR385" s="109">
        <v>12</v>
      </c>
      <c r="AS385" s="109"/>
      <c r="AT385" s="109"/>
      <c r="AU385" s="109"/>
      <c r="AV385" s="109"/>
    </row>
    <row r="386" spans="1:48" s="142" customFormat="1" ht="16.5" customHeight="1">
      <c r="A386" s="128" t="s">
        <v>1409</v>
      </c>
      <c r="B386" s="129" t="s">
        <v>471</v>
      </c>
      <c r="C386" s="128">
        <v>446395</v>
      </c>
      <c r="D386" s="127" t="s">
        <v>116</v>
      </c>
      <c r="E386" s="127" t="s">
        <v>1408</v>
      </c>
      <c r="F386" s="127" t="s">
        <v>1407</v>
      </c>
      <c r="G386" s="127" t="s">
        <v>353</v>
      </c>
      <c r="H386" s="170" t="s">
        <v>353</v>
      </c>
      <c r="I386" s="127" t="s">
        <v>510</v>
      </c>
      <c r="J386" s="127" t="s">
        <v>511</v>
      </c>
      <c r="K386" s="127" t="s">
        <v>512</v>
      </c>
      <c r="L386" s="127" t="s">
        <v>513</v>
      </c>
      <c r="M386" s="133" t="s">
        <v>1406</v>
      </c>
      <c r="N386" s="133" t="s">
        <v>1405</v>
      </c>
      <c r="O386" s="133">
        <v>38</v>
      </c>
      <c r="P386" s="133">
        <v>0</v>
      </c>
      <c r="Q386" s="125">
        <v>44304</v>
      </c>
      <c r="R386" s="125">
        <v>44333</v>
      </c>
      <c r="S386" s="124">
        <f t="shared" si="13"/>
        <v>44340</v>
      </c>
      <c r="T386" s="123">
        <f t="shared" si="12"/>
        <v>5</v>
      </c>
      <c r="U386" s="120" t="s">
        <v>1404</v>
      </c>
      <c r="V386" s="122" t="s">
        <v>353</v>
      </c>
      <c r="W386" s="120" t="s">
        <v>1403</v>
      </c>
      <c r="X386" s="120" t="s">
        <v>353</v>
      </c>
      <c r="Y386" s="120">
        <v>4</v>
      </c>
      <c r="Z386" s="120" t="s">
        <v>353</v>
      </c>
      <c r="AA386" s="120" t="s">
        <v>353</v>
      </c>
      <c r="AB386" s="120" t="s">
        <v>353</v>
      </c>
      <c r="AC386" s="119" t="s">
        <v>805</v>
      </c>
      <c r="AD386" s="119" t="s">
        <v>353</v>
      </c>
      <c r="AE386" s="119" t="s">
        <v>1402</v>
      </c>
      <c r="AF386" s="119" t="s">
        <v>1177</v>
      </c>
      <c r="AG386" s="118" t="s">
        <v>1028</v>
      </c>
      <c r="AH386" s="117" t="s">
        <v>1020</v>
      </c>
      <c r="AI386" s="117" t="s">
        <v>2521</v>
      </c>
      <c r="AJ386" s="118">
        <v>3</v>
      </c>
      <c r="AK386" s="116"/>
      <c r="AL386" s="117"/>
      <c r="AM386" s="117"/>
      <c r="AN386" s="116"/>
      <c r="AO386" s="111">
        <v>44834</v>
      </c>
      <c r="AP386" s="111">
        <v>44834</v>
      </c>
      <c r="AQ386" s="110"/>
      <c r="AR386" s="109" t="s">
        <v>1010</v>
      </c>
      <c r="AS386" s="109"/>
      <c r="AT386" s="109"/>
      <c r="AU386" s="109"/>
      <c r="AV386" s="109"/>
    </row>
    <row r="387" spans="1:48" s="142" customFormat="1" ht="16.5" customHeight="1">
      <c r="A387" s="128" t="s">
        <v>591</v>
      </c>
      <c r="B387" s="129" t="s">
        <v>592</v>
      </c>
      <c r="C387" s="128">
        <v>456208</v>
      </c>
      <c r="D387" s="127" t="s">
        <v>48</v>
      </c>
      <c r="E387" s="127" t="s">
        <v>593</v>
      </c>
      <c r="F387" s="127" t="s">
        <v>594</v>
      </c>
      <c r="G387" s="127" t="s">
        <v>353</v>
      </c>
      <c r="H387" s="127" t="s">
        <v>353</v>
      </c>
      <c r="I387" s="127" t="s">
        <v>510</v>
      </c>
      <c r="J387" s="127" t="s">
        <v>511</v>
      </c>
      <c r="K387" s="127" t="s">
        <v>512</v>
      </c>
      <c r="L387" s="127" t="s">
        <v>513</v>
      </c>
      <c r="M387" s="126" t="s">
        <v>1401</v>
      </c>
      <c r="N387" s="126" t="s">
        <v>1400</v>
      </c>
      <c r="O387" s="126">
        <v>0</v>
      </c>
      <c r="P387" s="126">
        <v>0</v>
      </c>
      <c r="Q387" s="136">
        <v>44465</v>
      </c>
      <c r="R387" s="136">
        <v>44494</v>
      </c>
      <c r="S387" s="124">
        <f t="shared" si="13"/>
        <v>44501</v>
      </c>
      <c r="T387" s="123">
        <f t="shared" si="12"/>
        <v>1</v>
      </c>
      <c r="U387" s="140">
        <v>304.64</v>
      </c>
      <c r="V387" s="122" t="s">
        <v>353</v>
      </c>
      <c r="W387" s="157">
        <v>44531</v>
      </c>
      <c r="X387" s="121" t="s">
        <v>353</v>
      </c>
      <c r="Y387" s="120">
        <v>4</v>
      </c>
      <c r="Z387" s="120" t="s">
        <v>353</v>
      </c>
      <c r="AA387" s="120" t="s">
        <v>353</v>
      </c>
      <c r="AB387" s="120" t="s">
        <v>353</v>
      </c>
      <c r="AC387" s="119" t="s">
        <v>806</v>
      </c>
      <c r="AD387" s="119" t="s">
        <v>353</v>
      </c>
      <c r="AE387" s="119" t="s">
        <v>1399</v>
      </c>
      <c r="AF387" s="119" t="s">
        <v>1228</v>
      </c>
      <c r="AG387" s="118" t="s">
        <v>1063</v>
      </c>
      <c r="AH387" s="117" t="s">
        <v>1020</v>
      </c>
      <c r="AI387" s="117" t="s">
        <v>2521</v>
      </c>
      <c r="AJ387" s="118">
        <v>3</v>
      </c>
      <c r="AK387" s="116"/>
      <c r="AL387" s="117"/>
      <c r="AM387" s="117"/>
      <c r="AN387" s="116"/>
      <c r="AO387" s="111">
        <v>43661</v>
      </c>
      <c r="AP387" s="111" t="s">
        <v>1010</v>
      </c>
      <c r="AQ387" s="110" t="s">
        <v>1035</v>
      </c>
      <c r="AR387" s="111" t="s">
        <v>1010</v>
      </c>
      <c r="AS387" s="109"/>
      <c r="AT387" s="109"/>
      <c r="AU387" s="109"/>
      <c r="AV387" s="109"/>
    </row>
    <row r="388" spans="1:48" s="142" customFormat="1" ht="16.5" customHeight="1">
      <c r="A388" s="128" t="s">
        <v>595</v>
      </c>
      <c r="B388" s="129" t="s">
        <v>471</v>
      </c>
      <c r="C388" s="128">
        <v>106984</v>
      </c>
      <c r="D388" s="127" t="s">
        <v>48</v>
      </c>
      <c r="E388" s="127" t="s">
        <v>596</v>
      </c>
      <c r="F388" s="127">
        <v>5533816</v>
      </c>
      <c r="G388" s="127" t="s">
        <v>353</v>
      </c>
      <c r="H388" s="127" t="s">
        <v>353</v>
      </c>
      <c r="I388" s="127" t="s">
        <v>510</v>
      </c>
      <c r="J388" s="127" t="s">
        <v>511</v>
      </c>
      <c r="K388" s="127" t="s">
        <v>512</v>
      </c>
      <c r="L388" s="127" t="s">
        <v>513</v>
      </c>
      <c r="M388" s="126" t="e">
        <v>#N/A</v>
      </c>
      <c r="N388" s="126" t="e">
        <v>#N/A</v>
      </c>
      <c r="O388" s="126" t="e">
        <v>#N/A</v>
      </c>
      <c r="P388" s="126" t="e">
        <v>#N/A</v>
      </c>
      <c r="Q388" s="125">
        <v>43344</v>
      </c>
      <c r="R388" s="125">
        <v>43404</v>
      </c>
      <c r="S388" s="124">
        <f t="shared" si="13"/>
        <v>43411</v>
      </c>
      <c r="T388" s="123">
        <f t="shared" si="12"/>
        <v>2</v>
      </c>
      <c r="U388" s="120" t="s">
        <v>1398</v>
      </c>
      <c r="V388" s="122" t="s">
        <v>353</v>
      </c>
      <c r="W388" s="120" t="s">
        <v>1397</v>
      </c>
      <c r="X388" s="120">
        <v>610.80999999999995</v>
      </c>
      <c r="Y388" s="120">
        <v>36</v>
      </c>
      <c r="Z388" s="120" t="s">
        <v>353</v>
      </c>
      <c r="AA388" s="120" t="s">
        <v>353</v>
      </c>
      <c r="AB388" s="120" t="s">
        <v>353</v>
      </c>
      <c r="AC388" s="119" t="s">
        <v>535</v>
      </c>
      <c r="AD388" s="119" t="s">
        <v>353</v>
      </c>
      <c r="AE388" s="119" t="s">
        <v>1277</v>
      </c>
      <c r="AF388" s="119" t="s">
        <v>1029</v>
      </c>
      <c r="AG388" s="118" t="s">
        <v>1028</v>
      </c>
      <c r="AH388" s="117" t="s">
        <v>1017</v>
      </c>
      <c r="AI388" s="117" t="s">
        <v>2521</v>
      </c>
      <c r="AJ388" s="118">
        <v>3</v>
      </c>
      <c r="AK388" s="116"/>
      <c r="AL388" s="117"/>
      <c r="AM388" s="117"/>
      <c r="AN388" s="116"/>
      <c r="AO388" s="111">
        <v>44903</v>
      </c>
      <c r="AP388" s="111">
        <v>44903</v>
      </c>
      <c r="AQ388" s="110"/>
      <c r="AR388" s="109">
        <v>6</v>
      </c>
      <c r="AS388" s="109"/>
      <c r="AT388" s="109"/>
      <c r="AU388" s="109"/>
      <c r="AV388" s="109"/>
    </row>
    <row r="389" spans="1:48" s="142" customFormat="1" ht="16.5" customHeight="1">
      <c r="A389" s="128" t="s">
        <v>597</v>
      </c>
      <c r="B389" s="129" t="s">
        <v>353</v>
      </c>
      <c r="C389" s="128" t="s">
        <v>353</v>
      </c>
      <c r="D389" s="127" t="s">
        <v>127</v>
      </c>
      <c r="E389" s="127" t="s">
        <v>353</v>
      </c>
      <c r="F389" s="127" t="s">
        <v>353</v>
      </c>
      <c r="G389" s="127" t="s">
        <v>353</v>
      </c>
      <c r="H389" s="127" t="s">
        <v>353</v>
      </c>
      <c r="I389" s="127" t="s">
        <v>16</v>
      </c>
      <c r="J389" s="127" t="s">
        <v>17</v>
      </c>
      <c r="K389" s="127" t="s">
        <v>512</v>
      </c>
      <c r="L389" s="127" t="s">
        <v>513</v>
      </c>
      <c r="M389" s="126" t="s">
        <v>1396</v>
      </c>
      <c r="N389" s="126" t="s">
        <v>1396</v>
      </c>
      <c r="O389" s="126" t="s">
        <v>1396</v>
      </c>
      <c r="P389" s="126" t="s">
        <v>1396</v>
      </c>
      <c r="Q389" s="151" t="s">
        <v>353</v>
      </c>
      <c r="R389" s="151" t="s">
        <v>353</v>
      </c>
      <c r="S389" s="124" t="e">
        <f t="shared" si="13"/>
        <v>#VALUE!</v>
      </c>
      <c r="T389" s="123" t="e">
        <f t="shared" si="12"/>
        <v>#VALUE!</v>
      </c>
      <c r="U389" s="120" t="s">
        <v>353</v>
      </c>
      <c r="V389" s="150"/>
      <c r="W389" s="146"/>
      <c r="X389" s="149"/>
      <c r="Y389" s="148"/>
      <c r="Z389" s="147"/>
      <c r="AA389" s="146"/>
      <c r="AB389" s="146"/>
      <c r="AC389" s="145"/>
      <c r="AD389" s="145"/>
      <c r="AE389" s="119" t="s">
        <v>1395</v>
      </c>
      <c r="AF389" s="119"/>
      <c r="AG389" s="118" t="s">
        <v>1028</v>
      </c>
      <c r="AH389" s="117" t="s">
        <v>1017</v>
      </c>
      <c r="AI389" s="117" t="s">
        <v>2521</v>
      </c>
      <c r="AJ389" s="118">
        <v>3</v>
      </c>
      <c r="AK389" s="143"/>
      <c r="AL389" s="144"/>
      <c r="AM389" s="144"/>
      <c r="AN389" s="143"/>
      <c r="AO389" s="111">
        <v>44270</v>
      </c>
      <c r="AP389" s="111" t="s">
        <v>1010</v>
      </c>
      <c r="AQ389" s="110"/>
      <c r="AR389" s="111" t="s">
        <v>1010</v>
      </c>
      <c r="AS389" s="109"/>
      <c r="AT389" s="109"/>
      <c r="AU389" s="109"/>
      <c r="AV389" s="109"/>
    </row>
    <row r="390" spans="1:48" s="142" customFormat="1" ht="16.5" customHeight="1">
      <c r="A390" s="128" t="s">
        <v>598</v>
      </c>
      <c r="B390" s="129" t="s">
        <v>353</v>
      </c>
      <c r="C390" s="128" t="s">
        <v>353</v>
      </c>
      <c r="D390" s="127" t="s">
        <v>127</v>
      </c>
      <c r="E390" s="127" t="s">
        <v>353</v>
      </c>
      <c r="F390" s="127" t="s">
        <v>353</v>
      </c>
      <c r="G390" s="127" t="s">
        <v>353</v>
      </c>
      <c r="H390" s="127" t="s">
        <v>353</v>
      </c>
      <c r="I390" s="127" t="s">
        <v>16</v>
      </c>
      <c r="J390" s="127" t="s">
        <v>17</v>
      </c>
      <c r="K390" s="127" t="s">
        <v>512</v>
      </c>
      <c r="L390" s="127" t="s">
        <v>513</v>
      </c>
      <c r="M390" s="126" t="s">
        <v>1396</v>
      </c>
      <c r="N390" s="126" t="s">
        <v>1396</v>
      </c>
      <c r="O390" s="126" t="s">
        <v>1396</v>
      </c>
      <c r="P390" s="126" t="s">
        <v>1396</v>
      </c>
      <c r="Q390" s="151" t="s">
        <v>353</v>
      </c>
      <c r="R390" s="151" t="s">
        <v>353</v>
      </c>
      <c r="S390" s="124" t="e">
        <f t="shared" si="13"/>
        <v>#VALUE!</v>
      </c>
      <c r="T390" s="123" t="e">
        <f t="shared" si="12"/>
        <v>#VALUE!</v>
      </c>
      <c r="U390" s="120" t="s">
        <v>353</v>
      </c>
      <c r="V390" s="150"/>
      <c r="W390" s="146"/>
      <c r="X390" s="149"/>
      <c r="Y390" s="148"/>
      <c r="Z390" s="147"/>
      <c r="AA390" s="146"/>
      <c r="AB390" s="146"/>
      <c r="AC390" s="145"/>
      <c r="AD390" s="145"/>
      <c r="AE390" s="119" t="s">
        <v>1395</v>
      </c>
      <c r="AF390" s="119"/>
      <c r="AG390" s="118" t="s">
        <v>1028</v>
      </c>
      <c r="AH390" s="117" t="s">
        <v>1017</v>
      </c>
      <c r="AI390" s="117" t="s">
        <v>2521</v>
      </c>
      <c r="AJ390" s="118">
        <v>3</v>
      </c>
      <c r="AK390" s="143"/>
      <c r="AL390" s="144"/>
      <c r="AM390" s="144"/>
      <c r="AN390" s="143"/>
      <c r="AO390" s="111">
        <v>44270</v>
      </c>
      <c r="AP390" s="111" t="s">
        <v>1010</v>
      </c>
      <c r="AQ390" s="110"/>
      <c r="AR390" s="111" t="s">
        <v>1010</v>
      </c>
      <c r="AS390" s="109"/>
      <c r="AT390" s="109"/>
      <c r="AU390" s="109"/>
      <c r="AV390" s="109"/>
    </row>
    <row r="391" spans="1:48" s="142" customFormat="1" ht="16.5" customHeight="1">
      <c r="A391" s="128" t="s">
        <v>1394</v>
      </c>
      <c r="B391" s="129" t="s">
        <v>599</v>
      </c>
      <c r="C391" s="128">
        <v>106990</v>
      </c>
      <c r="D391" s="127" t="s">
        <v>127</v>
      </c>
      <c r="E391" s="127" t="s">
        <v>1393</v>
      </c>
      <c r="F391" s="127" t="s">
        <v>1392</v>
      </c>
      <c r="G391" s="127" t="s">
        <v>527</v>
      </c>
      <c r="H391" s="127" t="s">
        <v>431</v>
      </c>
      <c r="I391" s="127" t="s">
        <v>16</v>
      </c>
      <c r="J391" s="127" t="s">
        <v>17</v>
      </c>
      <c r="K391" s="127" t="s">
        <v>512</v>
      </c>
      <c r="L391" s="127" t="s">
        <v>513</v>
      </c>
      <c r="M391" s="126" t="s">
        <v>1391</v>
      </c>
      <c r="N391" s="126" t="s">
        <v>1390</v>
      </c>
      <c r="O391" s="126">
        <v>242</v>
      </c>
      <c r="P391" s="126">
        <v>0</v>
      </c>
      <c r="Q391" s="136">
        <v>44526</v>
      </c>
      <c r="R391" s="136">
        <v>44555</v>
      </c>
      <c r="S391" s="124">
        <f t="shared" si="13"/>
        <v>44562</v>
      </c>
      <c r="T391" s="123">
        <f t="shared" si="12"/>
        <v>1</v>
      </c>
      <c r="U391" s="135">
        <v>1578.24</v>
      </c>
      <c r="V391" s="122" t="s">
        <v>353</v>
      </c>
      <c r="W391" s="132">
        <v>44447</v>
      </c>
      <c r="X391" s="131">
        <v>1496</v>
      </c>
      <c r="Y391" s="120">
        <v>3</v>
      </c>
      <c r="Z391" s="120" t="s">
        <v>353</v>
      </c>
      <c r="AA391" s="120" t="s">
        <v>353</v>
      </c>
      <c r="AB391" s="120" t="s">
        <v>353</v>
      </c>
      <c r="AC391" s="119" t="s">
        <v>806</v>
      </c>
      <c r="AD391" s="119" t="s">
        <v>353</v>
      </c>
      <c r="AE391" s="119" t="s">
        <v>1389</v>
      </c>
      <c r="AF391" s="119" t="s">
        <v>1292</v>
      </c>
      <c r="AG391" s="118" t="s">
        <v>1028</v>
      </c>
      <c r="AH391" s="117" t="s">
        <v>1017</v>
      </c>
      <c r="AI391" s="117" t="s">
        <v>2521</v>
      </c>
      <c r="AJ391" s="118">
        <v>3</v>
      </c>
      <c r="AK391" s="116"/>
      <c r="AL391" s="117"/>
      <c r="AM391" s="117"/>
      <c r="AN391" s="116"/>
      <c r="AO391" s="111">
        <v>44887</v>
      </c>
      <c r="AP391" s="111">
        <v>44887</v>
      </c>
      <c r="AQ391" s="110"/>
      <c r="AR391" s="109">
        <v>6</v>
      </c>
      <c r="AS391" s="109"/>
      <c r="AT391" s="109" t="s">
        <v>1388</v>
      </c>
      <c r="AU391" s="109" t="s">
        <v>1387</v>
      </c>
      <c r="AV391" s="153" t="s">
        <v>1386</v>
      </c>
    </row>
    <row r="392" spans="1:48" s="142" customFormat="1" ht="16.5" customHeight="1">
      <c r="A392" s="128" t="s">
        <v>1384</v>
      </c>
      <c r="B392" s="129" t="s">
        <v>600</v>
      </c>
      <c r="C392" s="128">
        <v>444954</v>
      </c>
      <c r="D392" s="127" t="s">
        <v>204</v>
      </c>
      <c r="E392" s="127" t="s">
        <v>1383</v>
      </c>
      <c r="F392" s="127" t="s">
        <v>1382</v>
      </c>
      <c r="G392" s="127" t="s">
        <v>353</v>
      </c>
      <c r="H392" s="127" t="s">
        <v>353</v>
      </c>
      <c r="I392" s="127" t="s">
        <v>510</v>
      </c>
      <c r="J392" s="127" t="s">
        <v>511</v>
      </c>
      <c r="K392" s="127" t="s">
        <v>512</v>
      </c>
      <c r="L392" s="127" t="s">
        <v>513</v>
      </c>
      <c r="M392" s="169">
        <v>44340</v>
      </c>
      <c r="N392" s="169">
        <v>44370</v>
      </c>
      <c r="O392" s="138">
        <v>49</v>
      </c>
      <c r="P392" s="138">
        <v>6.73</v>
      </c>
      <c r="Q392" s="125">
        <v>44281</v>
      </c>
      <c r="R392" s="125">
        <v>44372</v>
      </c>
      <c r="S392" s="124">
        <f t="shared" si="13"/>
        <v>44379</v>
      </c>
      <c r="T392" s="123">
        <f t="shared" si="12"/>
        <v>1</v>
      </c>
      <c r="U392" s="120" t="s">
        <v>1385</v>
      </c>
      <c r="V392" s="122" t="s">
        <v>353</v>
      </c>
      <c r="W392" s="132">
        <v>44236</v>
      </c>
      <c r="X392" s="121">
        <v>181</v>
      </c>
      <c r="Y392" s="120">
        <v>3</v>
      </c>
      <c r="Z392" s="120" t="s">
        <v>353</v>
      </c>
      <c r="AA392" s="120" t="s">
        <v>353</v>
      </c>
      <c r="AB392" s="120" t="s">
        <v>353</v>
      </c>
      <c r="AC392" s="119" t="s">
        <v>805</v>
      </c>
      <c r="AD392" s="119" t="s">
        <v>353</v>
      </c>
      <c r="AE392" s="119" t="s">
        <v>1380</v>
      </c>
      <c r="AF392" s="119" t="s">
        <v>1036</v>
      </c>
      <c r="AG392" s="118" t="s">
        <v>1063</v>
      </c>
      <c r="AH392" s="117" t="s">
        <v>1020</v>
      </c>
      <c r="AI392" s="117" t="s">
        <v>2521</v>
      </c>
      <c r="AJ392" s="118">
        <v>3</v>
      </c>
      <c r="AK392" s="116"/>
      <c r="AL392" s="117"/>
      <c r="AM392" s="117"/>
      <c r="AN392" s="116"/>
      <c r="AO392" s="111">
        <v>44135</v>
      </c>
      <c r="AP392" s="111" t="s">
        <v>1010</v>
      </c>
      <c r="AQ392" s="110" t="s">
        <v>1035</v>
      </c>
      <c r="AR392" s="111" t="s">
        <v>1010</v>
      </c>
      <c r="AS392" s="109"/>
      <c r="AT392" s="109"/>
      <c r="AU392" s="109"/>
      <c r="AV392" s="109"/>
    </row>
    <row r="393" spans="1:48" s="142" customFormat="1" ht="16.5" customHeight="1">
      <c r="A393" s="128" t="s">
        <v>1384</v>
      </c>
      <c r="B393" s="129" t="s">
        <v>601</v>
      </c>
      <c r="C393" s="128">
        <v>444954</v>
      </c>
      <c r="D393" s="127" t="s">
        <v>204</v>
      </c>
      <c r="E393" s="127" t="s">
        <v>1383</v>
      </c>
      <c r="F393" s="127" t="s">
        <v>1382</v>
      </c>
      <c r="G393" s="127" t="s">
        <v>353</v>
      </c>
      <c r="H393" s="127" t="s">
        <v>353</v>
      </c>
      <c r="I393" s="127" t="s">
        <v>510</v>
      </c>
      <c r="J393" s="127" t="s">
        <v>511</v>
      </c>
      <c r="K393" s="127" t="s">
        <v>512</v>
      </c>
      <c r="L393" s="127" t="s">
        <v>513</v>
      </c>
      <c r="M393" s="169">
        <v>44342</v>
      </c>
      <c r="N393" s="169">
        <v>44372</v>
      </c>
      <c r="O393" s="138">
        <v>22</v>
      </c>
      <c r="P393" s="138">
        <v>6.52</v>
      </c>
      <c r="Q393" s="125">
        <v>44279</v>
      </c>
      <c r="R393" s="125">
        <v>44370</v>
      </c>
      <c r="S393" s="124">
        <f t="shared" si="13"/>
        <v>44377</v>
      </c>
      <c r="T393" s="123">
        <f t="shared" si="12"/>
        <v>5</v>
      </c>
      <c r="U393" s="120" t="s">
        <v>1381</v>
      </c>
      <c r="V393" s="122" t="s">
        <v>353</v>
      </c>
      <c r="W393" s="132">
        <v>44236</v>
      </c>
      <c r="X393" s="121">
        <v>327</v>
      </c>
      <c r="Y393" s="120">
        <v>3</v>
      </c>
      <c r="Z393" s="120" t="s">
        <v>353</v>
      </c>
      <c r="AA393" s="120" t="s">
        <v>353</v>
      </c>
      <c r="AB393" s="120" t="s">
        <v>353</v>
      </c>
      <c r="AC393" s="119" t="s">
        <v>805</v>
      </c>
      <c r="AD393" s="119" t="s">
        <v>353</v>
      </c>
      <c r="AE393" s="119" t="s">
        <v>1380</v>
      </c>
      <c r="AF393" s="119" t="s">
        <v>1036</v>
      </c>
      <c r="AG393" s="118" t="s">
        <v>1063</v>
      </c>
      <c r="AH393" s="117" t="s">
        <v>1020</v>
      </c>
      <c r="AI393" s="117" t="s">
        <v>2521</v>
      </c>
      <c r="AJ393" s="118">
        <v>3</v>
      </c>
      <c r="AK393" s="116"/>
      <c r="AL393" s="117"/>
      <c r="AM393" s="117"/>
      <c r="AN393" s="116"/>
      <c r="AO393" s="111">
        <v>44135</v>
      </c>
      <c r="AP393" s="111" t="s">
        <v>1010</v>
      </c>
      <c r="AQ393" s="110" t="s">
        <v>1035</v>
      </c>
      <c r="AR393" s="111" t="s">
        <v>1010</v>
      </c>
      <c r="AS393" s="109"/>
      <c r="AT393" s="109"/>
      <c r="AU393" s="109"/>
      <c r="AV393" s="109"/>
    </row>
    <row r="394" spans="1:48" s="142" customFormat="1" ht="16.5" customHeight="1">
      <c r="A394" s="128" t="s">
        <v>602</v>
      </c>
      <c r="B394" s="129" t="s">
        <v>603</v>
      </c>
      <c r="C394" s="128">
        <v>443719</v>
      </c>
      <c r="D394" s="127" t="s">
        <v>13</v>
      </c>
      <c r="E394" s="127" t="e">
        <v>#N/A</v>
      </c>
      <c r="F394" s="127" t="s">
        <v>604</v>
      </c>
      <c r="G394" s="127" t="s">
        <v>38</v>
      </c>
      <c r="H394" s="127" t="s">
        <v>516</v>
      </c>
      <c r="I394" s="127" t="s">
        <v>16</v>
      </c>
      <c r="J394" s="127" t="s">
        <v>17</v>
      </c>
      <c r="K394" s="127" t="s">
        <v>512</v>
      </c>
      <c r="L394" s="127" t="s">
        <v>513</v>
      </c>
      <c r="M394" s="133" t="e">
        <v>#N/A</v>
      </c>
      <c r="N394" s="133" t="e">
        <v>#N/A</v>
      </c>
      <c r="O394" s="133" t="e">
        <v>#N/A</v>
      </c>
      <c r="P394" s="133" t="e">
        <v>#N/A</v>
      </c>
      <c r="Q394" s="130" t="s">
        <v>1010</v>
      </c>
      <c r="R394" s="130" t="s">
        <v>1010</v>
      </c>
      <c r="S394" s="124" t="e">
        <f t="shared" si="13"/>
        <v>#VALUE!</v>
      </c>
      <c r="T394" s="123" t="e">
        <f t="shared" si="12"/>
        <v>#VALUE!</v>
      </c>
      <c r="U394" s="120" t="s">
        <v>353</v>
      </c>
      <c r="V394" s="122" t="s">
        <v>353</v>
      </c>
      <c r="W394" s="120" t="s">
        <v>353</v>
      </c>
      <c r="X394" s="120" t="s">
        <v>353</v>
      </c>
      <c r="Y394" s="120" t="s">
        <v>353</v>
      </c>
      <c r="Z394" s="120" t="s">
        <v>353</v>
      </c>
      <c r="AA394" s="120" t="s">
        <v>353</v>
      </c>
      <c r="AB394" s="120" t="s">
        <v>353</v>
      </c>
      <c r="AC394" s="119" t="s">
        <v>807</v>
      </c>
      <c r="AD394" s="119" t="s">
        <v>758</v>
      </c>
      <c r="AE394" s="119" t="s">
        <v>1048</v>
      </c>
      <c r="AF394" s="119" t="s">
        <v>1048</v>
      </c>
      <c r="AG394" s="117" t="s">
        <v>1046</v>
      </c>
      <c r="AH394" s="117" t="s">
        <v>1020</v>
      </c>
      <c r="AI394" s="117" t="s">
        <v>2521</v>
      </c>
      <c r="AJ394" s="118">
        <v>3</v>
      </c>
      <c r="AK394" s="116"/>
      <c r="AL394" s="117"/>
      <c r="AM394" s="117"/>
      <c r="AN394" s="116"/>
      <c r="AO394" s="111" t="s">
        <v>1010</v>
      </c>
      <c r="AP394" s="111" t="s">
        <v>1010</v>
      </c>
      <c r="AQ394" s="110" t="s">
        <v>1045</v>
      </c>
      <c r="AR394" s="111" t="s">
        <v>1010</v>
      </c>
      <c r="AS394" s="109"/>
      <c r="AT394" s="109"/>
      <c r="AU394" s="109"/>
      <c r="AV394" s="109"/>
    </row>
    <row r="395" spans="1:48" s="142" customFormat="1" ht="16.5" customHeight="1">
      <c r="A395" s="128" t="s">
        <v>605</v>
      </c>
      <c r="B395" s="129" t="s">
        <v>606</v>
      </c>
      <c r="C395" s="128">
        <v>107114</v>
      </c>
      <c r="D395" s="127" t="s">
        <v>30</v>
      </c>
      <c r="E395" s="127" t="s">
        <v>607</v>
      </c>
      <c r="F395" s="127">
        <v>8563867</v>
      </c>
      <c r="G395" s="127" t="s">
        <v>191</v>
      </c>
      <c r="H395" s="127" t="s">
        <v>531</v>
      </c>
      <c r="I395" s="127" t="s">
        <v>608</v>
      </c>
      <c r="J395" s="127" t="s">
        <v>17</v>
      </c>
      <c r="K395" s="127" t="s">
        <v>512</v>
      </c>
      <c r="L395" s="127" t="s">
        <v>513</v>
      </c>
      <c r="M395" s="152">
        <v>44269</v>
      </c>
      <c r="N395" s="152">
        <v>44299</v>
      </c>
      <c r="O395" s="126">
        <v>234</v>
      </c>
      <c r="P395" s="126">
        <v>0</v>
      </c>
      <c r="Q395" s="136">
        <v>44514</v>
      </c>
      <c r="R395" s="136">
        <v>44543</v>
      </c>
      <c r="S395" s="124">
        <f t="shared" si="13"/>
        <v>44550</v>
      </c>
      <c r="T395" s="123">
        <f t="shared" si="12"/>
        <v>4</v>
      </c>
      <c r="U395" s="135">
        <v>1922.52</v>
      </c>
      <c r="V395" s="122" t="s">
        <v>353</v>
      </c>
      <c r="W395" s="132">
        <v>44447</v>
      </c>
      <c r="X395" s="131">
        <v>2050</v>
      </c>
      <c r="Y395" s="120">
        <v>4</v>
      </c>
      <c r="Z395" s="120" t="s">
        <v>353</v>
      </c>
      <c r="AA395" s="120" t="s">
        <v>353</v>
      </c>
      <c r="AB395" s="120" t="s">
        <v>353</v>
      </c>
      <c r="AC395" s="119" t="s">
        <v>798</v>
      </c>
      <c r="AD395" s="119" t="s">
        <v>353</v>
      </c>
      <c r="AE395" s="119" t="s">
        <v>1379</v>
      </c>
      <c r="AF395" s="119" t="s">
        <v>1269</v>
      </c>
      <c r="AG395" s="118" t="s">
        <v>1035</v>
      </c>
      <c r="AH395" s="117" t="s">
        <v>1020</v>
      </c>
      <c r="AI395" s="117" t="s">
        <v>2521</v>
      </c>
      <c r="AJ395" s="118">
        <v>3</v>
      </c>
      <c r="AK395" s="116"/>
      <c r="AL395" s="117"/>
      <c r="AM395" s="117"/>
      <c r="AN395" s="116"/>
      <c r="AO395" s="111">
        <v>44324</v>
      </c>
      <c r="AP395" s="111" t="s">
        <v>1010</v>
      </c>
      <c r="AQ395" s="110" t="s">
        <v>1035</v>
      </c>
      <c r="AR395" s="111" t="s">
        <v>1010</v>
      </c>
      <c r="AS395" s="109"/>
      <c r="AT395" s="109"/>
      <c r="AU395" s="109"/>
      <c r="AV395" s="109"/>
    </row>
    <row r="396" spans="1:48" s="142" customFormat="1" ht="16.5" customHeight="1">
      <c r="A396" s="128" t="s">
        <v>1378</v>
      </c>
      <c r="B396" s="129" t="s">
        <v>609</v>
      </c>
      <c r="C396" s="128">
        <v>107114</v>
      </c>
      <c r="D396" s="127" t="s">
        <v>127</v>
      </c>
      <c r="E396" s="127" t="s">
        <v>1372</v>
      </c>
      <c r="F396" s="127" t="s">
        <v>1371</v>
      </c>
      <c r="G396" s="127" t="s">
        <v>14</v>
      </c>
      <c r="H396" s="127" t="s">
        <v>431</v>
      </c>
      <c r="I396" s="127" t="s">
        <v>20</v>
      </c>
      <c r="J396" s="127" t="s">
        <v>17</v>
      </c>
      <c r="K396" s="127" t="s">
        <v>512</v>
      </c>
      <c r="L396" s="127" t="s">
        <v>513</v>
      </c>
      <c r="M396" s="168">
        <v>44518</v>
      </c>
      <c r="N396" s="168">
        <v>44547</v>
      </c>
      <c r="O396" s="167">
        <v>152</v>
      </c>
      <c r="P396" s="166">
        <v>10.77</v>
      </c>
      <c r="Q396" s="136">
        <v>44518</v>
      </c>
      <c r="R396" s="136">
        <v>44547</v>
      </c>
      <c r="S396" s="124">
        <f t="shared" si="13"/>
        <v>44554</v>
      </c>
      <c r="T396" s="123">
        <f t="shared" si="12"/>
        <v>4</v>
      </c>
      <c r="U396" s="135">
        <v>2055.44</v>
      </c>
      <c r="V396" s="122" t="s">
        <v>353</v>
      </c>
      <c r="W396" s="132">
        <v>44475</v>
      </c>
      <c r="X396" s="131">
        <v>1686</v>
      </c>
      <c r="Y396" s="120">
        <v>11</v>
      </c>
      <c r="Z396" s="120" t="s">
        <v>353</v>
      </c>
      <c r="AA396" s="120" t="s">
        <v>353</v>
      </c>
      <c r="AB396" s="120" t="s">
        <v>353</v>
      </c>
      <c r="AC396" s="119" t="s">
        <v>808</v>
      </c>
      <c r="AD396" s="119" t="s">
        <v>353</v>
      </c>
      <c r="AE396" s="119" t="s">
        <v>1369</v>
      </c>
      <c r="AF396" s="119" t="s">
        <v>1029</v>
      </c>
      <c r="AG396" s="118" t="s">
        <v>1028</v>
      </c>
      <c r="AH396" s="117" t="s">
        <v>1017</v>
      </c>
      <c r="AI396" s="117" t="s">
        <v>2521</v>
      </c>
      <c r="AJ396" s="118">
        <v>3</v>
      </c>
      <c r="AK396" s="116"/>
      <c r="AL396" s="117"/>
      <c r="AM396" s="117"/>
      <c r="AN396" s="116"/>
      <c r="AO396" s="111">
        <v>44956</v>
      </c>
      <c r="AP396" s="111">
        <v>44956</v>
      </c>
      <c r="AQ396" s="110"/>
      <c r="AR396" s="109">
        <v>6</v>
      </c>
      <c r="AS396" s="109"/>
      <c r="AT396" s="109"/>
      <c r="AU396" s="109"/>
      <c r="AV396" s="109"/>
    </row>
    <row r="397" spans="1:48" s="142" customFormat="1" ht="16.5" customHeight="1">
      <c r="A397" s="128" t="s">
        <v>1378</v>
      </c>
      <c r="B397" s="129" t="s">
        <v>610</v>
      </c>
      <c r="C397" s="128">
        <v>107114</v>
      </c>
      <c r="D397" s="127" t="s">
        <v>127</v>
      </c>
      <c r="E397" s="127" t="s">
        <v>1372</v>
      </c>
      <c r="F397" s="127" t="s">
        <v>1371</v>
      </c>
      <c r="G397" s="127" t="s">
        <v>14</v>
      </c>
      <c r="H397" s="127" t="s">
        <v>431</v>
      </c>
      <c r="I397" s="127" t="s">
        <v>16</v>
      </c>
      <c r="J397" s="127" t="s">
        <v>17</v>
      </c>
      <c r="K397" s="127" t="s">
        <v>512</v>
      </c>
      <c r="L397" s="127" t="s">
        <v>513</v>
      </c>
      <c r="M397" s="168">
        <v>44518</v>
      </c>
      <c r="N397" s="168">
        <v>44547</v>
      </c>
      <c r="O397" s="167">
        <v>145</v>
      </c>
      <c r="P397" s="166">
        <v>10.77</v>
      </c>
      <c r="Q397" s="125">
        <v>44061</v>
      </c>
      <c r="R397" s="125">
        <v>44091</v>
      </c>
      <c r="S397" s="124">
        <f t="shared" si="13"/>
        <v>44098</v>
      </c>
      <c r="T397" s="123">
        <f t="shared" si="12"/>
        <v>4</v>
      </c>
      <c r="U397" s="120" t="s">
        <v>1377</v>
      </c>
      <c r="V397" s="122" t="s">
        <v>353</v>
      </c>
      <c r="W397" s="132">
        <v>44475</v>
      </c>
      <c r="X397" s="131">
        <v>1681</v>
      </c>
      <c r="Y397" s="120">
        <v>13</v>
      </c>
      <c r="Z397" s="120" t="s">
        <v>353</v>
      </c>
      <c r="AA397" s="120" t="s">
        <v>353</v>
      </c>
      <c r="AB397" s="120" t="s">
        <v>353</v>
      </c>
      <c r="AC397" s="119" t="s">
        <v>808</v>
      </c>
      <c r="AD397" s="119" t="s">
        <v>353</v>
      </c>
      <c r="AE397" s="119" t="s">
        <v>1369</v>
      </c>
      <c r="AF397" s="119" t="s">
        <v>1029</v>
      </c>
      <c r="AG397" s="118" t="s">
        <v>1028</v>
      </c>
      <c r="AH397" s="117" t="s">
        <v>1017</v>
      </c>
      <c r="AI397" s="117" t="s">
        <v>2521</v>
      </c>
      <c r="AJ397" s="118">
        <v>3</v>
      </c>
      <c r="AK397" s="116"/>
      <c r="AL397" s="117"/>
      <c r="AM397" s="117"/>
      <c r="AN397" s="116"/>
      <c r="AO397" s="111">
        <v>44956</v>
      </c>
      <c r="AP397" s="111">
        <v>44956</v>
      </c>
      <c r="AQ397" s="110"/>
      <c r="AR397" s="109">
        <v>6</v>
      </c>
      <c r="AS397" s="109"/>
      <c r="AT397" s="109"/>
      <c r="AU397" s="109"/>
      <c r="AV397" s="109"/>
    </row>
    <row r="398" spans="1:48" s="142" customFormat="1" ht="16.5" customHeight="1">
      <c r="A398" s="128" t="s">
        <v>1376</v>
      </c>
      <c r="B398" s="129" t="s">
        <v>609</v>
      </c>
      <c r="C398" s="128">
        <v>107114</v>
      </c>
      <c r="D398" s="127" t="s">
        <v>127</v>
      </c>
      <c r="E398" s="127" t="s">
        <v>1372</v>
      </c>
      <c r="F398" s="127" t="s">
        <v>1371</v>
      </c>
      <c r="G398" s="127" t="s">
        <v>14</v>
      </c>
      <c r="H398" s="127" t="s">
        <v>431</v>
      </c>
      <c r="I398" s="127" t="s">
        <v>16</v>
      </c>
      <c r="J398" s="127" t="s">
        <v>17</v>
      </c>
      <c r="K398" s="127" t="s">
        <v>512</v>
      </c>
      <c r="L398" s="127" t="s">
        <v>513</v>
      </c>
      <c r="M398" s="168">
        <v>44518</v>
      </c>
      <c r="N398" s="168">
        <v>44547</v>
      </c>
      <c r="O398" s="167">
        <v>151</v>
      </c>
      <c r="P398" s="166">
        <v>10.77</v>
      </c>
      <c r="Q398" s="125">
        <v>44000</v>
      </c>
      <c r="R398" s="125">
        <v>43935</v>
      </c>
      <c r="S398" s="124">
        <f t="shared" si="13"/>
        <v>43942</v>
      </c>
      <c r="T398" s="123">
        <f t="shared" si="12"/>
        <v>4</v>
      </c>
      <c r="U398" s="120" t="s">
        <v>1375</v>
      </c>
      <c r="V398" s="122" t="s">
        <v>353</v>
      </c>
      <c r="W398" s="132">
        <v>44475</v>
      </c>
      <c r="X398" s="121">
        <v>1750</v>
      </c>
      <c r="Y398" s="120">
        <v>13</v>
      </c>
      <c r="Z398" s="120" t="s">
        <v>353</v>
      </c>
      <c r="AA398" s="120" t="s">
        <v>353</v>
      </c>
      <c r="AB398" s="120" t="s">
        <v>353</v>
      </c>
      <c r="AC398" s="119" t="s">
        <v>808</v>
      </c>
      <c r="AD398" s="119" t="s">
        <v>353</v>
      </c>
      <c r="AE398" s="119" t="s">
        <v>1374</v>
      </c>
      <c r="AF398" s="119" t="s">
        <v>1036</v>
      </c>
      <c r="AG398" s="118" t="s">
        <v>1028</v>
      </c>
      <c r="AH398" s="117" t="s">
        <v>1020</v>
      </c>
      <c r="AI398" s="117" t="s">
        <v>2521</v>
      </c>
      <c r="AJ398" s="118">
        <v>3</v>
      </c>
      <c r="AK398" s="116"/>
      <c r="AL398" s="117"/>
      <c r="AM398" s="117"/>
      <c r="AN398" s="116"/>
      <c r="AO398" s="111">
        <v>41814</v>
      </c>
      <c r="AP398" s="111" t="s">
        <v>1010</v>
      </c>
      <c r="AQ398" s="110"/>
      <c r="AR398" s="111" t="s">
        <v>1010</v>
      </c>
      <c r="AS398" s="109"/>
      <c r="AT398" s="109"/>
      <c r="AU398" s="109"/>
      <c r="AV398" s="109"/>
    </row>
    <row r="399" spans="1:48" s="142" customFormat="1" ht="16.5" customHeight="1">
      <c r="A399" s="128" t="s">
        <v>1373</v>
      </c>
      <c r="B399" s="129" t="s">
        <v>611</v>
      </c>
      <c r="C399" s="128">
        <v>107114</v>
      </c>
      <c r="D399" s="127" t="s">
        <v>127</v>
      </c>
      <c r="E399" s="127" t="s">
        <v>1372</v>
      </c>
      <c r="F399" s="127" t="s">
        <v>1371</v>
      </c>
      <c r="G399" s="127" t="s">
        <v>14</v>
      </c>
      <c r="H399" s="127" t="s">
        <v>431</v>
      </c>
      <c r="I399" s="127" t="s">
        <v>16</v>
      </c>
      <c r="J399" s="127" t="s">
        <v>17</v>
      </c>
      <c r="K399" s="127" t="s">
        <v>512</v>
      </c>
      <c r="L399" s="127" t="s">
        <v>513</v>
      </c>
      <c r="M399" s="168">
        <v>44518</v>
      </c>
      <c r="N399" s="168">
        <v>44547</v>
      </c>
      <c r="O399" s="167">
        <v>161</v>
      </c>
      <c r="P399" s="166">
        <v>10.77</v>
      </c>
      <c r="Q399" s="125">
        <v>44030</v>
      </c>
      <c r="R399" s="125">
        <v>44060</v>
      </c>
      <c r="S399" s="124">
        <f t="shared" si="13"/>
        <v>44067</v>
      </c>
      <c r="T399" s="123">
        <f t="shared" si="12"/>
        <v>5</v>
      </c>
      <c r="U399" s="120" t="s">
        <v>1370</v>
      </c>
      <c r="V399" s="122" t="s">
        <v>353</v>
      </c>
      <c r="W399" s="132">
        <v>44475</v>
      </c>
      <c r="X399" s="131">
        <v>1610</v>
      </c>
      <c r="Y399" s="120">
        <v>12</v>
      </c>
      <c r="Z399" s="120" t="s">
        <v>353</v>
      </c>
      <c r="AA399" s="120" t="s">
        <v>353</v>
      </c>
      <c r="AB399" s="120" t="s">
        <v>353</v>
      </c>
      <c r="AC399" s="119" t="s">
        <v>808</v>
      </c>
      <c r="AD399" s="119" t="s">
        <v>353</v>
      </c>
      <c r="AE399" s="119" t="s">
        <v>1369</v>
      </c>
      <c r="AF399" s="119" t="s">
        <v>1029</v>
      </c>
      <c r="AG399" s="118" t="s">
        <v>1028</v>
      </c>
      <c r="AH399" s="117" t="s">
        <v>1017</v>
      </c>
      <c r="AI399" s="117" t="s">
        <v>2521</v>
      </c>
      <c r="AJ399" s="118">
        <v>3</v>
      </c>
      <c r="AK399" s="116"/>
      <c r="AL399" s="117"/>
      <c r="AM399" s="117"/>
      <c r="AN399" s="116"/>
      <c r="AO399" s="111">
        <v>44956</v>
      </c>
      <c r="AP399" s="111">
        <v>44956</v>
      </c>
      <c r="AQ399" s="110"/>
      <c r="AR399" s="109">
        <v>6</v>
      </c>
      <c r="AS399" s="109"/>
      <c r="AT399" s="109"/>
      <c r="AU399" s="109"/>
      <c r="AV399" s="109"/>
    </row>
    <row r="400" spans="1:48" s="142" customFormat="1" ht="16.5" customHeight="1">
      <c r="A400" s="128" t="s">
        <v>612</v>
      </c>
      <c r="B400" s="129" t="s">
        <v>613</v>
      </c>
      <c r="C400" s="128">
        <v>107115</v>
      </c>
      <c r="D400" s="127" t="s">
        <v>42</v>
      </c>
      <c r="E400" s="127" t="s">
        <v>1365</v>
      </c>
      <c r="F400" s="127" t="s">
        <v>1364</v>
      </c>
      <c r="G400" s="127" t="s">
        <v>353</v>
      </c>
      <c r="H400" s="127" t="s">
        <v>353</v>
      </c>
      <c r="I400" s="127" t="s">
        <v>16</v>
      </c>
      <c r="J400" s="127" t="s">
        <v>353</v>
      </c>
      <c r="K400" s="127" t="s">
        <v>512</v>
      </c>
      <c r="L400" s="127" t="s">
        <v>513</v>
      </c>
      <c r="M400" s="158">
        <v>44618</v>
      </c>
      <c r="N400" s="158">
        <v>44645</v>
      </c>
      <c r="O400" s="138">
        <v>601</v>
      </c>
      <c r="P400" s="120" t="e">
        <v>#N/A</v>
      </c>
      <c r="Q400" s="125">
        <v>44312</v>
      </c>
      <c r="R400" s="125">
        <v>44372</v>
      </c>
      <c r="S400" s="124">
        <f t="shared" si="13"/>
        <v>44379</v>
      </c>
      <c r="T400" s="123">
        <f t="shared" si="12"/>
        <v>1</v>
      </c>
      <c r="U400" s="120" t="s">
        <v>1368</v>
      </c>
      <c r="V400" s="122" t="s">
        <v>353</v>
      </c>
      <c r="W400" s="120" t="s">
        <v>1362</v>
      </c>
      <c r="X400" s="131">
        <v>1309.92</v>
      </c>
      <c r="Y400" s="120">
        <v>3</v>
      </c>
      <c r="Z400" s="120" t="s">
        <v>353</v>
      </c>
      <c r="AA400" s="120" t="s">
        <v>353</v>
      </c>
      <c r="AB400" s="120" t="s">
        <v>353</v>
      </c>
      <c r="AC400" s="119" t="s">
        <v>809</v>
      </c>
      <c r="AD400" s="119" t="s">
        <v>353</v>
      </c>
      <c r="AE400" s="119" t="s">
        <v>1367</v>
      </c>
      <c r="AF400" s="119" t="s">
        <v>1366</v>
      </c>
      <c r="AG400" s="118" t="s">
        <v>1028</v>
      </c>
      <c r="AH400" s="117" t="s">
        <v>1017</v>
      </c>
      <c r="AI400" s="117" t="s">
        <v>2521</v>
      </c>
      <c r="AJ400" s="118">
        <v>3</v>
      </c>
      <c r="AK400" s="116"/>
      <c r="AL400" s="117"/>
      <c r="AM400" s="117"/>
      <c r="AN400" s="116"/>
      <c r="AO400" s="111">
        <v>44574</v>
      </c>
      <c r="AP400" s="111">
        <v>44574</v>
      </c>
      <c r="AQ400" s="110"/>
      <c r="AR400" s="109">
        <v>6</v>
      </c>
      <c r="AS400" s="109"/>
      <c r="AT400" s="109"/>
      <c r="AU400" s="109"/>
      <c r="AV400" s="109"/>
    </row>
    <row r="401" spans="1:48" s="142" customFormat="1" ht="16.5" customHeight="1">
      <c r="A401" s="128" t="s">
        <v>612</v>
      </c>
      <c r="B401" s="129" t="s">
        <v>614</v>
      </c>
      <c r="C401" s="128">
        <v>107115</v>
      </c>
      <c r="D401" s="127" t="s">
        <v>42</v>
      </c>
      <c r="E401" s="127" t="s">
        <v>1365</v>
      </c>
      <c r="F401" s="127" t="s">
        <v>1364</v>
      </c>
      <c r="G401" s="127" t="s">
        <v>353</v>
      </c>
      <c r="H401" s="127" t="s">
        <v>353</v>
      </c>
      <c r="I401" s="127" t="s">
        <v>16</v>
      </c>
      <c r="J401" s="127" t="s">
        <v>353</v>
      </c>
      <c r="K401" s="127" t="s">
        <v>512</v>
      </c>
      <c r="L401" s="127" t="s">
        <v>513</v>
      </c>
      <c r="M401" s="158">
        <v>44618</v>
      </c>
      <c r="N401" s="158">
        <v>44645</v>
      </c>
      <c r="O401" s="138">
        <v>601</v>
      </c>
      <c r="P401" s="137" t="e">
        <v>#N/A</v>
      </c>
      <c r="Q401" s="125">
        <v>44312</v>
      </c>
      <c r="R401" s="125">
        <v>44372</v>
      </c>
      <c r="S401" s="124">
        <f t="shared" si="13"/>
        <v>44379</v>
      </c>
      <c r="T401" s="123">
        <f t="shared" si="12"/>
        <v>1</v>
      </c>
      <c r="U401" s="120" t="s">
        <v>1363</v>
      </c>
      <c r="V401" s="122" t="s">
        <v>353</v>
      </c>
      <c r="W401" s="120" t="s">
        <v>1362</v>
      </c>
      <c r="X401" s="131">
        <v>4372.8599999999997</v>
      </c>
      <c r="Y401" s="120">
        <v>3</v>
      </c>
      <c r="Z401" s="120" t="s">
        <v>353</v>
      </c>
      <c r="AA401" s="120" t="s">
        <v>353</v>
      </c>
      <c r="AB401" s="120" t="s">
        <v>353</v>
      </c>
      <c r="AC401" s="119" t="s">
        <v>535</v>
      </c>
      <c r="AD401" s="119" t="s">
        <v>353</v>
      </c>
      <c r="AE401" s="119" t="s">
        <v>1361</v>
      </c>
      <c r="AF401" s="119" t="s">
        <v>1360</v>
      </c>
      <c r="AG401" s="118" t="s">
        <v>1028</v>
      </c>
      <c r="AH401" s="117" t="s">
        <v>1017</v>
      </c>
      <c r="AI401" s="117" t="s">
        <v>2521</v>
      </c>
      <c r="AJ401" s="118">
        <v>3</v>
      </c>
      <c r="AK401" s="116"/>
      <c r="AL401" s="117"/>
      <c r="AM401" s="117"/>
      <c r="AN401" s="116"/>
      <c r="AO401" s="111">
        <v>45557</v>
      </c>
      <c r="AP401" s="111">
        <v>45557</v>
      </c>
      <c r="AQ401" s="110"/>
      <c r="AR401" s="109">
        <v>6</v>
      </c>
      <c r="AS401" s="109"/>
      <c r="AT401" s="109"/>
      <c r="AU401" s="109"/>
      <c r="AV401" s="109"/>
    </row>
    <row r="402" spans="1:48" s="142" customFormat="1" ht="16.5" customHeight="1">
      <c r="A402" s="128" t="s">
        <v>615</v>
      </c>
      <c r="B402" s="129" t="s">
        <v>616</v>
      </c>
      <c r="C402" s="128">
        <v>403968</v>
      </c>
      <c r="D402" s="127" t="s">
        <v>30</v>
      </c>
      <c r="E402" s="127" t="e">
        <v>#N/A</v>
      </c>
      <c r="F402" s="127" t="s">
        <v>617</v>
      </c>
      <c r="G402" s="127" t="s">
        <v>191</v>
      </c>
      <c r="H402" s="127" t="s">
        <v>531</v>
      </c>
      <c r="I402" s="127" t="s">
        <v>16</v>
      </c>
      <c r="J402" s="127" t="s">
        <v>17</v>
      </c>
      <c r="K402" s="127" t="s">
        <v>512</v>
      </c>
      <c r="L402" s="127" t="s">
        <v>513</v>
      </c>
      <c r="M402" s="133" t="s">
        <v>1359</v>
      </c>
      <c r="N402" s="133" t="s">
        <v>1358</v>
      </c>
      <c r="O402" s="133">
        <v>262</v>
      </c>
      <c r="P402" s="126">
        <v>9</v>
      </c>
      <c r="Q402" s="125">
        <v>43813</v>
      </c>
      <c r="R402" s="125">
        <v>43843</v>
      </c>
      <c r="S402" s="124">
        <f t="shared" si="13"/>
        <v>43850</v>
      </c>
      <c r="T402" s="123">
        <f t="shared" si="12"/>
        <v>4</v>
      </c>
      <c r="U402" s="120" t="s">
        <v>1357</v>
      </c>
      <c r="V402" s="122" t="s">
        <v>353</v>
      </c>
      <c r="W402" s="120" t="s">
        <v>1356</v>
      </c>
      <c r="X402" s="121">
        <v>2030.1</v>
      </c>
      <c r="Y402" s="120">
        <v>20</v>
      </c>
      <c r="Z402" s="120" t="s">
        <v>353</v>
      </c>
      <c r="AA402" s="120" t="s">
        <v>353</v>
      </c>
      <c r="AB402" s="120" t="s">
        <v>353</v>
      </c>
      <c r="AC402" s="119" t="s">
        <v>535</v>
      </c>
      <c r="AD402" s="119" t="s">
        <v>353</v>
      </c>
      <c r="AE402" s="119" t="s">
        <v>1355</v>
      </c>
      <c r="AF402" s="119" t="s">
        <v>1029</v>
      </c>
      <c r="AG402" s="117" t="s">
        <v>1028</v>
      </c>
      <c r="AH402" s="117" t="s">
        <v>1017</v>
      </c>
      <c r="AI402" s="117" t="s">
        <v>2521</v>
      </c>
      <c r="AJ402" s="118">
        <v>3</v>
      </c>
      <c r="AK402" s="116"/>
      <c r="AL402" s="117"/>
      <c r="AM402" s="117"/>
      <c r="AN402" s="116"/>
      <c r="AO402" s="111">
        <v>44600</v>
      </c>
      <c r="AP402" s="111">
        <v>44600</v>
      </c>
      <c r="AQ402" s="110"/>
      <c r="AR402" s="109">
        <v>6</v>
      </c>
      <c r="AS402" s="109"/>
      <c r="AT402" s="109"/>
      <c r="AU402" s="109"/>
      <c r="AV402" s="109"/>
    </row>
    <row r="403" spans="1:48" s="142" customFormat="1" ht="16.5" customHeight="1">
      <c r="A403" s="128" t="s">
        <v>618</v>
      </c>
      <c r="B403" s="129" t="s">
        <v>619</v>
      </c>
      <c r="C403" s="128">
        <v>107116</v>
      </c>
      <c r="D403" s="127" t="s">
        <v>48</v>
      </c>
      <c r="E403" s="127" t="s">
        <v>1354</v>
      </c>
      <c r="F403" s="127" t="s">
        <v>1353</v>
      </c>
      <c r="G403" s="127" t="s">
        <v>191</v>
      </c>
      <c r="H403" s="127" t="s">
        <v>458</v>
      </c>
      <c r="I403" s="127" t="s">
        <v>16</v>
      </c>
      <c r="J403" s="127" t="s">
        <v>17</v>
      </c>
      <c r="K403" s="127" t="s">
        <v>512</v>
      </c>
      <c r="L403" s="127" t="s">
        <v>513</v>
      </c>
      <c r="M403" s="152">
        <v>44587</v>
      </c>
      <c r="N403" s="152">
        <v>44617</v>
      </c>
      <c r="O403" s="126">
        <v>795</v>
      </c>
      <c r="P403" s="126">
        <v>9</v>
      </c>
      <c r="Q403" s="136">
        <v>44587</v>
      </c>
      <c r="R403" s="136">
        <v>44617</v>
      </c>
      <c r="S403" s="124">
        <f t="shared" si="13"/>
        <v>44624</v>
      </c>
      <c r="T403" s="123">
        <f t="shared" si="12"/>
        <v>1</v>
      </c>
      <c r="U403" s="135">
        <v>8343.0499999999993</v>
      </c>
      <c r="V403" s="122" t="s">
        <v>353</v>
      </c>
      <c r="W403" s="132">
        <v>44236</v>
      </c>
      <c r="X403" s="131">
        <v>3818.61</v>
      </c>
      <c r="Y403" s="120">
        <v>6</v>
      </c>
      <c r="Z403" s="120" t="s">
        <v>353</v>
      </c>
      <c r="AA403" s="120" t="s">
        <v>353</v>
      </c>
      <c r="AB403" s="120" t="s">
        <v>353</v>
      </c>
      <c r="AC403" s="119" t="s">
        <v>810</v>
      </c>
      <c r="AD403" s="119" t="s">
        <v>353</v>
      </c>
      <c r="AE403" s="119" t="s">
        <v>1352</v>
      </c>
      <c r="AF403" s="119" t="s">
        <v>1351</v>
      </c>
      <c r="AG403" s="118" t="s">
        <v>1028</v>
      </c>
      <c r="AH403" s="117" t="s">
        <v>1020</v>
      </c>
      <c r="AI403" s="117" t="s">
        <v>2521</v>
      </c>
      <c r="AJ403" s="118">
        <v>3</v>
      </c>
      <c r="AK403" s="116"/>
      <c r="AL403" s="117" t="s">
        <v>1245</v>
      </c>
      <c r="AM403" s="117">
        <v>9000</v>
      </c>
      <c r="AN403" s="116"/>
      <c r="AO403" s="111">
        <v>44926</v>
      </c>
      <c r="AP403" s="111">
        <v>44926</v>
      </c>
      <c r="AQ403" s="110"/>
      <c r="AR403" s="109" t="s">
        <v>1010</v>
      </c>
      <c r="AS403" s="109"/>
      <c r="AT403" s="109" t="s">
        <v>1350</v>
      </c>
      <c r="AU403" s="109">
        <v>9175595229</v>
      </c>
      <c r="AV403" s="153" t="s">
        <v>1349</v>
      </c>
    </row>
    <row r="404" spans="1:48" s="142" customFormat="1" ht="16.5" customHeight="1">
      <c r="A404" s="128" t="s">
        <v>1348</v>
      </c>
      <c r="B404" s="129" t="s">
        <v>620</v>
      </c>
      <c r="C404" s="128">
        <v>600107</v>
      </c>
      <c r="D404" s="127" t="s">
        <v>22</v>
      </c>
      <c r="E404" s="127" t="s">
        <v>621</v>
      </c>
      <c r="F404" s="127" t="s">
        <v>622</v>
      </c>
      <c r="G404" s="127" t="s">
        <v>38</v>
      </c>
      <c r="H404" s="127" t="s">
        <v>560</v>
      </c>
      <c r="I404" s="127" t="s">
        <v>16</v>
      </c>
      <c r="J404" s="127" t="s">
        <v>17</v>
      </c>
      <c r="K404" s="127" t="s">
        <v>512</v>
      </c>
      <c r="L404" s="127" t="s">
        <v>513</v>
      </c>
      <c r="M404" s="155">
        <v>44651</v>
      </c>
      <c r="N404" s="155">
        <v>44681</v>
      </c>
      <c r="O404" s="138">
        <v>130</v>
      </c>
      <c r="P404" s="138"/>
      <c r="Q404" s="151" t="s">
        <v>1347</v>
      </c>
      <c r="R404" s="125">
        <v>44286</v>
      </c>
      <c r="S404" s="124">
        <f t="shared" si="13"/>
        <v>44293</v>
      </c>
      <c r="T404" s="123">
        <f t="shared" si="12"/>
        <v>2</v>
      </c>
      <c r="U404" s="120" t="s">
        <v>1346</v>
      </c>
      <c r="V404" s="122" t="s">
        <v>353</v>
      </c>
      <c r="W404" s="120" t="s">
        <v>1345</v>
      </c>
      <c r="X404" s="131">
        <v>4800</v>
      </c>
      <c r="Y404" s="120">
        <v>7</v>
      </c>
      <c r="Z404" s="120" t="s">
        <v>353</v>
      </c>
      <c r="AA404" s="120" t="s">
        <v>353</v>
      </c>
      <c r="AB404" s="120" t="s">
        <v>353</v>
      </c>
      <c r="AC404" s="119" t="s">
        <v>805</v>
      </c>
      <c r="AD404" s="119" t="s">
        <v>353</v>
      </c>
      <c r="AE404" s="119" t="s">
        <v>1344</v>
      </c>
      <c r="AF404" s="119" t="s">
        <v>1097</v>
      </c>
      <c r="AG404" s="118" t="s">
        <v>1028</v>
      </c>
      <c r="AH404" s="117" t="s">
        <v>1017</v>
      </c>
      <c r="AI404" s="117" t="s">
        <v>2521</v>
      </c>
      <c r="AJ404" s="118">
        <v>3</v>
      </c>
      <c r="AK404" s="116"/>
      <c r="AL404" s="117"/>
      <c r="AM404" s="117"/>
      <c r="AN404" s="116"/>
      <c r="AO404" s="111">
        <v>44846</v>
      </c>
      <c r="AP404" s="111">
        <v>44846</v>
      </c>
      <c r="AQ404" s="110"/>
      <c r="AR404" s="109">
        <v>12</v>
      </c>
      <c r="AS404" s="109"/>
      <c r="AT404" s="109"/>
      <c r="AU404" s="109"/>
      <c r="AV404" s="109"/>
    </row>
    <row r="405" spans="1:48" s="142" customFormat="1" ht="16.5" customHeight="1">
      <c r="A405" s="128" t="s">
        <v>623</v>
      </c>
      <c r="B405" s="129" t="s">
        <v>471</v>
      </c>
      <c r="C405" s="128">
        <v>107124</v>
      </c>
      <c r="D405" s="127" t="s">
        <v>13</v>
      </c>
      <c r="E405" s="127" t="s">
        <v>624</v>
      </c>
      <c r="F405" s="127">
        <v>5501946</v>
      </c>
      <c r="G405" s="127" t="s">
        <v>353</v>
      </c>
      <c r="H405" s="127" t="s">
        <v>353</v>
      </c>
      <c r="I405" s="127" t="s">
        <v>20</v>
      </c>
      <c r="J405" s="127" t="s">
        <v>353</v>
      </c>
      <c r="K405" s="127" t="s">
        <v>512</v>
      </c>
      <c r="L405" s="127" t="s">
        <v>513</v>
      </c>
      <c r="M405" s="133" t="e">
        <v>#N/A</v>
      </c>
      <c r="N405" s="133" t="e">
        <v>#N/A</v>
      </c>
      <c r="O405" s="133" t="e">
        <v>#N/A</v>
      </c>
      <c r="P405" s="133" t="e">
        <v>#N/A</v>
      </c>
      <c r="Q405" s="130" t="s">
        <v>1010</v>
      </c>
      <c r="R405" s="130" t="s">
        <v>1010</v>
      </c>
      <c r="S405" s="124" t="e">
        <f t="shared" si="13"/>
        <v>#VALUE!</v>
      </c>
      <c r="T405" s="123" t="e">
        <f t="shared" si="12"/>
        <v>#VALUE!</v>
      </c>
      <c r="U405" s="120" t="s">
        <v>353</v>
      </c>
      <c r="V405" s="122" t="s">
        <v>353</v>
      </c>
      <c r="W405" s="120" t="s">
        <v>353</v>
      </c>
      <c r="X405" s="120" t="s">
        <v>353</v>
      </c>
      <c r="Y405" s="120" t="s">
        <v>353</v>
      </c>
      <c r="Z405" s="120" t="s">
        <v>353</v>
      </c>
      <c r="AA405" s="120" t="s">
        <v>353</v>
      </c>
      <c r="AB405" s="120" t="s">
        <v>353</v>
      </c>
      <c r="AC405" s="119" t="s">
        <v>535</v>
      </c>
      <c r="AD405" s="119" t="s">
        <v>1343</v>
      </c>
      <c r="AE405" s="119" t="s">
        <v>1048</v>
      </c>
      <c r="AF405" s="119" t="s">
        <v>1048</v>
      </c>
      <c r="AG405" s="117" t="s">
        <v>1046</v>
      </c>
      <c r="AH405" s="117" t="s">
        <v>1020</v>
      </c>
      <c r="AI405" s="117" t="s">
        <v>2521</v>
      </c>
      <c r="AJ405" s="118">
        <v>3</v>
      </c>
      <c r="AK405" s="116"/>
      <c r="AL405" s="117"/>
      <c r="AM405" s="117"/>
      <c r="AN405" s="116"/>
      <c r="AO405" s="111" t="s">
        <v>1010</v>
      </c>
      <c r="AP405" s="111" t="s">
        <v>1010</v>
      </c>
      <c r="AQ405" s="110" t="s">
        <v>1045</v>
      </c>
      <c r="AR405" s="111" t="s">
        <v>1010</v>
      </c>
      <c r="AS405" s="109"/>
      <c r="AT405" s="109"/>
      <c r="AU405" s="109"/>
      <c r="AV405" s="109"/>
    </row>
    <row r="406" spans="1:48" s="142" customFormat="1" ht="16.5" customHeight="1" thickBot="1">
      <c r="A406" s="128" t="s">
        <v>1342</v>
      </c>
      <c r="B406" s="129" t="s">
        <v>625</v>
      </c>
      <c r="C406" s="128">
        <v>107133</v>
      </c>
      <c r="D406" s="127" t="s">
        <v>22</v>
      </c>
      <c r="E406" s="127" t="s">
        <v>626</v>
      </c>
      <c r="F406" s="127" t="s">
        <v>627</v>
      </c>
      <c r="G406" s="127" t="s">
        <v>38</v>
      </c>
      <c r="H406" s="127" t="s">
        <v>565</v>
      </c>
      <c r="I406" s="127" t="s">
        <v>20</v>
      </c>
      <c r="J406" s="127" t="s">
        <v>17</v>
      </c>
      <c r="K406" s="127" t="s">
        <v>512</v>
      </c>
      <c r="L406" s="127" t="s">
        <v>513</v>
      </c>
      <c r="M406" s="152">
        <v>44445</v>
      </c>
      <c r="N406" s="152">
        <v>44476</v>
      </c>
      <c r="O406" s="126">
        <v>447.9</v>
      </c>
      <c r="P406" s="126">
        <v>0</v>
      </c>
      <c r="Q406" s="136">
        <v>44448</v>
      </c>
      <c r="R406" s="136">
        <v>44479</v>
      </c>
      <c r="S406" s="124">
        <f t="shared" si="13"/>
        <v>44486</v>
      </c>
      <c r="T406" s="123">
        <f t="shared" ref="T406:T469" si="14">WEEKNUM(S406,1)-WEEKNUM(DATE(YEAR(S406),MONTH(S406),1),1)+1</f>
        <v>4</v>
      </c>
      <c r="U406" s="135">
        <v>4472.84</v>
      </c>
      <c r="V406" s="122" t="s">
        <v>353</v>
      </c>
      <c r="W406" s="157">
        <v>44207</v>
      </c>
      <c r="X406" s="120" t="s">
        <v>353</v>
      </c>
      <c r="Y406" s="120">
        <v>9</v>
      </c>
      <c r="Z406" s="120" t="s">
        <v>353</v>
      </c>
      <c r="AA406" s="120" t="s">
        <v>353</v>
      </c>
      <c r="AB406" s="120" t="s">
        <v>353</v>
      </c>
      <c r="AC406" s="119" t="s">
        <v>805</v>
      </c>
      <c r="AD406" s="119" t="s">
        <v>353</v>
      </c>
      <c r="AE406" s="119" t="s">
        <v>1341</v>
      </c>
      <c r="AF406" s="119" t="s">
        <v>1040</v>
      </c>
      <c r="AG406" s="118" t="s">
        <v>1028</v>
      </c>
      <c r="AH406" s="117" t="s">
        <v>1017</v>
      </c>
      <c r="AI406" s="117" t="s">
        <v>2521</v>
      </c>
      <c r="AJ406" s="118">
        <v>3</v>
      </c>
      <c r="AK406" s="116"/>
      <c r="AL406" s="117"/>
      <c r="AM406" s="117"/>
      <c r="AN406" s="116"/>
      <c r="AO406" s="111">
        <v>45747</v>
      </c>
      <c r="AP406" s="111">
        <v>45747</v>
      </c>
      <c r="AQ406" s="110"/>
      <c r="AR406" s="109">
        <v>12</v>
      </c>
      <c r="AS406" s="109"/>
      <c r="AT406" s="109" t="s">
        <v>1340</v>
      </c>
      <c r="AU406" s="109" t="s">
        <v>1339</v>
      </c>
      <c r="AV406" s="153" t="s">
        <v>1338</v>
      </c>
    </row>
    <row r="407" spans="1:48" s="142" customFormat="1" ht="16.5" customHeight="1" thickBot="1">
      <c r="A407" s="128" t="s">
        <v>1337</v>
      </c>
      <c r="B407" s="129" t="s">
        <v>628</v>
      </c>
      <c r="C407" s="128">
        <v>440235</v>
      </c>
      <c r="D407" s="127" t="s">
        <v>48</v>
      </c>
      <c r="E407" s="127" t="s">
        <v>629</v>
      </c>
      <c r="F407" s="127" t="s">
        <v>630</v>
      </c>
      <c r="G407" s="127" t="s">
        <v>527</v>
      </c>
      <c r="H407" s="127" t="s">
        <v>458</v>
      </c>
      <c r="I407" s="127" t="s">
        <v>16</v>
      </c>
      <c r="J407" s="127" t="s">
        <v>17</v>
      </c>
      <c r="K407" s="127" t="s">
        <v>512</v>
      </c>
      <c r="L407" s="127" t="s">
        <v>513</v>
      </c>
      <c r="M407" s="165">
        <v>44633</v>
      </c>
      <c r="N407" s="164">
        <v>44663</v>
      </c>
      <c r="O407" s="138">
        <v>327</v>
      </c>
      <c r="P407" s="138">
        <v>9.51</v>
      </c>
      <c r="Q407" s="136">
        <v>44513</v>
      </c>
      <c r="R407" s="136">
        <v>44542</v>
      </c>
      <c r="S407" s="124">
        <f t="shared" si="13"/>
        <v>44549</v>
      </c>
      <c r="T407" s="123">
        <f t="shared" si="14"/>
        <v>4</v>
      </c>
      <c r="U407" s="135">
        <v>2853</v>
      </c>
      <c r="V407" s="122" t="s">
        <v>353</v>
      </c>
      <c r="W407" s="120" t="s">
        <v>1191</v>
      </c>
      <c r="X407" s="121">
        <v>1887.18</v>
      </c>
      <c r="Y407" s="120">
        <v>2</v>
      </c>
      <c r="Z407" s="120" t="s">
        <v>353</v>
      </c>
      <c r="AA407" s="120" t="s">
        <v>353</v>
      </c>
      <c r="AB407" s="120" t="s">
        <v>353</v>
      </c>
      <c r="AC407" s="119" t="s">
        <v>805</v>
      </c>
      <c r="AD407" s="119" t="s">
        <v>353</v>
      </c>
      <c r="AE407" s="119" t="s">
        <v>1331</v>
      </c>
      <c r="AF407" s="119" t="s">
        <v>1330</v>
      </c>
      <c r="AG407" s="118" t="s">
        <v>1028</v>
      </c>
      <c r="AH407" s="117" t="s">
        <v>1020</v>
      </c>
      <c r="AI407" s="117" t="s">
        <v>2521</v>
      </c>
      <c r="AJ407" s="118">
        <v>3</v>
      </c>
      <c r="AK407" s="116"/>
      <c r="AL407" s="117"/>
      <c r="AM407" s="117"/>
      <c r="AN407" s="116"/>
      <c r="AO407" s="111">
        <v>43341</v>
      </c>
      <c r="AP407" s="111" t="s">
        <v>1010</v>
      </c>
      <c r="AQ407" s="110"/>
      <c r="AR407" s="111" t="s">
        <v>1010</v>
      </c>
      <c r="AS407" s="109"/>
      <c r="AT407" s="109" t="s">
        <v>1336</v>
      </c>
      <c r="AU407" s="109">
        <v>9171263219</v>
      </c>
      <c r="AV407" s="153" t="s">
        <v>1335</v>
      </c>
    </row>
    <row r="408" spans="1:48" s="142" customFormat="1" ht="16.5" customHeight="1" thickBot="1">
      <c r="A408" s="128" t="s">
        <v>1334</v>
      </c>
      <c r="B408" s="129" t="s">
        <v>631</v>
      </c>
      <c r="C408" s="128">
        <v>440235</v>
      </c>
      <c r="D408" s="127" t="s">
        <v>48</v>
      </c>
      <c r="E408" s="127" t="s">
        <v>629</v>
      </c>
      <c r="F408" s="127" t="s">
        <v>630</v>
      </c>
      <c r="G408" s="127" t="s">
        <v>527</v>
      </c>
      <c r="H408" s="127" t="s">
        <v>458</v>
      </c>
      <c r="I408" s="127" t="s">
        <v>16</v>
      </c>
      <c r="J408" s="127" t="s">
        <v>17</v>
      </c>
      <c r="K408" s="127" t="s">
        <v>512</v>
      </c>
      <c r="L408" s="127" t="s">
        <v>513</v>
      </c>
      <c r="M408" s="163">
        <v>44633</v>
      </c>
      <c r="N408" s="162">
        <v>44663</v>
      </c>
      <c r="O408" s="138">
        <v>229</v>
      </c>
      <c r="P408" s="138">
        <v>9.51</v>
      </c>
      <c r="Q408" s="136">
        <v>44513</v>
      </c>
      <c r="R408" s="136">
        <v>44542</v>
      </c>
      <c r="S408" s="124">
        <f t="shared" si="13"/>
        <v>44549</v>
      </c>
      <c r="T408" s="123">
        <f t="shared" si="14"/>
        <v>4</v>
      </c>
      <c r="U408" s="135">
        <v>1986.96</v>
      </c>
      <c r="V408" s="122" t="s">
        <v>353</v>
      </c>
      <c r="W408" s="157">
        <v>44567</v>
      </c>
      <c r="X408" s="121">
        <v>3127.58</v>
      </c>
      <c r="Y408" s="120">
        <v>2</v>
      </c>
      <c r="Z408" s="120" t="s">
        <v>353</v>
      </c>
      <c r="AA408" s="120" t="s">
        <v>353</v>
      </c>
      <c r="AB408" s="120" t="s">
        <v>353</v>
      </c>
      <c r="AC408" s="119" t="s">
        <v>805</v>
      </c>
      <c r="AD408" s="119" t="s">
        <v>353</v>
      </c>
      <c r="AE408" s="119" t="s">
        <v>1331</v>
      </c>
      <c r="AF408" s="119" t="s">
        <v>1330</v>
      </c>
      <c r="AG408" s="118" t="s">
        <v>1028</v>
      </c>
      <c r="AH408" s="117" t="s">
        <v>1020</v>
      </c>
      <c r="AI408" s="117" t="s">
        <v>2521</v>
      </c>
      <c r="AJ408" s="118">
        <v>3</v>
      </c>
      <c r="AK408" s="116"/>
      <c r="AL408" s="117"/>
      <c r="AM408" s="117"/>
      <c r="AN408" s="116"/>
      <c r="AO408" s="111">
        <v>43341</v>
      </c>
      <c r="AP408" s="111" t="s">
        <v>1010</v>
      </c>
      <c r="AQ408" s="110"/>
      <c r="AR408" s="111" t="s">
        <v>1010</v>
      </c>
      <c r="AS408" s="109"/>
      <c r="AT408" s="109"/>
      <c r="AU408" s="109"/>
      <c r="AV408" s="109"/>
    </row>
    <row r="409" spans="1:48" s="142" customFormat="1" ht="16.5" customHeight="1" thickBot="1">
      <c r="A409" s="128" t="s">
        <v>1333</v>
      </c>
      <c r="B409" s="129" t="s">
        <v>632</v>
      </c>
      <c r="C409" s="128">
        <v>440235</v>
      </c>
      <c r="D409" s="127" t="s">
        <v>48</v>
      </c>
      <c r="E409" s="127" t="s">
        <v>629</v>
      </c>
      <c r="F409" s="127" t="s">
        <v>630</v>
      </c>
      <c r="G409" s="127" t="s">
        <v>527</v>
      </c>
      <c r="H409" s="127" t="s">
        <v>458</v>
      </c>
      <c r="I409" s="127" t="s">
        <v>16</v>
      </c>
      <c r="J409" s="127" t="s">
        <v>17</v>
      </c>
      <c r="K409" s="127" t="s">
        <v>512</v>
      </c>
      <c r="L409" s="127" t="s">
        <v>513</v>
      </c>
      <c r="M409" s="163">
        <v>44633</v>
      </c>
      <c r="N409" s="162">
        <v>44663</v>
      </c>
      <c r="O409" s="138">
        <v>229</v>
      </c>
      <c r="P409" s="138">
        <v>9.51</v>
      </c>
      <c r="Q409" s="136">
        <v>44513</v>
      </c>
      <c r="R409" s="136">
        <v>44542</v>
      </c>
      <c r="S409" s="124">
        <f t="shared" si="13"/>
        <v>44549</v>
      </c>
      <c r="T409" s="123">
        <f t="shared" si="14"/>
        <v>4</v>
      </c>
      <c r="U409" s="135">
        <v>2853.82</v>
      </c>
      <c r="V409" s="122" t="s">
        <v>353</v>
      </c>
      <c r="W409" s="157">
        <v>44567</v>
      </c>
      <c r="X409" s="121">
        <v>2179.56</v>
      </c>
      <c r="Y409" s="120">
        <v>2</v>
      </c>
      <c r="Z409" s="120" t="s">
        <v>353</v>
      </c>
      <c r="AA409" s="120" t="s">
        <v>353</v>
      </c>
      <c r="AB409" s="120" t="s">
        <v>353</v>
      </c>
      <c r="AC409" s="119" t="s">
        <v>805</v>
      </c>
      <c r="AD409" s="119" t="s">
        <v>353</v>
      </c>
      <c r="AE409" s="119" t="s">
        <v>1331</v>
      </c>
      <c r="AF409" s="119" t="s">
        <v>1330</v>
      </c>
      <c r="AG409" s="118" t="s">
        <v>1028</v>
      </c>
      <c r="AH409" s="117" t="s">
        <v>1020</v>
      </c>
      <c r="AI409" s="117" t="s">
        <v>2521</v>
      </c>
      <c r="AJ409" s="118">
        <v>3</v>
      </c>
      <c r="AK409" s="116"/>
      <c r="AL409" s="117"/>
      <c r="AM409" s="117"/>
      <c r="AN409" s="116"/>
      <c r="AO409" s="111">
        <v>43341</v>
      </c>
      <c r="AP409" s="111" t="s">
        <v>1010</v>
      </c>
      <c r="AQ409" s="110"/>
      <c r="AR409" s="111" t="s">
        <v>1010</v>
      </c>
      <c r="AS409" s="109"/>
      <c r="AT409" s="109"/>
      <c r="AU409" s="109"/>
      <c r="AV409" s="109"/>
    </row>
    <row r="410" spans="1:48" s="142" customFormat="1" ht="16.5" customHeight="1" thickBot="1">
      <c r="A410" s="128" t="s">
        <v>1332</v>
      </c>
      <c r="B410" s="129" t="s">
        <v>633</v>
      </c>
      <c r="C410" s="128">
        <v>440235</v>
      </c>
      <c r="D410" s="127" t="s">
        <v>48</v>
      </c>
      <c r="E410" s="127" t="s">
        <v>629</v>
      </c>
      <c r="F410" s="127" t="s">
        <v>630</v>
      </c>
      <c r="G410" s="127" t="s">
        <v>527</v>
      </c>
      <c r="H410" s="127" t="s">
        <v>458</v>
      </c>
      <c r="I410" s="127" t="s">
        <v>16</v>
      </c>
      <c r="J410" s="127" t="s">
        <v>17</v>
      </c>
      <c r="K410" s="127" t="s">
        <v>512</v>
      </c>
      <c r="L410" s="127" t="s">
        <v>513</v>
      </c>
      <c r="M410" s="163">
        <v>44633</v>
      </c>
      <c r="N410" s="162">
        <v>44663</v>
      </c>
      <c r="O410" s="138">
        <v>198</v>
      </c>
      <c r="P410" s="138">
        <v>9.51</v>
      </c>
      <c r="Q410" s="136">
        <v>44513</v>
      </c>
      <c r="R410" s="136">
        <v>44542</v>
      </c>
      <c r="S410" s="124">
        <f t="shared" si="13"/>
        <v>44549</v>
      </c>
      <c r="T410" s="123">
        <f t="shared" si="14"/>
        <v>4</v>
      </c>
      <c r="U410" s="135">
        <v>1996.7</v>
      </c>
      <c r="V410" s="122" t="s">
        <v>353</v>
      </c>
      <c r="W410" s="157">
        <v>44567</v>
      </c>
      <c r="X410" s="121">
        <v>2179.56</v>
      </c>
      <c r="Y410" s="120">
        <v>2</v>
      </c>
      <c r="Z410" s="120" t="s">
        <v>353</v>
      </c>
      <c r="AA410" s="120" t="s">
        <v>353</v>
      </c>
      <c r="AB410" s="120" t="s">
        <v>353</v>
      </c>
      <c r="AC410" s="119" t="s">
        <v>805</v>
      </c>
      <c r="AD410" s="119" t="s">
        <v>353</v>
      </c>
      <c r="AE410" s="119" t="s">
        <v>1331</v>
      </c>
      <c r="AF410" s="119" t="s">
        <v>1330</v>
      </c>
      <c r="AG410" s="118" t="s">
        <v>1028</v>
      </c>
      <c r="AH410" s="117" t="s">
        <v>1020</v>
      </c>
      <c r="AI410" s="117" t="s">
        <v>2521</v>
      </c>
      <c r="AJ410" s="118">
        <v>3</v>
      </c>
      <c r="AK410" s="116"/>
      <c r="AL410" s="117"/>
      <c r="AM410" s="117"/>
      <c r="AN410" s="116"/>
      <c r="AO410" s="111">
        <v>43341</v>
      </c>
      <c r="AP410" s="111" t="s">
        <v>1010</v>
      </c>
      <c r="AQ410" s="110"/>
      <c r="AR410" s="111" t="s">
        <v>1010</v>
      </c>
      <c r="AS410" s="109"/>
      <c r="AT410" s="109"/>
      <c r="AU410" s="109"/>
      <c r="AV410" s="109"/>
    </row>
    <row r="411" spans="1:48" s="142" customFormat="1" ht="16.5" customHeight="1">
      <c r="A411" s="128" t="s">
        <v>1329</v>
      </c>
      <c r="B411" s="129" t="s">
        <v>634</v>
      </c>
      <c r="C411" s="128">
        <v>441605</v>
      </c>
      <c r="D411" s="127" t="s">
        <v>204</v>
      </c>
      <c r="E411" s="127" t="e">
        <v>#N/A</v>
      </c>
      <c r="F411" s="127" t="s">
        <v>1328</v>
      </c>
      <c r="G411" s="127" t="s">
        <v>519</v>
      </c>
      <c r="H411" s="127" t="s">
        <v>528</v>
      </c>
      <c r="I411" s="127" t="s">
        <v>16</v>
      </c>
      <c r="J411" s="127" t="s">
        <v>17</v>
      </c>
      <c r="K411" s="127" t="s">
        <v>512</v>
      </c>
      <c r="L411" s="127" t="s">
        <v>513</v>
      </c>
      <c r="M411" s="134">
        <v>44607</v>
      </c>
      <c r="N411" s="134">
        <v>44634</v>
      </c>
      <c r="O411" s="161">
        <v>1570</v>
      </c>
      <c r="P411" s="133">
        <v>0</v>
      </c>
      <c r="Q411" s="151" t="s">
        <v>1327</v>
      </c>
      <c r="R411" s="125">
        <v>44606</v>
      </c>
      <c r="S411" s="124">
        <f t="shared" si="13"/>
        <v>44613</v>
      </c>
      <c r="T411" s="123">
        <f t="shared" si="14"/>
        <v>4</v>
      </c>
      <c r="U411" s="120">
        <v>14846.11</v>
      </c>
      <c r="V411" s="122" t="s">
        <v>353</v>
      </c>
      <c r="W411" s="120" t="s">
        <v>1326</v>
      </c>
      <c r="X411" s="131">
        <v>2146.3000000000002</v>
      </c>
      <c r="Y411" s="120">
        <v>4</v>
      </c>
      <c r="Z411" s="120" t="s">
        <v>353</v>
      </c>
      <c r="AA411" s="120" t="s">
        <v>353</v>
      </c>
      <c r="AB411" s="120" t="s">
        <v>353</v>
      </c>
      <c r="AC411" s="119" t="s">
        <v>796</v>
      </c>
      <c r="AD411" s="119" t="s">
        <v>353</v>
      </c>
      <c r="AE411" s="119" t="s">
        <v>1325</v>
      </c>
      <c r="AF411" s="119" t="s">
        <v>1102</v>
      </c>
      <c r="AG411" s="118" t="s">
        <v>1028</v>
      </c>
      <c r="AH411" s="117" t="s">
        <v>1017</v>
      </c>
      <c r="AI411" s="117" t="s">
        <v>2521</v>
      </c>
      <c r="AJ411" s="118">
        <v>3</v>
      </c>
      <c r="AK411" s="116" t="s">
        <v>1297</v>
      </c>
      <c r="AL411" s="117">
        <v>5</v>
      </c>
      <c r="AM411" s="117"/>
      <c r="AN411" s="159">
        <v>16443262.570000004</v>
      </c>
      <c r="AO411" s="111">
        <v>44737</v>
      </c>
      <c r="AP411" s="111">
        <v>44737</v>
      </c>
      <c r="AQ411" s="110"/>
      <c r="AR411" s="109">
        <v>6</v>
      </c>
      <c r="AS411" s="109"/>
      <c r="AT411" s="109"/>
      <c r="AU411" s="109"/>
      <c r="AV411" s="109"/>
    </row>
    <row r="412" spans="1:48" s="142" customFormat="1" ht="16.5" customHeight="1">
      <c r="A412" s="128" t="s">
        <v>635</v>
      </c>
      <c r="B412" s="129" t="s">
        <v>636</v>
      </c>
      <c r="C412" s="128">
        <v>435079</v>
      </c>
      <c r="D412" s="127" t="s">
        <v>30</v>
      </c>
      <c r="E412" s="156" t="s">
        <v>637</v>
      </c>
      <c r="F412" s="156" t="s">
        <v>638</v>
      </c>
      <c r="G412" s="127" t="s">
        <v>191</v>
      </c>
      <c r="H412" s="127" t="s">
        <v>531</v>
      </c>
      <c r="I412" s="127" t="s">
        <v>608</v>
      </c>
      <c r="J412" s="127" t="s">
        <v>17</v>
      </c>
      <c r="K412" s="127" t="s">
        <v>512</v>
      </c>
      <c r="L412" s="127" t="s">
        <v>513</v>
      </c>
      <c r="M412" s="158">
        <v>43794</v>
      </c>
      <c r="N412" s="158">
        <v>43824</v>
      </c>
      <c r="O412" s="138">
        <v>299.39999999999998</v>
      </c>
      <c r="P412" s="138">
        <v>3.55</v>
      </c>
      <c r="Q412" s="151" t="s">
        <v>1324</v>
      </c>
      <c r="R412" s="125">
        <v>43824</v>
      </c>
      <c r="S412" s="124">
        <f t="shared" si="13"/>
        <v>43831</v>
      </c>
      <c r="T412" s="123">
        <f t="shared" si="14"/>
        <v>1</v>
      </c>
      <c r="U412" s="120" t="s">
        <v>1323</v>
      </c>
      <c r="V412" s="122" t="s">
        <v>353</v>
      </c>
      <c r="W412" s="120" t="s">
        <v>1309</v>
      </c>
      <c r="X412" s="131">
        <v>2100</v>
      </c>
      <c r="Y412" s="120">
        <v>20</v>
      </c>
      <c r="Z412" s="120" t="s">
        <v>353</v>
      </c>
      <c r="AA412" s="120" t="s">
        <v>353</v>
      </c>
      <c r="AB412" s="120" t="s">
        <v>353</v>
      </c>
      <c r="AC412" s="119" t="s">
        <v>789</v>
      </c>
      <c r="AD412" s="119" t="s">
        <v>353</v>
      </c>
      <c r="AE412" s="119" t="s">
        <v>1322</v>
      </c>
      <c r="AF412" s="119" t="s">
        <v>1109</v>
      </c>
      <c r="AG412" s="118" t="s">
        <v>1028</v>
      </c>
      <c r="AH412" s="117" t="s">
        <v>1020</v>
      </c>
      <c r="AI412" s="117" t="s">
        <v>2521</v>
      </c>
      <c r="AJ412" s="118">
        <v>3</v>
      </c>
      <c r="AK412" s="116"/>
      <c r="AL412" s="117"/>
      <c r="AM412" s="117"/>
      <c r="AN412" s="116"/>
      <c r="AO412" s="111">
        <v>44451</v>
      </c>
      <c r="AP412" s="111" t="s">
        <v>1010</v>
      </c>
      <c r="AQ412" s="110"/>
      <c r="AR412" s="111" t="s">
        <v>1010</v>
      </c>
      <c r="AS412" s="109"/>
      <c r="AT412" s="109"/>
      <c r="AU412" s="109"/>
      <c r="AV412" s="109"/>
    </row>
    <row r="413" spans="1:48" s="142" customFormat="1" ht="16.5" customHeight="1">
      <c r="A413" s="128" t="s">
        <v>639</v>
      </c>
      <c r="B413" s="129" t="s">
        <v>640</v>
      </c>
      <c r="C413" s="128">
        <v>435079</v>
      </c>
      <c r="D413" s="127" t="s">
        <v>30</v>
      </c>
      <c r="E413" s="156" t="s">
        <v>637</v>
      </c>
      <c r="F413" s="156">
        <v>8461345</v>
      </c>
      <c r="G413" s="127" t="s">
        <v>191</v>
      </c>
      <c r="H413" s="127" t="s">
        <v>531</v>
      </c>
      <c r="I413" s="127" t="s">
        <v>608</v>
      </c>
      <c r="J413" s="127" t="s">
        <v>17</v>
      </c>
      <c r="K413" s="127" t="s">
        <v>512</v>
      </c>
      <c r="L413" s="127" t="s">
        <v>513</v>
      </c>
      <c r="M413" s="158">
        <v>44586</v>
      </c>
      <c r="N413" s="158">
        <v>44617</v>
      </c>
      <c r="O413" s="160">
        <v>249.15</v>
      </c>
      <c r="P413" s="160">
        <v>9.85</v>
      </c>
      <c r="Q413" s="125">
        <v>43794</v>
      </c>
      <c r="R413" s="125">
        <v>43824</v>
      </c>
      <c r="S413" s="124">
        <f t="shared" si="13"/>
        <v>43831</v>
      </c>
      <c r="T413" s="123">
        <f t="shared" si="14"/>
        <v>1</v>
      </c>
      <c r="U413" s="120" t="s">
        <v>1321</v>
      </c>
      <c r="V413" s="122" t="s">
        <v>353</v>
      </c>
      <c r="W413" s="120" t="s">
        <v>1309</v>
      </c>
      <c r="X413" s="131">
        <v>2322</v>
      </c>
      <c r="Y413" s="120">
        <v>20</v>
      </c>
      <c r="Z413" s="120" t="s">
        <v>353</v>
      </c>
      <c r="AA413" s="120" t="s">
        <v>353</v>
      </c>
      <c r="AB413" s="120" t="s">
        <v>353</v>
      </c>
      <c r="AC413" s="119" t="s">
        <v>789</v>
      </c>
      <c r="AD413" s="119" t="s">
        <v>353</v>
      </c>
      <c r="AE413" s="119" t="s">
        <v>1320</v>
      </c>
      <c r="AF413" s="119" t="s">
        <v>1109</v>
      </c>
      <c r="AG413" s="118" t="s">
        <v>1028</v>
      </c>
      <c r="AH413" s="117" t="s">
        <v>1020</v>
      </c>
      <c r="AI413" s="117" t="s">
        <v>2521</v>
      </c>
      <c r="AJ413" s="118">
        <v>3</v>
      </c>
      <c r="AK413" s="116"/>
      <c r="AL413" s="117"/>
      <c r="AM413" s="117"/>
      <c r="AN413" s="116"/>
      <c r="AO413" s="111">
        <v>44416</v>
      </c>
      <c r="AP413" s="111" t="s">
        <v>1010</v>
      </c>
      <c r="AQ413" s="110"/>
      <c r="AR413" s="111" t="s">
        <v>1010</v>
      </c>
      <c r="AS413" s="109"/>
      <c r="AT413" s="109"/>
      <c r="AU413" s="109"/>
      <c r="AV413" s="109"/>
    </row>
    <row r="414" spans="1:48" s="142" customFormat="1" ht="16.5" customHeight="1">
      <c r="A414" s="128" t="s">
        <v>641</v>
      </c>
      <c r="B414" s="129" t="s">
        <v>642</v>
      </c>
      <c r="C414" s="128">
        <v>435079</v>
      </c>
      <c r="D414" s="127" t="s">
        <v>30</v>
      </c>
      <c r="E414" s="156" t="s">
        <v>637</v>
      </c>
      <c r="F414" s="156">
        <v>8461345</v>
      </c>
      <c r="G414" s="127" t="s">
        <v>191</v>
      </c>
      <c r="H414" s="127" t="s">
        <v>531</v>
      </c>
      <c r="I414" s="127" t="s">
        <v>608</v>
      </c>
      <c r="J414" s="127" t="s">
        <v>17</v>
      </c>
      <c r="K414" s="127" t="s">
        <v>512</v>
      </c>
      <c r="L414" s="127" t="s">
        <v>513</v>
      </c>
      <c r="M414" s="155">
        <v>44311</v>
      </c>
      <c r="N414" s="155">
        <v>44341</v>
      </c>
      <c r="O414" s="120" t="s">
        <v>353</v>
      </c>
      <c r="P414" s="133" t="s">
        <v>353</v>
      </c>
      <c r="Q414" s="125">
        <v>43794</v>
      </c>
      <c r="R414" s="125">
        <v>43824</v>
      </c>
      <c r="S414" s="124">
        <f t="shared" si="13"/>
        <v>43831</v>
      </c>
      <c r="T414" s="123">
        <f t="shared" si="14"/>
        <v>1</v>
      </c>
      <c r="U414" s="120" t="s">
        <v>1319</v>
      </c>
      <c r="V414" s="122" t="s">
        <v>353</v>
      </c>
      <c r="W414" s="120" t="s">
        <v>1309</v>
      </c>
      <c r="X414" s="131">
        <v>3200</v>
      </c>
      <c r="Y414" s="120">
        <v>20</v>
      </c>
      <c r="Z414" s="120" t="s">
        <v>353</v>
      </c>
      <c r="AA414" s="120" t="s">
        <v>353</v>
      </c>
      <c r="AB414" s="120" t="s">
        <v>353</v>
      </c>
      <c r="AC414" s="119" t="s">
        <v>789</v>
      </c>
      <c r="AD414" s="119" t="s">
        <v>353</v>
      </c>
      <c r="AE414" s="119" t="s">
        <v>1318</v>
      </c>
      <c r="AF414" s="119" t="s">
        <v>1040</v>
      </c>
      <c r="AG414" s="118" t="s">
        <v>1028</v>
      </c>
      <c r="AH414" s="117" t="s">
        <v>1017</v>
      </c>
      <c r="AI414" s="117" t="s">
        <v>2521</v>
      </c>
      <c r="AJ414" s="118">
        <v>3</v>
      </c>
      <c r="AK414" s="116"/>
      <c r="AL414" s="117"/>
      <c r="AM414" s="117"/>
      <c r="AN414" s="116"/>
      <c r="AO414" s="111">
        <v>45726</v>
      </c>
      <c r="AP414" s="111">
        <v>45726</v>
      </c>
      <c r="AQ414" s="110"/>
      <c r="AR414" s="109">
        <v>12</v>
      </c>
      <c r="AS414" s="109"/>
      <c r="AT414" s="109"/>
      <c r="AU414" s="109"/>
      <c r="AV414" s="109"/>
    </row>
    <row r="415" spans="1:48" s="142" customFormat="1" ht="16.5" customHeight="1">
      <c r="A415" s="128" t="s">
        <v>643</v>
      </c>
      <c r="B415" s="129" t="s">
        <v>644</v>
      </c>
      <c r="C415" s="128">
        <v>435079</v>
      </c>
      <c r="D415" s="127" t="s">
        <v>30</v>
      </c>
      <c r="E415" s="156" t="s">
        <v>637</v>
      </c>
      <c r="F415" s="156">
        <v>8461345</v>
      </c>
      <c r="G415" s="127" t="s">
        <v>191</v>
      </c>
      <c r="H415" s="127" t="s">
        <v>531</v>
      </c>
      <c r="I415" s="127" t="s">
        <v>608</v>
      </c>
      <c r="J415" s="127" t="s">
        <v>17</v>
      </c>
      <c r="K415" s="127" t="s">
        <v>512</v>
      </c>
      <c r="L415" s="127" t="s">
        <v>513</v>
      </c>
      <c r="M415" s="158">
        <v>43794</v>
      </c>
      <c r="N415" s="158">
        <v>43824</v>
      </c>
      <c r="O415" s="138">
        <v>205.8</v>
      </c>
      <c r="P415" s="138">
        <v>3.55</v>
      </c>
      <c r="Q415" s="125">
        <v>43794</v>
      </c>
      <c r="R415" s="125">
        <v>43824</v>
      </c>
      <c r="S415" s="124">
        <f t="shared" si="13"/>
        <v>43831</v>
      </c>
      <c r="T415" s="123">
        <f t="shared" si="14"/>
        <v>1</v>
      </c>
      <c r="U415" s="120" t="s">
        <v>1317</v>
      </c>
      <c r="V415" s="122" t="s">
        <v>353</v>
      </c>
      <c r="W415" s="120" t="s">
        <v>1309</v>
      </c>
      <c r="X415" s="131">
        <v>1715</v>
      </c>
      <c r="Y415" s="120">
        <v>20</v>
      </c>
      <c r="Z415" s="120" t="s">
        <v>353</v>
      </c>
      <c r="AA415" s="120" t="s">
        <v>353</v>
      </c>
      <c r="AB415" s="120" t="s">
        <v>353</v>
      </c>
      <c r="AC415" s="119" t="s">
        <v>789</v>
      </c>
      <c r="AD415" s="119" t="s">
        <v>353</v>
      </c>
      <c r="AE415" s="119" t="s">
        <v>1316</v>
      </c>
      <c r="AF415" s="119" t="s">
        <v>1109</v>
      </c>
      <c r="AG415" s="118" t="s">
        <v>1028</v>
      </c>
      <c r="AH415" s="117" t="s">
        <v>1020</v>
      </c>
      <c r="AI415" s="117" t="s">
        <v>2521</v>
      </c>
      <c r="AJ415" s="118">
        <v>3</v>
      </c>
      <c r="AK415" s="116"/>
      <c r="AL415" s="117"/>
      <c r="AM415" s="117"/>
      <c r="AN415" s="116"/>
      <c r="AO415" s="111">
        <v>45076</v>
      </c>
      <c r="AP415" s="111">
        <v>45076</v>
      </c>
      <c r="AQ415" s="110"/>
      <c r="AR415" s="109" t="s">
        <v>1010</v>
      </c>
      <c r="AS415" s="109"/>
      <c r="AT415" s="109"/>
      <c r="AU415" s="109"/>
      <c r="AV415" s="109"/>
    </row>
    <row r="416" spans="1:48" s="142" customFormat="1" ht="16.5" customHeight="1">
      <c r="A416" s="128" t="s">
        <v>645</v>
      </c>
      <c r="B416" s="129" t="s">
        <v>646</v>
      </c>
      <c r="C416" s="128">
        <v>435079</v>
      </c>
      <c r="D416" s="127" t="s">
        <v>30</v>
      </c>
      <c r="E416" s="156" t="s">
        <v>637</v>
      </c>
      <c r="F416" s="156">
        <v>8461345</v>
      </c>
      <c r="G416" s="127" t="s">
        <v>191</v>
      </c>
      <c r="H416" s="127" t="s">
        <v>531</v>
      </c>
      <c r="I416" s="127" t="s">
        <v>608</v>
      </c>
      <c r="J416" s="127" t="s">
        <v>17</v>
      </c>
      <c r="K416" s="127" t="s">
        <v>512</v>
      </c>
      <c r="L416" s="127" t="s">
        <v>513</v>
      </c>
      <c r="M416" s="158">
        <v>44586</v>
      </c>
      <c r="N416" s="158">
        <v>44617</v>
      </c>
      <c r="O416" s="160">
        <v>508</v>
      </c>
      <c r="P416" s="160">
        <v>9.69</v>
      </c>
      <c r="Q416" s="125">
        <v>43794</v>
      </c>
      <c r="R416" s="125">
        <v>43824</v>
      </c>
      <c r="S416" s="124">
        <f t="shared" si="13"/>
        <v>43831</v>
      </c>
      <c r="T416" s="123">
        <f t="shared" si="14"/>
        <v>1</v>
      </c>
      <c r="U416" s="120" t="s">
        <v>1314</v>
      </c>
      <c r="V416" s="122" t="s">
        <v>353</v>
      </c>
      <c r="W416" s="120" t="s">
        <v>1134</v>
      </c>
      <c r="X416" s="131">
        <v>2233.1</v>
      </c>
      <c r="Y416" s="120">
        <v>20</v>
      </c>
      <c r="Z416" s="120" t="s">
        <v>353</v>
      </c>
      <c r="AA416" s="120" t="s">
        <v>353</v>
      </c>
      <c r="AB416" s="120" t="s">
        <v>353</v>
      </c>
      <c r="AC416" s="119" t="s">
        <v>789</v>
      </c>
      <c r="AD416" s="119" t="s">
        <v>353</v>
      </c>
      <c r="AE416" s="119" t="s">
        <v>1315</v>
      </c>
      <c r="AF416" s="119" t="s">
        <v>1040</v>
      </c>
      <c r="AG416" s="118" t="s">
        <v>1028</v>
      </c>
      <c r="AH416" s="117" t="s">
        <v>1017</v>
      </c>
      <c r="AI416" s="117" t="s">
        <v>2521</v>
      </c>
      <c r="AJ416" s="118">
        <v>3</v>
      </c>
      <c r="AK416" s="116"/>
      <c r="AL416" s="117"/>
      <c r="AM416" s="117"/>
      <c r="AN416" s="116"/>
      <c r="AO416" s="111">
        <v>45977</v>
      </c>
      <c r="AP416" s="111">
        <v>45977</v>
      </c>
      <c r="AQ416" s="110"/>
      <c r="AR416" s="109">
        <v>12</v>
      </c>
      <c r="AS416" s="109"/>
      <c r="AT416" s="109"/>
      <c r="AU416" s="109"/>
      <c r="AV416" s="109"/>
    </row>
    <row r="417" spans="1:48" s="142" customFormat="1" ht="16.5" customHeight="1">
      <c r="A417" s="128" t="s">
        <v>647</v>
      </c>
      <c r="B417" s="129" t="s">
        <v>648</v>
      </c>
      <c r="C417" s="128">
        <v>435079</v>
      </c>
      <c r="D417" s="127" t="s">
        <v>30</v>
      </c>
      <c r="E417" s="156" t="s">
        <v>637</v>
      </c>
      <c r="F417" s="156">
        <v>8461345</v>
      </c>
      <c r="G417" s="127" t="s">
        <v>191</v>
      </c>
      <c r="H417" s="127" t="s">
        <v>531</v>
      </c>
      <c r="I417" s="127" t="s">
        <v>608</v>
      </c>
      <c r="J417" s="127" t="s">
        <v>17</v>
      </c>
      <c r="K417" s="127" t="s">
        <v>512</v>
      </c>
      <c r="L417" s="127" t="s">
        <v>513</v>
      </c>
      <c r="M417" s="158">
        <v>44586</v>
      </c>
      <c r="N417" s="158">
        <v>44617</v>
      </c>
      <c r="O417" s="160">
        <v>463.21</v>
      </c>
      <c r="P417" s="160">
        <v>9.42</v>
      </c>
      <c r="Q417" s="125">
        <v>43794</v>
      </c>
      <c r="R417" s="125">
        <v>43824</v>
      </c>
      <c r="S417" s="124">
        <f t="shared" si="13"/>
        <v>43831</v>
      </c>
      <c r="T417" s="123">
        <f t="shared" si="14"/>
        <v>1</v>
      </c>
      <c r="U417" s="120" t="s">
        <v>1314</v>
      </c>
      <c r="V417" s="122" t="s">
        <v>353</v>
      </c>
      <c r="W417" s="120" t="s">
        <v>1309</v>
      </c>
      <c r="X417" s="121">
        <v>3010</v>
      </c>
      <c r="Y417" s="120">
        <v>20</v>
      </c>
      <c r="Z417" s="120" t="s">
        <v>353</v>
      </c>
      <c r="AA417" s="120" t="s">
        <v>353</v>
      </c>
      <c r="AB417" s="120" t="s">
        <v>353</v>
      </c>
      <c r="AC417" s="119" t="s">
        <v>789</v>
      </c>
      <c r="AD417" s="119" t="s">
        <v>353</v>
      </c>
      <c r="AE417" s="119" t="s">
        <v>1312</v>
      </c>
      <c r="AF417" s="119" t="s">
        <v>1067</v>
      </c>
      <c r="AG417" s="118" t="s">
        <v>1063</v>
      </c>
      <c r="AH417" s="117" t="s">
        <v>1020</v>
      </c>
      <c r="AI417" s="117" t="s">
        <v>2521</v>
      </c>
      <c r="AJ417" s="118">
        <v>3</v>
      </c>
      <c r="AK417" s="116"/>
      <c r="AL417" s="117"/>
      <c r="AM417" s="117"/>
      <c r="AN417" s="116"/>
      <c r="AO417" s="111">
        <v>42581</v>
      </c>
      <c r="AP417" s="111" t="s">
        <v>1010</v>
      </c>
      <c r="AQ417" s="110" t="s">
        <v>1035</v>
      </c>
      <c r="AR417" s="109" t="s">
        <v>1010</v>
      </c>
      <c r="AS417" s="109"/>
      <c r="AT417" s="109"/>
      <c r="AU417" s="109"/>
      <c r="AV417" s="109"/>
    </row>
    <row r="418" spans="1:48" s="142" customFormat="1" ht="16.5" customHeight="1">
      <c r="A418" s="128" t="s">
        <v>649</v>
      </c>
      <c r="B418" s="129" t="s">
        <v>650</v>
      </c>
      <c r="C418" s="128">
        <v>435079</v>
      </c>
      <c r="D418" s="127" t="s">
        <v>30</v>
      </c>
      <c r="E418" s="156" t="s">
        <v>637</v>
      </c>
      <c r="F418" s="156">
        <v>8461345</v>
      </c>
      <c r="G418" s="127" t="s">
        <v>191</v>
      </c>
      <c r="H418" s="127" t="s">
        <v>531</v>
      </c>
      <c r="I418" s="127" t="s">
        <v>608</v>
      </c>
      <c r="J418" s="127" t="s">
        <v>17</v>
      </c>
      <c r="K418" s="127" t="s">
        <v>512</v>
      </c>
      <c r="L418" s="127" t="s">
        <v>513</v>
      </c>
      <c r="M418" s="158">
        <v>44586</v>
      </c>
      <c r="N418" s="158">
        <v>44617</v>
      </c>
      <c r="O418" s="160">
        <v>318.10000000000002</v>
      </c>
      <c r="P418" s="160">
        <v>9.51</v>
      </c>
      <c r="Q418" s="125">
        <v>43794</v>
      </c>
      <c r="R418" s="125">
        <v>43824</v>
      </c>
      <c r="S418" s="124">
        <f t="shared" si="13"/>
        <v>43831</v>
      </c>
      <c r="T418" s="123">
        <f t="shared" si="14"/>
        <v>1</v>
      </c>
      <c r="U418" s="120" t="s">
        <v>1313</v>
      </c>
      <c r="V418" s="122" t="s">
        <v>353</v>
      </c>
      <c r="W418" s="120" t="s">
        <v>1309</v>
      </c>
      <c r="X418" s="121">
        <v>2510</v>
      </c>
      <c r="Y418" s="120">
        <v>20</v>
      </c>
      <c r="Z418" s="120" t="s">
        <v>353</v>
      </c>
      <c r="AA418" s="120" t="s">
        <v>353</v>
      </c>
      <c r="AB418" s="120" t="s">
        <v>353</v>
      </c>
      <c r="AC418" s="119" t="s">
        <v>789</v>
      </c>
      <c r="AD418" s="119" t="s">
        <v>353</v>
      </c>
      <c r="AE418" s="119" t="s">
        <v>1312</v>
      </c>
      <c r="AF418" s="119" t="s">
        <v>1067</v>
      </c>
      <c r="AG418" s="118" t="s">
        <v>1063</v>
      </c>
      <c r="AH418" s="117" t="s">
        <v>1020</v>
      </c>
      <c r="AI418" s="117" t="s">
        <v>2521</v>
      </c>
      <c r="AJ418" s="118">
        <v>3</v>
      </c>
      <c r="AK418" s="116"/>
      <c r="AL418" s="117"/>
      <c r="AM418" s="117"/>
      <c r="AN418" s="116"/>
      <c r="AO418" s="111">
        <v>42581</v>
      </c>
      <c r="AP418" s="111" t="s">
        <v>1010</v>
      </c>
      <c r="AQ418" s="110" t="s">
        <v>1035</v>
      </c>
      <c r="AR418" s="109" t="s">
        <v>1010</v>
      </c>
      <c r="AS418" s="109"/>
      <c r="AT418" s="109"/>
      <c r="AU418" s="109"/>
      <c r="AV418" s="109"/>
    </row>
    <row r="419" spans="1:48" s="142" customFormat="1" ht="16.5" customHeight="1">
      <c r="A419" s="128" t="s">
        <v>651</v>
      </c>
      <c r="B419" s="129" t="s">
        <v>652</v>
      </c>
      <c r="C419" s="128">
        <v>435079</v>
      </c>
      <c r="D419" s="127" t="s">
        <v>30</v>
      </c>
      <c r="E419" s="156" t="s">
        <v>637</v>
      </c>
      <c r="F419" s="156">
        <v>8461345</v>
      </c>
      <c r="G419" s="127" t="s">
        <v>191</v>
      </c>
      <c r="H419" s="127" t="s">
        <v>531</v>
      </c>
      <c r="I419" s="127" t="s">
        <v>608</v>
      </c>
      <c r="J419" s="127" t="s">
        <v>17</v>
      </c>
      <c r="K419" s="127" t="s">
        <v>512</v>
      </c>
      <c r="L419" s="127" t="s">
        <v>513</v>
      </c>
      <c r="M419" s="158">
        <v>43794</v>
      </c>
      <c r="N419" s="158">
        <v>43824</v>
      </c>
      <c r="O419" s="138">
        <v>325.83600000000001</v>
      </c>
      <c r="P419" s="138">
        <v>3.55</v>
      </c>
      <c r="Q419" s="125">
        <v>43794</v>
      </c>
      <c r="R419" s="125">
        <v>43824</v>
      </c>
      <c r="S419" s="124">
        <f t="shared" si="13"/>
        <v>43831</v>
      </c>
      <c r="T419" s="123">
        <f t="shared" si="14"/>
        <v>1</v>
      </c>
      <c r="U419" s="120" t="s">
        <v>1311</v>
      </c>
      <c r="V419" s="122" t="s">
        <v>353</v>
      </c>
      <c r="W419" s="120" t="s">
        <v>1309</v>
      </c>
      <c r="X419" s="121">
        <v>2415</v>
      </c>
      <c r="Y419" s="120">
        <v>20</v>
      </c>
      <c r="Z419" s="120" t="s">
        <v>353</v>
      </c>
      <c r="AA419" s="120" t="s">
        <v>353</v>
      </c>
      <c r="AB419" s="120" t="s">
        <v>353</v>
      </c>
      <c r="AC419" s="119" t="s">
        <v>789</v>
      </c>
      <c r="AD419" s="119" t="s">
        <v>353</v>
      </c>
      <c r="AE419" s="119" t="s">
        <v>1308</v>
      </c>
      <c r="AF419" s="119" t="s">
        <v>1109</v>
      </c>
      <c r="AG419" s="118" t="s">
        <v>1063</v>
      </c>
      <c r="AH419" s="117" t="s">
        <v>1020</v>
      </c>
      <c r="AI419" s="117" t="s">
        <v>2521</v>
      </c>
      <c r="AJ419" s="118">
        <v>3</v>
      </c>
      <c r="AK419" s="116"/>
      <c r="AL419" s="117"/>
      <c r="AM419" s="117"/>
      <c r="AN419" s="116"/>
      <c r="AO419" s="111">
        <v>42953</v>
      </c>
      <c r="AP419" s="111" t="s">
        <v>1010</v>
      </c>
      <c r="AQ419" s="110" t="s">
        <v>1035</v>
      </c>
      <c r="AR419" s="109" t="s">
        <v>1010</v>
      </c>
      <c r="AS419" s="109"/>
      <c r="AT419" s="109"/>
      <c r="AU419" s="109"/>
      <c r="AV419" s="109"/>
    </row>
    <row r="420" spans="1:48" s="142" customFormat="1" ht="16.5" customHeight="1">
      <c r="A420" s="128" t="s">
        <v>653</v>
      </c>
      <c r="B420" s="129" t="s">
        <v>654</v>
      </c>
      <c r="C420" s="128">
        <v>435079</v>
      </c>
      <c r="D420" s="127" t="s">
        <v>30</v>
      </c>
      <c r="E420" s="156" t="s">
        <v>637</v>
      </c>
      <c r="F420" s="156">
        <v>8461345</v>
      </c>
      <c r="G420" s="127" t="s">
        <v>191</v>
      </c>
      <c r="H420" s="127" t="s">
        <v>531</v>
      </c>
      <c r="I420" s="127" t="s">
        <v>608</v>
      </c>
      <c r="J420" s="127" t="s">
        <v>17</v>
      </c>
      <c r="K420" s="127" t="s">
        <v>512</v>
      </c>
      <c r="L420" s="127" t="s">
        <v>513</v>
      </c>
      <c r="M420" s="158">
        <v>43794</v>
      </c>
      <c r="N420" s="158">
        <v>43824</v>
      </c>
      <c r="O420" s="138">
        <v>369.04599999999999</v>
      </c>
      <c r="P420" s="138">
        <v>3.55</v>
      </c>
      <c r="Q420" s="125">
        <v>43794</v>
      </c>
      <c r="R420" s="125">
        <v>43824</v>
      </c>
      <c r="S420" s="124">
        <f t="shared" si="13"/>
        <v>43831</v>
      </c>
      <c r="T420" s="123">
        <f t="shared" si="14"/>
        <v>1</v>
      </c>
      <c r="U420" s="120" t="s">
        <v>1310</v>
      </c>
      <c r="V420" s="122" t="s">
        <v>353</v>
      </c>
      <c r="W420" s="120" t="s">
        <v>1309</v>
      </c>
      <c r="X420" s="121">
        <v>2710</v>
      </c>
      <c r="Y420" s="120">
        <v>20</v>
      </c>
      <c r="Z420" s="120" t="s">
        <v>353</v>
      </c>
      <c r="AA420" s="120" t="s">
        <v>353</v>
      </c>
      <c r="AB420" s="120" t="s">
        <v>353</v>
      </c>
      <c r="AC420" s="119" t="s">
        <v>789</v>
      </c>
      <c r="AD420" s="119" t="s">
        <v>353</v>
      </c>
      <c r="AE420" s="119" t="s">
        <v>1308</v>
      </c>
      <c r="AF420" s="119" t="s">
        <v>1109</v>
      </c>
      <c r="AG420" s="118" t="s">
        <v>1063</v>
      </c>
      <c r="AH420" s="117" t="s">
        <v>1020</v>
      </c>
      <c r="AI420" s="117" t="s">
        <v>2521</v>
      </c>
      <c r="AJ420" s="118">
        <v>3</v>
      </c>
      <c r="AK420" s="116"/>
      <c r="AL420" s="117"/>
      <c r="AM420" s="117"/>
      <c r="AN420" s="116"/>
      <c r="AO420" s="111">
        <v>42953</v>
      </c>
      <c r="AP420" s="111" t="s">
        <v>1010</v>
      </c>
      <c r="AQ420" s="110" t="s">
        <v>1035</v>
      </c>
      <c r="AR420" s="109" t="s">
        <v>1010</v>
      </c>
      <c r="AS420" s="109"/>
      <c r="AT420" s="109"/>
      <c r="AU420" s="109"/>
      <c r="AV420" s="109"/>
    </row>
    <row r="421" spans="1:48" s="142" customFormat="1" ht="16.5" customHeight="1">
      <c r="A421" s="128" t="s">
        <v>1307</v>
      </c>
      <c r="B421" s="129" t="s">
        <v>655</v>
      </c>
      <c r="C421" s="128">
        <v>447014</v>
      </c>
      <c r="D421" s="127" t="s">
        <v>656</v>
      </c>
      <c r="E421" s="127" t="s">
        <v>1306</v>
      </c>
      <c r="F421" s="127">
        <v>7764839</v>
      </c>
      <c r="G421" s="127" t="s">
        <v>519</v>
      </c>
      <c r="H421" s="127" t="s">
        <v>528</v>
      </c>
      <c r="I421" s="127" t="s">
        <v>16</v>
      </c>
      <c r="J421" s="127" t="s">
        <v>17</v>
      </c>
      <c r="K421" s="127" t="s">
        <v>512</v>
      </c>
      <c r="L421" s="127" t="s">
        <v>513</v>
      </c>
      <c r="M421" s="134">
        <v>44669</v>
      </c>
      <c r="N421" s="134">
        <v>44698</v>
      </c>
      <c r="O421" s="133">
        <v>613.29999999999995</v>
      </c>
      <c r="P421" s="133">
        <v>0</v>
      </c>
      <c r="Q421" s="125">
        <v>44470</v>
      </c>
      <c r="R421" s="125">
        <v>44500</v>
      </c>
      <c r="S421" s="124">
        <f t="shared" si="13"/>
        <v>44507</v>
      </c>
      <c r="T421" s="123">
        <f t="shared" si="14"/>
        <v>2</v>
      </c>
      <c r="U421" s="131">
        <v>4050.07</v>
      </c>
      <c r="V421" s="122" t="s">
        <v>353</v>
      </c>
      <c r="W421" s="132">
        <v>44359</v>
      </c>
      <c r="X421" s="120">
        <v>3800</v>
      </c>
      <c r="Y421" s="120">
        <v>18</v>
      </c>
      <c r="Z421" s="120" t="s">
        <v>353</v>
      </c>
      <c r="AA421" s="120" t="s">
        <v>353</v>
      </c>
      <c r="AB421" s="120" t="s">
        <v>353</v>
      </c>
      <c r="AC421" s="119" t="s">
        <v>796</v>
      </c>
      <c r="AD421" s="119" t="s">
        <v>353</v>
      </c>
      <c r="AE421" s="119" t="s">
        <v>1305</v>
      </c>
      <c r="AF421" s="119" t="s">
        <v>1304</v>
      </c>
      <c r="AG421" s="118" t="s">
        <v>1028</v>
      </c>
      <c r="AH421" s="117" t="s">
        <v>1017</v>
      </c>
      <c r="AI421" s="117" t="s">
        <v>2521</v>
      </c>
      <c r="AJ421" s="118">
        <v>3</v>
      </c>
      <c r="AK421" s="116" t="s">
        <v>1297</v>
      </c>
      <c r="AL421" s="117">
        <v>2</v>
      </c>
      <c r="AM421" s="117"/>
      <c r="AN421" s="159">
        <v>28381218.530000001</v>
      </c>
      <c r="AO421" s="111">
        <v>44664</v>
      </c>
      <c r="AP421" s="111">
        <v>44664</v>
      </c>
      <c r="AQ421" s="110"/>
      <c r="AR421" s="109">
        <v>6</v>
      </c>
      <c r="AS421" s="109"/>
      <c r="AT421" s="109"/>
      <c r="AU421" s="109"/>
      <c r="AV421" s="109"/>
    </row>
    <row r="422" spans="1:48" s="142" customFormat="1" ht="16.5" customHeight="1">
      <c r="A422" s="128" t="s">
        <v>1307</v>
      </c>
      <c r="B422" s="129" t="s">
        <v>657</v>
      </c>
      <c r="C422" s="128">
        <v>447014</v>
      </c>
      <c r="D422" s="127" t="s">
        <v>656</v>
      </c>
      <c r="E422" s="127" t="s">
        <v>1306</v>
      </c>
      <c r="F422" s="127">
        <v>7764839</v>
      </c>
      <c r="G422" s="127" t="s">
        <v>519</v>
      </c>
      <c r="H422" s="127" t="s">
        <v>528</v>
      </c>
      <c r="I422" s="127" t="s">
        <v>16</v>
      </c>
      <c r="J422" s="127" t="s">
        <v>17</v>
      </c>
      <c r="K422" s="127" t="s">
        <v>512</v>
      </c>
      <c r="L422" s="127" t="s">
        <v>513</v>
      </c>
      <c r="M422" s="152">
        <v>44669</v>
      </c>
      <c r="N422" s="152">
        <v>44698</v>
      </c>
      <c r="O422" s="126">
        <v>613.29999999999995</v>
      </c>
      <c r="P422" s="126">
        <v>0</v>
      </c>
      <c r="Q422" s="125">
        <v>44470</v>
      </c>
      <c r="R422" s="125">
        <v>44500</v>
      </c>
      <c r="S422" s="124">
        <f t="shared" si="13"/>
        <v>44507</v>
      </c>
      <c r="T422" s="123">
        <f t="shared" si="14"/>
        <v>2</v>
      </c>
      <c r="U422" s="131">
        <v>3869.66</v>
      </c>
      <c r="V422" s="122" t="s">
        <v>353</v>
      </c>
      <c r="W422" s="132">
        <v>44359</v>
      </c>
      <c r="X422" s="131">
        <v>3666.14</v>
      </c>
      <c r="Y422" s="120">
        <v>4</v>
      </c>
      <c r="Z422" s="120" t="s">
        <v>353</v>
      </c>
      <c r="AA422" s="120" t="s">
        <v>353</v>
      </c>
      <c r="AB422" s="120" t="s">
        <v>353</v>
      </c>
      <c r="AC422" s="119" t="s">
        <v>796</v>
      </c>
      <c r="AD422" s="119" t="s">
        <v>353</v>
      </c>
      <c r="AE422" s="119" t="s">
        <v>1305</v>
      </c>
      <c r="AF422" s="119" t="s">
        <v>1304</v>
      </c>
      <c r="AG422" s="118" t="s">
        <v>1028</v>
      </c>
      <c r="AH422" s="117" t="s">
        <v>1017</v>
      </c>
      <c r="AI422" s="117" t="s">
        <v>2521</v>
      </c>
      <c r="AJ422" s="118">
        <v>3</v>
      </c>
      <c r="AK422" s="116" t="s">
        <v>1297</v>
      </c>
      <c r="AL422" s="117">
        <v>2</v>
      </c>
      <c r="AM422" s="117"/>
      <c r="AN422" s="159">
        <v>28381218.530000001</v>
      </c>
      <c r="AO422" s="111">
        <v>44664</v>
      </c>
      <c r="AP422" s="111">
        <v>44664</v>
      </c>
      <c r="AQ422" s="110"/>
      <c r="AR422" s="109">
        <v>6</v>
      </c>
      <c r="AS422" s="109"/>
      <c r="AT422" s="109"/>
      <c r="AU422" s="109"/>
      <c r="AV422" s="109"/>
    </row>
    <row r="423" spans="1:48" s="142" customFormat="1" ht="16.5" customHeight="1">
      <c r="A423" s="128" t="s">
        <v>658</v>
      </c>
      <c r="B423" s="129" t="s">
        <v>659</v>
      </c>
      <c r="C423" s="128">
        <v>447014</v>
      </c>
      <c r="D423" s="127" t="s">
        <v>13</v>
      </c>
      <c r="E423" s="127">
        <v>0</v>
      </c>
      <c r="F423" s="127" t="s">
        <v>1303</v>
      </c>
      <c r="G423" s="127" t="s">
        <v>519</v>
      </c>
      <c r="H423" s="127" t="s">
        <v>528</v>
      </c>
      <c r="I423" s="127" t="s">
        <v>16</v>
      </c>
      <c r="J423" s="127" t="s">
        <v>17</v>
      </c>
      <c r="K423" s="127" t="s">
        <v>512</v>
      </c>
      <c r="L423" s="127" t="s">
        <v>513</v>
      </c>
      <c r="M423" s="126" t="s">
        <v>1302</v>
      </c>
      <c r="N423" s="126" t="s">
        <v>1301</v>
      </c>
      <c r="O423" s="126">
        <v>420.7</v>
      </c>
      <c r="P423" s="126">
        <v>9</v>
      </c>
      <c r="Q423" s="136">
        <v>44246</v>
      </c>
      <c r="R423" s="136">
        <v>44638</v>
      </c>
      <c r="S423" s="124">
        <f t="shared" si="13"/>
        <v>44645</v>
      </c>
      <c r="T423" s="123">
        <f t="shared" si="14"/>
        <v>4</v>
      </c>
      <c r="U423" s="120">
        <v>3345.65</v>
      </c>
      <c r="V423" s="122" t="s">
        <v>353</v>
      </c>
      <c r="W423" s="132">
        <v>44685</v>
      </c>
      <c r="X423" s="131">
        <v>2628</v>
      </c>
      <c r="Y423" s="120">
        <v>2</v>
      </c>
      <c r="Z423" s="120" t="s">
        <v>353</v>
      </c>
      <c r="AA423" s="120" t="s">
        <v>353</v>
      </c>
      <c r="AB423" s="120" t="s">
        <v>353</v>
      </c>
      <c r="AC423" s="119" t="s">
        <v>796</v>
      </c>
      <c r="AD423" s="119" t="s">
        <v>353</v>
      </c>
      <c r="AE423" s="119" t="s">
        <v>1299</v>
      </c>
      <c r="AF423" s="119" t="s">
        <v>1298</v>
      </c>
      <c r="AG423" s="118" t="s">
        <v>1028</v>
      </c>
      <c r="AH423" s="117" t="s">
        <v>1017</v>
      </c>
      <c r="AI423" s="117" t="s">
        <v>2521</v>
      </c>
      <c r="AJ423" s="118">
        <v>3</v>
      </c>
      <c r="AK423" s="116" t="s">
        <v>1297</v>
      </c>
      <c r="AL423" s="117">
        <v>1</v>
      </c>
      <c r="AM423" s="117"/>
      <c r="AN423" s="159">
        <v>64453837.5</v>
      </c>
      <c r="AO423" s="111">
        <v>44739</v>
      </c>
      <c r="AP423" s="111">
        <v>44739</v>
      </c>
      <c r="AQ423" s="110"/>
      <c r="AR423" s="109">
        <v>6</v>
      </c>
      <c r="AS423" s="109"/>
      <c r="AT423" s="109"/>
      <c r="AU423" s="109"/>
      <c r="AV423" s="109"/>
    </row>
    <row r="424" spans="1:48" s="142" customFormat="1" ht="16.5" customHeight="1">
      <c r="A424" s="128" t="s">
        <v>658</v>
      </c>
      <c r="B424" s="129" t="s">
        <v>660</v>
      </c>
      <c r="C424" s="128">
        <v>447014</v>
      </c>
      <c r="D424" s="127" t="s">
        <v>13</v>
      </c>
      <c r="E424" s="127">
        <v>0</v>
      </c>
      <c r="F424" s="127" t="s">
        <v>1303</v>
      </c>
      <c r="G424" s="127" t="s">
        <v>519</v>
      </c>
      <c r="H424" s="127" t="s">
        <v>528</v>
      </c>
      <c r="I424" s="127" t="s">
        <v>16</v>
      </c>
      <c r="J424" s="127" t="s">
        <v>17</v>
      </c>
      <c r="K424" s="127" t="s">
        <v>512</v>
      </c>
      <c r="L424" s="127" t="s">
        <v>513</v>
      </c>
      <c r="M424" s="126" t="s">
        <v>1302</v>
      </c>
      <c r="N424" s="126" t="s">
        <v>1301</v>
      </c>
      <c r="O424" s="126">
        <v>420.7</v>
      </c>
      <c r="P424" s="126">
        <v>9</v>
      </c>
      <c r="Q424" s="136">
        <v>44606</v>
      </c>
      <c r="R424" s="136">
        <v>44633</v>
      </c>
      <c r="S424" s="124">
        <f t="shared" si="13"/>
        <v>44640</v>
      </c>
      <c r="T424" s="123">
        <f t="shared" si="14"/>
        <v>4</v>
      </c>
      <c r="U424" s="120" t="s">
        <v>1300</v>
      </c>
      <c r="V424" s="122" t="s">
        <v>353</v>
      </c>
      <c r="W424" s="132">
        <v>44685</v>
      </c>
      <c r="X424" s="131">
        <v>2620</v>
      </c>
      <c r="Y424" s="120">
        <v>3</v>
      </c>
      <c r="Z424" s="120" t="s">
        <v>353</v>
      </c>
      <c r="AA424" s="120" t="s">
        <v>353</v>
      </c>
      <c r="AB424" s="120" t="s">
        <v>353</v>
      </c>
      <c r="AC424" s="119" t="s">
        <v>796</v>
      </c>
      <c r="AD424" s="119" t="s">
        <v>353</v>
      </c>
      <c r="AE424" s="119" t="s">
        <v>1299</v>
      </c>
      <c r="AF424" s="119" t="s">
        <v>1298</v>
      </c>
      <c r="AG424" s="118" t="s">
        <v>1028</v>
      </c>
      <c r="AH424" s="117" t="s">
        <v>1017</v>
      </c>
      <c r="AI424" s="117" t="s">
        <v>2521</v>
      </c>
      <c r="AJ424" s="118">
        <v>3</v>
      </c>
      <c r="AK424" s="116" t="s">
        <v>1297</v>
      </c>
      <c r="AL424" s="117">
        <v>1</v>
      </c>
      <c r="AM424" s="117"/>
      <c r="AN424" s="159">
        <v>64453837.5</v>
      </c>
      <c r="AO424" s="111">
        <v>44739</v>
      </c>
      <c r="AP424" s="111">
        <v>44739</v>
      </c>
      <c r="AQ424" s="110"/>
      <c r="AR424" s="109">
        <v>6</v>
      </c>
      <c r="AS424" s="109"/>
      <c r="AT424" s="109"/>
      <c r="AU424" s="109"/>
      <c r="AV424" s="109"/>
    </row>
    <row r="425" spans="1:48" s="142" customFormat="1" ht="16.5" customHeight="1">
      <c r="A425" s="128" t="s">
        <v>661</v>
      </c>
      <c r="B425" s="129" t="s">
        <v>662</v>
      </c>
      <c r="C425" s="128">
        <v>456769</v>
      </c>
      <c r="D425" s="127" t="s">
        <v>127</v>
      </c>
      <c r="E425" s="127" t="s">
        <v>663</v>
      </c>
      <c r="F425" s="127" t="s">
        <v>664</v>
      </c>
      <c r="G425" s="127" t="s">
        <v>38</v>
      </c>
      <c r="H425" s="127" t="s">
        <v>458</v>
      </c>
      <c r="I425" s="127" t="s">
        <v>16</v>
      </c>
      <c r="J425" s="127" t="s">
        <v>17</v>
      </c>
      <c r="K425" s="127" t="s">
        <v>512</v>
      </c>
      <c r="L425" s="127" t="s">
        <v>513</v>
      </c>
      <c r="M425" s="152">
        <v>44247</v>
      </c>
      <c r="N425" s="152">
        <v>44428</v>
      </c>
      <c r="O425" s="126">
        <v>715</v>
      </c>
      <c r="P425" s="126" t="s">
        <v>353</v>
      </c>
      <c r="Q425" s="125">
        <v>44063</v>
      </c>
      <c r="R425" s="125">
        <v>44247</v>
      </c>
      <c r="S425" s="124">
        <f t="shared" si="13"/>
        <v>44254</v>
      </c>
      <c r="T425" s="123">
        <f t="shared" si="14"/>
        <v>4</v>
      </c>
      <c r="U425" s="120" t="s">
        <v>1296</v>
      </c>
      <c r="V425" s="122" t="s">
        <v>353</v>
      </c>
      <c r="W425" s="120" t="s">
        <v>1191</v>
      </c>
      <c r="X425" s="120">
        <v>898.94</v>
      </c>
      <c r="Y425" s="120">
        <v>7</v>
      </c>
      <c r="Z425" s="120" t="s">
        <v>353</v>
      </c>
      <c r="AA425" s="120" t="s">
        <v>353</v>
      </c>
      <c r="AB425" s="120" t="s">
        <v>353</v>
      </c>
      <c r="AC425" s="119" t="s">
        <v>811</v>
      </c>
      <c r="AD425" s="119" t="s">
        <v>353</v>
      </c>
      <c r="AE425" s="119" t="s">
        <v>1295</v>
      </c>
      <c r="AF425" s="119" t="s">
        <v>1029</v>
      </c>
      <c r="AG425" s="118" t="s">
        <v>1028</v>
      </c>
      <c r="AH425" s="117" t="s">
        <v>1017</v>
      </c>
      <c r="AI425" s="117" t="s">
        <v>2521</v>
      </c>
      <c r="AJ425" s="118">
        <v>3</v>
      </c>
      <c r="AK425" s="116"/>
      <c r="AL425" s="117"/>
      <c r="AM425" s="117"/>
      <c r="AN425" s="116"/>
      <c r="AO425" s="111">
        <v>44600</v>
      </c>
      <c r="AP425" s="111">
        <v>44600</v>
      </c>
      <c r="AQ425" s="110"/>
      <c r="AR425" s="109">
        <v>6</v>
      </c>
      <c r="AS425" s="109"/>
      <c r="AT425" s="109"/>
      <c r="AU425" s="109"/>
      <c r="AV425" s="109"/>
    </row>
    <row r="426" spans="1:48" s="142" customFormat="1" ht="16.5" customHeight="1">
      <c r="A426" s="128" t="s">
        <v>665</v>
      </c>
      <c r="B426" s="129" t="s">
        <v>666</v>
      </c>
      <c r="C426" s="128">
        <v>107222</v>
      </c>
      <c r="D426" s="127" t="s">
        <v>127</v>
      </c>
      <c r="E426" s="127" t="s">
        <v>1294</v>
      </c>
      <c r="F426" s="127">
        <v>6500672</v>
      </c>
      <c r="G426" s="127" t="s">
        <v>14</v>
      </c>
      <c r="H426" s="127" t="s">
        <v>431</v>
      </c>
      <c r="I426" s="127" t="s">
        <v>16</v>
      </c>
      <c r="J426" s="127" t="s">
        <v>17</v>
      </c>
      <c r="K426" s="127" t="s">
        <v>512</v>
      </c>
      <c r="L426" s="127" t="s">
        <v>513</v>
      </c>
      <c r="M426" s="152">
        <v>44410</v>
      </c>
      <c r="N426" s="152">
        <v>44441</v>
      </c>
      <c r="O426" s="126">
        <v>28</v>
      </c>
      <c r="P426" s="126">
        <v>0</v>
      </c>
      <c r="Q426" s="136">
        <v>44593</v>
      </c>
      <c r="R426" s="136">
        <v>44594</v>
      </c>
      <c r="S426" s="124">
        <f t="shared" si="13"/>
        <v>44601</v>
      </c>
      <c r="T426" s="123">
        <f t="shared" si="14"/>
        <v>2</v>
      </c>
      <c r="U426" s="140">
        <v>265.17</v>
      </c>
      <c r="V426" s="122" t="s">
        <v>353</v>
      </c>
      <c r="W426" s="132">
        <v>44414</v>
      </c>
      <c r="X426" s="121">
        <v>205</v>
      </c>
      <c r="Y426" s="120">
        <v>4</v>
      </c>
      <c r="Z426" s="120" t="s">
        <v>353</v>
      </c>
      <c r="AA426" s="120" t="s">
        <v>353</v>
      </c>
      <c r="AB426" s="120" t="s">
        <v>353</v>
      </c>
      <c r="AC426" s="119" t="s">
        <v>812</v>
      </c>
      <c r="AD426" s="119" t="s">
        <v>353</v>
      </c>
      <c r="AE426" s="119" t="s">
        <v>1293</v>
      </c>
      <c r="AF426" s="119" t="s">
        <v>1292</v>
      </c>
      <c r="AG426" s="117" t="s">
        <v>1028</v>
      </c>
      <c r="AH426" s="117" t="s">
        <v>1017</v>
      </c>
      <c r="AI426" s="117" t="s">
        <v>2521</v>
      </c>
      <c r="AJ426" s="118">
        <v>3</v>
      </c>
      <c r="AK426" s="116"/>
      <c r="AL426" s="117"/>
      <c r="AM426" s="117"/>
      <c r="AN426" s="116"/>
      <c r="AO426" s="111">
        <v>44593</v>
      </c>
      <c r="AP426" s="111">
        <v>44593</v>
      </c>
      <c r="AQ426" s="110"/>
      <c r="AR426" s="109">
        <v>6</v>
      </c>
      <c r="AS426" s="109"/>
      <c r="AT426" s="109" t="s">
        <v>1291</v>
      </c>
      <c r="AU426" s="109">
        <v>9153791170</v>
      </c>
      <c r="AV426" s="153" t="s">
        <v>1290</v>
      </c>
    </row>
    <row r="427" spans="1:48" s="142" customFormat="1" ht="16.5" customHeight="1">
      <c r="A427" s="128" t="s">
        <v>667</v>
      </c>
      <c r="B427" s="129" t="s">
        <v>668</v>
      </c>
      <c r="C427" s="128">
        <v>451200</v>
      </c>
      <c r="D427" s="127" t="s">
        <v>13</v>
      </c>
      <c r="E427" s="127" t="s">
        <v>1289</v>
      </c>
      <c r="F427" s="127" t="s">
        <v>1288</v>
      </c>
      <c r="G427" s="127" t="s">
        <v>353</v>
      </c>
      <c r="H427" s="127" t="s">
        <v>353</v>
      </c>
      <c r="I427" s="127" t="s">
        <v>510</v>
      </c>
      <c r="J427" s="127" t="s">
        <v>353</v>
      </c>
      <c r="K427" s="127" t="s">
        <v>512</v>
      </c>
      <c r="L427" s="127" t="s">
        <v>513</v>
      </c>
      <c r="M427" s="126" t="e">
        <v>#N/A</v>
      </c>
      <c r="N427" s="126" t="e">
        <v>#N/A</v>
      </c>
      <c r="O427" s="126" t="e">
        <v>#N/A</v>
      </c>
      <c r="P427" s="126" t="e">
        <v>#N/A</v>
      </c>
      <c r="Q427" s="151" t="s">
        <v>1287</v>
      </c>
      <c r="R427" s="125">
        <v>44449</v>
      </c>
      <c r="S427" s="124">
        <f t="shared" si="13"/>
        <v>44456</v>
      </c>
      <c r="T427" s="123">
        <f t="shared" si="14"/>
        <v>3</v>
      </c>
      <c r="U427" s="131">
        <v>4519.3999999999996</v>
      </c>
      <c r="V427" s="122" t="s">
        <v>353</v>
      </c>
      <c r="W427" s="120" t="s">
        <v>1286</v>
      </c>
      <c r="X427" s="131">
        <v>2255</v>
      </c>
      <c r="Y427" s="120">
        <v>12</v>
      </c>
      <c r="Z427" s="120" t="s">
        <v>353</v>
      </c>
      <c r="AA427" s="120" t="s">
        <v>353</v>
      </c>
      <c r="AB427" s="120" t="s">
        <v>353</v>
      </c>
      <c r="AC427" s="119" t="s">
        <v>789</v>
      </c>
      <c r="AD427" s="119" t="s">
        <v>353</v>
      </c>
      <c r="AE427" s="119" t="s">
        <v>353</v>
      </c>
      <c r="AF427" s="119" t="s">
        <v>353</v>
      </c>
      <c r="AG427" s="118" t="s">
        <v>1028</v>
      </c>
      <c r="AH427" s="117" t="s">
        <v>1020</v>
      </c>
      <c r="AI427" s="117" t="s">
        <v>2521</v>
      </c>
      <c r="AJ427" s="118">
        <v>3</v>
      </c>
      <c r="AK427" s="116"/>
      <c r="AL427" s="117"/>
      <c r="AM427" s="117"/>
      <c r="AN427" s="116"/>
      <c r="AO427" s="111" t="s">
        <v>1010</v>
      </c>
      <c r="AP427" s="111" t="s">
        <v>1010</v>
      </c>
      <c r="AQ427" s="110"/>
      <c r="AR427" s="111" t="s">
        <v>1010</v>
      </c>
      <c r="AS427" s="109"/>
      <c r="AT427" s="109"/>
      <c r="AU427" s="109"/>
      <c r="AV427" s="109"/>
    </row>
    <row r="428" spans="1:48" s="142" customFormat="1" ht="16.5" customHeight="1">
      <c r="A428" s="128" t="s">
        <v>669</v>
      </c>
      <c r="B428" s="129" t="s">
        <v>670</v>
      </c>
      <c r="C428" s="128">
        <v>107240</v>
      </c>
      <c r="D428" s="127" t="s">
        <v>30</v>
      </c>
      <c r="E428" s="127" t="s">
        <v>1285</v>
      </c>
      <c r="F428" s="127" t="s">
        <v>1284</v>
      </c>
      <c r="G428" s="127" t="s">
        <v>191</v>
      </c>
      <c r="H428" s="127" t="s">
        <v>531</v>
      </c>
      <c r="I428" s="127" t="s">
        <v>608</v>
      </c>
      <c r="J428" s="127" t="s">
        <v>17</v>
      </c>
      <c r="K428" s="127" t="s">
        <v>512</v>
      </c>
      <c r="L428" s="127" t="s">
        <v>513</v>
      </c>
      <c r="M428" s="152">
        <v>44664</v>
      </c>
      <c r="N428" s="152">
        <v>44329</v>
      </c>
      <c r="O428" s="126">
        <v>425.94</v>
      </c>
      <c r="P428" s="126">
        <v>9.3699999999999992</v>
      </c>
      <c r="Q428" s="136">
        <v>44633</v>
      </c>
      <c r="R428" s="136">
        <v>44664</v>
      </c>
      <c r="S428" s="124">
        <f t="shared" si="13"/>
        <v>44671</v>
      </c>
      <c r="T428" s="123">
        <f t="shared" si="14"/>
        <v>4</v>
      </c>
      <c r="U428" s="135">
        <v>3884.57</v>
      </c>
      <c r="V428" s="122" t="s">
        <v>353</v>
      </c>
      <c r="W428" s="132">
        <v>44448</v>
      </c>
      <c r="X428" s="131">
        <v>3300</v>
      </c>
      <c r="Y428" s="120">
        <v>1</v>
      </c>
      <c r="Z428" s="120" t="s">
        <v>353</v>
      </c>
      <c r="AA428" s="120" t="s">
        <v>353</v>
      </c>
      <c r="AB428" s="120" t="s">
        <v>353</v>
      </c>
      <c r="AC428" s="119" t="s">
        <v>789</v>
      </c>
      <c r="AD428" s="119" t="s">
        <v>353</v>
      </c>
      <c r="AE428" s="119" t="s">
        <v>1283</v>
      </c>
      <c r="AF428" s="119" t="s">
        <v>1029</v>
      </c>
      <c r="AG428" s="118" t="s">
        <v>1028</v>
      </c>
      <c r="AH428" s="117" t="s">
        <v>1017</v>
      </c>
      <c r="AI428" s="117" t="s">
        <v>2521</v>
      </c>
      <c r="AJ428" s="118">
        <v>3</v>
      </c>
      <c r="AK428" s="116"/>
      <c r="AL428" s="117"/>
      <c r="AM428" s="117"/>
      <c r="AN428" s="116"/>
      <c r="AO428" s="111">
        <v>44607</v>
      </c>
      <c r="AP428" s="111">
        <v>44607</v>
      </c>
      <c r="AQ428" s="110"/>
      <c r="AR428" s="109">
        <v>6</v>
      </c>
      <c r="AS428" s="109"/>
      <c r="AT428" s="109"/>
      <c r="AU428" s="109"/>
      <c r="AV428" s="109"/>
    </row>
    <row r="429" spans="1:48" s="142" customFormat="1" ht="16.5" customHeight="1">
      <c r="A429" s="128" t="s">
        <v>671</v>
      </c>
      <c r="B429" s="129" t="s">
        <v>672</v>
      </c>
      <c r="C429" s="128">
        <v>445723</v>
      </c>
      <c r="D429" s="127" t="s">
        <v>22</v>
      </c>
      <c r="E429" s="127" t="s">
        <v>1282</v>
      </c>
      <c r="F429" s="127" t="s">
        <v>1281</v>
      </c>
      <c r="G429" s="127" t="s">
        <v>38</v>
      </c>
      <c r="H429" s="127" t="s">
        <v>565</v>
      </c>
      <c r="I429" s="127" t="s">
        <v>16</v>
      </c>
      <c r="J429" s="127" t="s">
        <v>17</v>
      </c>
      <c r="K429" s="127" t="s">
        <v>512</v>
      </c>
      <c r="L429" s="127" t="s">
        <v>513</v>
      </c>
      <c r="M429" s="152">
        <v>44625</v>
      </c>
      <c r="N429" s="152">
        <v>44656</v>
      </c>
      <c r="O429" s="126">
        <v>618</v>
      </c>
      <c r="P429" s="126">
        <v>0</v>
      </c>
      <c r="Q429" s="136">
        <v>44545</v>
      </c>
      <c r="R429" s="136">
        <v>44713</v>
      </c>
      <c r="S429" s="124">
        <f t="shared" si="13"/>
        <v>44720</v>
      </c>
      <c r="T429" s="123">
        <f t="shared" si="14"/>
        <v>2</v>
      </c>
      <c r="U429" s="135">
        <v>7677.49</v>
      </c>
      <c r="V429" s="122" t="s">
        <v>353</v>
      </c>
      <c r="W429" s="132">
        <v>44414</v>
      </c>
      <c r="X429" s="131">
        <v>5420</v>
      </c>
      <c r="Y429" s="120">
        <v>15</v>
      </c>
      <c r="Z429" s="120" t="s">
        <v>353</v>
      </c>
      <c r="AA429" s="120" t="s">
        <v>353</v>
      </c>
      <c r="AB429" s="120" t="s">
        <v>353</v>
      </c>
      <c r="AC429" s="119" t="s">
        <v>805</v>
      </c>
      <c r="AD429" s="119" t="s">
        <v>353</v>
      </c>
      <c r="AE429" s="119" t="s">
        <v>1280</v>
      </c>
      <c r="AF429" s="119" t="s">
        <v>1269</v>
      </c>
      <c r="AG429" s="118" t="s">
        <v>1028</v>
      </c>
      <c r="AH429" s="117" t="s">
        <v>1020</v>
      </c>
      <c r="AI429" s="117" t="s">
        <v>2521</v>
      </c>
      <c r="AJ429" s="118">
        <v>3</v>
      </c>
      <c r="AK429" s="116"/>
      <c r="AL429" s="117"/>
      <c r="AM429" s="117"/>
      <c r="AN429" s="116"/>
      <c r="AO429" s="111">
        <v>46111</v>
      </c>
      <c r="AP429" s="111">
        <v>46111</v>
      </c>
      <c r="AQ429" s="110"/>
      <c r="AR429" s="109" t="s">
        <v>1010</v>
      </c>
      <c r="AS429" s="109"/>
      <c r="AT429" s="109"/>
      <c r="AU429" s="109"/>
      <c r="AV429" s="109"/>
    </row>
    <row r="430" spans="1:48" s="142" customFormat="1" ht="16.5" customHeight="1">
      <c r="A430" s="128" t="s">
        <v>673</v>
      </c>
      <c r="B430" s="129" t="s">
        <v>471</v>
      </c>
      <c r="C430" s="128">
        <v>107266</v>
      </c>
      <c r="D430" s="127" t="s">
        <v>13</v>
      </c>
      <c r="E430" s="127" t="e">
        <v>#N/A</v>
      </c>
      <c r="F430" s="127" t="e">
        <v>#N/A</v>
      </c>
      <c r="G430" s="127" t="s">
        <v>353</v>
      </c>
      <c r="H430" s="127" t="s">
        <v>353</v>
      </c>
      <c r="I430" s="127" t="s">
        <v>16</v>
      </c>
      <c r="J430" s="127" t="s">
        <v>353</v>
      </c>
      <c r="K430" s="127" t="s">
        <v>512</v>
      </c>
      <c r="L430" s="127" t="s">
        <v>513</v>
      </c>
      <c r="M430" s="158">
        <v>44535</v>
      </c>
      <c r="N430" s="158">
        <v>44565</v>
      </c>
      <c r="O430" s="137">
        <v>0</v>
      </c>
      <c r="P430" s="126">
        <v>0</v>
      </c>
      <c r="Q430" s="125">
        <v>43895</v>
      </c>
      <c r="R430" s="125">
        <v>44200</v>
      </c>
      <c r="S430" s="124">
        <f t="shared" si="13"/>
        <v>44207</v>
      </c>
      <c r="T430" s="123">
        <f t="shared" si="14"/>
        <v>3</v>
      </c>
      <c r="U430" s="120" t="s">
        <v>1279</v>
      </c>
      <c r="V430" s="122" t="s">
        <v>353</v>
      </c>
      <c r="W430" s="120" t="s">
        <v>1278</v>
      </c>
      <c r="X430" s="121">
        <v>357</v>
      </c>
      <c r="Y430" s="120">
        <v>5</v>
      </c>
      <c r="Z430" s="120" t="s">
        <v>353</v>
      </c>
      <c r="AA430" s="120" t="s">
        <v>353</v>
      </c>
      <c r="AB430" s="120" t="s">
        <v>353</v>
      </c>
      <c r="AC430" s="119" t="s">
        <v>813</v>
      </c>
      <c r="AD430" s="119" t="s">
        <v>353</v>
      </c>
      <c r="AE430" s="119" t="s">
        <v>1048</v>
      </c>
      <c r="AF430" s="119" t="s">
        <v>1048</v>
      </c>
      <c r="AG430" s="118" t="s">
        <v>1028</v>
      </c>
      <c r="AH430" s="117" t="s">
        <v>1020</v>
      </c>
      <c r="AI430" s="117" t="s">
        <v>2521</v>
      </c>
      <c r="AJ430" s="118">
        <v>3</v>
      </c>
      <c r="AK430" s="116"/>
      <c r="AL430" s="117"/>
      <c r="AM430" s="117"/>
      <c r="AN430" s="116"/>
      <c r="AO430" s="111" t="s">
        <v>1010</v>
      </c>
      <c r="AP430" s="111" t="s">
        <v>1010</v>
      </c>
      <c r="AQ430" s="110" t="s">
        <v>1045</v>
      </c>
      <c r="AR430" s="111" t="s">
        <v>1010</v>
      </c>
      <c r="AS430" s="109"/>
      <c r="AT430" s="109"/>
      <c r="AU430" s="109"/>
      <c r="AV430" s="109"/>
    </row>
    <row r="431" spans="1:48" s="142" customFormat="1" ht="16.5" customHeight="1">
      <c r="A431" s="128" t="s">
        <v>674</v>
      </c>
      <c r="B431" s="129" t="s">
        <v>471</v>
      </c>
      <c r="C431" s="128">
        <v>107266</v>
      </c>
      <c r="D431" s="127" t="s">
        <v>127</v>
      </c>
      <c r="E431" s="127" t="s">
        <v>675</v>
      </c>
      <c r="F431" s="127" t="s">
        <v>676</v>
      </c>
      <c r="G431" s="127" t="s">
        <v>353</v>
      </c>
      <c r="H431" s="127" t="s">
        <v>353</v>
      </c>
      <c r="I431" s="127" t="s">
        <v>20</v>
      </c>
      <c r="J431" s="127" t="s">
        <v>353</v>
      </c>
      <c r="K431" s="127" t="s">
        <v>512</v>
      </c>
      <c r="L431" s="127" t="s">
        <v>513</v>
      </c>
      <c r="M431" s="134">
        <v>44866</v>
      </c>
      <c r="N431" s="134">
        <v>44836</v>
      </c>
      <c r="O431" s="126">
        <v>402</v>
      </c>
      <c r="P431" s="126">
        <v>0</v>
      </c>
      <c r="Q431" s="136">
        <v>44480</v>
      </c>
      <c r="R431" s="136">
        <v>44510</v>
      </c>
      <c r="S431" s="124">
        <f t="shared" si="13"/>
        <v>44517</v>
      </c>
      <c r="T431" s="123">
        <f t="shared" si="14"/>
        <v>3</v>
      </c>
      <c r="U431" s="135">
        <v>4309.8500000000004</v>
      </c>
      <c r="V431" s="122" t="s">
        <v>353</v>
      </c>
      <c r="W431" s="157">
        <v>44571</v>
      </c>
      <c r="X431" s="131">
        <v>4303.57</v>
      </c>
      <c r="Y431" s="120">
        <v>2</v>
      </c>
      <c r="Z431" s="120" t="s">
        <v>353</v>
      </c>
      <c r="AA431" s="120" t="s">
        <v>353</v>
      </c>
      <c r="AB431" s="120" t="s">
        <v>353</v>
      </c>
      <c r="AC431" s="119" t="s">
        <v>806</v>
      </c>
      <c r="AD431" s="119" t="s">
        <v>353</v>
      </c>
      <c r="AE431" s="119" t="s">
        <v>1277</v>
      </c>
      <c r="AF431" s="119" t="s">
        <v>1029</v>
      </c>
      <c r="AG431" s="118" t="s">
        <v>1028</v>
      </c>
      <c r="AH431" s="117" t="s">
        <v>1017</v>
      </c>
      <c r="AI431" s="117" t="s">
        <v>2521</v>
      </c>
      <c r="AJ431" s="118">
        <v>3</v>
      </c>
      <c r="AK431" s="116"/>
      <c r="AL431" s="117"/>
      <c r="AM431" s="117"/>
      <c r="AN431" s="116"/>
      <c r="AO431" s="111">
        <v>44903</v>
      </c>
      <c r="AP431" s="111">
        <v>44903</v>
      </c>
      <c r="AQ431" s="110"/>
      <c r="AR431" s="109">
        <v>6</v>
      </c>
      <c r="AS431" s="109"/>
      <c r="AT431" s="109"/>
      <c r="AU431" s="109"/>
      <c r="AV431" s="109"/>
    </row>
    <row r="432" spans="1:48" s="142" customFormat="1" ht="16.5" customHeight="1">
      <c r="A432" s="128" t="s">
        <v>1276</v>
      </c>
      <c r="B432" s="129" t="s">
        <v>677</v>
      </c>
      <c r="C432" s="128">
        <v>426029</v>
      </c>
      <c r="D432" s="127" t="s">
        <v>22</v>
      </c>
      <c r="E432" s="127" t="s">
        <v>1275</v>
      </c>
      <c r="F432" s="127">
        <v>2770386</v>
      </c>
      <c r="G432" s="127" t="s">
        <v>14</v>
      </c>
      <c r="H432" s="127" t="s">
        <v>565</v>
      </c>
      <c r="I432" s="127" t="s">
        <v>16</v>
      </c>
      <c r="J432" s="127" t="s">
        <v>17</v>
      </c>
      <c r="K432" s="127" t="s">
        <v>512</v>
      </c>
      <c r="L432" s="127" t="s">
        <v>513</v>
      </c>
      <c r="M432" s="155">
        <v>44467</v>
      </c>
      <c r="N432" s="155">
        <v>44496</v>
      </c>
      <c r="O432" s="138">
        <v>271</v>
      </c>
      <c r="P432" s="138">
        <v>7.83</v>
      </c>
      <c r="Q432" s="136">
        <v>44283</v>
      </c>
      <c r="R432" s="136">
        <v>44313</v>
      </c>
      <c r="S432" s="124">
        <f t="shared" si="13"/>
        <v>44320</v>
      </c>
      <c r="T432" s="123">
        <f t="shared" si="14"/>
        <v>2</v>
      </c>
      <c r="U432" s="135">
        <v>2825.67</v>
      </c>
      <c r="V432" s="122" t="s">
        <v>353</v>
      </c>
      <c r="W432" s="157">
        <v>44207</v>
      </c>
      <c r="X432" s="121">
        <v>1655</v>
      </c>
      <c r="Y432" s="120">
        <v>6</v>
      </c>
      <c r="Z432" s="120" t="s">
        <v>353</v>
      </c>
      <c r="AA432" s="120" t="s">
        <v>353</v>
      </c>
      <c r="AB432" s="120" t="s">
        <v>353</v>
      </c>
      <c r="AC432" s="119" t="s">
        <v>795</v>
      </c>
      <c r="AD432" s="119" t="s">
        <v>353</v>
      </c>
      <c r="AE432" s="119" t="s">
        <v>1274</v>
      </c>
      <c r="AF432" s="119" t="s">
        <v>1036</v>
      </c>
      <c r="AG432" s="118" t="s">
        <v>1028</v>
      </c>
      <c r="AH432" s="117" t="s">
        <v>1020</v>
      </c>
      <c r="AI432" s="117" t="s">
        <v>2521</v>
      </c>
      <c r="AJ432" s="118">
        <v>3</v>
      </c>
      <c r="AK432" s="116"/>
      <c r="AL432" s="117"/>
      <c r="AM432" s="117"/>
      <c r="AN432" s="116"/>
      <c r="AO432" s="111">
        <v>43527</v>
      </c>
      <c r="AP432" s="111" t="s">
        <v>1010</v>
      </c>
      <c r="AQ432" s="110"/>
      <c r="AR432" s="111" t="s">
        <v>1010</v>
      </c>
      <c r="AS432" s="109"/>
      <c r="AT432" s="109"/>
      <c r="AU432" s="109"/>
      <c r="AV432" s="109"/>
    </row>
    <row r="433" spans="1:48" s="142" customFormat="1" ht="16.5" customHeight="1">
      <c r="A433" s="128" t="s">
        <v>678</v>
      </c>
      <c r="B433" s="129" t="s">
        <v>679</v>
      </c>
      <c r="C433" s="128">
        <v>107268</v>
      </c>
      <c r="D433" s="127" t="s">
        <v>22</v>
      </c>
      <c r="E433" s="127" t="s">
        <v>1273</v>
      </c>
      <c r="F433" s="127">
        <v>4282159</v>
      </c>
      <c r="G433" s="127" t="s">
        <v>38</v>
      </c>
      <c r="H433" s="127" t="s">
        <v>565</v>
      </c>
      <c r="I433" s="127" t="s">
        <v>16</v>
      </c>
      <c r="J433" s="127" t="s">
        <v>17</v>
      </c>
      <c r="K433" s="127" t="s">
        <v>512</v>
      </c>
      <c r="L433" s="127" t="s">
        <v>513</v>
      </c>
      <c r="M433" s="133" t="s">
        <v>1272</v>
      </c>
      <c r="N433" s="133" t="s">
        <v>1271</v>
      </c>
      <c r="O433" s="133">
        <v>378.4</v>
      </c>
      <c r="P433" s="133">
        <v>15</v>
      </c>
      <c r="Q433" s="136">
        <v>44486</v>
      </c>
      <c r="R433" s="136">
        <v>44516</v>
      </c>
      <c r="S433" s="124">
        <f t="shared" ref="S433:S492" si="15">R433+7</f>
        <v>44523</v>
      </c>
      <c r="T433" s="123">
        <f t="shared" si="14"/>
        <v>4</v>
      </c>
      <c r="U433" s="135">
        <v>5683.5</v>
      </c>
      <c r="V433" s="122" t="s">
        <v>353</v>
      </c>
      <c r="W433" s="157">
        <v>44207</v>
      </c>
      <c r="X433" s="131">
        <v>3124</v>
      </c>
      <c r="Y433" s="120">
        <v>10</v>
      </c>
      <c r="Z433" s="120" t="s">
        <v>353</v>
      </c>
      <c r="AA433" s="120" t="s">
        <v>353</v>
      </c>
      <c r="AB433" s="120" t="s">
        <v>353</v>
      </c>
      <c r="AC433" s="119" t="s">
        <v>805</v>
      </c>
      <c r="AD433" s="119" t="s">
        <v>353</v>
      </c>
      <c r="AE433" s="119" t="s">
        <v>1270</v>
      </c>
      <c r="AF433" s="119" t="s">
        <v>1269</v>
      </c>
      <c r="AG433" s="118" t="s">
        <v>1028</v>
      </c>
      <c r="AH433" s="117" t="s">
        <v>1020</v>
      </c>
      <c r="AI433" s="117" t="s">
        <v>2521</v>
      </c>
      <c r="AJ433" s="118">
        <v>3</v>
      </c>
      <c r="AK433" s="116"/>
      <c r="AL433" s="117"/>
      <c r="AM433" s="117"/>
      <c r="AN433" s="116"/>
      <c r="AO433" s="111">
        <v>46112</v>
      </c>
      <c r="AP433" s="111">
        <v>46112</v>
      </c>
      <c r="AQ433" s="110"/>
      <c r="AR433" s="109" t="s">
        <v>1010</v>
      </c>
      <c r="AS433" s="109"/>
      <c r="AT433" s="109"/>
      <c r="AU433" s="109"/>
      <c r="AV433" s="109"/>
    </row>
    <row r="434" spans="1:48" s="142" customFormat="1" ht="16.5" customHeight="1">
      <c r="A434" s="128" t="s">
        <v>678</v>
      </c>
      <c r="B434" s="129" t="s">
        <v>680</v>
      </c>
      <c r="C434" s="128">
        <v>107268</v>
      </c>
      <c r="D434" s="127" t="s">
        <v>22</v>
      </c>
      <c r="E434" s="127" t="s">
        <v>1273</v>
      </c>
      <c r="F434" s="127">
        <v>4282159</v>
      </c>
      <c r="G434" s="127" t="s">
        <v>38</v>
      </c>
      <c r="H434" s="127" t="s">
        <v>565</v>
      </c>
      <c r="I434" s="127" t="s">
        <v>20</v>
      </c>
      <c r="J434" s="127" t="s">
        <v>17</v>
      </c>
      <c r="K434" s="127" t="s">
        <v>512</v>
      </c>
      <c r="L434" s="127" t="s">
        <v>513</v>
      </c>
      <c r="M434" s="126" t="s">
        <v>1272</v>
      </c>
      <c r="N434" s="126" t="s">
        <v>1271</v>
      </c>
      <c r="O434" s="126">
        <v>378.4</v>
      </c>
      <c r="P434" s="126">
        <v>15</v>
      </c>
      <c r="Q434" s="136">
        <v>44486</v>
      </c>
      <c r="R434" s="136">
        <v>44516</v>
      </c>
      <c r="S434" s="124">
        <f t="shared" si="15"/>
        <v>44523</v>
      </c>
      <c r="T434" s="123">
        <f t="shared" si="14"/>
        <v>4</v>
      </c>
      <c r="U434" s="135">
        <v>5683.5</v>
      </c>
      <c r="V434" s="122" t="s">
        <v>353</v>
      </c>
      <c r="W434" s="157">
        <v>44207</v>
      </c>
      <c r="X434" s="120">
        <v>891</v>
      </c>
      <c r="Y434" s="120">
        <v>10</v>
      </c>
      <c r="Z434" s="120" t="s">
        <v>353</v>
      </c>
      <c r="AA434" s="120" t="s">
        <v>353</v>
      </c>
      <c r="AB434" s="120" t="s">
        <v>353</v>
      </c>
      <c r="AC434" s="119" t="s">
        <v>805</v>
      </c>
      <c r="AD434" s="119" t="s">
        <v>353</v>
      </c>
      <c r="AE434" s="119" t="s">
        <v>1270</v>
      </c>
      <c r="AF434" s="119" t="s">
        <v>1269</v>
      </c>
      <c r="AG434" s="118" t="s">
        <v>1028</v>
      </c>
      <c r="AH434" s="117" t="s">
        <v>1020</v>
      </c>
      <c r="AI434" s="117" t="s">
        <v>2521</v>
      </c>
      <c r="AJ434" s="118">
        <v>3</v>
      </c>
      <c r="AK434" s="116"/>
      <c r="AL434" s="117"/>
      <c r="AM434" s="117"/>
      <c r="AN434" s="116"/>
      <c r="AO434" s="111">
        <v>46112</v>
      </c>
      <c r="AP434" s="111">
        <v>46112</v>
      </c>
      <c r="AQ434" s="110"/>
      <c r="AR434" s="109" t="s">
        <v>1010</v>
      </c>
      <c r="AS434" s="109"/>
      <c r="AT434" s="109"/>
      <c r="AU434" s="109"/>
      <c r="AV434" s="109"/>
    </row>
    <row r="435" spans="1:48" s="142" customFormat="1" ht="16.5" customHeight="1">
      <c r="A435" s="128" t="s">
        <v>1268</v>
      </c>
      <c r="B435" s="129" t="s">
        <v>681</v>
      </c>
      <c r="C435" s="128">
        <v>444472</v>
      </c>
      <c r="D435" s="127" t="s">
        <v>30</v>
      </c>
      <c r="E435" s="127" t="s">
        <v>682</v>
      </c>
      <c r="F435" s="127" t="s">
        <v>683</v>
      </c>
      <c r="G435" s="127" t="s">
        <v>353</v>
      </c>
      <c r="H435" s="127" t="s">
        <v>353</v>
      </c>
      <c r="I435" s="127" t="s">
        <v>16</v>
      </c>
      <c r="J435" s="127" t="s">
        <v>353</v>
      </c>
      <c r="K435" s="127" t="s">
        <v>512</v>
      </c>
      <c r="L435" s="127" t="s">
        <v>513</v>
      </c>
      <c r="M435" s="152">
        <v>44465</v>
      </c>
      <c r="N435" s="152">
        <v>44494</v>
      </c>
      <c r="O435" s="126">
        <v>134.4</v>
      </c>
      <c r="P435" s="126">
        <v>0</v>
      </c>
      <c r="Q435" s="136">
        <v>44526</v>
      </c>
      <c r="R435" s="136">
        <v>44555</v>
      </c>
      <c r="S435" s="124">
        <f t="shared" si="15"/>
        <v>44562</v>
      </c>
      <c r="T435" s="123">
        <f t="shared" si="14"/>
        <v>1</v>
      </c>
      <c r="U435" s="135">
        <v>1083.56</v>
      </c>
      <c r="V435" s="122" t="s">
        <v>353</v>
      </c>
      <c r="W435" s="132">
        <v>44354</v>
      </c>
      <c r="X435" s="121">
        <v>1100</v>
      </c>
      <c r="Y435" s="120">
        <v>3</v>
      </c>
      <c r="Z435" s="120" t="s">
        <v>353</v>
      </c>
      <c r="AA435" s="120" t="s">
        <v>353</v>
      </c>
      <c r="AB435" s="120" t="s">
        <v>353</v>
      </c>
      <c r="AC435" s="119" t="s">
        <v>796</v>
      </c>
      <c r="AD435" s="119" t="s">
        <v>353</v>
      </c>
      <c r="AE435" s="119" t="s">
        <v>1267</v>
      </c>
      <c r="AF435" s="119" t="s">
        <v>1036</v>
      </c>
      <c r="AG435" s="118" t="s">
        <v>1028</v>
      </c>
      <c r="AH435" s="117" t="s">
        <v>1020</v>
      </c>
      <c r="AI435" s="117" t="s">
        <v>2521</v>
      </c>
      <c r="AJ435" s="118">
        <v>3</v>
      </c>
      <c r="AK435" s="116"/>
      <c r="AL435" s="117"/>
      <c r="AM435" s="117"/>
      <c r="AN435" s="116"/>
      <c r="AO435" s="111">
        <v>43649</v>
      </c>
      <c r="AP435" s="111" t="s">
        <v>1010</v>
      </c>
      <c r="AQ435" s="110"/>
      <c r="AR435" s="111" t="s">
        <v>1010</v>
      </c>
      <c r="AS435" s="109"/>
      <c r="AT435" s="109" t="s">
        <v>1266</v>
      </c>
      <c r="AU435" s="109">
        <v>9084015865</v>
      </c>
      <c r="AV435" s="109"/>
    </row>
    <row r="436" spans="1:48" s="142" customFormat="1" ht="16.5" customHeight="1">
      <c r="A436" s="128" t="s">
        <v>1265</v>
      </c>
      <c r="B436" s="129" t="s">
        <v>684</v>
      </c>
      <c r="C436" s="128">
        <v>107283</v>
      </c>
      <c r="D436" s="127" t="s">
        <v>47</v>
      </c>
      <c r="E436" s="127" t="s">
        <v>685</v>
      </c>
      <c r="F436" s="127" t="s">
        <v>686</v>
      </c>
      <c r="G436" s="127" t="s">
        <v>519</v>
      </c>
      <c r="H436" s="127" t="s">
        <v>431</v>
      </c>
      <c r="I436" s="127" t="s">
        <v>16</v>
      </c>
      <c r="J436" s="127" t="s">
        <v>17</v>
      </c>
      <c r="K436" s="127" t="s">
        <v>512</v>
      </c>
      <c r="L436" s="127" t="s">
        <v>513</v>
      </c>
      <c r="M436" s="152">
        <v>44580</v>
      </c>
      <c r="N436" s="152">
        <v>44610</v>
      </c>
      <c r="O436" s="126">
        <v>300.3</v>
      </c>
      <c r="P436" s="126">
        <v>7.5</v>
      </c>
      <c r="Q436" s="136">
        <v>44549</v>
      </c>
      <c r="R436" s="136">
        <v>44579</v>
      </c>
      <c r="S436" s="124">
        <f t="shared" si="15"/>
        <v>44586</v>
      </c>
      <c r="T436" s="123">
        <f t="shared" si="14"/>
        <v>5</v>
      </c>
      <c r="U436" s="135">
        <v>2182.3200000000002</v>
      </c>
      <c r="V436" s="122" t="s">
        <v>353</v>
      </c>
      <c r="W436" s="132">
        <v>44236</v>
      </c>
      <c r="X436" s="131">
        <v>2211</v>
      </c>
      <c r="Y436" s="120">
        <v>2</v>
      </c>
      <c r="Z436" s="120" t="s">
        <v>353</v>
      </c>
      <c r="AA436" s="120" t="s">
        <v>353</v>
      </c>
      <c r="AB436" s="120" t="s">
        <v>353</v>
      </c>
      <c r="AC436" s="119" t="s">
        <v>797</v>
      </c>
      <c r="AD436" s="119" t="s">
        <v>353</v>
      </c>
      <c r="AE436" s="119" t="s">
        <v>1264</v>
      </c>
      <c r="AF436" s="119" t="s">
        <v>1263</v>
      </c>
      <c r="AG436" s="118" t="s">
        <v>1028</v>
      </c>
      <c r="AH436" s="117" t="s">
        <v>1017</v>
      </c>
      <c r="AI436" s="117" t="s">
        <v>2521</v>
      </c>
      <c r="AJ436" s="118">
        <v>3</v>
      </c>
      <c r="AK436" s="116"/>
      <c r="AL436" s="117"/>
      <c r="AM436" s="117"/>
      <c r="AN436" s="116"/>
      <c r="AO436" s="111">
        <v>45862</v>
      </c>
      <c r="AP436" s="111">
        <v>45862</v>
      </c>
      <c r="AQ436" s="110"/>
      <c r="AR436" s="109">
        <v>12</v>
      </c>
      <c r="AS436" s="109" t="s">
        <v>1262</v>
      </c>
      <c r="AT436" s="109" t="s">
        <v>1261</v>
      </c>
      <c r="AU436" s="109">
        <v>7447878</v>
      </c>
      <c r="AV436" s="153" t="s">
        <v>1260</v>
      </c>
    </row>
    <row r="437" spans="1:48" s="142" customFormat="1" ht="16.5" customHeight="1">
      <c r="A437" s="128" t="s">
        <v>1259</v>
      </c>
      <c r="B437" s="129" t="s">
        <v>687</v>
      </c>
      <c r="C437" s="128">
        <v>107305</v>
      </c>
      <c r="D437" s="127" t="s">
        <v>22</v>
      </c>
      <c r="E437" s="127" t="s">
        <v>1258</v>
      </c>
      <c r="F437" s="127">
        <v>9518000</v>
      </c>
      <c r="G437" s="127" t="s">
        <v>38</v>
      </c>
      <c r="H437" s="127" t="s">
        <v>565</v>
      </c>
      <c r="I437" s="127" t="s">
        <v>16</v>
      </c>
      <c r="J437" s="127" t="s">
        <v>17</v>
      </c>
      <c r="K437" s="127" t="s">
        <v>512</v>
      </c>
      <c r="L437" s="127" t="s">
        <v>513</v>
      </c>
      <c r="M437" s="126" t="e">
        <v>#N/A</v>
      </c>
      <c r="N437" s="126" t="e">
        <v>#N/A</v>
      </c>
      <c r="O437" s="126" t="e">
        <v>#N/A</v>
      </c>
      <c r="P437" s="126" t="e">
        <v>#N/A</v>
      </c>
      <c r="Q437" s="125">
        <v>43612</v>
      </c>
      <c r="R437" s="125">
        <v>43643</v>
      </c>
      <c r="S437" s="124">
        <f t="shared" si="15"/>
        <v>43650</v>
      </c>
      <c r="T437" s="123">
        <f t="shared" si="14"/>
        <v>1</v>
      </c>
      <c r="U437" s="131">
        <v>1308.32</v>
      </c>
      <c r="V437" s="122" t="s">
        <v>353</v>
      </c>
      <c r="W437" s="120" t="s">
        <v>1257</v>
      </c>
      <c r="X437" s="120">
        <v>1200</v>
      </c>
      <c r="Y437" s="120">
        <v>27</v>
      </c>
      <c r="Z437" s="120" t="s">
        <v>353</v>
      </c>
      <c r="AA437" s="120" t="s">
        <v>353</v>
      </c>
      <c r="AB437" s="120" t="s">
        <v>353</v>
      </c>
      <c r="AC437" s="119" t="s">
        <v>789</v>
      </c>
      <c r="AD437" s="119" t="s">
        <v>353</v>
      </c>
      <c r="AE437" s="119" t="s">
        <v>1256</v>
      </c>
      <c r="AF437" s="119" t="s">
        <v>1213</v>
      </c>
      <c r="AG437" s="118" t="s">
        <v>1028</v>
      </c>
      <c r="AH437" s="117" t="s">
        <v>1017</v>
      </c>
      <c r="AI437" s="117" t="s">
        <v>2521</v>
      </c>
      <c r="AJ437" s="118">
        <v>3</v>
      </c>
      <c r="AK437" s="116"/>
      <c r="AL437" s="117"/>
      <c r="AM437" s="117"/>
      <c r="AN437" s="116"/>
      <c r="AO437" s="111">
        <v>44799</v>
      </c>
      <c r="AP437" s="111">
        <v>44799</v>
      </c>
      <c r="AQ437" s="110"/>
      <c r="AR437" s="109">
        <v>12</v>
      </c>
      <c r="AS437" s="109"/>
      <c r="AT437" s="109"/>
      <c r="AU437" s="109"/>
      <c r="AV437" s="109"/>
    </row>
    <row r="438" spans="1:48" s="142" customFormat="1" ht="16.5" customHeight="1">
      <c r="A438" s="128" t="s">
        <v>688</v>
      </c>
      <c r="B438" s="129" t="s">
        <v>689</v>
      </c>
      <c r="C438" s="128">
        <v>440696</v>
      </c>
      <c r="D438" s="127" t="s">
        <v>127</v>
      </c>
      <c r="E438" s="127" t="s">
        <v>1255</v>
      </c>
      <c r="F438" s="127">
        <v>4774707</v>
      </c>
      <c r="G438" s="127" t="s">
        <v>14</v>
      </c>
      <c r="H438" s="127" t="s">
        <v>431</v>
      </c>
      <c r="I438" s="127" t="s">
        <v>16</v>
      </c>
      <c r="J438" s="127" t="s">
        <v>17</v>
      </c>
      <c r="K438" s="127" t="s">
        <v>512</v>
      </c>
      <c r="L438" s="127" t="s">
        <v>513</v>
      </c>
      <c r="M438" s="126" t="s">
        <v>1210</v>
      </c>
      <c r="N438" s="126" t="s">
        <v>1254</v>
      </c>
      <c r="O438" s="126">
        <v>136</v>
      </c>
      <c r="P438" s="126">
        <v>8</v>
      </c>
      <c r="Q438" s="125">
        <v>44274</v>
      </c>
      <c r="R438" s="125">
        <v>44395</v>
      </c>
      <c r="S438" s="124">
        <f t="shared" si="15"/>
        <v>44402</v>
      </c>
      <c r="T438" s="123">
        <f t="shared" si="14"/>
        <v>5</v>
      </c>
      <c r="U438" s="120" t="s">
        <v>1253</v>
      </c>
      <c r="V438" s="122" t="s">
        <v>353</v>
      </c>
      <c r="W438" s="120" t="s">
        <v>1111</v>
      </c>
      <c r="X438" s="131">
        <v>2538.2399999999998</v>
      </c>
      <c r="Y438" s="120">
        <v>2</v>
      </c>
      <c r="Z438" s="120" t="s">
        <v>353</v>
      </c>
      <c r="AA438" s="120" t="s">
        <v>353</v>
      </c>
      <c r="AB438" s="120" t="s">
        <v>353</v>
      </c>
      <c r="AC438" s="119" t="s">
        <v>800</v>
      </c>
      <c r="AD438" s="119" t="s">
        <v>353</v>
      </c>
      <c r="AE438" s="119" t="s">
        <v>1252</v>
      </c>
      <c r="AF438" s="119" t="s">
        <v>1029</v>
      </c>
      <c r="AG438" s="118" t="s">
        <v>1028</v>
      </c>
      <c r="AH438" s="117" t="s">
        <v>1017</v>
      </c>
      <c r="AI438" s="117" t="s">
        <v>2521</v>
      </c>
      <c r="AJ438" s="118">
        <v>3</v>
      </c>
      <c r="AK438" s="116"/>
      <c r="AL438" s="117"/>
      <c r="AM438" s="117"/>
      <c r="AN438" s="116"/>
      <c r="AO438" s="111">
        <v>44740</v>
      </c>
      <c r="AP438" s="111">
        <v>44740</v>
      </c>
      <c r="AQ438" s="110"/>
      <c r="AR438" s="109">
        <v>6</v>
      </c>
      <c r="AS438" s="109"/>
      <c r="AT438" s="109" t="s">
        <v>1251</v>
      </c>
      <c r="AU438" s="109" t="s">
        <v>1250</v>
      </c>
      <c r="AV438" s="153" t="s">
        <v>1249</v>
      </c>
    </row>
    <row r="439" spans="1:48" s="142" customFormat="1" ht="16.5" customHeight="1">
      <c r="A439" s="128" t="s">
        <v>690</v>
      </c>
      <c r="B439" s="129" t="s">
        <v>691</v>
      </c>
      <c r="C439" s="128">
        <v>441250</v>
      </c>
      <c r="D439" s="127" t="s">
        <v>22</v>
      </c>
      <c r="E439" s="127" t="s">
        <v>1248</v>
      </c>
      <c r="F439" s="127" t="s">
        <v>1247</v>
      </c>
      <c r="G439" s="127" t="s">
        <v>14</v>
      </c>
      <c r="H439" s="127" t="s">
        <v>560</v>
      </c>
      <c r="I439" s="127" t="s">
        <v>16</v>
      </c>
      <c r="J439" s="127" t="s">
        <v>17</v>
      </c>
      <c r="K439" s="127" t="s">
        <v>512</v>
      </c>
      <c r="L439" s="127" t="s">
        <v>513</v>
      </c>
      <c r="M439" s="152">
        <v>44616</v>
      </c>
      <c r="N439" s="152">
        <v>44643</v>
      </c>
      <c r="O439" s="126">
        <v>193</v>
      </c>
      <c r="P439" s="126">
        <v>0</v>
      </c>
      <c r="Q439" s="136">
        <v>44585</v>
      </c>
      <c r="R439" s="136">
        <v>44615</v>
      </c>
      <c r="S439" s="124">
        <f t="shared" si="15"/>
        <v>44622</v>
      </c>
      <c r="T439" s="123">
        <f t="shared" si="14"/>
        <v>1</v>
      </c>
      <c r="U439" s="135">
        <v>2897.44</v>
      </c>
      <c r="V439" s="122" t="s">
        <v>353</v>
      </c>
      <c r="W439" s="120" t="s">
        <v>1058</v>
      </c>
      <c r="X439" s="131">
        <v>1800</v>
      </c>
      <c r="Y439" s="120">
        <v>4</v>
      </c>
      <c r="Z439" s="120" t="s">
        <v>353</v>
      </c>
      <c r="AA439" s="120" t="s">
        <v>353</v>
      </c>
      <c r="AB439" s="120" t="s">
        <v>353</v>
      </c>
      <c r="AC439" s="119" t="s">
        <v>795</v>
      </c>
      <c r="AD439" s="119" t="s">
        <v>353</v>
      </c>
      <c r="AE439" s="119" t="s">
        <v>1246</v>
      </c>
      <c r="AF439" s="119" t="s">
        <v>1109</v>
      </c>
      <c r="AG439" s="118" t="s">
        <v>1028</v>
      </c>
      <c r="AH439" s="117" t="s">
        <v>1020</v>
      </c>
      <c r="AI439" s="117" t="s">
        <v>2521</v>
      </c>
      <c r="AJ439" s="118">
        <v>3</v>
      </c>
      <c r="AK439" s="116"/>
      <c r="AL439" s="117" t="s">
        <v>1245</v>
      </c>
      <c r="AM439" s="117">
        <v>3500</v>
      </c>
      <c r="AN439" s="116"/>
      <c r="AO439" s="111">
        <v>46210</v>
      </c>
      <c r="AP439" s="111">
        <v>46210</v>
      </c>
      <c r="AQ439" s="110"/>
      <c r="AR439" s="109" t="s">
        <v>1010</v>
      </c>
      <c r="AS439" s="109"/>
      <c r="AT439" s="109"/>
      <c r="AU439" s="109"/>
      <c r="AV439" s="109"/>
    </row>
    <row r="440" spans="1:48" s="142" customFormat="1" ht="16.5" customHeight="1">
      <c r="A440" s="128" t="s">
        <v>1244</v>
      </c>
      <c r="B440" s="129" t="s">
        <v>692</v>
      </c>
      <c r="C440" s="128">
        <v>458733</v>
      </c>
      <c r="D440" s="127" t="s">
        <v>48</v>
      </c>
      <c r="E440" s="127">
        <v>0</v>
      </c>
      <c r="F440" s="127">
        <v>898999</v>
      </c>
      <c r="G440" s="127" t="s">
        <v>38</v>
      </c>
      <c r="H440" s="127" t="s">
        <v>458</v>
      </c>
      <c r="I440" s="127" t="s">
        <v>20</v>
      </c>
      <c r="J440" s="127" t="s">
        <v>17</v>
      </c>
      <c r="K440" s="127" t="s">
        <v>512</v>
      </c>
      <c r="L440" s="127" t="s">
        <v>513</v>
      </c>
      <c r="M440" s="152">
        <v>44565</v>
      </c>
      <c r="N440" s="126" t="s">
        <v>1243</v>
      </c>
      <c r="O440" s="126">
        <v>0</v>
      </c>
      <c r="P440" s="126">
        <v>0</v>
      </c>
      <c r="Q440" s="136">
        <v>44562</v>
      </c>
      <c r="R440" s="136">
        <v>44592</v>
      </c>
      <c r="S440" s="124">
        <f t="shared" si="15"/>
        <v>44599</v>
      </c>
      <c r="T440" s="123">
        <f t="shared" si="14"/>
        <v>2</v>
      </c>
      <c r="U440" s="135">
        <v>1120</v>
      </c>
      <c r="V440" s="122" t="s">
        <v>353</v>
      </c>
      <c r="W440" s="132">
        <v>44261</v>
      </c>
      <c r="X440" s="131">
        <v>1100</v>
      </c>
      <c r="Y440" s="120">
        <v>15</v>
      </c>
      <c r="Z440" s="120" t="s">
        <v>353</v>
      </c>
      <c r="AA440" s="120" t="s">
        <v>353</v>
      </c>
      <c r="AB440" s="120" t="s">
        <v>353</v>
      </c>
      <c r="AC440" s="119" t="s">
        <v>814</v>
      </c>
      <c r="AD440" s="119" t="s">
        <v>353</v>
      </c>
      <c r="AE440" s="119" t="s">
        <v>1242</v>
      </c>
      <c r="AF440" s="119" t="s">
        <v>1029</v>
      </c>
      <c r="AG440" s="118" t="s">
        <v>1028</v>
      </c>
      <c r="AH440" s="117" t="s">
        <v>1017</v>
      </c>
      <c r="AI440" s="117" t="s">
        <v>2521</v>
      </c>
      <c r="AJ440" s="118">
        <v>3</v>
      </c>
      <c r="AK440" s="116"/>
      <c r="AL440" s="117"/>
      <c r="AM440" s="117"/>
      <c r="AN440" s="116"/>
      <c r="AO440" s="111">
        <v>44871</v>
      </c>
      <c r="AP440" s="111">
        <v>44871</v>
      </c>
      <c r="AQ440" s="110"/>
      <c r="AR440" s="109">
        <v>6</v>
      </c>
      <c r="AS440" s="109"/>
      <c r="AT440" s="109"/>
      <c r="AU440" s="109"/>
      <c r="AV440" s="109"/>
    </row>
    <row r="441" spans="1:48" s="142" customFormat="1" ht="16.5" customHeight="1">
      <c r="A441" s="128" t="s">
        <v>693</v>
      </c>
      <c r="B441" s="129" t="s">
        <v>694</v>
      </c>
      <c r="C441" s="128">
        <v>107339</v>
      </c>
      <c r="D441" s="127" t="s">
        <v>48</v>
      </c>
      <c r="E441" s="127">
        <v>0</v>
      </c>
      <c r="F441" s="127" t="s">
        <v>695</v>
      </c>
      <c r="G441" s="127" t="s">
        <v>38</v>
      </c>
      <c r="H441" s="127" t="s">
        <v>458</v>
      </c>
      <c r="I441" s="127" t="s">
        <v>16</v>
      </c>
      <c r="J441" s="127" t="s">
        <v>17</v>
      </c>
      <c r="K441" s="127" t="s">
        <v>512</v>
      </c>
      <c r="L441" s="127" t="s">
        <v>513</v>
      </c>
      <c r="M441" s="126" t="e">
        <v>#N/A</v>
      </c>
      <c r="N441" s="126" t="e">
        <v>#N/A</v>
      </c>
      <c r="O441" s="126" t="e">
        <v>#N/A</v>
      </c>
      <c r="P441" s="126" t="e">
        <v>#N/A</v>
      </c>
      <c r="Q441" s="125">
        <v>43831</v>
      </c>
      <c r="R441" s="125">
        <v>44377</v>
      </c>
      <c r="S441" s="124">
        <f t="shared" si="15"/>
        <v>44384</v>
      </c>
      <c r="T441" s="123">
        <f t="shared" si="14"/>
        <v>2</v>
      </c>
      <c r="U441" s="120" t="s">
        <v>1241</v>
      </c>
      <c r="V441" s="122" t="s">
        <v>353</v>
      </c>
      <c r="W441" s="132">
        <v>44235</v>
      </c>
      <c r="X441" s="121">
        <v>2579.15</v>
      </c>
      <c r="Y441" s="120">
        <v>3</v>
      </c>
      <c r="Z441" s="120" t="s">
        <v>353</v>
      </c>
      <c r="AA441" s="120" t="s">
        <v>353</v>
      </c>
      <c r="AB441" s="120" t="s">
        <v>353</v>
      </c>
      <c r="AC441" s="119" t="s">
        <v>535</v>
      </c>
      <c r="AD441" s="119" t="s">
        <v>353</v>
      </c>
      <c r="AE441" s="119" t="s">
        <v>1240</v>
      </c>
      <c r="AF441" s="119" t="s">
        <v>1040</v>
      </c>
      <c r="AG441" s="117" t="s">
        <v>1028</v>
      </c>
      <c r="AH441" s="117" t="s">
        <v>1017</v>
      </c>
      <c r="AI441" s="117" t="s">
        <v>2521</v>
      </c>
      <c r="AJ441" s="118">
        <v>3</v>
      </c>
      <c r="AK441" s="116"/>
      <c r="AL441" s="117"/>
      <c r="AM441" s="117"/>
      <c r="AN441" s="116"/>
      <c r="AO441" s="111">
        <v>44873</v>
      </c>
      <c r="AP441" s="111">
        <v>44873</v>
      </c>
      <c r="AQ441" s="110"/>
      <c r="AR441" s="109">
        <v>12</v>
      </c>
      <c r="AS441" s="109"/>
      <c r="AT441" s="109"/>
      <c r="AU441" s="109"/>
      <c r="AV441" s="109"/>
    </row>
    <row r="442" spans="1:48" s="142" customFormat="1" ht="16.5" customHeight="1">
      <c r="A442" s="128" t="s">
        <v>1239</v>
      </c>
      <c r="B442" s="129" t="s">
        <v>696</v>
      </c>
      <c r="C442" s="128">
        <v>107342</v>
      </c>
      <c r="D442" s="127" t="s">
        <v>22</v>
      </c>
      <c r="E442" s="127" t="s">
        <v>1238</v>
      </c>
      <c r="F442" s="127" t="s">
        <v>1237</v>
      </c>
      <c r="G442" s="127" t="s">
        <v>14</v>
      </c>
      <c r="H442" s="127" t="s">
        <v>565</v>
      </c>
      <c r="I442" s="127" t="s">
        <v>16</v>
      </c>
      <c r="J442" s="127" t="s">
        <v>17</v>
      </c>
      <c r="K442" s="127" t="s">
        <v>512</v>
      </c>
      <c r="L442" s="127" t="s">
        <v>513</v>
      </c>
      <c r="M442" s="126" t="s">
        <v>1070</v>
      </c>
      <c r="N442" s="126" t="s">
        <v>1069</v>
      </c>
      <c r="O442" s="126">
        <v>297</v>
      </c>
      <c r="P442" s="126">
        <v>8.42</v>
      </c>
      <c r="Q442" s="136">
        <v>44369</v>
      </c>
      <c r="R442" s="136">
        <v>44398</v>
      </c>
      <c r="S442" s="124">
        <f t="shared" si="15"/>
        <v>44405</v>
      </c>
      <c r="T442" s="123">
        <f t="shared" si="14"/>
        <v>5</v>
      </c>
      <c r="U442" s="135">
        <v>2132.41</v>
      </c>
      <c r="V442" s="122" t="s">
        <v>353</v>
      </c>
      <c r="W442" s="157">
        <v>44568</v>
      </c>
      <c r="X442" s="131">
        <v>3950</v>
      </c>
      <c r="Y442" s="120">
        <v>5</v>
      </c>
      <c r="Z442" s="120" t="s">
        <v>353</v>
      </c>
      <c r="AA442" s="120" t="s">
        <v>353</v>
      </c>
      <c r="AB442" s="120" t="s">
        <v>353</v>
      </c>
      <c r="AC442" s="119" t="s">
        <v>808</v>
      </c>
      <c r="AD442" s="119" t="s">
        <v>353</v>
      </c>
      <c r="AE442" s="119" t="s">
        <v>1236</v>
      </c>
      <c r="AF442" s="119" t="s">
        <v>1197</v>
      </c>
      <c r="AG442" s="118" t="s">
        <v>1028</v>
      </c>
      <c r="AH442" s="117" t="s">
        <v>1017</v>
      </c>
      <c r="AI442" s="117" t="s">
        <v>2521</v>
      </c>
      <c r="AJ442" s="118">
        <v>3</v>
      </c>
      <c r="AK442" s="116"/>
      <c r="AL442" s="117"/>
      <c r="AM442" s="117"/>
      <c r="AN442" s="116"/>
      <c r="AO442" s="111">
        <v>44597</v>
      </c>
      <c r="AP442" s="111">
        <v>44597</v>
      </c>
      <c r="AQ442" s="110"/>
      <c r="AR442" s="109">
        <v>6</v>
      </c>
      <c r="AS442" s="109"/>
      <c r="AT442" s="109"/>
      <c r="AU442" s="109"/>
      <c r="AV442" s="109"/>
    </row>
    <row r="443" spans="1:48" s="142" customFormat="1" ht="16.5" customHeight="1">
      <c r="A443" s="128" t="s">
        <v>697</v>
      </c>
      <c r="B443" s="129" t="s">
        <v>175</v>
      </c>
      <c r="C443" s="128">
        <v>107344</v>
      </c>
      <c r="D443" s="127" t="s">
        <v>22</v>
      </c>
      <c r="E443" s="127">
        <v>0</v>
      </c>
      <c r="F443" s="127">
        <v>7209776</v>
      </c>
      <c r="G443" s="127" t="s">
        <v>14</v>
      </c>
      <c r="H443" s="127" t="s">
        <v>565</v>
      </c>
      <c r="I443" s="127" t="s">
        <v>16</v>
      </c>
      <c r="J443" s="127" t="s">
        <v>17</v>
      </c>
      <c r="K443" s="127" t="s">
        <v>512</v>
      </c>
      <c r="L443" s="127" t="s">
        <v>513</v>
      </c>
      <c r="M443" s="126" t="e">
        <v>#N/A</v>
      </c>
      <c r="N443" s="126" t="e">
        <v>#N/A</v>
      </c>
      <c r="O443" s="126" t="e">
        <v>#N/A</v>
      </c>
      <c r="P443" s="126" t="e">
        <v>#N/A</v>
      </c>
      <c r="Q443" s="125">
        <v>41355</v>
      </c>
      <c r="R443" s="125">
        <v>41386</v>
      </c>
      <c r="S443" s="124">
        <f t="shared" si="15"/>
        <v>41393</v>
      </c>
      <c r="T443" s="123">
        <f t="shared" si="14"/>
        <v>5</v>
      </c>
      <c r="U443" s="120" t="s">
        <v>1235</v>
      </c>
      <c r="V443" s="122" t="s">
        <v>353</v>
      </c>
      <c r="W443" s="120" t="s">
        <v>1234</v>
      </c>
      <c r="X443" s="131">
        <v>3591.41</v>
      </c>
      <c r="Y443" s="120">
        <v>101</v>
      </c>
      <c r="Z443" s="120" t="s">
        <v>353</v>
      </c>
      <c r="AA443" s="120" t="s">
        <v>353</v>
      </c>
      <c r="AB443" s="120" t="s">
        <v>353</v>
      </c>
      <c r="AC443" s="119" t="s">
        <v>535</v>
      </c>
      <c r="AD443" s="119" t="s">
        <v>353</v>
      </c>
      <c r="AE443" s="119" t="s">
        <v>353</v>
      </c>
      <c r="AF443" s="119" t="s">
        <v>353</v>
      </c>
      <c r="AG443" s="117" t="s">
        <v>2521</v>
      </c>
      <c r="AH443" s="117" t="s">
        <v>2521</v>
      </c>
      <c r="AI443" s="117" t="s">
        <v>2521</v>
      </c>
      <c r="AJ443" s="118">
        <v>3</v>
      </c>
      <c r="AK443" s="116"/>
      <c r="AL443" s="117"/>
      <c r="AM443" s="117"/>
      <c r="AN443" s="116"/>
      <c r="AO443" s="111" t="s">
        <v>1010</v>
      </c>
      <c r="AP443" s="111" t="s">
        <v>1010</v>
      </c>
      <c r="AQ443" s="110" t="s">
        <v>1080</v>
      </c>
      <c r="AR443" s="111" t="s">
        <v>1010</v>
      </c>
      <c r="AS443" s="109"/>
      <c r="AT443" s="109"/>
      <c r="AU443" s="109"/>
      <c r="AV443" s="109"/>
    </row>
    <row r="444" spans="1:48" s="142" customFormat="1" ht="16.5" customHeight="1">
      <c r="A444" s="128" t="s">
        <v>698</v>
      </c>
      <c r="B444" s="129" t="s">
        <v>699</v>
      </c>
      <c r="C444" s="128">
        <v>107345</v>
      </c>
      <c r="D444" s="127" t="s">
        <v>47</v>
      </c>
      <c r="E444" s="127" t="s">
        <v>700</v>
      </c>
      <c r="F444" s="127">
        <v>7239910</v>
      </c>
      <c r="G444" s="127" t="s">
        <v>527</v>
      </c>
      <c r="H444" s="127" t="s">
        <v>431</v>
      </c>
      <c r="I444" s="127" t="s">
        <v>20</v>
      </c>
      <c r="J444" s="127" t="s">
        <v>17</v>
      </c>
      <c r="K444" s="127" t="s">
        <v>512</v>
      </c>
      <c r="L444" s="127" t="s">
        <v>513</v>
      </c>
      <c r="M444" s="152">
        <v>44564</v>
      </c>
      <c r="N444" s="126" t="s">
        <v>1233</v>
      </c>
      <c r="O444" s="126">
        <v>0</v>
      </c>
      <c r="P444" s="126">
        <v>0</v>
      </c>
      <c r="Q444" s="136">
        <v>44593</v>
      </c>
      <c r="R444" s="136">
        <v>44620</v>
      </c>
      <c r="S444" s="124">
        <f t="shared" si="15"/>
        <v>44627</v>
      </c>
      <c r="T444" s="123">
        <f t="shared" si="14"/>
        <v>2</v>
      </c>
      <c r="U444" s="135">
        <v>1600</v>
      </c>
      <c r="V444" s="122" t="s">
        <v>353</v>
      </c>
      <c r="W444" s="132">
        <v>44236</v>
      </c>
      <c r="X444" s="131">
        <v>1600</v>
      </c>
      <c r="Y444" s="120">
        <v>1</v>
      </c>
      <c r="Z444" s="120" t="s">
        <v>353</v>
      </c>
      <c r="AA444" s="120" t="s">
        <v>353</v>
      </c>
      <c r="AB444" s="120" t="s">
        <v>353</v>
      </c>
      <c r="AC444" s="119" t="s">
        <v>815</v>
      </c>
      <c r="AD444" s="119" t="s">
        <v>353</v>
      </c>
      <c r="AE444" s="119" t="s">
        <v>1232</v>
      </c>
      <c r="AF444" s="119" t="s">
        <v>1029</v>
      </c>
      <c r="AG444" s="118" t="s">
        <v>1028</v>
      </c>
      <c r="AH444" s="117" t="s">
        <v>1017</v>
      </c>
      <c r="AI444" s="117" t="s">
        <v>2521</v>
      </c>
      <c r="AJ444" s="118">
        <v>3</v>
      </c>
      <c r="AK444" s="116"/>
      <c r="AL444" s="117"/>
      <c r="AM444" s="117"/>
      <c r="AN444" s="116"/>
      <c r="AO444" s="111">
        <v>47407</v>
      </c>
      <c r="AP444" s="111">
        <v>47407</v>
      </c>
      <c r="AQ444" s="110"/>
      <c r="AR444" s="109">
        <v>6</v>
      </c>
      <c r="AS444" s="109"/>
      <c r="AT444" s="109"/>
      <c r="AU444" s="109"/>
      <c r="AV444" s="109"/>
    </row>
    <row r="445" spans="1:48" s="142" customFormat="1" ht="16.5" customHeight="1">
      <c r="A445" s="128" t="s">
        <v>698</v>
      </c>
      <c r="B445" s="129" t="s">
        <v>699</v>
      </c>
      <c r="C445" s="128">
        <v>107345</v>
      </c>
      <c r="D445" s="127" t="s">
        <v>47</v>
      </c>
      <c r="E445" s="127" t="s">
        <v>700</v>
      </c>
      <c r="F445" s="127">
        <v>7239910</v>
      </c>
      <c r="G445" s="127" t="s">
        <v>527</v>
      </c>
      <c r="H445" s="127" t="s">
        <v>431</v>
      </c>
      <c r="I445" s="127" t="s">
        <v>16</v>
      </c>
      <c r="J445" s="127" t="s">
        <v>17</v>
      </c>
      <c r="K445" s="127" t="s">
        <v>512</v>
      </c>
      <c r="L445" s="127" t="s">
        <v>513</v>
      </c>
      <c r="M445" s="152">
        <v>44564</v>
      </c>
      <c r="N445" s="126" t="s">
        <v>1233</v>
      </c>
      <c r="O445" s="126">
        <v>0</v>
      </c>
      <c r="P445" s="126">
        <v>0</v>
      </c>
      <c r="Q445" s="136">
        <v>44593</v>
      </c>
      <c r="R445" s="136">
        <v>44620</v>
      </c>
      <c r="S445" s="124">
        <f t="shared" si="15"/>
        <v>44627</v>
      </c>
      <c r="T445" s="123">
        <f t="shared" si="14"/>
        <v>2</v>
      </c>
      <c r="U445" s="140">
        <v>600</v>
      </c>
      <c r="V445" s="122" t="s">
        <v>353</v>
      </c>
      <c r="W445" s="132">
        <v>44236</v>
      </c>
      <c r="X445" s="120">
        <v>600</v>
      </c>
      <c r="Y445" s="120">
        <v>1</v>
      </c>
      <c r="Z445" s="120" t="s">
        <v>353</v>
      </c>
      <c r="AA445" s="120" t="s">
        <v>353</v>
      </c>
      <c r="AB445" s="120" t="s">
        <v>353</v>
      </c>
      <c r="AC445" s="119" t="s">
        <v>815</v>
      </c>
      <c r="AD445" s="119" t="s">
        <v>353</v>
      </c>
      <c r="AE445" s="119" t="s">
        <v>1232</v>
      </c>
      <c r="AF445" s="119" t="s">
        <v>1029</v>
      </c>
      <c r="AG445" s="118" t="s">
        <v>1028</v>
      </c>
      <c r="AH445" s="117" t="s">
        <v>1017</v>
      </c>
      <c r="AI445" s="117" t="s">
        <v>2521</v>
      </c>
      <c r="AJ445" s="118">
        <v>3</v>
      </c>
      <c r="AK445" s="116"/>
      <c r="AL445" s="117"/>
      <c r="AM445" s="117"/>
      <c r="AN445" s="116"/>
      <c r="AO445" s="111">
        <v>47407</v>
      </c>
      <c r="AP445" s="111">
        <v>47407</v>
      </c>
      <c r="AQ445" s="110"/>
      <c r="AR445" s="109">
        <v>6</v>
      </c>
      <c r="AS445" s="109"/>
      <c r="AT445" s="109"/>
      <c r="AU445" s="109"/>
      <c r="AV445" s="109"/>
    </row>
    <row r="446" spans="1:48" s="142" customFormat="1" ht="16.5" customHeight="1">
      <c r="A446" s="128" t="s">
        <v>701</v>
      </c>
      <c r="B446" s="129" t="s">
        <v>471</v>
      </c>
      <c r="C446" s="128">
        <v>107346</v>
      </c>
      <c r="D446" s="127" t="s">
        <v>48</v>
      </c>
      <c r="E446" s="127" t="s">
        <v>1231</v>
      </c>
      <c r="F446" s="127" t="s">
        <v>1230</v>
      </c>
      <c r="G446" s="127" t="s">
        <v>353</v>
      </c>
      <c r="H446" s="127" t="s">
        <v>353</v>
      </c>
      <c r="I446" s="127" t="s">
        <v>16</v>
      </c>
      <c r="J446" s="127" t="s">
        <v>353</v>
      </c>
      <c r="K446" s="127" t="s">
        <v>512</v>
      </c>
      <c r="L446" s="127" t="s">
        <v>513</v>
      </c>
      <c r="M446" s="152">
        <v>44620</v>
      </c>
      <c r="N446" s="152">
        <v>44651</v>
      </c>
      <c r="O446" s="126">
        <v>79</v>
      </c>
      <c r="P446" s="126">
        <v>0</v>
      </c>
      <c r="Q446" s="136">
        <v>44592</v>
      </c>
      <c r="R446" s="136">
        <v>44620</v>
      </c>
      <c r="S446" s="124">
        <f t="shared" si="15"/>
        <v>44627</v>
      </c>
      <c r="T446" s="123">
        <f t="shared" si="14"/>
        <v>2</v>
      </c>
      <c r="U446" s="135">
        <v>2208</v>
      </c>
      <c r="V446" s="122" t="s">
        <v>353</v>
      </c>
      <c r="W446" s="120" t="s">
        <v>1058</v>
      </c>
      <c r="X446" s="120">
        <v>320</v>
      </c>
      <c r="Y446" s="120">
        <v>5</v>
      </c>
      <c r="Z446" s="120" t="s">
        <v>353</v>
      </c>
      <c r="AA446" s="120" t="s">
        <v>353</v>
      </c>
      <c r="AB446" s="120" t="s">
        <v>353</v>
      </c>
      <c r="AC446" s="119" t="s">
        <v>789</v>
      </c>
      <c r="AD446" s="119" t="s">
        <v>353</v>
      </c>
      <c r="AE446" s="119" t="s">
        <v>1229</v>
      </c>
      <c r="AF446" s="119" t="s">
        <v>1228</v>
      </c>
      <c r="AG446" s="118" t="s">
        <v>1028</v>
      </c>
      <c r="AH446" s="117" t="s">
        <v>1020</v>
      </c>
      <c r="AI446" s="117" t="s">
        <v>2521</v>
      </c>
      <c r="AJ446" s="118">
        <v>3</v>
      </c>
      <c r="AK446" s="116"/>
      <c r="AL446" s="117"/>
      <c r="AM446" s="117"/>
      <c r="AN446" s="116"/>
      <c r="AO446" s="111">
        <v>44286</v>
      </c>
      <c r="AP446" s="111" t="s">
        <v>1010</v>
      </c>
      <c r="AQ446" s="110"/>
      <c r="AR446" s="111" t="s">
        <v>1010</v>
      </c>
      <c r="AS446" s="109"/>
      <c r="AT446" s="109"/>
      <c r="AU446" s="109"/>
      <c r="AV446" s="109"/>
    </row>
    <row r="447" spans="1:48" s="142" customFormat="1" ht="16.5" customHeight="1">
      <c r="A447" s="128" t="s">
        <v>701</v>
      </c>
      <c r="B447" s="129" t="s">
        <v>471</v>
      </c>
      <c r="C447" s="128">
        <v>107346</v>
      </c>
      <c r="D447" s="127" t="s">
        <v>48</v>
      </c>
      <c r="E447" s="127" t="s">
        <v>1231</v>
      </c>
      <c r="F447" s="127" t="s">
        <v>1230</v>
      </c>
      <c r="G447" s="127" t="s">
        <v>353</v>
      </c>
      <c r="H447" s="127" t="s">
        <v>353</v>
      </c>
      <c r="I447" s="127" t="s">
        <v>510</v>
      </c>
      <c r="J447" s="127" t="s">
        <v>511</v>
      </c>
      <c r="K447" s="127" t="s">
        <v>512</v>
      </c>
      <c r="L447" s="127" t="s">
        <v>513</v>
      </c>
      <c r="M447" s="152">
        <v>44620</v>
      </c>
      <c r="N447" s="152">
        <v>44651</v>
      </c>
      <c r="O447" s="126">
        <v>79</v>
      </c>
      <c r="P447" s="126">
        <v>0</v>
      </c>
      <c r="Q447" s="136">
        <v>44592</v>
      </c>
      <c r="R447" s="136">
        <v>44620</v>
      </c>
      <c r="S447" s="124">
        <f t="shared" si="15"/>
        <v>44627</v>
      </c>
      <c r="T447" s="123">
        <f t="shared" si="14"/>
        <v>2</v>
      </c>
      <c r="U447" s="140">
        <v>400</v>
      </c>
      <c r="V447" s="122" t="s">
        <v>353</v>
      </c>
      <c r="W447" s="120" t="s">
        <v>1058</v>
      </c>
      <c r="X447" s="131">
        <v>1215</v>
      </c>
      <c r="Y447" s="120">
        <v>5</v>
      </c>
      <c r="Z447" s="120" t="s">
        <v>353</v>
      </c>
      <c r="AA447" s="120" t="s">
        <v>353</v>
      </c>
      <c r="AB447" s="120" t="s">
        <v>353</v>
      </c>
      <c r="AC447" s="119" t="s">
        <v>789</v>
      </c>
      <c r="AD447" s="119" t="s">
        <v>353</v>
      </c>
      <c r="AE447" s="119" t="s">
        <v>1229</v>
      </c>
      <c r="AF447" s="119" t="s">
        <v>1228</v>
      </c>
      <c r="AG447" s="118" t="s">
        <v>1028</v>
      </c>
      <c r="AH447" s="117" t="s">
        <v>1020</v>
      </c>
      <c r="AI447" s="117" t="s">
        <v>2521</v>
      </c>
      <c r="AJ447" s="118">
        <v>3</v>
      </c>
      <c r="AK447" s="116"/>
      <c r="AL447" s="117"/>
      <c r="AM447" s="117"/>
      <c r="AN447" s="116"/>
      <c r="AO447" s="111">
        <v>44286</v>
      </c>
      <c r="AP447" s="111" t="s">
        <v>1010</v>
      </c>
      <c r="AQ447" s="110"/>
      <c r="AR447" s="111" t="s">
        <v>1010</v>
      </c>
      <c r="AS447" s="109"/>
      <c r="AT447" s="109"/>
      <c r="AU447" s="109"/>
      <c r="AV447" s="109"/>
    </row>
    <row r="448" spans="1:48" s="142" customFormat="1" ht="16.5" customHeight="1">
      <c r="A448" s="128" t="s">
        <v>702</v>
      </c>
      <c r="B448" s="129" t="s">
        <v>703</v>
      </c>
      <c r="C448" s="128">
        <v>456834</v>
      </c>
      <c r="D448" s="127" t="s">
        <v>42</v>
      </c>
      <c r="E448" s="127">
        <v>0</v>
      </c>
      <c r="F448" s="127">
        <v>6380505</v>
      </c>
      <c r="G448" s="127" t="s">
        <v>527</v>
      </c>
      <c r="H448" s="127" t="s">
        <v>520</v>
      </c>
      <c r="I448" s="127" t="s">
        <v>16</v>
      </c>
      <c r="J448" s="127" t="s">
        <v>17</v>
      </c>
      <c r="K448" s="127" t="s">
        <v>512</v>
      </c>
      <c r="L448" s="127" t="s">
        <v>513</v>
      </c>
      <c r="M448" s="152">
        <v>44207</v>
      </c>
      <c r="N448" s="126" t="s">
        <v>1227</v>
      </c>
      <c r="O448" s="126">
        <v>109.8</v>
      </c>
      <c r="P448" s="126">
        <v>0</v>
      </c>
      <c r="Q448" s="125">
        <v>44256</v>
      </c>
      <c r="R448" s="125">
        <v>44500</v>
      </c>
      <c r="S448" s="124">
        <f t="shared" si="15"/>
        <v>44507</v>
      </c>
      <c r="T448" s="123">
        <f t="shared" si="14"/>
        <v>2</v>
      </c>
      <c r="U448" s="120" t="s">
        <v>1226</v>
      </c>
      <c r="V448" s="122" t="s">
        <v>353</v>
      </c>
      <c r="W448" s="132">
        <v>44359</v>
      </c>
      <c r="X448" s="131">
        <v>1018.22</v>
      </c>
      <c r="Y448" s="120">
        <v>4</v>
      </c>
      <c r="Z448" s="120" t="s">
        <v>353</v>
      </c>
      <c r="AA448" s="120" t="s">
        <v>353</v>
      </c>
      <c r="AB448" s="120" t="s">
        <v>353</v>
      </c>
      <c r="AC448" s="119" t="s">
        <v>789</v>
      </c>
      <c r="AD448" s="119" t="s">
        <v>353</v>
      </c>
      <c r="AE448" s="119" t="s">
        <v>1225</v>
      </c>
      <c r="AF448" s="119" t="s">
        <v>1224</v>
      </c>
      <c r="AG448" s="118" t="s">
        <v>1028</v>
      </c>
      <c r="AH448" s="117" t="s">
        <v>1017</v>
      </c>
      <c r="AI448" s="117" t="s">
        <v>2521</v>
      </c>
      <c r="AJ448" s="118">
        <v>3</v>
      </c>
      <c r="AK448" s="116"/>
      <c r="AL448" s="117"/>
      <c r="AM448" s="117"/>
      <c r="AN448" s="116"/>
      <c r="AO448" s="111">
        <v>45105</v>
      </c>
      <c r="AP448" s="111">
        <v>45105</v>
      </c>
      <c r="AQ448" s="110"/>
      <c r="AR448" s="109">
        <v>12</v>
      </c>
      <c r="AS448" s="109"/>
      <c r="AT448" s="109"/>
      <c r="AU448" s="109"/>
      <c r="AV448" s="109"/>
    </row>
    <row r="449" spans="1:48" s="142" customFormat="1" ht="16.5" customHeight="1">
      <c r="A449" s="128" t="s">
        <v>704</v>
      </c>
      <c r="B449" s="129" t="s">
        <v>705</v>
      </c>
      <c r="C449" s="128">
        <v>107350</v>
      </c>
      <c r="D449" s="127" t="s">
        <v>30</v>
      </c>
      <c r="E449" s="127" t="s">
        <v>1223</v>
      </c>
      <c r="F449" s="127" t="s">
        <v>1222</v>
      </c>
      <c r="G449" s="127" t="s">
        <v>191</v>
      </c>
      <c r="H449" s="127" t="s">
        <v>531</v>
      </c>
      <c r="I449" s="127" t="s">
        <v>16</v>
      </c>
      <c r="J449" s="127" t="s">
        <v>17</v>
      </c>
      <c r="K449" s="127" t="s">
        <v>512</v>
      </c>
      <c r="L449" s="127" t="s">
        <v>513</v>
      </c>
      <c r="M449" s="126" t="s">
        <v>1221</v>
      </c>
      <c r="N449" s="126" t="s">
        <v>1220</v>
      </c>
      <c r="O449" s="126">
        <v>967</v>
      </c>
      <c r="P449" s="126">
        <v>0</v>
      </c>
      <c r="Q449" s="125">
        <v>44330</v>
      </c>
      <c r="R449" s="125">
        <v>44360</v>
      </c>
      <c r="S449" s="124">
        <f t="shared" si="15"/>
        <v>44367</v>
      </c>
      <c r="T449" s="123">
        <f t="shared" si="14"/>
        <v>4</v>
      </c>
      <c r="U449" s="120" t="s">
        <v>1219</v>
      </c>
      <c r="V449" s="122" t="s">
        <v>353</v>
      </c>
      <c r="W449" s="132">
        <v>44447</v>
      </c>
      <c r="X449" s="131">
        <v>7915</v>
      </c>
      <c r="Y449" s="120">
        <v>4</v>
      </c>
      <c r="Z449" s="120" t="s">
        <v>353</v>
      </c>
      <c r="AA449" s="120" t="s">
        <v>353</v>
      </c>
      <c r="AB449" s="120" t="s">
        <v>353</v>
      </c>
      <c r="AC449" s="119" t="s">
        <v>798</v>
      </c>
      <c r="AD449" s="119" t="s">
        <v>353</v>
      </c>
      <c r="AE449" s="119" t="s">
        <v>1218</v>
      </c>
      <c r="AF449" s="119" t="s">
        <v>1029</v>
      </c>
      <c r="AG449" s="118" t="s">
        <v>1028</v>
      </c>
      <c r="AH449" s="117" t="s">
        <v>1017</v>
      </c>
      <c r="AI449" s="117" t="s">
        <v>2521</v>
      </c>
      <c r="AJ449" s="118">
        <v>3</v>
      </c>
      <c r="AK449" s="116"/>
      <c r="AL449" s="117"/>
      <c r="AM449" s="117"/>
      <c r="AN449" s="116"/>
      <c r="AO449" s="111">
        <v>44904</v>
      </c>
      <c r="AP449" s="111">
        <v>44904</v>
      </c>
      <c r="AQ449" s="110"/>
      <c r="AR449" s="109">
        <v>6</v>
      </c>
      <c r="AS449" s="109"/>
      <c r="AT449" s="109" t="s">
        <v>1217</v>
      </c>
      <c r="AU449" s="109">
        <v>87439439</v>
      </c>
      <c r="AV449" s="153" t="s">
        <v>1216</v>
      </c>
    </row>
    <row r="450" spans="1:48" s="142" customFormat="1" ht="16.5" customHeight="1">
      <c r="A450" s="128" t="s">
        <v>706</v>
      </c>
      <c r="B450" s="129" t="s">
        <v>707</v>
      </c>
      <c r="C450" s="128">
        <v>107351</v>
      </c>
      <c r="D450" s="127" t="s">
        <v>48</v>
      </c>
      <c r="E450" s="127" t="s">
        <v>708</v>
      </c>
      <c r="F450" s="127">
        <v>8933639</v>
      </c>
      <c r="G450" s="127" t="s">
        <v>38</v>
      </c>
      <c r="H450" s="127" t="s">
        <v>458</v>
      </c>
      <c r="I450" s="127" t="s">
        <v>16</v>
      </c>
      <c r="J450" s="127" t="s">
        <v>17</v>
      </c>
      <c r="K450" s="127" t="s">
        <v>512</v>
      </c>
      <c r="L450" s="127" t="s">
        <v>513</v>
      </c>
      <c r="M450" s="126" t="e">
        <v>#N/A</v>
      </c>
      <c r="N450" s="126" t="e">
        <v>#N/A</v>
      </c>
      <c r="O450" s="126" t="e">
        <v>#N/A</v>
      </c>
      <c r="P450" s="126" t="e">
        <v>#N/A</v>
      </c>
      <c r="Q450" s="125">
        <v>44318</v>
      </c>
      <c r="R450" s="125">
        <v>44349</v>
      </c>
      <c r="S450" s="124">
        <f t="shared" si="15"/>
        <v>44356</v>
      </c>
      <c r="T450" s="123">
        <f t="shared" si="14"/>
        <v>2</v>
      </c>
      <c r="U450" s="120" t="s">
        <v>1215</v>
      </c>
      <c r="V450" s="122" t="s">
        <v>353</v>
      </c>
      <c r="W450" s="132">
        <v>44447</v>
      </c>
      <c r="X450" s="120">
        <v>101</v>
      </c>
      <c r="Y450" s="120">
        <v>7</v>
      </c>
      <c r="Z450" s="120" t="s">
        <v>353</v>
      </c>
      <c r="AA450" s="120" t="s">
        <v>353</v>
      </c>
      <c r="AB450" s="120" t="s">
        <v>353</v>
      </c>
      <c r="AC450" s="119" t="s">
        <v>816</v>
      </c>
      <c r="AD450" s="119" t="s">
        <v>353</v>
      </c>
      <c r="AE450" s="119" t="s">
        <v>1214</v>
      </c>
      <c r="AF450" s="119" t="s">
        <v>1213</v>
      </c>
      <c r="AG450" s="118" t="s">
        <v>1028</v>
      </c>
      <c r="AH450" s="117" t="s">
        <v>1017</v>
      </c>
      <c r="AI450" s="117" t="s">
        <v>2521</v>
      </c>
      <c r="AJ450" s="118">
        <v>3</v>
      </c>
      <c r="AK450" s="116"/>
      <c r="AL450" s="117"/>
      <c r="AM450" s="117"/>
      <c r="AN450" s="116"/>
      <c r="AO450" s="111">
        <v>44953</v>
      </c>
      <c r="AP450" s="111">
        <v>44953</v>
      </c>
      <c r="AQ450" s="110"/>
      <c r="AR450" s="109">
        <v>12</v>
      </c>
      <c r="AS450" s="109"/>
      <c r="AT450" s="109"/>
      <c r="AU450" s="109"/>
      <c r="AV450" s="109"/>
    </row>
    <row r="451" spans="1:48" s="142" customFormat="1" ht="16.5" customHeight="1">
      <c r="A451" s="128" t="s">
        <v>1212</v>
      </c>
      <c r="B451" s="129" t="s">
        <v>709</v>
      </c>
      <c r="C451" s="128">
        <v>107352</v>
      </c>
      <c r="D451" s="127" t="s">
        <v>22</v>
      </c>
      <c r="E451" s="127" t="s">
        <v>1211</v>
      </c>
      <c r="F451" s="127">
        <v>5845412</v>
      </c>
      <c r="G451" s="127" t="s">
        <v>519</v>
      </c>
      <c r="H451" s="127" t="s">
        <v>560</v>
      </c>
      <c r="I451" s="127" t="s">
        <v>16</v>
      </c>
      <c r="J451" s="127" t="s">
        <v>17</v>
      </c>
      <c r="K451" s="127" t="s">
        <v>512</v>
      </c>
      <c r="L451" s="127" t="s">
        <v>513</v>
      </c>
      <c r="M451" s="152">
        <v>44123</v>
      </c>
      <c r="N451" s="152">
        <v>44214</v>
      </c>
      <c r="O451" s="126">
        <v>525</v>
      </c>
      <c r="P451" s="126">
        <v>18</v>
      </c>
      <c r="Q451" s="136">
        <v>44580</v>
      </c>
      <c r="R451" s="136">
        <v>44610</v>
      </c>
      <c r="S451" s="124">
        <f t="shared" si="15"/>
        <v>44617</v>
      </c>
      <c r="T451" s="123">
        <f t="shared" si="14"/>
        <v>4</v>
      </c>
      <c r="U451" s="135">
        <v>3195</v>
      </c>
      <c r="V451" s="122" t="s">
        <v>353</v>
      </c>
      <c r="W451" s="120" t="s">
        <v>1210</v>
      </c>
      <c r="X451" s="131">
        <v>2373.81</v>
      </c>
      <c r="Y451" s="120">
        <v>12</v>
      </c>
      <c r="Z451" s="120" t="s">
        <v>353</v>
      </c>
      <c r="AA451" s="120" t="s">
        <v>353</v>
      </c>
      <c r="AB451" s="120" t="s">
        <v>353</v>
      </c>
      <c r="AC451" s="119" t="s">
        <v>799</v>
      </c>
      <c r="AD451" s="119" t="s">
        <v>353</v>
      </c>
      <c r="AE451" s="119" t="s">
        <v>1209</v>
      </c>
      <c r="AF451" s="119" t="s">
        <v>1102</v>
      </c>
      <c r="AG451" s="118" t="s">
        <v>1028</v>
      </c>
      <c r="AH451" s="117" t="s">
        <v>1017</v>
      </c>
      <c r="AI451" s="117" t="s">
        <v>2521</v>
      </c>
      <c r="AJ451" s="118">
        <v>3</v>
      </c>
      <c r="AK451" s="116"/>
      <c r="AL451" s="117"/>
      <c r="AM451" s="117"/>
      <c r="AN451" s="116"/>
      <c r="AO451" s="111">
        <v>44745</v>
      </c>
      <c r="AP451" s="111">
        <v>44745</v>
      </c>
      <c r="AQ451" s="110"/>
      <c r="AR451" s="109">
        <v>6</v>
      </c>
      <c r="AS451" s="109"/>
      <c r="AT451" s="109"/>
      <c r="AU451" s="109"/>
      <c r="AV451" s="109"/>
    </row>
    <row r="452" spans="1:48" s="142" customFormat="1" ht="16.5" customHeight="1">
      <c r="A452" s="128" t="s">
        <v>1208</v>
      </c>
      <c r="B452" s="129" t="s">
        <v>710</v>
      </c>
      <c r="C452" s="128">
        <v>457557</v>
      </c>
      <c r="D452" s="127" t="s">
        <v>48</v>
      </c>
      <c r="E452" s="127">
        <v>0</v>
      </c>
      <c r="F452" s="127">
        <v>72397029</v>
      </c>
      <c r="G452" s="127" t="s">
        <v>38</v>
      </c>
      <c r="H452" s="127" t="s">
        <v>458</v>
      </c>
      <c r="I452" s="127" t="s">
        <v>16</v>
      </c>
      <c r="J452" s="127" t="s">
        <v>17</v>
      </c>
      <c r="K452" s="127" t="s">
        <v>512</v>
      </c>
      <c r="L452" s="127" t="s">
        <v>513</v>
      </c>
      <c r="M452" s="126" t="e">
        <v>#N/A</v>
      </c>
      <c r="N452" s="126" t="e">
        <v>#N/A</v>
      </c>
      <c r="O452" s="126" t="e">
        <v>#N/A</v>
      </c>
      <c r="P452" s="126" t="e">
        <v>#N/A</v>
      </c>
      <c r="Q452" s="125">
        <v>43101</v>
      </c>
      <c r="R452" s="125">
        <v>43830</v>
      </c>
      <c r="S452" s="124">
        <f t="shared" si="15"/>
        <v>43837</v>
      </c>
      <c r="T452" s="123">
        <f t="shared" si="14"/>
        <v>2</v>
      </c>
      <c r="U452" s="120" t="s">
        <v>1207</v>
      </c>
      <c r="V452" s="122" t="s">
        <v>353</v>
      </c>
      <c r="W452" s="120" t="s">
        <v>1206</v>
      </c>
      <c r="X452" s="131">
        <v>1000</v>
      </c>
      <c r="Y452" s="120">
        <v>27</v>
      </c>
      <c r="Z452" s="120" t="s">
        <v>353</v>
      </c>
      <c r="AA452" s="120" t="s">
        <v>353</v>
      </c>
      <c r="AB452" s="120" t="s">
        <v>353</v>
      </c>
      <c r="AC452" s="119" t="s">
        <v>805</v>
      </c>
      <c r="AD452" s="119" t="s">
        <v>353</v>
      </c>
      <c r="AE452" s="119" t="s">
        <v>1048</v>
      </c>
      <c r="AF452" s="119" t="s">
        <v>1048</v>
      </c>
      <c r="AG452" s="117" t="s">
        <v>1046</v>
      </c>
      <c r="AH452" s="117" t="s">
        <v>1020</v>
      </c>
      <c r="AI452" s="117" t="s">
        <v>2521</v>
      </c>
      <c r="AJ452" s="118">
        <v>3</v>
      </c>
      <c r="AK452" s="116"/>
      <c r="AL452" s="117"/>
      <c r="AM452" s="117"/>
      <c r="AN452" s="116"/>
      <c r="AO452" s="111" t="s">
        <v>1010</v>
      </c>
      <c r="AP452" s="111" t="s">
        <v>1010</v>
      </c>
      <c r="AQ452" s="110" t="s">
        <v>1080</v>
      </c>
      <c r="AR452" s="111" t="s">
        <v>1010</v>
      </c>
      <c r="AS452" s="109" t="s">
        <v>1205</v>
      </c>
      <c r="AT452" s="109" t="s">
        <v>1204</v>
      </c>
      <c r="AU452" s="109">
        <v>9216404970</v>
      </c>
      <c r="AV452" s="153" t="s">
        <v>1203</v>
      </c>
    </row>
    <row r="453" spans="1:48" s="142" customFormat="1" ht="16.5" customHeight="1">
      <c r="A453" s="128" t="s">
        <v>711</v>
      </c>
      <c r="B453" s="129" t="s">
        <v>712</v>
      </c>
      <c r="C453" s="128">
        <v>107354</v>
      </c>
      <c r="D453" s="127" t="s">
        <v>22</v>
      </c>
      <c r="E453" s="156" t="s">
        <v>1202</v>
      </c>
      <c r="F453" s="156" t="s">
        <v>1201</v>
      </c>
      <c r="G453" s="127" t="s">
        <v>14</v>
      </c>
      <c r="H453" s="127" t="s">
        <v>565</v>
      </c>
      <c r="I453" s="127" t="s">
        <v>16</v>
      </c>
      <c r="J453" s="127" t="s">
        <v>17</v>
      </c>
      <c r="K453" s="127" t="s">
        <v>512</v>
      </c>
      <c r="L453" s="127" t="s">
        <v>513</v>
      </c>
      <c r="M453" s="126" t="e">
        <v>#N/A</v>
      </c>
      <c r="N453" s="126" t="e">
        <v>#N/A</v>
      </c>
      <c r="O453" s="126" t="e">
        <v>#N/A</v>
      </c>
      <c r="P453" s="126" t="e">
        <v>#N/A</v>
      </c>
      <c r="Q453" s="125">
        <v>44400</v>
      </c>
      <c r="R453" s="125">
        <v>44430</v>
      </c>
      <c r="S453" s="124">
        <f t="shared" si="15"/>
        <v>44437</v>
      </c>
      <c r="T453" s="123">
        <f t="shared" si="14"/>
        <v>5</v>
      </c>
      <c r="U453" s="120" t="s">
        <v>1200</v>
      </c>
      <c r="V453" s="122" t="s">
        <v>353</v>
      </c>
      <c r="W453" s="120" t="s">
        <v>1199</v>
      </c>
      <c r="X453" s="131">
        <v>2315</v>
      </c>
      <c r="Y453" s="120">
        <v>0</v>
      </c>
      <c r="Z453" s="120" t="s">
        <v>353</v>
      </c>
      <c r="AA453" s="120" t="s">
        <v>353</v>
      </c>
      <c r="AB453" s="120" t="s">
        <v>353</v>
      </c>
      <c r="AC453" s="119" t="s">
        <v>808</v>
      </c>
      <c r="AD453" s="119" t="s">
        <v>353</v>
      </c>
      <c r="AE453" s="119" t="s">
        <v>1198</v>
      </c>
      <c r="AF453" s="119" t="s">
        <v>1197</v>
      </c>
      <c r="AG453" s="118" t="s">
        <v>1028</v>
      </c>
      <c r="AH453" s="117" t="s">
        <v>1017</v>
      </c>
      <c r="AI453" s="117" t="s">
        <v>2521</v>
      </c>
      <c r="AJ453" s="118">
        <v>3</v>
      </c>
      <c r="AK453" s="116"/>
      <c r="AL453" s="117"/>
      <c r="AM453" s="117"/>
      <c r="AN453" s="116"/>
      <c r="AO453" s="111">
        <v>45370</v>
      </c>
      <c r="AP453" s="111">
        <v>45370</v>
      </c>
      <c r="AQ453" s="110"/>
      <c r="AR453" s="109">
        <v>6</v>
      </c>
      <c r="AS453" s="109"/>
      <c r="AT453" s="109" t="s">
        <v>1196</v>
      </c>
      <c r="AU453" s="109">
        <v>9667691470</v>
      </c>
      <c r="AV453" s="153" t="s">
        <v>1195</v>
      </c>
    </row>
    <row r="454" spans="1:48" s="142" customFormat="1" ht="16.5" customHeight="1">
      <c r="A454" s="128" t="s">
        <v>1194</v>
      </c>
      <c r="B454" s="129" t="s">
        <v>713</v>
      </c>
      <c r="C454" s="128">
        <v>107355</v>
      </c>
      <c r="D454" s="127" t="s">
        <v>48</v>
      </c>
      <c r="E454" s="127" t="s">
        <v>1193</v>
      </c>
      <c r="F454" s="127" t="s">
        <v>1192</v>
      </c>
      <c r="G454" s="127" t="s">
        <v>519</v>
      </c>
      <c r="H454" s="127" t="s">
        <v>458</v>
      </c>
      <c r="I454" s="127" t="s">
        <v>16</v>
      </c>
      <c r="J454" s="127" t="s">
        <v>17</v>
      </c>
      <c r="K454" s="127" t="s">
        <v>512</v>
      </c>
      <c r="L454" s="127" t="s">
        <v>513</v>
      </c>
      <c r="M454" s="152">
        <v>44652</v>
      </c>
      <c r="N454" s="152">
        <v>44681</v>
      </c>
      <c r="O454" s="126">
        <v>177</v>
      </c>
      <c r="P454" s="126">
        <v>0</v>
      </c>
      <c r="Q454" s="136">
        <v>44621</v>
      </c>
      <c r="R454" s="136">
        <v>44651</v>
      </c>
      <c r="S454" s="124">
        <f t="shared" si="15"/>
        <v>44658</v>
      </c>
      <c r="T454" s="123">
        <f t="shared" si="14"/>
        <v>2</v>
      </c>
      <c r="U454" s="135">
        <v>1677.17</v>
      </c>
      <c r="V454" s="122" t="s">
        <v>353</v>
      </c>
      <c r="W454" s="120" t="s">
        <v>1191</v>
      </c>
      <c r="X454" s="131">
        <v>1529</v>
      </c>
      <c r="Y454" s="120">
        <v>0</v>
      </c>
      <c r="Z454" s="120" t="s">
        <v>353</v>
      </c>
      <c r="AA454" s="120" t="s">
        <v>353</v>
      </c>
      <c r="AB454" s="120" t="s">
        <v>353</v>
      </c>
      <c r="AC454" s="119" t="s">
        <v>796</v>
      </c>
      <c r="AD454" s="119" t="s">
        <v>353</v>
      </c>
      <c r="AE454" s="119" t="s">
        <v>1190</v>
      </c>
      <c r="AF454" s="119" t="s">
        <v>1189</v>
      </c>
      <c r="AG454" s="118" t="s">
        <v>1028</v>
      </c>
      <c r="AH454" s="117" t="s">
        <v>1020</v>
      </c>
      <c r="AI454" s="117" t="s">
        <v>2521</v>
      </c>
      <c r="AJ454" s="118">
        <v>3</v>
      </c>
      <c r="AK454" s="116"/>
      <c r="AL454" s="117"/>
      <c r="AM454" s="117"/>
      <c r="AN454" s="116"/>
      <c r="AO454" s="111">
        <v>42278</v>
      </c>
      <c r="AP454" s="111" t="s">
        <v>1010</v>
      </c>
      <c r="AQ454" s="110"/>
      <c r="AR454" s="111" t="s">
        <v>1010</v>
      </c>
      <c r="AS454" s="109"/>
      <c r="AT454" s="109" t="s">
        <v>1188</v>
      </c>
      <c r="AU454" s="109" t="s">
        <v>1187</v>
      </c>
      <c r="AV454" s="153" t="s">
        <v>1186</v>
      </c>
    </row>
    <row r="455" spans="1:48" s="142" customFormat="1" ht="16.5" customHeight="1">
      <c r="A455" s="128" t="s">
        <v>714</v>
      </c>
      <c r="B455" s="129" t="s">
        <v>715</v>
      </c>
      <c r="C455" s="128">
        <v>107356</v>
      </c>
      <c r="D455" s="127" t="s">
        <v>30</v>
      </c>
      <c r="E455" s="127" t="s">
        <v>716</v>
      </c>
      <c r="F455" s="127" t="s">
        <v>717</v>
      </c>
      <c r="G455" s="127" t="s">
        <v>191</v>
      </c>
      <c r="H455" s="127" t="s">
        <v>531</v>
      </c>
      <c r="I455" s="127" t="s">
        <v>608</v>
      </c>
      <c r="J455" s="127" t="s">
        <v>17</v>
      </c>
      <c r="K455" s="127" t="s">
        <v>512</v>
      </c>
      <c r="L455" s="127" t="s">
        <v>513</v>
      </c>
      <c r="M455" s="126" t="e">
        <v>#N/A</v>
      </c>
      <c r="N455" s="126" t="e">
        <v>#N/A</v>
      </c>
      <c r="O455" s="126" t="e">
        <v>#N/A</v>
      </c>
      <c r="P455" s="126" t="e">
        <v>#N/A</v>
      </c>
      <c r="Q455" s="125">
        <v>42795</v>
      </c>
      <c r="R455" s="125">
        <v>42825</v>
      </c>
      <c r="S455" s="124">
        <f t="shared" si="15"/>
        <v>42832</v>
      </c>
      <c r="T455" s="123">
        <f t="shared" si="14"/>
        <v>2</v>
      </c>
      <c r="U455" s="120" t="s">
        <v>1185</v>
      </c>
      <c r="V455" s="122" t="s">
        <v>353</v>
      </c>
      <c r="W455" s="132">
        <v>42835</v>
      </c>
      <c r="X455" s="131">
        <v>2100</v>
      </c>
      <c r="Y455" s="120">
        <v>54</v>
      </c>
      <c r="Z455" s="120" t="s">
        <v>353</v>
      </c>
      <c r="AA455" s="120" t="s">
        <v>353</v>
      </c>
      <c r="AB455" s="120" t="s">
        <v>353</v>
      </c>
      <c r="AC455" s="119" t="s">
        <v>535</v>
      </c>
      <c r="AD455" s="119" t="s">
        <v>353</v>
      </c>
      <c r="AE455" s="119" t="s">
        <v>353</v>
      </c>
      <c r="AF455" s="119" t="s">
        <v>353</v>
      </c>
      <c r="AG455" s="117" t="s">
        <v>2521</v>
      </c>
      <c r="AH455" s="117" t="s">
        <v>2521</v>
      </c>
      <c r="AI455" s="117" t="s">
        <v>2521</v>
      </c>
      <c r="AJ455" s="118">
        <v>3</v>
      </c>
      <c r="AK455" s="116"/>
      <c r="AL455" s="117"/>
      <c r="AM455" s="117"/>
      <c r="AN455" s="116"/>
      <c r="AO455" s="111" t="s">
        <v>1010</v>
      </c>
      <c r="AP455" s="111" t="s">
        <v>1010</v>
      </c>
      <c r="AQ455" s="110" t="s">
        <v>1080</v>
      </c>
      <c r="AR455" s="111" t="s">
        <v>1010</v>
      </c>
      <c r="AS455" s="109"/>
      <c r="AT455" s="109"/>
      <c r="AU455" s="109"/>
      <c r="AV455" s="109"/>
    </row>
    <row r="456" spans="1:48" s="142" customFormat="1" ht="16.5" customHeight="1">
      <c r="A456" s="128" t="s">
        <v>718</v>
      </c>
      <c r="B456" s="129" t="s">
        <v>719</v>
      </c>
      <c r="C456" s="128">
        <v>107357</v>
      </c>
      <c r="D456" s="127" t="s">
        <v>30</v>
      </c>
      <c r="E456" s="127" t="s">
        <v>720</v>
      </c>
      <c r="F456" s="127" t="s">
        <v>721</v>
      </c>
      <c r="G456" s="127" t="s">
        <v>191</v>
      </c>
      <c r="H456" s="127" t="s">
        <v>531</v>
      </c>
      <c r="I456" s="127" t="s">
        <v>608</v>
      </c>
      <c r="J456" s="127" t="s">
        <v>17</v>
      </c>
      <c r="K456" s="127" t="s">
        <v>512</v>
      </c>
      <c r="L456" s="127" t="s">
        <v>513</v>
      </c>
      <c r="M456" s="126" t="e">
        <v>#N/A</v>
      </c>
      <c r="N456" s="126" t="e">
        <v>#N/A</v>
      </c>
      <c r="O456" s="126" t="e">
        <v>#N/A</v>
      </c>
      <c r="P456" s="126" t="e">
        <v>#N/A</v>
      </c>
      <c r="Q456" s="125">
        <v>43678</v>
      </c>
      <c r="R456" s="125">
        <v>43708</v>
      </c>
      <c r="S456" s="124">
        <f t="shared" si="15"/>
        <v>43715</v>
      </c>
      <c r="T456" s="123">
        <f t="shared" si="14"/>
        <v>1</v>
      </c>
      <c r="U456" s="120" t="s">
        <v>1184</v>
      </c>
      <c r="V456" s="122" t="s">
        <v>353</v>
      </c>
      <c r="W456" s="132">
        <v>43778</v>
      </c>
      <c r="X456" s="121">
        <v>4300</v>
      </c>
      <c r="Y456" s="120">
        <v>25</v>
      </c>
      <c r="Z456" s="120" t="s">
        <v>353</v>
      </c>
      <c r="AA456" s="120" t="s">
        <v>353</v>
      </c>
      <c r="AB456" s="120" t="s">
        <v>353</v>
      </c>
      <c r="AC456" s="119" t="s">
        <v>791</v>
      </c>
      <c r="AD456" s="119" t="s">
        <v>353</v>
      </c>
      <c r="AE456" s="119" t="s">
        <v>1183</v>
      </c>
      <c r="AF456" s="119" t="s">
        <v>1029</v>
      </c>
      <c r="AG456" s="117" t="s">
        <v>1028</v>
      </c>
      <c r="AH456" s="117" t="s">
        <v>1017</v>
      </c>
      <c r="AI456" s="117" t="s">
        <v>2521</v>
      </c>
      <c r="AJ456" s="118">
        <v>3</v>
      </c>
      <c r="AK456" s="116"/>
      <c r="AL456" s="117"/>
      <c r="AM456" s="117"/>
      <c r="AN456" s="116"/>
      <c r="AO456" s="111">
        <v>44748</v>
      </c>
      <c r="AP456" s="111">
        <v>44748</v>
      </c>
      <c r="AQ456" s="110"/>
      <c r="AR456" s="109">
        <v>6</v>
      </c>
      <c r="AS456" s="109"/>
      <c r="AT456" s="109"/>
      <c r="AU456" s="109"/>
      <c r="AV456" s="109"/>
    </row>
    <row r="457" spans="1:48" s="142" customFormat="1" ht="16.5" customHeight="1">
      <c r="A457" s="128" t="s">
        <v>722</v>
      </c>
      <c r="B457" s="129" t="s">
        <v>471</v>
      </c>
      <c r="C457" s="128">
        <v>107363</v>
      </c>
      <c r="D457" s="127" t="s">
        <v>42</v>
      </c>
      <c r="E457" s="127" t="s">
        <v>723</v>
      </c>
      <c r="F457" s="127" t="s">
        <v>724</v>
      </c>
      <c r="G457" s="127" t="s">
        <v>353</v>
      </c>
      <c r="H457" s="127" t="s">
        <v>353</v>
      </c>
      <c r="I457" s="127" t="s">
        <v>16</v>
      </c>
      <c r="J457" s="127" t="s">
        <v>17</v>
      </c>
      <c r="K457" s="127" t="s">
        <v>512</v>
      </c>
      <c r="L457" s="127" t="s">
        <v>513</v>
      </c>
      <c r="M457" s="126" t="e">
        <v>#N/A</v>
      </c>
      <c r="N457" s="126" t="e">
        <v>#N/A</v>
      </c>
      <c r="O457" s="126" t="e">
        <v>#N/A</v>
      </c>
      <c r="P457" s="126" t="e">
        <v>#N/A</v>
      </c>
      <c r="Q457" s="125">
        <v>41634</v>
      </c>
      <c r="R457" s="125">
        <v>43733</v>
      </c>
      <c r="S457" s="124">
        <f t="shared" si="15"/>
        <v>43740</v>
      </c>
      <c r="T457" s="123">
        <f t="shared" si="14"/>
        <v>1</v>
      </c>
      <c r="U457" s="120" t="s">
        <v>1182</v>
      </c>
      <c r="V457" s="122" t="s">
        <v>353</v>
      </c>
      <c r="W457" s="120" t="s">
        <v>1181</v>
      </c>
      <c r="X457" s="121">
        <v>769.39</v>
      </c>
      <c r="Y457" s="120">
        <v>24</v>
      </c>
      <c r="Z457" s="120" t="s">
        <v>353</v>
      </c>
      <c r="AA457" s="120" t="s">
        <v>353</v>
      </c>
      <c r="AB457" s="120" t="s">
        <v>353</v>
      </c>
      <c r="AC457" s="119" t="s">
        <v>535</v>
      </c>
      <c r="AD457" s="119" t="s">
        <v>353</v>
      </c>
      <c r="AE457" s="119" t="s">
        <v>1180</v>
      </c>
      <c r="AF457" s="119" t="s">
        <v>1036</v>
      </c>
      <c r="AG457" s="118" t="s">
        <v>1063</v>
      </c>
      <c r="AH457" s="117" t="s">
        <v>1020</v>
      </c>
      <c r="AI457" s="117" t="s">
        <v>2521</v>
      </c>
      <c r="AJ457" s="118">
        <v>3</v>
      </c>
      <c r="AK457" s="116"/>
      <c r="AL457" s="117"/>
      <c r="AM457" s="117"/>
      <c r="AN457" s="116"/>
      <c r="AO457" s="111" t="s">
        <v>1179</v>
      </c>
      <c r="AP457" s="111" t="s">
        <v>1010</v>
      </c>
      <c r="AQ457" s="110" t="s">
        <v>1035</v>
      </c>
      <c r="AR457" s="109" t="s">
        <v>1010</v>
      </c>
      <c r="AS457" s="109"/>
      <c r="AT457" s="109"/>
      <c r="AU457" s="109"/>
      <c r="AV457" s="109"/>
    </row>
    <row r="458" spans="1:48" s="142" customFormat="1" ht="16.5" customHeight="1">
      <c r="A458" s="128" t="s">
        <v>725</v>
      </c>
      <c r="B458" s="129" t="s">
        <v>726</v>
      </c>
      <c r="C458" s="128">
        <v>439994</v>
      </c>
      <c r="D458" s="127" t="s">
        <v>42</v>
      </c>
      <c r="E458" s="127" t="s">
        <v>353</v>
      </c>
      <c r="F458" s="127">
        <v>6327428</v>
      </c>
      <c r="G458" s="127" t="s">
        <v>519</v>
      </c>
      <c r="H458" s="127" t="s">
        <v>520</v>
      </c>
      <c r="I458" s="127" t="s">
        <v>20</v>
      </c>
      <c r="J458" s="127" t="s">
        <v>17</v>
      </c>
      <c r="K458" s="127" t="s">
        <v>512</v>
      </c>
      <c r="L458" s="127" t="s">
        <v>513</v>
      </c>
      <c r="M458" s="152">
        <v>44652</v>
      </c>
      <c r="N458" s="152">
        <v>44681</v>
      </c>
      <c r="O458" s="126">
        <v>229.6</v>
      </c>
      <c r="P458" s="126">
        <v>17.5</v>
      </c>
      <c r="Q458" s="136">
        <v>44562</v>
      </c>
      <c r="R458" s="136">
        <v>44592</v>
      </c>
      <c r="S458" s="124">
        <f t="shared" si="15"/>
        <v>44599</v>
      </c>
      <c r="T458" s="123">
        <f t="shared" si="14"/>
        <v>2</v>
      </c>
      <c r="U458" s="135">
        <v>4593.75</v>
      </c>
      <c r="V458" s="122" t="s">
        <v>353</v>
      </c>
      <c r="W458" s="132">
        <v>44414</v>
      </c>
      <c r="X458" s="131">
        <v>4320</v>
      </c>
      <c r="Y458" s="120">
        <v>4</v>
      </c>
      <c r="Z458" s="120" t="s">
        <v>353</v>
      </c>
      <c r="AA458" s="120" t="s">
        <v>353</v>
      </c>
      <c r="AB458" s="120" t="s">
        <v>353</v>
      </c>
      <c r="AC458" s="119" t="s">
        <v>812</v>
      </c>
      <c r="AD458" s="119" t="s">
        <v>353</v>
      </c>
      <c r="AE458" s="119" t="s">
        <v>1178</v>
      </c>
      <c r="AF458" s="119" t="s">
        <v>1177</v>
      </c>
      <c r="AG458" s="118" t="s">
        <v>1028</v>
      </c>
      <c r="AH458" s="117" t="s">
        <v>1020</v>
      </c>
      <c r="AI458" s="117" t="s">
        <v>2521</v>
      </c>
      <c r="AJ458" s="118">
        <v>3</v>
      </c>
      <c r="AK458" s="116"/>
      <c r="AL458" s="117"/>
      <c r="AM458" s="117"/>
      <c r="AN458" s="116"/>
      <c r="AO458" s="111">
        <v>44797</v>
      </c>
      <c r="AP458" s="111" t="s">
        <v>1010</v>
      </c>
      <c r="AQ458" s="110" t="s">
        <v>1035</v>
      </c>
      <c r="AR458" s="109" t="s">
        <v>1010</v>
      </c>
      <c r="AS458" s="109"/>
      <c r="AT458" s="109"/>
      <c r="AU458" s="109"/>
      <c r="AV458" s="109"/>
    </row>
    <row r="459" spans="1:48" s="142" customFormat="1" ht="16.5" customHeight="1">
      <c r="A459" s="128" t="s">
        <v>727</v>
      </c>
      <c r="B459" s="129" t="s">
        <v>728</v>
      </c>
      <c r="C459" s="128">
        <v>441018</v>
      </c>
      <c r="D459" s="127" t="s">
        <v>22</v>
      </c>
      <c r="E459" s="127" t="s">
        <v>1176</v>
      </c>
      <c r="F459" s="127" t="s">
        <v>1175</v>
      </c>
      <c r="G459" s="127" t="s">
        <v>527</v>
      </c>
      <c r="H459" s="127" t="s">
        <v>560</v>
      </c>
      <c r="I459" s="127" t="s">
        <v>20</v>
      </c>
      <c r="J459" s="127" t="s">
        <v>17</v>
      </c>
      <c r="K459" s="127" t="s">
        <v>512</v>
      </c>
      <c r="L459" s="127" t="s">
        <v>513</v>
      </c>
      <c r="M459" s="126" t="s">
        <v>1174</v>
      </c>
      <c r="N459" s="126" t="s">
        <v>1173</v>
      </c>
      <c r="O459" s="126">
        <v>477.7</v>
      </c>
      <c r="P459" s="126">
        <v>9</v>
      </c>
      <c r="Q459" s="136">
        <v>44617</v>
      </c>
      <c r="R459" s="136">
        <v>44644</v>
      </c>
      <c r="S459" s="124">
        <f t="shared" si="15"/>
        <v>44651</v>
      </c>
      <c r="T459" s="123">
        <f t="shared" si="14"/>
        <v>5</v>
      </c>
      <c r="U459" s="135">
        <v>3868.99</v>
      </c>
      <c r="V459" s="122" t="s">
        <v>353</v>
      </c>
      <c r="W459" s="120" t="s">
        <v>1172</v>
      </c>
      <c r="X459" s="121">
        <v>3800</v>
      </c>
      <c r="Y459" s="120">
        <v>1</v>
      </c>
      <c r="Z459" s="120" t="s">
        <v>353</v>
      </c>
      <c r="AA459" s="120" t="s">
        <v>353</v>
      </c>
      <c r="AB459" s="120" t="s">
        <v>353</v>
      </c>
      <c r="AC459" s="119" t="s">
        <v>796</v>
      </c>
      <c r="AD459" s="119" t="s">
        <v>353</v>
      </c>
      <c r="AE459" s="119" t="s">
        <v>1171</v>
      </c>
      <c r="AF459" s="119" t="s">
        <v>1102</v>
      </c>
      <c r="AG459" s="117" t="s">
        <v>1028</v>
      </c>
      <c r="AH459" s="117" t="s">
        <v>1017</v>
      </c>
      <c r="AI459" s="117" t="s">
        <v>2521</v>
      </c>
      <c r="AJ459" s="118">
        <v>3</v>
      </c>
      <c r="AK459" s="116"/>
      <c r="AL459" s="117"/>
      <c r="AM459" s="117"/>
      <c r="AN459" s="116"/>
      <c r="AO459" s="111">
        <v>44774</v>
      </c>
      <c r="AP459" s="111">
        <v>44774</v>
      </c>
      <c r="AQ459" s="110"/>
      <c r="AR459" s="109">
        <v>6</v>
      </c>
      <c r="AS459" s="109"/>
      <c r="AT459" s="109" t="s">
        <v>1170</v>
      </c>
      <c r="AU459" s="109">
        <v>83539578</v>
      </c>
      <c r="AV459" s="153" t="s">
        <v>1169</v>
      </c>
    </row>
    <row r="460" spans="1:48" s="142" customFormat="1" ht="16.5" customHeight="1">
      <c r="A460" s="128" t="s">
        <v>727</v>
      </c>
      <c r="B460" s="129" t="s">
        <v>729</v>
      </c>
      <c r="C460" s="128">
        <v>441018</v>
      </c>
      <c r="D460" s="127" t="s">
        <v>22</v>
      </c>
      <c r="E460" s="127" t="s">
        <v>1176</v>
      </c>
      <c r="F460" s="127" t="s">
        <v>1175</v>
      </c>
      <c r="G460" s="127" t="s">
        <v>527</v>
      </c>
      <c r="H460" s="127" t="s">
        <v>560</v>
      </c>
      <c r="I460" s="127" t="s">
        <v>16</v>
      </c>
      <c r="J460" s="127" t="s">
        <v>17</v>
      </c>
      <c r="K460" s="127" t="s">
        <v>512</v>
      </c>
      <c r="L460" s="127" t="s">
        <v>513</v>
      </c>
      <c r="M460" s="126" t="s">
        <v>1174</v>
      </c>
      <c r="N460" s="126" t="s">
        <v>1173</v>
      </c>
      <c r="O460" s="126">
        <v>477.7</v>
      </c>
      <c r="P460" s="126">
        <v>9</v>
      </c>
      <c r="Q460" s="136">
        <v>44617</v>
      </c>
      <c r="R460" s="136">
        <v>44644</v>
      </c>
      <c r="S460" s="124">
        <f t="shared" si="15"/>
        <v>44651</v>
      </c>
      <c r="T460" s="123">
        <f t="shared" si="14"/>
        <v>5</v>
      </c>
      <c r="U460" s="135">
        <v>3868.99</v>
      </c>
      <c r="V460" s="122" t="s">
        <v>353</v>
      </c>
      <c r="W460" s="120" t="s">
        <v>1172</v>
      </c>
      <c r="X460" s="121">
        <v>5622</v>
      </c>
      <c r="Y460" s="120">
        <v>1</v>
      </c>
      <c r="Z460" s="120" t="s">
        <v>353</v>
      </c>
      <c r="AA460" s="120" t="s">
        <v>353</v>
      </c>
      <c r="AB460" s="120" t="s">
        <v>353</v>
      </c>
      <c r="AC460" s="119" t="s">
        <v>796</v>
      </c>
      <c r="AD460" s="119" t="s">
        <v>353</v>
      </c>
      <c r="AE460" s="119" t="s">
        <v>1171</v>
      </c>
      <c r="AF460" s="119" t="s">
        <v>1102</v>
      </c>
      <c r="AG460" s="117" t="s">
        <v>1028</v>
      </c>
      <c r="AH460" s="117" t="s">
        <v>1017</v>
      </c>
      <c r="AI460" s="117" t="s">
        <v>2521</v>
      </c>
      <c r="AJ460" s="118">
        <v>3</v>
      </c>
      <c r="AK460" s="116"/>
      <c r="AL460" s="117"/>
      <c r="AM460" s="117"/>
      <c r="AN460" s="116"/>
      <c r="AO460" s="111">
        <v>44774</v>
      </c>
      <c r="AP460" s="111">
        <v>44774</v>
      </c>
      <c r="AQ460" s="110"/>
      <c r="AR460" s="109">
        <v>6</v>
      </c>
      <c r="AS460" s="109"/>
      <c r="AT460" s="109" t="s">
        <v>1170</v>
      </c>
      <c r="AU460" s="109">
        <v>83539578</v>
      </c>
      <c r="AV460" s="153" t="s">
        <v>1169</v>
      </c>
    </row>
    <row r="461" spans="1:48" s="142" customFormat="1" ht="16.5" customHeight="1">
      <c r="A461" s="128" t="s">
        <v>730</v>
      </c>
      <c r="B461" s="129" t="s">
        <v>731</v>
      </c>
      <c r="C461" s="128">
        <v>449749</v>
      </c>
      <c r="D461" s="156" t="s">
        <v>42</v>
      </c>
      <c r="E461" s="156" t="s">
        <v>1168</v>
      </c>
      <c r="F461" s="156" t="s">
        <v>1167</v>
      </c>
      <c r="G461" s="127" t="s">
        <v>519</v>
      </c>
      <c r="H461" s="127" t="s">
        <v>520</v>
      </c>
      <c r="I461" s="127" t="s">
        <v>16</v>
      </c>
      <c r="J461" s="127" t="s">
        <v>17</v>
      </c>
      <c r="K461" s="127" t="s">
        <v>512</v>
      </c>
      <c r="L461" s="127" t="s">
        <v>513</v>
      </c>
      <c r="M461" s="126" t="e">
        <v>#N/A</v>
      </c>
      <c r="N461" s="126" t="e">
        <v>#N/A</v>
      </c>
      <c r="O461" s="126" t="e">
        <v>#N/A</v>
      </c>
      <c r="P461" s="126" t="e">
        <v>#N/A</v>
      </c>
      <c r="Q461" s="151" t="s">
        <v>1166</v>
      </c>
      <c r="R461" s="125">
        <v>43454</v>
      </c>
      <c r="S461" s="124">
        <f t="shared" si="15"/>
        <v>43461</v>
      </c>
      <c r="T461" s="123">
        <f t="shared" si="14"/>
        <v>5</v>
      </c>
      <c r="U461" s="120" t="s">
        <v>1165</v>
      </c>
      <c r="V461" s="122" t="s">
        <v>353</v>
      </c>
      <c r="W461" s="120" t="s">
        <v>1164</v>
      </c>
      <c r="X461" s="121">
        <v>1140.3699999999999</v>
      </c>
      <c r="Y461" s="120">
        <v>32</v>
      </c>
      <c r="Z461" s="120" t="s">
        <v>353</v>
      </c>
      <c r="AA461" s="120" t="s">
        <v>353</v>
      </c>
      <c r="AB461" s="120" t="s">
        <v>353</v>
      </c>
      <c r="AC461" s="119" t="s">
        <v>805</v>
      </c>
      <c r="AD461" s="119" t="s">
        <v>353</v>
      </c>
      <c r="AE461" s="119" t="s">
        <v>1163</v>
      </c>
      <c r="AF461" s="119" t="s">
        <v>1144</v>
      </c>
      <c r="AG461" s="117" t="s">
        <v>1028</v>
      </c>
      <c r="AH461" s="117" t="s">
        <v>1017</v>
      </c>
      <c r="AI461" s="117" t="s">
        <v>2521</v>
      </c>
      <c r="AJ461" s="118">
        <v>3</v>
      </c>
      <c r="AK461" s="116"/>
      <c r="AL461" s="117"/>
      <c r="AM461" s="117"/>
      <c r="AN461" s="116"/>
      <c r="AO461" s="111">
        <v>44774</v>
      </c>
      <c r="AP461" s="111">
        <v>44774</v>
      </c>
      <c r="AQ461" s="110"/>
      <c r="AR461" s="109">
        <v>12</v>
      </c>
      <c r="AS461" s="109"/>
      <c r="AT461" s="109"/>
      <c r="AU461" s="109"/>
      <c r="AV461" s="109"/>
    </row>
    <row r="462" spans="1:48" s="142" customFormat="1" ht="16.5" customHeight="1">
      <c r="A462" s="128" t="s">
        <v>732</v>
      </c>
      <c r="B462" s="129" t="s">
        <v>733</v>
      </c>
      <c r="C462" s="128">
        <v>107377</v>
      </c>
      <c r="D462" s="127" t="s">
        <v>48</v>
      </c>
      <c r="E462" s="127" t="s">
        <v>1162</v>
      </c>
      <c r="F462" s="127" t="s">
        <v>1161</v>
      </c>
      <c r="G462" s="127" t="s">
        <v>38</v>
      </c>
      <c r="H462" s="127" t="s">
        <v>458</v>
      </c>
      <c r="I462" s="127" t="s">
        <v>16</v>
      </c>
      <c r="J462" s="127" t="s">
        <v>17</v>
      </c>
      <c r="K462" s="127" t="s">
        <v>512</v>
      </c>
      <c r="L462" s="127" t="s">
        <v>513</v>
      </c>
      <c r="M462" s="152">
        <v>44632</v>
      </c>
      <c r="N462" s="152">
        <v>44663</v>
      </c>
      <c r="O462" s="126">
        <v>129</v>
      </c>
      <c r="P462" s="126">
        <v>0</v>
      </c>
      <c r="Q462" s="136">
        <v>44898</v>
      </c>
      <c r="R462" s="136">
        <v>44899</v>
      </c>
      <c r="S462" s="124">
        <f t="shared" si="15"/>
        <v>44906</v>
      </c>
      <c r="T462" s="123">
        <f t="shared" si="14"/>
        <v>3</v>
      </c>
      <c r="U462" s="135">
        <v>1185.51</v>
      </c>
      <c r="V462" s="122" t="s">
        <v>353</v>
      </c>
      <c r="W462" s="132">
        <v>44447</v>
      </c>
      <c r="X462" s="121">
        <v>899</v>
      </c>
      <c r="Y462" s="120">
        <v>3</v>
      </c>
      <c r="Z462" s="120" t="s">
        <v>353</v>
      </c>
      <c r="AA462" s="120" t="s">
        <v>353</v>
      </c>
      <c r="AB462" s="120" t="s">
        <v>353</v>
      </c>
      <c r="AC462" s="119" t="s">
        <v>789</v>
      </c>
      <c r="AD462" s="119" t="s">
        <v>353</v>
      </c>
      <c r="AE462" s="119" t="s">
        <v>1160</v>
      </c>
      <c r="AF462" s="119" t="s">
        <v>1159</v>
      </c>
      <c r="AG462" s="117" t="s">
        <v>1028</v>
      </c>
      <c r="AH462" s="117" t="s">
        <v>1017</v>
      </c>
      <c r="AI462" s="117" t="s">
        <v>2521</v>
      </c>
      <c r="AJ462" s="118">
        <v>3</v>
      </c>
      <c r="AK462" s="116"/>
      <c r="AL462" s="117"/>
      <c r="AM462" s="117"/>
      <c r="AN462" s="116"/>
      <c r="AO462" s="111">
        <v>44805</v>
      </c>
      <c r="AP462" s="111">
        <v>44805</v>
      </c>
      <c r="AQ462" s="110"/>
      <c r="AR462" s="109">
        <v>12</v>
      </c>
      <c r="AS462" s="109"/>
      <c r="AT462" s="109"/>
      <c r="AU462" s="109"/>
      <c r="AV462" s="109"/>
    </row>
    <row r="463" spans="1:48" s="142" customFormat="1" ht="16.5" customHeight="1">
      <c r="A463" s="128" t="s">
        <v>734</v>
      </c>
      <c r="B463" s="129" t="s">
        <v>735</v>
      </c>
      <c r="C463" s="128">
        <v>441423</v>
      </c>
      <c r="D463" s="127" t="s">
        <v>42</v>
      </c>
      <c r="E463" s="127" t="s">
        <v>353</v>
      </c>
      <c r="F463" s="127">
        <v>6966862</v>
      </c>
      <c r="G463" s="127" t="s">
        <v>527</v>
      </c>
      <c r="H463" s="127" t="s">
        <v>520</v>
      </c>
      <c r="I463" s="127" t="s">
        <v>16</v>
      </c>
      <c r="J463" s="127" t="s">
        <v>17</v>
      </c>
      <c r="K463" s="127" t="s">
        <v>512</v>
      </c>
      <c r="L463" s="127" t="s">
        <v>513</v>
      </c>
      <c r="M463" s="126" t="s">
        <v>1158</v>
      </c>
      <c r="N463" s="126" t="s">
        <v>1157</v>
      </c>
      <c r="O463" s="126">
        <v>511</v>
      </c>
      <c r="P463" s="126">
        <v>9</v>
      </c>
      <c r="Q463" s="125">
        <v>42569</v>
      </c>
      <c r="R463" s="125">
        <v>42599</v>
      </c>
      <c r="S463" s="124">
        <f t="shared" si="15"/>
        <v>42606</v>
      </c>
      <c r="T463" s="123">
        <f t="shared" si="14"/>
        <v>4</v>
      </c>
      <c r="U463" s="120" t="s">
        <v>1156</v>
      </c>
      <c r="V463" s="122" t="s">
        <v>353</v>
      </c>
      <c r="W463" s="132">
        <v>42772</v>
      </c>
      <c r="X463" s="131">
        <v>2312</v>
      </c>
      <c r="Y463" s="120">
        <v>60</v>
      </c>
      <c r="Z463" s="120" t="s">
        <v>353</v>
      </c>
      <c r="AA463" s="120" t="s">
        <v>353</v>
      </c>
      <c r="AB463" s="120" t="s">
        <v>353</v>
      </c>
      <c r="AC463" s="119" t="s">
        <v>535</v>
      </c>
      <c r="AD463" s="119" t="s">
        <v>353</v>
      </c>
      <c r="AE463" s="119" t="s">
        <v>1155</v>
      </c>
      <c r="AF463" s="119" t="s">
        <v>1029</v>
      </c>
      <c r="AG463" s="118" t="s">
        <v>1028</v>
      </c>
      <c r="AH463" s="117" t="s">
        <v>1017</v>
      </c>
      <c r="AI463" s="117" t="s">
        <v>2521</v>
      </c>
      <c r="AJ463" s="118">
        <v>3</v>
      </c>
      <c r="AK463" s="116"/>
      <c r="AL463" s="117"/>
      <c r="AM463" s="117"/>
      <c r="AN463" s="116"/>
      <c r="AO463" s="111">
        <v>45266</v>
      </c>
      <c r="AP463" s="111">
        <v>45266</v>
      </c>
      <c r="AQ463" s="110"/>
      <c r="AR463" s="109">
        <v>6</v>
      </c>
      <c r="AS463" s="109"/>
      <c r="AT463" s="109"/>
      <c r="AU463" s="109"/>
      <c r="AV463" s="109"/>
    </row>
    <row r="464" spans="1:48" s="142" customFormat="1" ht="16.5" customHeight="1">
      <c r="A464" s="128" t="s">
        <v>736</v>
      </c>
      <c r="B464" s="129" t="s">
        <v>737</v>
      </c>
      <c r="C464" s="128">
        <v>107374</v>
      </c>
      <c r="D464" s="127" t="s">
        <v>48</v>
      </c>
      <c r="E464" s="127" t="s">
        <v>1154</v>
      </c>
      <c r="F464" s="127" t="s">
        <v>1153</v>
      </c>
      <c r="G464" s="127" t="s">
        <v>527</v>
      </c>
      <c r="H464" s="127" t="s">
        <v>458</v>
      </c>
      <c r="I464" s="127" t="s">
        <v>16</v>
      </c>
      <c r="J464" s="127" t="s">
        <v>17</v>
      </c>
      <c r="K464" s="127" t="s">
        <v>512</v>
      </c>
      <c r="L464" s="127" t="s">
        <v>513</v>
      </c>
      <c r="M464" s="152">
        <v>44206</v>
      </c>
      <c r="N464" s="126" t="s">
        <v>1152</v>
      </c>
      <c r="O464" s="126">
        <v>93</v>
      </c>
      <c r="P464" s="126">
        <v>0</v>
      </c>
      <c r="Q464" s="125">
        <v>43983</v>
      </c>
      <c r="R464" s="125">
        <v>44012</v>
      </c>
      <c r="S464" s="124">
        <f t="shared" si="15"/>
        <v>44019</v>
      </c>
      <c r="T464" s="123">
        <f t="shared" si="14"/>
        <v>2</v>
      </c>
      <c r="U464" s="120" t="s">
        <v>1151</v>
      </c>
      <c r="V464" s="122" t="s">
        <v>353</v>
      </c>
      <c r="W464" s="132">
        <v>44052</v>
      </c>
      <c r="X464" s="120">
        <v>772.38</v>
      </c>
      <c r="Y464" s="120">
        <v>15</v>
      </c>
      <c r="Z464" s="120" t="s">
        <v>353</v>
      </c>
      <c r="AA464" s="120" t="s">
        <v>353</v>
      </c>
      <c r="AB464" s="120" t="s">
        <v>353</v>
      </c>
      <c r="AC464" s="119" t="s">
        <v>789</v>
      </c>
      <c r="AD464" s="119" t="s">
        <v>353</v>
      </c>
      <c r="AE464" s="119" t="s">
        <v>1150</v>
      </c>
      <c r="AF464" s="119" t="s">
        <v>1040</v>
      </c>
      <c r="AG464" s="118" t="s">
        <v>1028</v>
      </c>
      <c r="AH464" s="117" t="s">
        <v>1017</v>
      </c>
      <c r="AI464" s="117" t="s">
        <v>2521</v>
      </c>
      <c r="AJ464" s="118">
        <v>3</v>
      </c>
      <c r="AK464" s="116"/>
      <c r="AL464" s="117"/>
      <c r="AM464" s="117"/>
      <c r="AN464" s="116"/>
      <c r="AO464" s="111">
        <v>45546</v>
      </c>
      <c r="AP464" s="111">
        <v>45546</v>
      </c>
      <c r="AQ464" s="110"/>
      <c r="AR464" s="109">
        <v>12</v>
      </c>
      <c r="AS464" s="109"/>
      <c r="AT464" s="109" t="s">
        <v>1149</v>
      </c>
      <c r="AU464" s="109">
        <v>9270690164</v>
      </c>
      <c r="AV464" s="153" t="s">
        <v>1148</v>
      </c>
    </row>
    <row r="465" spans="1:48" s="142" customFormat="1" ht="16.5" customHeight="1">
      <c r="A465" s="128" t="s">
        <v>738</v>
      </c>
      <c r="B465" s="129" t="s">
        <v>739</v>
      </c>
      <c r="C465" s="128">
        <v>107390</v>
      </c>
      <c r="D465" s="127" t="s">
        <v>48</v>
      </c>
      <c r="E465" s="127" t="e">
        <v>#N/A</v>
      </c>
      <c r="F465" s="127" t="s">
        <v>1147</v>
      </c>
      <c r="G465" s="127" t="s">
        <v>14</v>
      </c>
      <c r="H465" s="127" t="s">
        <v>458</v>
      </c>
      <c r="I465" s="127" t="s">
        <v>16</v>
      </c>
      <c r="J465" s="127" t="s">
        <v>17</v>
      </c>
      <c r="K465" s="127" t="s">
        <v>512</v>
      </c>
      <c r="L465" s="127" t="s">
        <v>513</v>
      </c>
      <c r="M465" s="152">
        <v>44419</v>
      </c>
      <c r="N465" s="152">
        <v>44450</v>
      </c>
      <c r="O465" s="126">
        <v>362</v>
      </c>
      <c r="P465" s="126">
        <v>8</v>
      </c>
      <c r="Q465" s="136">
        <v>44541</v>
      </c>
      <c r="R465" s="136">
        <v>44572</v>
      </c>
      <c r="S465" s="124">
        <f t="shared" si="15"/>
        <v>44579</v>
      </c>
      <c r="T465" s="123">
        <f t="shared" si="14"/>
        <v>4</v>
      </c>
      <c r="U465" s="135">
        <v>1768.96</v>
      </c>
      <c r="V465" s="122" t="s">
        <v>353</v>
      </c>
      <c r="W465" s="120" t="s">
        <v>1111</v>
      </c>
      <c r="X465" s="131">
        <v>1824.42</v>
      </c>
      <c r="Y465" s="120">
        <v>1</v>
      </c>
      <c r="Z465" s="120" t="s">
        <v>353</v>
      </c>
      <c r="AA465" s="120" t="s">
        <v>353</v>
      </c>
      <c r="AB465" s="120" t="s">
        <v>353</v>
      </c>
      <c r="AC465" s="119" t="s">
        <v>789</v>
      </c>
      <c r="AD465" s="119" t="s">
        <v>353</v>
      </c>
      <c r="AE465" s="119" t="s">
        <v>1133</v>
      </c>
      <c r="AF465" s="119" t="s">
        <v>1109</v>
      </c>
      <c r="AG465" s="118" t="s">
        <v>1028</v>
      </c>
      <c r="AH465" s="117" t="s">
        <v>1020</v>
      </c>
      <c r="AI465" s="117" t="s">
        <v>2521</v>
      </c>
      <c r="AJ465" s="118">
        <v>3</v>
      </c>
      <c r="AK465" s="116"/>
      <c r="AL465" s="117"/>
      <c r="AM465" s="117"/>
      <c r="AN465" s="116"/>
      <c r="AO465" s="111">
        <v>45383</v>
      </c>
      <c r="AP465" s="111">
        <v>45383</v>
      </c>
      <c r="AQ465" s="110"/>
      <c r="AR465" s="109" t="s">
        <v>1010</v>
      </c>
      <c r="AS465" s="109"/>
      <c r="AT465" s="109"/>
      <c r="AU465" s="109"/>
      <c r="AV465" s="109"/>
    </row>
    <row r="466" spans="1:48" s="142" customFormat="1" ht="16.5" customHeight="1">
      <c r="A466" s="128" t="s">
        <v>740</v>
      </c>
      <c r="B466" s="129" t="s">
        <v>741</v>
      </c>
      <c r="C466" s="128">
        <v>444036</v>
      </c>
      <c r="D466" s="127" t="s">
        <v>30</v>
      </c>
      <c r="E466" s="127" t="s">
        <v>742</v>
      </c>
      <c r="F466" s="127" t="s">
        <v>743</v>
      </c>
      <c r="G466" s="127" t="s">
        <v>519</v>
      </c>
      <c r="H466" s="127" t="s">
        <v>531</v>
      </c>
      <c r="I466" s="127" t="s">
        <v>16</v>
      </c>
      <c r="J466" s="127" t="s">
        <v>17</v>
      </c>
      <c r="K466" s="127" t="s">
        <v>512</v>
      </c>
      <c r="L466" s="127" t="s">
        <v>513</v>
      </c>
      <c r="M466" s="126" t="e">
        <v>#N/A</v>
      </c>
      <c r="N466" s="126" t="e">
        <v>#N/A</v>
      </c>
      <c r="O466" s="126" t="e">
        <v>#N/A</v>
      </c>
      <c r="P466" s="126" t="e">
        <v>#N/A</v>
      </c>
      <c r="Q466" s="125">
        <v>43844</v>
      </c>
      <c r="R466" s="125">
        <v>44268</v>
      </c>
      <c r="S466" s="124">
        <f t="shared" si="15"/>
        <v>44275</v>
      </c>
      <c r="T466" s="123">
        <f t="shared" si="14"/>
        <v>3</v>
      </c>
      <c r="U466" s="120" t="s">
        <v>1146</v>
      </c>
      <c r="V466" s="122" t="s">
        <v>353</v>
      </c>
      <c r="W466" s="132">
        <v>44384</v>
      </c>
      <c r="X466" s="131">
        <v>1581</v>
      </c>
      <c r="Y466" s="120">
        <v>7</v>
      </c>
      <c r="Z466" s="120" t="s">
        <v>353</v>
      </c>
      <c r="AA466" s="120" t="s">
        <v>353</v>
      </c>
      <c r="AB466" s="120" t="s">
        <v>353</v>
      </c>
      <c r="AC466" s="119" t="s">
        <v>817</v>
      </c>
      <c r="AD466" s="119" t="s">
        <v>353</v>
      </c>
      <c r="AE466" s="119" t="s">
        <v>1145</v>
      </c>
      <c r="AF466" s="119" t="s">
        <v>1144</v>
      </c>
      <c r="AG466" s="118" t="s">
        <v>1028</v>
      </c>
      <c r="AH466" s="117" t="s">
        <v>1017</v>
      </c>
      <c r="AI466" s="117" t="s">
        <v>2521</v>
      </c>
      <c r="AJ466" s="118">
        <v>3</v>
      </c>
      <c r="AK466" s="116"/>
      <c r="AL466" s="117"/>
      <c r="AM466" s="117"/>
      <c r="AN466" s="116"/>
      <c r="AO466" s="111">
        <v>44862</v>
      </c>
      <c r="AP466" s="111">
        <v>44862</v>
      </c>
      <c r="AQ466" s="110"/>
      <c r="AR466" s="109">
        <v>12</v>
      </c>
      <c r="AS466" s="109"/>
      <c r="AT466" s="109"/>
      <c r="AU466" s="109"/>
      <c r="AV466" s="109"/>
    </row>
    <row r="467" spans="1:48" s="142" customFormat="1" ht="16.5" customHeight="1">
      <c r="A467" s="128" t="s">
        <v>744</v>
      </c>
      <c r="B467" s="129" t="s">
        <v>745</v>
      </c>
      <c r="C467" s="128">
        <v>456768</v>
      </c>
      <c r="D467" s="127" t="s">
        <v>48</v>
      </c>
      <c r="E467" s="127" t="s">
        <v>1143</v>
      </c>
      <c r="F467" s="127" t="s">
        <v>1142</v>
      </c>
      <c r="G467" s="127" t="s">
        <v>14</v>
      </c>
      <c r="H467" s="127" t="s">
        <v>458</v>
      </c>
      <c r="I467" s="127" t="s">
        <v>16</v>
      </c>
      <c r="J467" s="127" t="s">
        <v>17</v>
      </c>
      <c r="K467" s="127" t="s">
        <v>512</v>
      </c>
      <c r="L467" s="127" t="s">
        <v>513</v>
      </c>
      <c r="M467" s="126" t="e">
        <v>#N/A</v>
      </c>
      <c r="N467" s="126" t="e">
        <v>#N/A</v>
      </c>
      <c r="O467" s="126" t="e">
        <v>#N/A</v>
      </c>
      <c r="P467" s="126" t="e">
        <v>#N/A</v>
      </c>
      <c r="Q467" s="125">
        <v>43405</v>
      </c>
      <c r="R467" s="125">
        <v>43585</v>
      </c>
      <c r="S467" s="124">
        <f t="shared" si="15"/>
        <v>43592</v>
      </c>
      <c r="T467" s="123">
        <f t="shared" si="14"/>
        <v>2</v>
      </c>
      <c r="U467" s="120" t="s">
        <v>1141</v>
      </c>
      <c r="V467" s="122" t="s">
        <v>353</v>
      </c>
      <c r="W467" s="120" t="s">
        <v>1140</v>
      </c>
      <c r="X467" s="121">
        <v>792.19</v>
      </c>
      <c r="Y467" s="120">
        <v>29</v>
      </c>
      <c r="Z467" s="120" t="s">
        <v>353</v>
      </c>
      <c r="AA467" s="120" t="s">
        <v>353</v>
      </c>
      <c r="AB467" s="120" t="s">
        <v>353</v>
      </c>
      <c r="AC467" s="119" t="s">
        <v>789</v>
      </c>
      <c r="AD467" s="119" t="s">
        <v>353</v>
      </c>
      <c r="AE467" s="119" t="s">
        <v>1139</v>
      </c>
      <c r="AF467" s="119" t="s">
        <v>1102</v>
      </c>
      <c r="AG467" s="117" t="s">
        <v>1028</v>
      </c>
      <c r="AH467" s="117" t="s">
        <v>1017</v>
      </c>
      <c r="AI467" s="117" t="s">
        <v>2521</v>
      </c>
      <c r="AJ467" s="118">
        <v>3</v>
      </c>
      <c r="AK467" s="116"/>
      <c r="AL467" s="117"/>
      <c r="AM467" s="117"/>
      <c r="AN467" s="116"/>
      <c r="AO467" s="111">
        <v>44891</v>
      </c>
      <c r="AP467" s="111">
        <v>44891</v>
      </c>
      <c r="AQ467" s="110"/>
      <c r="AR467" s="109">
        <v>6</v>
      </c>
      <c r="AS467" s="109"/>
      <c r="AT467" s="109" t="s">
        <v>1138</v>
      </c>
      <c r="AU467" s="109">
        <v>9178423099</v>
      </c>
      <c r="AV467" s="153" t="s">
        <v>1137</v>
      </c>
    </row>
    <row r="468" spans="1:48" s="142" customFormat="1" ht="16.5" customHeight="1">
      <c r="A468" s="128" t="s">
        <v>746</v>
      </c>
      <c r="B468" s="129" t="s">
        <v>747</v>
      </c>
      <c r="C468" s="128">
        <v>442986</v>
      </c>
      <c r="D468" s="127" t="s">
        <v>48</v>
      </c>
      <c r="E468" s="127" t="s">
        <v>1136</v>
      </c>
      <c r="F468" s="127" t="s">
        <v>1135</v>
      </c>
      <c r="G468" s="127" t="s">
        <v>191</v>
      </c>
      <c r="H468" s="127" t="s">
        <v>458</v>
      </c>
      <c r="I468" s="127" t="s">
        <v>16</v>
      </c>
      <c r="J468" s="127" t="s">
        <v>17</v>
      </c>
      <c r="K468" s="127" t="s">
        <v>512</v>
      </c>
      <c r="L468" s="127" t="s">
        <v>513</v>
      </c>
      <c r="M468" s="126" t="e">
        <v>#N/A</v>
      </c>
      <c r="N468" s="126" t="e">
        <v>#N/A</v>
      </c>
      <c r="O468" s="126" t="e">
        <v>#N/A</v>
      </c>
      <c r="P468" s="126" t="e">
        <v>#N/A</v>
      </c>
      <c r="Q468" s="136">
        <v>44652</v>
      </c>
      <c r="R468" s="136">
        <v>44681</v>
      </c>
      <c r="S468" s="124">
        <f t="shared" si="15"/>
        <v>44688</v>
      </c>
      <c r="T468" s="123">
        <f t="shared" si="14"/>
        <v>1</v>
      </c>
      <c r="U468" s="120">
        <v>1453</v>
      </c>
      <c r="V468" s="122" t="s">
        <v>353</v>
      </c>
      <c r="W468" s="120" t="s">
        <v>1134</v>
      </c>
      <c r="X468" s="131">
        <v>1315</v>
      </c>
      <c r="Y468" s="120">
        <v>7</v>
      </c>
      <c r="Z468" s="120" t="s">
        <v>353</v>
      </c>
      <c r="AA468" s="120" t="s">
        <v>353</v>
      </c>
      <c r="AB468" s="120" t="s">
        <v>353</v>
      </c>
      <c r="AC468" s="119" t="s">
        <v>789</v>
      </c>
      <c r="AD468" s="119" t="s">
        <v>353</v>
      </c>
      <c r="AE468" s="119" t="s">
        <v>1133</v>
      </c>
      <c r="AF468" s="119" t="s">
        <v>1109</v>
      </c>
      <c r="AG468" s="118" t="s">
        <v>1028</v>
      </c>
      <c r="AH468" s="117" t="s">
        <v>1020</v>
      </c>
      <c r="AI468" s="117" t="s">
        <v>2521</v>
      </c>
      <c r="AJ468" s="118">
        <v>3</v>
      </c>
      <c r="AK468" s="116"/>
      <c r="AL468" s="117"/>
      <c r="AM468" s="117"/>
      <c r="AN468" s="116"/>
      <c r="AO468" s="111">
        <v>45383</v>
      </c>
      <c r="AP468" s="111">
        <v>45383</v>
      </c>
      <c r="AQ468" s="110"/>
      <c r="AR468" s="109" t="s">
        <v>1010</v>
      </c>
      <c r="AS468" s="109"/>
      <c r="AT468" s="109" t="s">
        <v>1132</v>
      </c>
      <c r="AU468" s="109" t="s">
        <v>1131</v>
      </c>
      <c r="AV468" s="153" t="s">
        <v>1130</v>
      </c>
    </row>
    <row r="469" spans="1:48" s="142" customFormat="1" ht="16.5" customHeight="1">
      <c r="A469" s="128" t="s">
        <v>1129</v>
      </c>
      <c r="B469" s="129" t="s">
        <v>748</v>
      </c>
      <c r="C469" s="128">
        <v>449105</v>
      </c>
      <c r="D469" s="156" t="s">
        <v>127</v>
      </c>
      <c r="E469" s="156" t="e">
        <v>#N/A</v>
      </c>
      <c r="F469" s="156" t="s">
        <v>1122</v>
      </c>
      <c r="G469" s="127" t="s">
        <v>14</v>
      </c>
      <c r="H469" s="127" t="s">
        <v>431</v>
      </c>
      <c r="I469" s="127" t="s">
        <v>16</v>
      </c>
      <c r="J469" s="127" t="s">
        <v>17</v>
      </c>
      <c r="K469" s="127" t="s">
        <v>512</v>
      </c>
      <c r="L469" s="127" t="s">
        <v>513</v>
      </c>
      <c r="M469" s="155">
        <v>44549</v>
      </c>
      <c r="N469" s="155">
        <v>44579</v>
      </c>
      <c r="O469" s="138">
        <v>8</v>
      </c>
      <c r="P469" s="138"/>
      <c r="Q469" s="125">
        <v>44335</v>
      </c>
      <c r="R469" s="125">
        <v>44365</v>
      </c>
      <c r="S469" s="124">
        <f t="shared" si="15"/>
        <v>44372</v>
      </c>
      <c r="T469" s="123">
        <f t="shared" si="14"/>
        <v>4</v>
      </c>
      <c r="U469" s="120" t="s">
        <v>1128</v>
      </c>
      <c r="V469" s="122" t="s">
        <v>353</v>
      </c>
      <c r="W469" s="120" t="s">
        <v>1058</v>
      </c>
      <c r="X469" s="121">
        <v>1512</v>
      </c>
      <c r="Y469" s="120">
        <v>3</v>
      </c>
      <c r="Z469" s="120" t="s">
        <v>353</v>
      </c>
      <c r="AA469" s="120" t="s">
        <v>353</v>
      </c>
      <c r="AB469" s="120" t="s">
        <v>353</v>
      </c>
      <c r="AC469" s="119" t="s">
        <v>796</v>
      </c>
      <c r="AD469" s="119" t="s">
        <v>353</v>
      </c>
      <c r="AE469" s="119" t="s">
        <v>1120</v>
      </c>
      <c r="AF469" s="119" t="s">
        <v>1102</v>
      </c>
      <c r="AG469" s="117" t="s">
        <v>1028</v>
      </c>
      <c r="AH469" s="117" t="s">
        <v>1017</v>
      </c>
      <c r="AI469" s="117" t="s">
        <v>2521</v>
      </c>
      <c r="AJ469" s="118">
        <v>3</v>
      </c>
      <c r="AK469" s="116"/>
      <c r="AL469" s="117"/>
      <c r="AM469" s="117"/>
      <c r="AN469" s="116"/>
      <c r="AO469" s="111">
        <v>44762</v>
      </c>
      <c r="AP469" s="111">
        <v>44762</v>
      </c>
      <c r="AQ469" s="110"/>
      <c r="AR469" s="109">
        <v>6</v>
      </c>
      <c r="AS469" s="109"/>
      <c r="AT469" s="109"/>
      <c r="AU469" s="109"/>
      <c r="AV469" s="109"/>
    </row>
    <row r="470" spans="1:48" s="142" customFormat="1" ht="16.5" customHeight="1">
      <c r="A470" s="128" t="s">
        <v>1127</v>
      </c>
      <c r="B470" s="129" t="s">
        <v>749</v>
      </c>
      <c r="C470" s="128">
        <v>449105</v>
      </c>
      <c r="D470" s="156" t="s">
        <v>127</v>
      </c>
      <c r="E470" s="156" t="e">
        <v>#N/A</v>
      </c>
      <c r="F470" s="156" t="s">
        <v>1122</v>
      </c>
      <c r="G470" s="127" t="s">
        <v>14</v>
      </c>
      <c r="H470" s="127" t="s">
        <v>431</v>
      </c>
      <c r="I470" s="127" t="s">
        <v>16</v>
      </c>
      <c r="J470" s="127" t="s">
        <v>17</v>
      </c>
      <c r="K470" s="127" t="s">
        <v>512</v>
      </c>
      <c r="L470" s="127" t="s">
        <v>513</v>
      </c>
      <c r="M470" s="155">
        <v>44556</v>
      </c>
      <c r="N470" s="155">
        <v>44586</v>
      </c>
      <c r="O470" s="138">
        <v>286</v>
      </c>
      <c r="P470" s="138">
        <v>7.83</v>
      </c>
      <c r="Q470" s="125">
        <v>44335</v>
      </c>
      <c r="R470" s="125">
        <v>44365</v>
      </c>
      <c r="S470" s="124">
        <f t="shared" si="15"/>
        <v>44372</v>
      </c>
      <c r="T470" s="123">
        <f t="shared" ref="T470:T492" si="16">WEEKNUM(S470,1)-WEEKNUM(DATE(YEAR(S470),MONTH(S470),1),1)+1</f>
        <v>4</v>
      </c>
      <c r="U470" s="120" t="s">
        <v>1126</v>
      </c>
      <c r="V470" s="122" t="s">
        <v>353</v>
      </c>
      <c r="W470" s="120" t="s">
        <v>1058</v>
      </c>
      <c r="X470" s="121">
        <v>2100</v>
      </c>
      <c r="Y470" s="120">
        <v>3</v>
      </c>
      <c r="Z470" s="120" t="s">
        <v>353</v>
      </c>
      <c r="AA470" s="120" t="s">
        <v>353</v>
      </c>
      <c r="AB470" s="120" t="s">
        <v>353</v>
      </c>
      <c r="AC470" s="119" t="s">
        <v>796</v>
      </c>
      <c r="AD470" s="119" t="s">
        <v>353</v>
      </c>
      <c r="AE470" s="119" t="s">
        <v>1120</v>
      </c>
      <c r="AF470" s="119" t="s">
        <v>1102</v>
      </c>
      <c r="AG470" s="117" t="s">
        <v>1028</v>
      </c>
      <c r="AH470" s="117" t="s">
        <v>1017</v>
      </c>
      <c r="AI470" s="117" t="s">
        <v>2521</v>
      </c>
      <c r="AJ470" s="118">
        <v>3</v>
      </c>
      <c r="AK470" s="116"/>
      <c r="AL470" s="117"/>
      <c r="AM470" s="117"/>
      <c r="AN470" s="116"/>
      <c r="AO470" s="111">
        <v>44762</v>
      </c>
      <c r="AP470" s="111">
        <v>44762</v>
      </c>
      <c r="AQ470" s="110"/>
      <c r="AR470" s="109">
        <v>6</v>
      </c>
      <c r="AS470" s="109"/>
      <c r="AT470" s="109"/>
      <c r="AU470" s="109"/>
      <c r="AV470" s="109"/>
    </row>
    <row r="471" spans="1:48" s="142" customFormat="1" ht="16.5" customHeight="1">
      <c r="A471" s="128" t="s">
        <v>1125</v>
      </c>
      <c r="B471" s="129" t="s">
        <v>750</v>
      </c>
      <c r="C471" s="128">
        <v>449105</v>
      </c>
      <c r="D471" s="156" t="s">
        <v>127</v>
      </c>
      <c r="E471" s="156" t="e">
        <v>#N/A</v>
      </c>
      <c r="F471" s="156" t="s">
        <v>1122</v>
      </c>
      <c r="G471" s="127" t="s">
        <v>14</v>
      </c>
      <c r="H471" s="127" t="s">
        <v>431</v>
      </c>
      <c r="I471" s="127" t="s">
        <v>16</v>
      </c>
      <c r="J471" s="127" t="s">
        <v>17</v>
      </c>
      <c r="K471" s="127" t="s">
        <v>512</v>
      </c>
      <c r="L471" s="127" t="s">
        <v>513</v>
      </c>
      <c r="M471" s="155">
        <v>44549</v>
      </c>
      <c r="N471" s="155">
        <v>44579</v>
      </c>
      <c r="O471" s="138">
        <v>268</v>
      </c>
      <c r="P471" s="138">
        <v>7.83</v>
      </c>
      <c r="Q471" s="125">
        <v>44335</v>
      </c>
      <c r="R471" s="125">
        <v>44365</v>
      </c>
      <c r="S471" s="124">
        <f t="shared" si="15"/>
        <v>44372</v>
      </c>
      <c r="T471" s="123">
        <f t="shared" si="16"/>
        <v>4</v>
      </c>
      <c r="U471" s="120" t="s">
        <v>1124</v>
      </c>
      <c r="V471" s="122" t="s">
        <v>353</v>
      </c>
      <c r="W471" s="120" t="s">
        <v>1058</v>
      </c>
      <c r="X471" s="121">
        <v>1700</v>
      </c>
      <c r="Y471" s="120">
        <v>3</v>
      </c>
      <c r="Z471" s="120" t="s">
        <v>353</v>
      </c>
      <c r="AA471" s="120" t="s">
        <v>353</v>
      </c>
      <c r="AB471" s="120" t="s">
        <v>353</v>
      </c>
      <c r="AC471" s="119" t="s">
        <v>796</v>
      </c>
      <c r="AD471" s="119" t="s">
        <v>353</v>
      </c>
      <c r="AE471" s="119" t="s">
        <v>1120</v>
      </c>
      <c r="AF471" s="119" t="s">
        <v>1102</v>
      </c>
      <c r="AG471" s="117" t="s">
        <v>1028</v>
      </c>
      <c r="AH471" s="117" t="s">
        <v>1017</v>
      </c>
      <c r="AI471" s="117" t="s">
        <v>2521</v>
      </c>
      <c r="AJ471" s="118">
        <v>3</v>
      </c>
      <c r="AK471" s="116"/>
      <c r="AL471" s="117"/>
      <c r="AM471" s="117"/>
      <c r="AN471" s="116"/>
      <c r="AO471" s="111">
        <v>44762</v>
      </c>
      <c r="AP471" s="111">
        <v>44762</v>
      </c>
      <c r="AQ471" s="110"/>
      <c r="AR471" s="109">
        <v>6</v>
      </c>
      <c r="AS471" s="109"/>
      <c r="AT471" s="109"/>
      <c r="AU471" s="109"/>
      <c r="AV471" s="109"/>
    </row>
    <row r="472" spans="1:48" s="142" customFormat="1" ht="16.5" customHeight="1">
      <c r="A472" s="128" t="s">
        <v>1123</v>
      </c>
      <c r="B472" s="129" t="s">
        <v>751</v>
      </c>
      <c r="C472" s="128">
        <v>449105</v>
      </c>
      <c r="D472" s="156" t="s">
        <v>127</v>
      </c>
      <c r="E472" s="156" t="e">
        <v>#N/A</v>
      </c>
      <c r="F472" s="156" t="s">
        <v>1122</v>
      </c>
      <c r="G472" s="127" t="s">
        <v>14</v>
      </c>
      <c r="H472" s="127" t="s">
        <v>431</v>
      </c>
      <c r="I472" s="127" t="s">
        <v>16</v>
      </c>
      <c r="J472" s="127" t="s">
        <v>17</v>
      </c>
      <c r="K472" s="127" t="s">
        <v>512</v>
      </c>
      <c r="L472" s="127" t="s">
        <v>513</v>
      </c>
      <c r="M472" s="155">
        <v>44434</v>
      </c>
      <c r="N472" s="155">
        <v>44464</v>
      </c>
      <c r="O472" s="138">
        <v>152</v>
      </c>
      <c r="P472" s="138">
        <v>7.22</v>
      </c>
      <c r="Q472" s="125">
        <v>44335</v>
      </c>
      <c r="R472" s="125">
        <v>44365</v>
      </c>
      <c r="S472" s="124">
        <f t="shared" si="15"/>
        <v>44372</v>
      </c>
      <c r="T472" s="123">
        <f t="shared" si="16"/>
        <v>4</v>
      </c>
      <c r="U472" s="120" t="s">
        <v>1121</v>
      </c>
      <c r="V472" s="122" t="s">
        <v>353</v>
      </c>
      <c r="W472" s="120" t="s">
        <v>1058</v>
      </c>
      <c r="X472" s="121">
        <v>2450</v>
      </c>
      <c r="Y472" s="120">
        <v>3</v>
      </c>
      <c r="Z472" s="120" t="s">
        <v>353</v>
      </c>
      <c r="AA472" s="120" t="s">
        <v>353</v>
      </c>
      <c r="AB472" s="120" t="s">
        <v>353</v>
      </c>
      <c r="AC472" s="119" t="s">
        <v>796</v>
      </c>
      <c r="AD472" s="119" t="s">
        <v>353</v>
      </c>
      <c r="AE472" s="119" t="s">
        <v>1120</v>
      </c>
      <c r="AF472" s="119" t="s">
        <v>1102</v>
      </c>
      <c r="AG472" s="117" t="s">
        <v>1028</v>
      </c>
      <c r="AH472" s="117" t="s">
        <v>1017</v>
      </c>
      <c r="AI472" s="117" t="s">
        <v>2521</v>
      </c>
      <c r="AJ472" s="118">
        <v>3</v>
      </c>
      <c r="AK472" s="116"/>
      <c r="AL472" s="117"/>
      <c r="AM472" s="117"/>
      <c r="AN472" s="116"/>
      <c r="AO472" s="111">
        <v>44762</v>
      </c>
      <c r="AP472" s="111">
        <v>44762</v>
      </c>
      <c r="AQ472" s="110"/>
      <c r="AR472" s="109">
        <v>6</v>
      </c>
      <c r="AS472" s="109"/>
      <c r="AT472" s="109"/>
      <c r="AU472" s="109"/>
      <c r="AV472" s="109"/>
    </row>
    <row r="473" spans="1:48" s="142" customFormat="1" ht="16.5" customHeight="1">
      <c r="A473" s="128" t="s">
        <v>752</v>
      </c>
      <c r="B473" s="129" t="s">
        <v>753</v>
      </c>
      <c r="C473" s="128">
        <v>456191</v>
      </c>
      <c r="D473" s="127" t="s">
        <v>22</v>
      </c>
      <c r="E473" s="127" t="s">
        <v>1119</v>
      </c>
      <c r="F473" s="127">
        <v>2830108</v>
      </c>
      <c r="G473" s="127" t="s">
        <v>191</v>
      </c>
      <c r="H473" s="127" t="s">
        <v>560</v>
      </c>
      <c r="I473" s="127" t="s">
        <v>16</v>
      </c>
      <c r="J473" s="127" t="s">
        <v>17</v>
      </c>
      <c r="K473" s="127" t="s">
        <v>512</v>
      </c>
      <c r="L473" s="127" t="s">
        <v>513</v>
      </c>
      <c r="M473" s="134">
        <v>44524</v>
      </c>
      <c r="N473" s="133" t="s">
        <v>1118</v>
      </c>
      <c r="O473" s="133">
        <v>373</v>
      </c>
      <c r="P473" s="133">
        <v>0</v>
      </c>
      <c r="Q473" s="136">
        <v>44585</v>
      </c>
      <c r="R473" s="136">
        <v>44615</v>
      </c>
      <c r="S473" s="124">
        <f t="shared" si="15"/>
        <v>44622</v>
      </c>
      <c r="T473" s="123">
        <f t="shared" si="16"/>
        <v>1</v>
      </c>
      <c r="U473" s="135">
        <v>3356.66</v>
      </c>
      <c r="V473" s="122" t="s">
        <v>353</v>
      </c>
      <c r="W473" s="132">
        <v>44447</v>
      </c>
      <c r="X473" s="131">
        <v>2611</v>
      </c>
      <c r="Y473" s="120">
        <v>3</v>
      </c>
      <c r="Z473" s="120" t="s">
        <v>353</v>
      </c>
      <c r="AA473" s="120" t="s">
        <v>353</v>
      </c>
      <c r="AB473" s="120" t="s">
        <v>353</v>
      </c>
      <c r="AC473" s="119" t="s">
        <v>808</v>
      </c>
      <c r="AD473" s="119" t="s">
        <v>353</v>
      </c>
      <c r="AE473" s="119" t="s">
        <v>1117</v>
      </c>
      <c r="AF473" s="119" t="s">
        <v>1109</v>
      </c>
      <c r="AG473" s="118" t="s">
        <v>1028</v>
      </c>
      <c r="AH473" s="117" t="s">
        <v>1020</v>
      </c>
      <c r="AI473" s="117" t="s">
        <v>2521</v>
      </c>
      <c r="AJ473" s="118">
        <v>3</v>
      </c>
      <c r="AK473" s="116"/>
      <c r="AL473" s="117"/>
      <c r="AM473" s="117"/>
      <c r="AN473" s="116"/>
      <c r="AO473" s="111">
        <v>45559</v>
      </c>
      <c r="AP473" s="111">
        <v>45559</v>
      </c>
      <c r="AQ473" s="110"/>
      <c r="AR473" s="109" t="s">
        <v>1010</v>
      </c>
      <c r="AS473" s="109"/>
      <c r="AT473" s="109" t="s">
        <v>1116</v>
      </c>
      <c r="AU473" s="109">
        <v>82830108</v>
      </c>
      <c r="AV473" s="153" t="s">
        <v>1115</v>
      </c>
    </row>
    <row r="474" spans="1:48" s="142" customFormat="1" ht="16.5" customHeight="1">
      <c r="A474" s="128" t="s">
        <v>754</v>
      </c>
      <c r="B474" s="129" t="s">
        <v>755</v>
      </c>
      <c r="C474" s="128">
        <v>107399</v>
      </c>
      <c r="D474" s="127" t="s">
        <v>13</v>
      </c>
      <c r="E474" s="127" t="s">
        <v>1114</v>
      </c>
      <c r="F474" s="127" t="s">
        <v>1113</v>
      </c>
      <c r="G474" s="127" t="s">
        <v>14</v>
      </c>
      <c r="H474" s="127" t="s">
        <v>516</v>
      </c>
      <c r="I474" s="127" t="s">
        <v>20</v>
      </c>
      <c r="J474" s="127" t="s">
        <v>17</v>
      </c>
      <c r="K474" s="127" t="s">
        <v>512</v>
      </c>
      <c r="L474" s="127" t="s">
        <v>513</v>
      </c>
      <c r="M474" s="152">
        <v>44477</v>
      </c>
      <c r="N474" s="152">
        <v>44448</v>
      </c>
      <c r="O474" s="126">
        <v>11</v>
      </c>
      <c r="P474" s="126">
        <v>0</v>
      </c>
      <c r="Q474" s="125">
        <v>44382</v>
      </c>
      <c r="R474" s="125">
        <v>44477</v>
      </c>
      <c r="S474" s="124">
        <f t="shared" si="15"/>
        <v>44484</v>
      </c>
      <c r="T474" s="123">
        <f t="shared" si="16"/>
        <v>3</v>
      </c>
      <c r="U474" s="120" t="s">
        <v>1112</v>
      </c>
      <c r="V474" s="122" t="s">
        <v>353</v>
      </c>
      <c r="W474" s="120" t="s">
        <v>1111</v>
      </c>
      <c r="X474" s="120">
        <v>82</v>
      </c>
      <c r="Y474" s="120">
        <v>1</v>
      </c>
      <c r="Z474" s="120" t="s">
        <v>353</v>
      </c>
      <c r="AA474" s="120" t="s">
        <v>353</v>
      </c>
      <c r="AB474" s="120" t="s">
        <v>353</v>
      </c>
      <c r="AC474" s="119" t="s">
        <v>535</v>
      </c>
      <c r="AD474" s="119" t="s">
        <v>353</v>
      </c>
      <c r="AE474" s="119" t="s">
        <v>1110</v>
      </c>
      <c r="AF474" s="119" t="s">
        <v>1109</v>
      </c>
      <c r="AG474" s="118" t="s">
        <v>1028</v>
      </c>
      <c r="AH474" s="117" t="s">
        <v>1020</v>
      </c>
      <c r="AI474" s="117" t="s">
        <v>2521</v>
      </c>
      <c r="AJ474" s="118">
        <v>3</v>
      </c>
      <c r="AK474" s="116"/>
      <c r="AL474" s="117"/>
      <c r="AM474" s="117"/>
      <c r="AN474" s="116"/>
      <c r="AO474" s="111">
        <v>44632</v>
      </c>
      <c r="AP474" s="109" t="s">
        <v>1010</v>
      </c>
      <c r="AQ474" s="110"/>
      <c r="AR474" s="109" t="s">
        <v>1010</v>
      </c>
      <c r="AS474" s="109"/>
      <c r="AT474" s="109"/>
      <c r="AU474" s="109"/>
      <c r="AV474" s="109"/>
    </row>
    <row r="475" spans="1:48" s="142" customFormat="1" ht="16.5" customHeight="1">
      <c r="A475" s="128" t="s">
        <v>756</v>
      </c>
      <c r="B475" s="129" t="s">
        <v>757</v>
      </c>
      <c r="C475" s="128">
        <v>107450</v>
      </c>
      <c r="D475" s="127" t="s">
        <v>22</v>
      </c>
      <c r="E475" s="127" t="s">
        <v>1106</v>
      </c>
      <c r="F475" s="127" t="s">
        <v>1105</v>
      </c>
      <c r="G475" s="127" t="s">
        <v>38</v>
      </c>
      <c r="H475" s="127" t="s">
        <v>560</v>
      </c>
      <c r="I475" s="127" t="s">
        <v>20</v>
      </c>
      <c r="J475" s="127" t="s">
        <v>17</v>
      </c>
      <c r="K475" s="127" t="s">
        <v>512</v>
      </c>
      <c r="L475" s="127" t="s">
        <v>513</v>
      </c>
      <c r="M475" s="152">
        <v>44470</v>
      </c>
      <c r="N475" s="152">
        <v>44500</v>
      </c>
      <c r="O475" s="126">
        <v>132.80000000000001</v>
      </c>
      <c r="P475" s="126">
        <v>0</v>
      </c>
      <c r="Q475" s="125">
        <v>44075</v>
      </c>
      <c r="R475" s="125">
        <v>44104</v>
      </c>
      <c r="S475" s="124">
        <f t="shared" si="15"/>
        <v>44111</v>
      </c>
      <c r="T475" s="123">
        <f t="shared" si="16"/>
        <v>2</v>
      </c>
      <c r="U475" s="120" t="s">
        <v>1108</v>
      </c>
      <c r="V475" s="122" t="s">
        <v>353</v>
      </c>
      <c r="W475" s="120" t="s">
        <v>1107</v>
      </c>
      <c r="X475" s="121">
        <v>1230.5899999999999</v>
      </c>
      <c r="Y475" s="120">
        <v>1</v>
      </c>
      <c r="Z475" s="120" t="s">
        <v>353</v>
      </c>
      <c r="AA475" s="120" t="s">
        <v>353</v>
      </c>
      <c r="AB475" s="120" t="s">
        <v>353</v>
      </c>
      <c r="AC475" s="119" t="s">
        <v>789</v>
      </c>
      <c r="AD475" s="119" t="s">
        <v>353</v>
      </c>
      <c r="AE475" s="119" t="s">
        <v>1104</v>
      </c>
      <c r="AF475" s="119" t="s">
        <v>1036</v>
      </c>
      <c r="AG475" s="118" t="s">
        <v>1063</v>
      </c>
      <c r="AH475" s="117" t="s">
        <v>1020</v>
      </c>
      <c r="AI475" s="117" t="s">
        <v>2521</v>
      </c>
      <c r="AJ475" s="118">
        <v>3</v>
      </c>
      <c r="AK475" s="116"/>
      <c r="AL475" s="117"/>
      <c r="AM475" s="117"/>
      <c r="AN475" s="116"/>
      <c r="AO475" s="111">
        <v>41392</v>
      </c>
      <c r="AP475" s="109" t="s">
        <v>1010</v>
      </c>
      <c r="AQ475" s="154" t="s">
        <v>1035</v>
      </c>
      <c r="AR475" s="109" t="s">
        <v>1010</v>
      </c>
      <c r="AS475" s="109"/>
      <c r="AT475" s="109"/>
      <c r="AU475" s="109"/>
      <c r="AV475" s="109"/>
    </row>
    <row r="476" spans="1:48" s="142" customFormat="1" ht="16.5" customHeight="1">
      <c r="A476" s="128" t="s">
        <v>756</v>
      </c>
      <c r="B476" s="129" t="s">
        <v>757</v>
      </c>
      <c r="C476" s="128">
        <v>107450</v>
      </c>
      <c r="D476" s="127" t="s">
        <v>22</v>
      </c>
      <c r="E476" s="127" t="s">
        <v>1106</v>
      </c>
      <c r="F476" s="127" t="s">
        <v>1105</v>
      </c>
      <c r="G476" s="127" t="s">
        <v>38</v>
      </c>
      <c r="H476" s="127" t="s">
        <v>560</v>
      </c>
      <c r="I476" s="127" t="s">
        <v>16</v>
      </c>
      <c r="J476" s="127" t="s">
        <v>17</v>
      </c>
      <c r="K476" s="127" t="s">
        <v>758</v>
      </c>
      <c r="L476" s="127" t="s">
        <v>513</v>
      </c>
      <c r="M476" s="152">
        <v>44470</v>
      </c>
      <c r="N476" s="152">
        <v>44500</v>
      </c>
      <c r="O476" s="126">
        <v>132.80000000000001</v>
      </c>
      <c r="P476" s="126">
        <v>0</v>
      </c>
      <c r="Q476" s="130" t="s">
        <v>1010</v>
      </c>
      <c r="R476" s="130" t="s">
        <v>1010</v>
      </c>
      <c r="S476" s="124" t="e">
        <f t="shared" si="15"/>
        <v>#VALUE!</v>
      </c>
      <c r="T476" s="123" t="e">
        <f t="shared" si="16"/>
        <v>#VALUE!</v>
      </c>
      <c r="U476" s="120" t="s">
        <v>353</v>
      </c>
      <c r="V476" s="122" t="s">
        <v>353</v>
      </c>
      <c r="W476" s="120" t="s">
        <v>353</v>
      </c>
      <c r="X476" s="121" t="s">
        <v>353</v>
      </c>
      <c r="Y476" s="120" t="s">
        <v>353</v>
      </c>
      <c r="Z476" s="120" t="s">
        <v>353</v>
      </c>
      <c r="AA476" s="120" t="s">
        <v>353</v>
      </c>
      <c r="AB476" s="120" t="s">
        <v>353</v>
      </c>
      <c r="AC476" s="119" t="s">
        <v>789</v>
      </c>
      <c r="AD476" s="119" t="s">
        <v>758</v>
      </c>
      <c r="AE476" s="119" t="s">
        <v>1104</v>
      </c>
      <c r="AF476" s="119" t="s">
        <v>1036</v>
      </c>
      <c r="AG476" s="118" t="s">
        <v>1063</v>
      </c>
      <c r="AH476" s="117" t="s">
        <v>1020</v>
      </c>
      <c r="AI476" s="117" t="s">
        <v>2521</v>
      </c>
      <c r="AJ476" s="118">
        <v>3</v>
      </c>
      <c r="AK476" s="116"/>
      <c r="AL476" s="117"/>
      <c r="AM476" s="117"/>
      <c r="AN476" s="116"/>
      <c r="AO476" s="111">
        <v>41392</v>
      </c>
      <c r="AP476" s="109" t="s">
        <v>1010</v>
      </c>
      <c r="AQ476" s="154" t="s">
        <v>1035</v>
      </c>
      <c r="AR476" s="109" t="s">
        <v>1010</v>
      </c>
      <c r="AS476" s="109"/>
      <c r="AT476" s="109"/>
      <c r="AU476" s="109"/>
      <c r="AV476" s="109"/>
    </row>
    <row r="477" spans="1:48" s="142" customFormat="1" ht="16.5" customHeight="1">
      <c r="A477" s="128" t="s">
        <v>759</v>
      </c>
      <c r="B477" s="129" t="s">
        <v>760</v>
      </c>
      <c r="C477" s="128">
        <v>420322</v>
      </c>
      <c r="D477" s="127" t="s">
        <v>22</v>
      </c>
      <c r="E477" s="127">
        <v>0</v>
      </c>
      <c r="F477" s="127">
        <v>282831356</v>
      </c>
      <c r="G477" s="127" t="s">
        <v>527</v>
      </c>
      <c r="H477" s="127" t="s">
        <v>565</v>
      </c>
      <c r="I477" s="127" t="s">
        <v>16</v>
      </c>
      <c r="J477" s="127" t="s">
        <v>17</v>
      </c>
      <c r="K477" s="127" t="s">
        <v>512</v>
      </c>
      <c r="L477" s="127" t="s">
        <v>513</v>
      </c>
      <c r="M477" s="152">
        <v>44643</v>
      </c>
      <c r="N477" s="152">
        <v>44673</v>
      </c>
      <c r="O477" s="126">
        <v>314</v>
      </c>
      <c r="P477" s="126">
        <v>0</v>
      </c>
      <c r="Q477" s="136">
        <v>44584</v>
      </c>
      <c r="R477" s="136">
        <v>44614</v>
      </c>
      <c r="S477" s="124">
        <f t="shared" si="15"/>
        <v>44621</v>
      </c>
      <c r="T477" s="123">
        <f t="shared" si="16"/>
        <v>1</v>
      </c>
      <c r="U477" s="135">
        <v>2854.82</v>
      </c>
      <c r="V477" s="122" t="s">
        <v>353</v>
      </c>
      <c r="W477" s="132">
        <v>44776</v>
      </c>
      <c r="X477" s="131">
        <v>2798</v>
      </c>
      <c r="Y477" s="120">
        <v>2</v>
      </c>
      <c r="Z477" s="120" t="s">
        <v>353</v>
      </c>
      <c r="AA477" s="120" t="s">
        <v>353</v>
      </c>
      <c r="AB477" s="120" t="s">
        <v>353</v>
      </c>
      <c r="AC477" s="119" t="s">
        <v>535</v>
      </c>
      <c r="AD477" s="119" t="s">
        <v>353</v>
      </c>
      <c r="AE477" s="119" t="s">
        <v>1103</v>
      </c>
      <c r="AF477" s="119" t="s">
        <v>1102</v>
      </c>
      <c r="AG477" s="118" t="s">
        <v>1028</v>
      </c>
      <c r="AH477" s="117" t="s">
        <v>1017</v>
      </c>
      <c r="AI477" s="117" t="s">
        <v>2521</v>
      </c>
      <c r="AJ477" s="118">
        <v>3</v>
      </c>
      <c r="AK477" s="116"/>
      <c r="AL477" s="117"/>
      <c r="AM477" s="117"/>
      <c r="AN477" s="116"/>
      <c r="AO477" s="111">
        <v>44815</v>
      </c>
      <c r="AP477" s="111">
        <v>44815</v>
      </c>
      <c r="AQ477" s="110"/>
      <c r="AR477" s="109">
        <v>6</v>
      </c>
      <c r="AS477" s="109"/>
      <c r="AT477" s="109"/>
      <c r="AU477" s="109"/>
      <c r="AV477" s="109"/>
    </row>
    <row r="478" spans="1:48" s="142" customFormat="1" ht="16.5" customHeight="1">
      <c r="A478" s="128" t="s">
        <v>761</v>
      </c>
      <c r="B478" s="129" t="s">
        <v>762</v>
      </c>
      <c r="C478" s="128">
        <v>107458</v>
      </c>
      <c r="D478" s="127" t="s">
        <v>48</v>
      </c>
      <c r="E478" s="127" t="s">
        <v>1101</v>
      </c>
      <c r="F478" s="127">
        <v>8154212</v>
      </c>
      <c r="G478" s="127" t="s">
        <v>38</v>
      </c>
      <c r="H478" s="127" t="s">
        <v>458</v>
      </c>
      <c r="I478" s="127" t="s">
        <v>16</v>
      </c>
      <c r="J478" s="127" t="s">
        <v>17</v>
      </c>
      <c r="K478" s="127" t="s">
        <v>512</v>
      </c>
      <c r="L478" s="127" t="s">
        <v>513</v>
      </c>
      <c r="M478" s="126" t="s">
        <v>1100</v>
      </c>
      <c r="N478" s="126" t="s">
        <v>1099</v>
      </c>
      <c r="O478" s="126">
        <v>0</v>
      </c>
      <c r="P478" s="126">
        <v>0</v>
      </c>
      <c r="Q478" s="136">
        <v>44666</v>
      </c>
      <c r="R478" s="136">
        <v>44696</v>
      </c>
      <c r="S478" s="124">
        <f t="shared" si="15"/>
        <v>44703</v>
      </c>
      <c r="T478" s="123">
        <f t="shared" si="16"/>
        <v>4</v>
      </c>
      <c r="U478" s="120">
        <v>820.8</v>
      </c>
      <c r="V478" s="122" t="s">
        <v>353</v>
      </c>
      <c r="W478" s="132">
        <v>44236</v>
      </c>
      <c r="X478" s="120">
        <v>796</v>
      </c>
      <c r="Y478" s="120">
        <v>1</v>
      </c>
      <c r="Z478" s="120" t="s">
        <v>353</v>
      </c>
      <c r="AA478" s="120" t="s">
        <v>353</v>
      </c>
      <c r="AB478" s="120" t="s">
        <v>353</v>
      </c>
      <c r="AC478" s="119" t="s">
        <v>801</v>
      </c>
      <c r="AD478" s="119" t="s">
        <v>353</v>
      </c>
      <c r="AE478" s="119" t="s">
        <v>1098</v>
      </c>
      <c r="AF478" s="119" t="s">
        <v>1097</v>
      </c>
      <c r="AG478" s="118" t="s">
        <v>1028</v>
      </c>
      <c r="AH478" s="117" t="s">
        <v>1017</v>
      </c>
      <c r="AI478" s="117" t="s">
        <v>2521</v>
      </c>
      <c r="AJ478" s="118">
        <v>3</v>
      </c>
      <c r="AK478" s="116"/>
      <c r="AL478" s="117"/>
      <c r="AM478" s="117"/>
      <c r="AN478" s="116"/>
      <c r="AO478" s="111">
        <v>44988</v>
      </c>
      <c r="AP478" s="111">
        <v>44988</v>
      </c>
      <c r="AQ478" s="110"/>
      <c r="AR478" s="109">
        <v>12</v>
      </c>
      <c r="AS478" s="109"/>
      <c r="AT478" s="109"/>
      <c r="AU478" s="109"/>
      <c r="AV478" s="109"/>
    </row>
    <row r="479" spans="1:48" s="142" customFormat="1" ht="16.5" customHeight="1">
      <c r="A479" s="128" t="s">
        <v>1096</v>
      </c>
      <c r="B479" s="129" t="s">
        <v>763</v>
      </c>
      <c r="C479" s="128">
        <v>107430</v>
      </c>
      <c r="D479" s="127" t="s">
        <v>48</v>
      </c>
      <c r="E479" s="127" t="s">
        <v>1095</v>
      </c>
      <c r="F479" s="127" t="s">
        <v>1094</v>
      </c>
      <c r="G479" s="127" t="s">
        <v>38</v>
      </c>
      <c r="H479" s="127" t="s">
        <v>458</v>
      </c>
      <c r="I479" s="127" t="s">
        <v>16</v>
      </c>
      <c r="J479" s="127" t="s">
        <v>17</v>
      </c>
      <c r="K479" s="127" t="s">
        <v>512</v>
      </c>
      <c r="L479" s="127" t="s">
        <v>513</v>
      </c>
      <c r="M479" s="152">
        <v>44541</v>
      </c>
      <c r="N479" s="152">
        <v>44512</v>
      </c>
      <c r="O479" s="126">
        <v>119.7</v>
      </c>
      <c r="P479" s="126">
        <v>10</v>
      </c>
      <c r="Q479" s="125">
        <v>44358</v>
      </c>
      <c r="R479" s="125">
        <v>44508</v>
      </c>
      <c r="S479" s="124">
        <f t="shared" si="15"/>
        <v>44515</v>
      </c>
      <c r="T479" s="123">
        <f t="shared" si="16"/>
        <v>3</v>
      </c>
      <c r="U479" s="120" t="s">
        <v>1093</v>
      </c>
      <c r="V479" s="122" t="s">
        <v>353</v>
      </c>
      <c r="W479" s="132">
        <v>44448</v>
      </c>
      <c r="X479" s="131">
        <v>1029</v>
      </c>
      <c r="Y479" s="120">
        <v>1</v>
      </c>
      <c r="Z479" s="120" t="s">
        <v>353</v>
      </c>
      <c r="AA479" s="120" t="s">
        <v>353</v>
      </c>
      <c r="AB479" s="120" t="s">
        <v>353</v>
      </c>
      <c r="AC479" s="119" t="s">
        <v>799</v>
      </c>
      <c r="AD479" s="119" t="s">
        <v>353</v>
      </c>
      <c r="AE479" s="119" t="s">
        <v>1092</v>
      </c>
      <c r="AF479" s="119" t="s">
        <v>1091</v>
      </c>
      <c r="AG479" s="118" t="s">
        <v>1028</v>
      </c>
      <c r="AH479" s="117" t="s">
        <v>1017</v>
      </c>
      <c r="AI479" s="117" t="s">
        <v>2521</v>
      </c>
      <c r="AJ479" s="118">
        <v>3</v>
      </c>
      <c r="AK479" s="116"/>
      <c r="AL479" s="117"/>
      <c r="AM479" s="117"/>
      <c r="AN479" s="116"/>
      <c r="AO479" s="111">
        <v>44820</v>
      </c>
      <c r="AP479" s="111">
        <v>44820</v>
      </c>
      <c r="AQ479" s="110"/>
      <c r="AR479" s="109">
        <v>12</v>
      </c>
      <c r="AS479" s="109"/>
      <c r="AT479" s="109" t="s">
        <v>1090</v>
      </c>
      <c r="AU479" s="109" t="s">
        <v>1089</v>
      </c>
      <c r="AV479" s="153" t="s">
        <v>1088</v>
      </c>
    </row>
    <row r="480" spans="1:48" s="142" customFormat="1" ht="16.5" customHeight="1">
      <c r="A480" s="128" t="s">
        <v>764</v>
      </c>
      <c r="B480" s="129" t="s">
        <v>765</v>
      </c>
      <c r="C480" s="128">
        <v>107450</v>
      </c>
      <c r="D480" s="127" t="s">
        <v>13</v>
      </c>
      <c r="E480" s="127" t="s">
        <v>1087</v>
      </c>
      <c r="F480" s="127">
        <v>3530483</v>
      </c>
      <c r="G480" s="127" t="s">
        <v>38</v>
      </c>
      <c r="H480" s="127" t="s">
        <v>516</v>
      </c>
      <c r="I480" s="127" t="s">
        <v>16</v>
      </c>
      <c r="J480" s="127" t="s">
        <v>17</v>
      </c>
      <c r="K480" s="127" t="s">
        <v>512</v>
      </c>
      <c r="L480" s="127" t="s">
        <v>513</v>
      </c>
      <c r="M480" s="126" t="e">
        <v>#N/A</v>
      </c>
      <c r="N480" s="126" t="e">
        <v>#N/A</v>
      </c>
      <c r="O480" s="126" t="e">
        <v>#N/A</v>
      </c>
      <c r="P480" s="126" t="e">
        <v>#N/A</v>
      </c>
      <c r="Q480" s="125">
        <v>43405</v>
      </c>
      <c r="R480" s="125">
        <v>43708</v>
      </c>
      <c r="S480" s="124">
        <f t="shared" si="15"/>
        <v>43715</v>
      </c>
      <c r="T480" s="123">
        <f t="shared" si="16"/>
        <v>1</v>
      </c>
      <c r="U480" s="120" t="s">
        <v>1086</v>
      </c>
      <c r="V480" s="122" t="s">
        <v>353</v>
      </c>
      <c r="W480" s="120" t="s">
        <v>1085</v>
      </c>
      <c r="X480" s="121">
        <v>1000</v>
      </c>
      <c r="Y480" s="120">
        <v>39</v>
      </c>
      <c r="Z480" s="120" t="s">
        <v>353</v>
      </c>
      <c r="AA480" s="120" t="s">
        <v>353</v>
      </c>
      <c r="AB480" s="120" t="s">
        <v>353</v>
      </c>
      <c r="AC480" s="119" t="s">
        <v>818</v>
      </c>
      <c r="AD480" s="119" t="s">
        <v>353</v>
      </c>
      <c r="AE480" s="119" t="s">
        <v>1084</v>
      </c>
      <c r="AF480" s="119" t="s">
        <v>1029</v>
      </c>
      <c r="AG480" s="117" t="s">
        <v>1028</v>
      </c>
      <c r="AH480" s="117" t="s">
        <v>1017</v>
      </c>
      <c r="AI480" s="117" t="s">
        <v>2521</v>
      </c>
      <c r="AJ480" s="118">
        <v>3</v>
      </c>
      <c r="AK480" s="116"/>
      <c r="AL480" s="117"/>
      <c r="AM480" s="117"/>
      <c r="AN480" s="116"/>
      <c r="AO480" s="111">
        <v>44568</v>
      </c>
      <c r="AP480" s="111">
        <v>44568</v>
      </c>
      <c r="AQ480" s="110"/>
      <c r="AR480" s="109">
        <v>6</v>
      </c>
      <c r="AS480" s="109"/>
      <c r="AT480" s="109"/>
      <c r="AU480" s="109"/>
      <c r="AV480" s="109"/>
    </row>
    <row r="481" spans="1:48" s="142" customFormat="1" ht="16.5" customHeight="1">
      <c r="A481" s="128" t="s">
        <v>766</v>
      </c>
      <c r="B481" s="129" t="s">
        <v>471</v>
      </c>
      <c r="C481" s="128">
        <v>420322</v>
      </c>
      <c r="D481" s="127" t="s">
        <v>48</v>
      </c>
      <c r="E481" s="127" t="s">
        <v>767</v>
      </c>
      <c r="F481" s="127">
        <v>8945059</v>
      </c>
      <c r="G481" s="127" t="s">
        <v>353</v>
      </c>
      <c r="H481" s="127" t="s">
        <v>353</v>
      </c>
      <c r="I481" s="127" t="s">
        <v>510</v>
      </c>
      <c r="J481" s="127" t="s">
        <v>511</v>
      </c>
      <c r="K481" s="127" t="s">
        <v>512</v>
      </c>
      <c r="L481" s="127" t="s">
        <v>513</v>
      </c>
      <c r="M481" s="126" t="e">
        <v>#N/A</v>
      </c>
      <c r="N481" s="126" t="e">
        <v>#N/A</v>
      </c>
      <c r="O481" s="126" t="e">
        <v>#N/A</v>
      </c>
      <c r="P481" s="126" t="e">
        <v>#N/A</v>
      </c>
      <c r="Q481" s="151" t="s">
        <v>1083</v>
      </c>
      <c r="R481" s="125">
        <v>43808</v>
      </c>
      <c r="S481" s="124">
        <f t="shared" si="15"/>
        <v>43815</v>
      </c>
      <c r="T481" s="123">
        <f t="shared" si="16"/>
        <v>3</v>
      </c>
      <c r="U481" s="120" t="s">
        <v>1082</v>
      </c>
      <c r="V481" s="122" t="s">
        <v>353</v>
      </c>
      <c r="W481" s="120" t="s">
        <v>1081</v>
      </c>
      <c r="X481" s="131">
        <v>3057</v>
      </c>
      <c r="Y481" s="120">
        <v>36</v>
      </c>
      <c r="Z481" s="120" t="s">
        <v>353</v>
      </c>
      <c r="AA481" s="120" t="s">
        <v>353</v>
      </c>
      <c r="AB481" s="120" t="s">
        <v>353</v>
      </c>
      <c r="AC481" s="119" t="s">
        <v>535</v>
      </c>
      <c r="AD481" s="119" t="s">
        <v>353</v>
      </c>
      <c r="AE481" s="119" t="s">
        <v>353</v>
      </c>
      <c r="AF481" s="119" t="s">
        <v>353</v>
      </c>
      <c r="AG481" s="117" t="s">
        <v>2521</v>
      </c>
      <c r="AH481" s="117" t="s">
        <v>2521</v>
      </c>
      <c r="AI481" s="117" t="s">
        <v>2521</v>
      </c>
      <c r="AJ481" s="118">
        <v>3</v>
      </c>
      <c r="AK481" s="116"/>
      <c r="AL481" s="117"/>
      <c r="AM481" s="117"/>
      <c r="AN481" s="116"/>
      <c r="AO481" s="111" t="s">
        <v>1010</v>
      </c>
      <c r="AP481" s="111" t="s">
        <v>1010</v>
      </c>
      <c r="AQ481" s="110" t="s">
        <v>1080</v>
      </c>
      <c r="AR481" s="111" t="s">
        <v>1010</v>
      </c>
      <c r="AS481" s="109"/>
      <c r="AT481" s="109"/>
      <c r="AU481" s="109"/>
      <c r="AV481" s="109"/>
    </row>
    <row r="482" spans="1:48" s="142" customFormat="1" ht="16.5" customHeight="1">
      <c r="A482" s="128" t="s">
        <v>1079</v>
      </c>
      <c r="B482" s="129" t="s">
        <v>768</v>
      </c>
      <c r="C482" s="128">
        <v>107458</v>
      </c>
      <c r="D482" s="127" t="s">
        <v>48</v>
      </c>
      <c r="E482" s="127" t="s">
        <v>1078</v>
      </c>
      <c r="F482" s="127">
        <v>8444160</v>
      </c>
      <c r="G482" s="127" t="s">
        <v>38</v>
      </c>
      <c r="H482" s="127" t="s">
        <v>458</v>
      </c>
      <c r="I482" s="127" t="s">
        <v>16</v>
      </c>
      <c r="J482" s="127" t="s">
        <v>17</v>
      </c>
      <c r="K482" s="127" t="s">
        <v>512</v>
      </c>
      <c r="L482" s="127" t="s">
        <v>513</v>
      </c>
      <c r="M482" s="152">
        <v>44605</v>
      </c>
      <c r="N482" s="152">
        <v>44632</v>
      </c>
      <c r="O482" s="126">
        <v>137</v>
      </c>
      <c r="P482" s="126">
        <v>0</v>
      </c>
      <c r="Q482" s="136">
        <v>44513</v>
      </c>
      <c r="R482" s="136">
        <v>44542</v>
      </c>
      <c r="S482" s="124">
        <f t="shared" si="15"/>
        <v>44549</v>
      </c>
      <c r="T482" s="123">
        <f t="shared" si="16"/>
        <v>4</v>
      </c>
      <c r="U482" s="135">
        <v>1347.11</v>
      </c>
      <c r="V482" s="122" t="s">
        <v>353</v>
      </c>
      <c r="W482" s="120" t="s">
        <v>1077</v>
      </c>
      <c r="X482" s="131">
        <v>1105</v>
      </c>
      <c r="Y482" s="120">
        <v>1</v>
      </c>
      <c r="Z482" s="120" t="s">
        <v>353</v>
      </c>
      <c r="AA482" s="120" t="s">
        <v>353</v>
      </c>
      <c r="AB482" s="120" t="s">
        <v>353</v>
      </c>
      <c r="AC482" s="119" t="s">
        <v>819</v>
      </c>
      <c r="AD482" s="119" t="s">
        <v>353</v>
      </c>
      <c r="AE482" s="119" t="s">
        <v>1076</v>
      </c>
      <c r="AF482" s="119" t="s">
        <v>1075</v>
      </c>
      <c r="AG482" s="118" t="s">
        <v>1028</v>
      </c>
      <c r="AH482" s="117" t="s">
        <v>1017</v>
      </c>
      <c r="AI482" s="117" t="s">
        <v>2521</v>
      </c>
      <c r="AJ482" s="118">
        <v>3</v>
      </c>
      <c r="AK482" s="116"/>
      <c r="AL482" s="117"/>
      <c r="AM482" s="117"/>
      <c r="AN482" s="116"/>
      <c r="AO482" s="111">
        <v>45249</v>
      </c>
      <c r="AP482" s="111">
        <v>45249</v>
      </c>
      <c r="AQ482" s="110"/>
      <c r="AR482" s="111">
        <v>12</v>
      </c>
      <c r="AS482" s="109"/>
      <c r="AT482" s="109" t="s">
        <v>1074</v>
      </c>
      <c r="AU482" s="109">
        <v>8444160</v>
      </c>
      <c r="AV482" s="109"/>
    </row>
    <row r="483" spans="1:48" s="142" customFormat="1" ht="16.5" customHeight="1">
      <c r="A483" s="128" t="s">
        <v>769</v>
      </c>
      <c r="B483" s="129" t="s">
        <v>770</v>
      </c>
      <c r="C483" s="128">
        <v>458403</v>
      </c>
      <c r="D483" s="127" t="s">
        <v>22</v>
      </c>
      <c r="E483" s="127" t="s">
        <v>1072</v>
      </c>
      <c r="F483" s="127" t="s">
        <v>1071</v>
      </c>
      <c r="G483" s="127" t="s">
        <v>519</v>
      </c>
      <c r="H483" s="127" t="s">
        <v>560</v>
      </c>
      <c r="I483" s="127" t="s">
        <v>16</v>
      </c>
      <c r="J483" s="127" t="s">
        <v>17</v>
      </c>
      <c r="K483" s="127" t="s">
        <v>512</v>
      </c>
      <c r="L483" s="127" t="s">
        <v>513</v>
      </c>
      <c r="M483" s="126" t="s">
        <v>1070</v>
      </c>
      <c r="N483" s="126" t="s">
        <v>1069</v>
      </c>
      <c r="O483" s="126">
        <v>0</v>
      </c>
      <c r="P483" s="126">
        <v>0</v>
      </c>
      <c r="Q483" s="136">
        <v>44522</v>
      </c>
      <c r="R483" s="136">
        <v>44551</v>
      </c>
      <c r="S483" s="124">
        <f t="shared" si="15"/>
        <v>44558</v>
      </c>
      <c r="T483" s="123">
        <f t="shared" si="16"/>
        <v>5</v>
      </c>
      <c r="U483" s="135">
        <v>3637.06</v>
      </c>
      <c r="V483" s="122" t="s">
        <v>353</v>
      </c>
      <c r="W483" s="120" t="s">
        <v>1073</v>
      </c>
      <c r="X483" s="121">
        <v>3100</v>
      </c>
      <c r="Y483" s="120">
        <v>6</v>
      </c>
      <c r="Z483" s="120" t="s">
        <v>353</v>
      </c>
      <c r="AA483" s="120" t="s">
        <v>353</v>
      </c>
      <c r="AB483" s="120" t="s">
        <v>353</v>
      </c>
      <c r="AC483" s="119" t="s">
        <v>805</v>
      </c>
      <c r="AD483" s="119" t="s">
        <v>353</v>
      </c>
      <c r="AE483" s="119" t="s">
        <v>1068</v>
      </c>
      <c r="AF483" s="119" t="s">
        <v>1067</v>
      </c>
      <c r="AG483" s="118" t="s">
        <v>1063</v>
      </c>
      <c r="AH483" s="117" t="s">
        <v>1020</v>
      </c>
      <c r="AI483" s="117" t="s">
        <v>2521</v>
      </c>
      <c r="AJ483" s="118">
        <v>3</v>
      </c>
      <c r="AK483" s="116"/>
      <c r="AL483" s="117"/>
      <c r="AM483" s="117"/>
      <c r="AN483" s="116"/>
      <c r="AO483" s="111">
        <v>42908</v>
      </c>
      <c r="AP483" s="111" t="s">
        <v>1010</v>
      </c>
      <c r="AQ483" s="110" t="s">
        <v>1035</v>
      </c>
      <c r="AR483" s="111" t="s">
        <v>1010</v>
      </c>
      <c r="AS483" s="109"/>
      <c r="AT483" s="109"/>
      <c r="AU483" s="109"/>
      <c r="AV483" s="109"/>
    </row>
    <row r="484" spans="1:48" s="142" customFormat="1" ht="15" customHeight="1">
      <c r="A484" s="128" t="s">
        <v>769</v>
      </c>
      <c r="B484" s="129" t="s">
        <v>771</v>
      </c>
      <c r="C484" s="128">
        <v>458403</v>
      </c>
      <c r="D484" s="127" t="s">
        <v>22</v>
      </c>
      <c r="E484" s="127" t="s">
        <v>1072</v>
      </c>
      <c r="F484" s="127" t="s">
        <v>1071</v>
      </c>
      <c r="G484" s="127" t="s">
        <v>519</v>
      </c>
      <c r="H484" s="127" t="s">
        <v>560</v>
      </c>
      <c r="I484" s="127" t="s">
        <v>20</v>
      </c>
      <c r="J484" s="127" t="s">
        <v>17</v>
      </c>
      <c r="K484" s="127" t="s">
        <v>758</v>
      </c>
      <c r="L484" s="127" t="s">
        <v>513</v>
      </c>
      <c r="M484" s="126" t="s">
        <v>1070</v>
      </c>
      <c r="N484" s="126" t="s">
        <v>1069</v>
      </c>
      <c r="O484" s="126">
        <v>0</v>
      </c>
      <c r="P484" s="126">
        <v>0</v>
      </c>
      <c r="Q484" s="136">
        <v>44522</v>
      </c>
      <c r="R484" s="136">
        <v>44551</v>
      </c>
      <c r="S484" s="124">
        <f t="shared" si="15"/>
        <v>44558</v>
      </c>
      <c r="T484" s="123">
        <f t="shared" si="16"/>
        <v>5</v>
      </c>
      <c r="U484" s="135">
        <v>3637.06</v>
      </c>
      <c r="V484" s="122" t="s">
        <v>353</v>
      </c>
      <c r="W484" s="120" t="s">
        <v>353</v>
      </c>
      <c r="X484" s="121" t="s">
        <v>353</v>
      </c>
      <c r="Y484" s="120" t="s">
        <v>353</v>
      </c>
      <c r="Z484" s="120" t="s">
        <v>353</v>
      </c>
      <c r="AA484" s="120" t="s">
        <v>353</v>
      </c>
      <c r="AB484" s="120" t="s">
        <v>353</v>
      </c>
      <c r="AC484" s="119" t="s">
        <v>796</v>
      </c>
      <c r="AD484" s="119" t="s">
        <v>758</v>
      </c>
      <c r="AE484" s="119" t="s">
        <v>1068</v>
      </c>
      <c r="AF484" s="119" t="s">
        <v>1067</v>
      </c>
      <c r="AG484" s="118" t="s">
        <v>1063</v>
      </c>
      <c r="AH484" s="117" t="s">
        <v>1020</v>
      </c>
      <c r="AI484" s="117" t="s">
        <v>2521</v>
      </c>
      <c r="AJ484" s="118">
        <v>3</v>
      </c>
      <c r="AK484" s="116"/>
      <c r="AL484" s="117"/>
      <c r="AM484" s="117"/>
      <c r="AN484" s="116"/>
      <c r="AO484" s="111">
        <v>42908</v>
      </c>
      <c r="AP484" s="111" t="s">
        <v>1010</v>
      </c>
      <c r="AQ484" s="110" t="s">
        <v>1035</v>
      </c>
      <c r="AR484" s="111" t="s">
        <v>1010</v>
      </c>
      <c r="AS484" s="109"/>
      <c r="AT484" s="109"/>
      <c r="AU484" s="109"/>
      <c r="AV484" s="109"/>
    </row>
    <row r="485" spans="1:48" s="142" customFormat="1" ht="15" customHeight="1">
      <c r="A485" s="128" t="s">
        <v>772</v>
      </c>
      <c r="B485" s="129" t="s">
        <v>772</v>
      </c>
      <c r="C485" s="128" t="s">
        <v>353</v>
      </c>
      <c r="D485" s="127" t="s">
        <v>22</v>
      </c>
      <c r="E485" s="127" t="s">
        <v>353</v>
      </c>
      <c r="F485" s="127" t="s">
        <v>353</v>
      </c>
      <c r="G485" s="127" t="s">
        <v>14</v>
      </c>
      <c r="H485" s="127" t="s">
        <v>560</v>
      </c>
      <c r="I485" s="127" t="s">
        <v>16</v>
      </c>
      <c r="J485" s="127" t="s">
        <v>17</v>
      </c>
      <c r="K485" s="127" t="s">
        <v>512</v>
      </c>
      <c r="L485" s="127" t="s">
        <v>513</v>
      </c>
      <c r="M485" s="126" t="e">
        <v>#N/A</v>
      </c>
      <c r="N485" s="126" t="e">
        <v>#N/A</v>
      </c>
      <c r="O485" s="126" t="e">
        <v>#N/A</v>
      </c>
      <c r="P485" s="126" t="e">
        <v>#N/A</v>
      </c>
      <c r="Q485" s="151" t="s">
        <v>353</v>
      </c>
      <c r="R485" s="151" t="s">
        <v>353</v>
      </c>
      <c r="S485" s="124" t="e">
        <f t="shared" si="15"/>
        <v>#VALUE!</v>
      </c>
      <c r="T485" s="123" t="e">
        <f t="shared" si="16"/>
        <v>#VALUE!</v>
      </c>
      <c r="U485" s="120" t="s">
        <v>353</v>
      </c>
      <c r="V485" s="150"/>
      <c r="W485" s="146"/>
      <c r="X485" s="149"/>
      <c r="Y485" s="148"/>
      <c r="Z485" s="147"/>
      <c r="AA485" s="146"/>
      <c r="AB485" s="146"/>
      <c r="AC485" s="145"/>
      <c r="AD485" s="145"/>
      <c r="AE485" s="119" t="s">
        <v>1066</v>
      </c>
      <c r="AF485" s="119"/>
      <c r="AG485" s="118" t="s">
        <v>1028</v>
      </c>
      <c r="AH485" s="117" t="s">
        <v>1017</v>
      </c>
      <c r="AI485" s="117" t="s">
        <v>2521</v>
      </c>
      <c r="AJ485" s="118">
        <v>3</v>
      </c>
      <c r="AK485" s="143"/>
      <c r="AL485" s="144"/>
      <c r="AM485" s="144"/>
      <c r="AN485" s="143"/>
      <c r="AO485" s="111" t="s">
        <v>1010</v>
      </c>
      <c r="AP485" s="111" t="s">
        <v>1010</v>
      </c>
      <c r="AQ485" s="110" t="s">
        <v>1045</v>
      </c>
      <c r="AR485" s="111" t="s">
        <v>1010</v>
      </c>
      <c r="AS485" s="109"/>
      <c r="AT485" s="109"/>
      <c r="AU485" s="109"/>
      <c r="AV485" s="109"/>
    </row>
    <row r="486" spans="1:48" s="142" customFormat="1" ht="15" customHeight="1">
      <c r="A486" s="128" t="s">
        <v>773</v>
      </c>
      <c r="B486" s="129" t="s">
        <v>471</v>
      </c>
      <c r="C486" s="128">
        <v>107477</v>
      </c>
      <c r="D486" s="127" t="s">
        <v>48</v>
      </c>
      <c r="E486" s="127" t="s">
        <v>774</v>
      </c>
      <c r="F486" s="127">
        <v>8956031</v>
      </c>
      <c r="G486" s="127" t="s">
        <v>25</v>
      </c>
      <c r="H486" s="127" t="s">
        <v>353</v>
      </c>
      <c r="I486" s="127" t="s">
        <v>20</v>
      </c>
      <c r="J486" s="127" t="s">
        <v>353</v>
      </c>
      <c r="K486" s="127" t="s">
        <v>512</v>
      </c>
      <c r="L486" s="127" t="s">
        <v>513</v>
      </c>
      <c r="M486" s="126" t="e">
        <v>#N/A</v>
      </c>
      <c r="N486" s="126" t="e">
        <v>#N/A</v>
      </c>
      <c r="O486" s="126" t="e">
        <v>#N/A</v>
      </c>
      <c r="P486" s="126" t="e">
        <v>#N/A</v>
      </c>
      <c r="Q486" s="125">
        <v>43716</v>
      </c>
      <c r="R486" s="125">
        <v>43717</v>
      </c>
      <c r="S486" s="124">
        <f t="shared" si="15"/>
        <v>43724</v>
      </c>
      <c r="T486" s="123">
        <f t="shared" si="16"/>
        <v>3</v>
      </c>
      <c r="U486" s="120" t="s">
        <v>1065</v>
      </c>
      <c r="V486" s="122" t="s">
        <v>353</v>
      </c>
      <c r="W486" s="132">
        <v>43565</v>
      </c>
      <c r="X486" s="121">
        <v>505</v>
      </c>
      <c r="Y486" s="120">
        <v>24</v>
      </c>
      <c r="Z486" s="120" t="s">
        <v>353</v>
      </c>
      <c r="AA486" s="120" t="s">
        <v>353</v>
      </c>
      <c r="AB486" s="120" t="s">
        <v>353</v>
      </c>
      <c r="AC486" s="119" t="s">
        <v>820</v>
      </c>
      <c r="AD486" s="119" t="s">
        <v>353</v>
      </c>
      <c r="AE486" s="119" t="s">
        <v>1064</v>
      </c>
      <c r="AF486" s="119" t="s">
        <v>1036</v>
      </c>
      <c r="AG486" s="118" t="s">
        <v>1063</v>
      </c>
      <c r="AH486" s="117" t="s">
        <v>1020</v>
      </c>
      <c r="AI486" s="117" t="s">
        <v>2521</v>
      </c>
      <c r="AJ486" s="118">
        <v>3</v>
      </c>
      <c r="AK486" s="116"/>
      <c r="AL486" s="117"/>
      <c r="AM486" s="117"/>
      <c r="AN486" s="116"/>
      <c r="AO486" s="111">
        <v>40244</v>
      </c>
      <c r="AP486" s="111" t="s">
        <v>1010</v>
      </c>
      <c r="AQ486" s="110" t="s">
        <v>1035</v>
      </c>
      <c r="AR486" s="111" t="s">
        <v>1010</v>
      </c>
      <c r="AS486" s="109"/>
      <c r="AT486" s="109"/>
      <c r="AU486" s="109"/>
      <c r="AV486" s="109"/>
    </row>
    <row r="487" spans="1:48" s="112" customFormat="1">
      <c r="A487" s="128" t="s">
        <v>1062</v>
      </c>
      <c r="B487" s="129" t="s">
        <v>775</v>
      </c>
      <c r="C487" s="128">
        <v>107486</v>
      </c>
      <c r="D487" s="127" t="s">
        <v>127</v>
      </c>
      <c r="E487" s="127" t="s">
        <v>1060</v>
      </c>
      <c r="F487" s="127" t="s">
        <v>1059</v>
      </c>
      <c r="G487" s="141" t="s">
        <v>14</v>
      </c>
      <c r="H487" s="127" t="s">
        <v>431</v>
      </c>
      <c r="I487" s="127" t="s">
        <v>20</v>
      </c>
      <c r="J487" s="127" t="s">
        <v>17</v>
      </c>
      <c r="K487" s="127" t="s">
        <v>512</v>
      </c>
      <c r="L487" s="127" t="s">
        <v>513</v>
      </c>
      <c r="M487" s="139">
        <v>44562</v>
      </c>
      <c r="N487" s="139">
        <v>44592</v>
      </c>
      <c r="O487" s="138">
        <v>362</v>
      </c>
      <c r="P487" s="137">
        <v>7</v>
      </c>
      <c r="Q487" s="136">
        <v>44562</v>
      </c>
      <c r="R487" s="136">
        <v>44592</v>
      </c>
      <c r="S487" s="124">
        <f t="shared" si="15"/>
        <v>44599</v>
      </c>
      <c r="T487" s="123">
        <f t="shared" si="16"/>
        <v>2</v>
      </c>
      <c r="U487" s="140">
        <v>181.94</v>
      </c>
      <c r="V487" s="122" t="s">
        <v>353</v>
      </c>
      <c r="W487" s="120" t="s">
        <v>1058</v>
      </c>
      <c r="X487" s="121">
        <v>3586</v>
      </c>
      <c r="Y487" s="120">
        <v>3</v>
      </c>
      <c r="Z487" s="120" t="s">
        <v>353</v>
      </c>
      <c r="AA487" s="120" t="s">
        <v>353</v>
      </c>
      <c r="AB487" s="120" t="s">
        <v>353</v>
      </c>
      <c r="AC487" s="119" t="s">
        <v>805</v>
      </c>
      <c r="AD487" s="119" t="s">
        <v>353</v>
      </c>
      <c r="AE487" s="119" t="s">
        <v>1057</v>
      </c>
      <c r="AF487" s="119" t="s">
        <v>1029</v>
      </c>
      <c r="AG487" s="117" t="s">
        <v>1028</v>
      </c>
      <c r="AH487" s="117" t="s">
        <v>1017</v>
      </c>
      <c r="AI487" s="117" t="s">
        <v>2521</v>
      </c>
      <c r="AJ487" s="118">
        <v>3</v>
      </c>
      <c r="AK487" s="116"/>
      <c r="AL487" s="117"/>
      <c r="AM487" s="117"/>
      <c r="AN487" s="116"/>
      <c r="AO487" s="115">
        <v>44712</v>
      </c>
      <c r="AP487" s="115">
        <v>44712</v>
      </c>
      <c r="AQ487" s="114"/>
      <c r="AR487" s="112">
        <v>6</v>
      </c>
      <c r="AT487" s="112" t="s">
        <v>1056</v>
      </c>
      <c r="AU487" s="112" t="s">
        <v>1055</v>
      </c>
      <c r="AV487" s="113" t="s">
        <v>1054</v>
      </c>
    </row>
    <row r="488" spans="1:48" s="112" customFormat="1">
      <c r="A488" s="128" t="s">
        <v>1061</v>
      </c>
      <c r="B488" s="129" t="s">
        <v>776</v>
      </c>
      <c r="C488" s="128">
        <v>107486</v>
      </c>
      <c r="D488" s="127" t="s">
        <v>127</v>
      </c>
      <c r="E488" s="127" t="s">
        <v>1060</v>
      </c>
      <c r="F488" s="129" t="s">
        <v>1059</v>
      </c>
      <c r="G488" s="119" t="s">
        <v>14</v>
      </c>
      <c r="H488" s="127" t="s">
        <v>431</v>
      </c>
      <c r="I488" s="127" t="s">
        <v>16</v>
      </c>
      <c r="J488" s="127" t="s">
        <v>17</v>
      </c>
      <c r="K488" s="127" t="s">
        <v>512</v>
      </c>
      <c r="L488" s="127" t="s">
        <v>513</v>
      </c>
      <c r="M488" s="139">
        <v>44562</v>
      </c>
      <c r="N488" s="139">
        <v>44592</v>
      </c>
      <c r="O488" s="138">
        <v>19.5</v>
      </c>
      <c r="P488" s="137">
        <v>7</v>
      </c>
      <c r="Q488" s="136">
        <v>44562</v>
      </c>
      <c r="R488" s="136">
        <v>44592</v>
      </c>
      <c r="S488" s="124">
        <f t="shared" si="15"/>
        <v>44599</v>
      </c>
      <c r="T488" s="123">
        <f t="shared" si="16"/>
        <v>2</v>
      </c>
      <c r="U488" s="135">
        <v>3377.46</v>
      </c>
      <c r="V488" s="122" t="s">
        <v>353</v>
      </c>
      <c r="W488" s="120" t="s">
        <v>1058</v>
      </c>
      <c r="X488" s="121">
        <v>159.87</v>
      </c>
      <c r="Y488" s="120">
        <v>3</v>
      </c>
      <c r="Z488" s="120" t="s">
        <v>353</v>
      </c>
      <c r="AA488" s="120" t="s">
        <v>353</v>
      </c>
      <c r="AB488" s="120" t="s">
        <v>353</v>
      </c>
      <c r="AC488" s="119" t="s">
        <v>805</v>
      </c>
      <c r="AD488" s="119" t="s">
        <v>353</v>
      </c>
      <c r="AE488" s="119" t="s">
        <v>1057</v>
      </c>
      <c r="AF488" s="119" t="s">
        <v>1029</v>
      </c>
      <c r="AG488" s="117" t="s">
        <v>1028</v>
      </c>
      <c r="AH488" s="117" t="s">
        <v>1017</v>
      </c>
      <c r="AI488" s="117" t="s">
        <v>2521</v>
      </c>
      <c r="AJ488" s="118">
        <v>3</v>
      </c>
      <c r="AK488" s="116"/>
      <c r="AL488" s="117"/>
      <c r="AM488" s="117"/>
      <c r="AN488" s="116"/>
      <c r="AO488" s="115">
        <v>44712</v>
      </c>
      <c r="AP488" s="115">
        <v>44712</v>
      </c>
      <c r="AQ488" s="114"/>
      <c r="AR488" s="112">
        <v>6</v>
      </c>
      <c r="AT488" s="112" t="s">
        <v>1056</v>
      </c>
      <c r="AU488" s="112" t="s">
        <v>1055</v>
      </c>
      <c r="AV488" s="113" t="s">
        <v>1054</v>
      </c>
    </row>
    <row r="489" spans="1:48" s="112" customFormat="1">
      <c r="A489" s="128" t="s">
        <v>1053</v>
      </c>
      <c r="B489" s="129" t="s">
        <v>471</v>
      </c>
      <c r="C489" s="128">
        <v>107494</v>
      </c>
      <c r="D489" s="127" t="s">
        <v>64</v>
      </c>
      <c r="E489" s="127" t="s">
        <v>1052</v>
      </c>
      <c r="F489" s="127" t="s">
        <v>1051</v>
      </c>
      <c r="G489" s="127" t="s">
        <v>25</v>
      </c>
      <c r="H489" s="127" t="s">
        <v>353</v>
      </c>
      <c r="I489" s="127" t="s">
        <v>16</v>
      </c>
      <c r="J489" s="127" t="s">
        <v>353</v>
      </c>
      <c r="K489" s="127" t="s">
        <v>512</v>
      </c>
      <c r="L489" s="127" t="s">
        <v>513</v>
      </c>
      <c r="M489" s="134">
        <v>43922</v>
      </c>
      <c r="N489" s="134">
        <v>44196</v>
      </c>
      <c r="O489" s="133">
        <v>0</v>
      </c>
      <c r="P489" s="126">
        <v>0</v>
      </c>
      <c r="Q489" s="125">
        <v>43739</v>
      </c>
      <c r="R489" s="125">
        <v>43921</v>
      </c>
      <c r="S489" s="124">
        <f t="shared" si="15"/>
        <v>43928</v>
      </c>
      <c r="T489" s="123">
        <f t="shared" si="16"/>
        <v>2</v>
      </c>
      <c r="U489" s="120" t="s">
        <v>1050</v>
      </c>
      <c r="V489" s="122" t="s">
        <v>353</v>
      </c>
      <c r="W489" s="120" t="s">
        <v>1049</v>
      </c>
      <c r="X489" s="131">
        <v>2000</v>
      </c>
      <c r="Y489" s="120">
        <v>18</v>
      </c>
      <c r="Z489" s="120" t="s">
        <v>353</v>
      </c>
      <c r="AA489" s="120" t="s">
        <v>353</v>
      </c>
      <c r="AB489" s="120" t="s">
        <v>353</v>
      </c>
      <c r="AC489" s="119" t="s">
        <v>821</v>
      </c>
      <c r="AD489" s="119" t="s">
        <v>353</v>
      </c>
      <c r="AE489" s="119" t="s">
        <v>1048</v>
      </c>
      <c r="AF489" s="119" t="s">
        <v>1047</v>
      </c>
      <c r="AG489" s="117" t="s">
        <v>1046</v>
      </c>
      <c r="AH489" s="117" t="s">
        <v>1020</v>
      </c>
      <c r="AI489" s="117" t="s">
        <v>2521</v>
      </c>
      <c r="AJ489" s="118">
        <v>3</v>
      </c>
      <c r="AK489" s="116"/>
      <c r="AL489" s="117"/>
      <c r="AM489" s="117"/>
      <c r="AN489" s="116"/>
      <c r="AO489" s="111" t="s">
        <v>1010</v>
      </c>
      <c r="AP489" s="111" t="s">
        <v>1010</v>
      </c>
      <c r="AQ489" s="110" t="s">
        <v>1045</v>
      </c>
      <c r="AR489" s="111" t="s">
        <v>1010</v>
      </c>
    </row>
    <row r="490" spans="1:48" s="112" customFormat="1">
      <c r="A490" s="128" t="s">
        <v>777</v>
      </c>
      <c r="B490" s="129" t="s">
        <v>778</v>
      </c>
      <c r="C490" s="128">
        <v>107495</v>
      </c>
      <c r="D490" s="127" t="s">
        <v>48</v>
      </c>
      <c r="E490" s="127" t="s">
        <v>1044</v>
      </c>
      <c r="F490" s="127" t="s">
        <v>1043</v>
      </c>
      <c r="G490" s="127" t="s">
        <v>38</v>
      </c>
      <c r="H490" s="127" t="s">
        <v>458</v>
      </c>
      <c r="I490" s="127" t="s">
        <v>16</v>
      </c>
      <c r="J490" s="127" t="s">
        <v>17</v>
      </c>
      <c r="K490" s="127" t="s">
        <v>512</v>
      </c>
      <c r="L490" s="127" t="s">
        <v>513</v>
      </c>
      <c r="M490" s="126" t="e">
        <v>#N/A</v>
      </c>
      <c r="N490" s="126" t="e">
        <v>#N/A</v>
      </c>
      <c r="O490" s="126" t="e">
        <v>#N/A</v>
      </c>
      <c r="P490" s="126" t="e">
        <v>#N/A</v>
      </c>
      <c r="Q490" s="125">
        <v>44471</v>
      </c>
      <c r="R490" s="125">
        <v>44472</v>
      </c>
      <c r="S490" s="124">
        <f t="shared" si="15"/>
        <v>44479</v>
      </c>
      <c r="T490" s="123">
        <f t="shared" si="16"/>
        <v>3</v>
      </c>
      <c r="U490" s="120" t="s">
        <v>1042</v>
      </c>
      <c r="V490" s="122" t="s">
        <v>353</v>
      </c>
      <c r="W490" s="132">
        <v>44261</v>
      </c>
      <c r="X490" s="131">
        <v>1555</v>
      </c>
      <c r="Y490" s="120">
        <v>6</v>
      </c>
      <c r="Z490" s="120" t="s">
        <v>353</v>
      </c>
      <c r="AA490" s="120" t="s">
        <v>353</v>
      </c>
      <c r="AB490" s="120" t="s">
        <v>353</v>
      </c>
      <c r="AC490" s="119" t="s">
        <v>822</v>
      </c>
      <c r="AD490" s="119" t="s">
        <v>353</v>
      </c>
      <c r="AE490" s="119" t="s">
        <v>1041</v>
      </c>
      <c r="AF490" s="119" t="s">
        <v>1040</v>
      </c>
      <c r="AG490" s="118" t="s">
        <v>1028</v>
      </c>
      <c r="AH490" s="117" t="s">
        <v>1017</v>
      </c>
      <c r="AI490" s="117" t="s">
        <v>2521</v>
      </c>
      <c r="AJ490" s="118">
        <v>3</v>
      </c>
      <c r="AK490" s="116"/>
      <c r="AL490" s="117"/>
      <c r="AM490" s="117"/>
      <c r="AN490" s="116"/>
      <c r="AO490" s="115">
        <v>47452</v>
      </c>
      <c r="AP490" s="115">
        <v>47452</v>
      </c>
      <c r="AQ490" s="114"/>
      <c r="AR490" s="112">
        <v>12</v>
      </c>
    </row>
    <row r="491" spans="1:48" s="112" customFormat="1">
      <c r="A491" s="128" t="s">
        <v>1034</v>
      </c>
      <c r="B491" s="129" t="s">
        <v>779</v>
      </c>
      <c r="C491" s="128">
        <v>107498</v>
      </c>
      <c r="D491" s="127" t="s">
        <v>48</v>
      </c>
      <c r="E491" s="127" t="s">
        <v>1027</v>
      </c>
      <c r="F491" s="127" t="s">
        <v>1033</v>
      </c>
      <c r="G491" s="127" t="s">
        <v>38</v>
      </c>
      <c r="H491" s="127" t="s">
        <v>458</v>
      </c>
      <c r="I491" s="127" t="s">
        <v>20</v>
      </c>
      <c r="J491" s="127" t="s">
        <v>17</v>
      </c>
      <c r="K491" s="127" t="s">
        <v>512</v>
      </c>
      <c r="L491" s="127" t="s">
        <v>513</v>
      </c>
      <c r="M491" s="126" t="s">
        <v>1039</v>
      </c>
      <c r="N491" s="126" t="s">
        <v>1039</v>
      </c>
      <c r="O491" s="126" t="s">
        <v>1039</v>
      </c>
      <c r="P491" s="126" t="s">
        <v>1039</v>
      </c>
      <c r="Q491" s="130" t="s">
        <v>1010</v>
      </c>
      <c r="R491" s="130" t="s">
        <v>1010</v>
      </c>
      <c r="S491" s="124" t="e">
        <f t="shared" si="15"/>
        <v>#VALUE!</v>
      </c>
      <c r="T491" s="123" t="e">
        <f t="shared" si="16"/>
        <v>#VALUE!</v>
      </c>
      <c r="U491" s="120" t="s">
        <v>353</v>
      </c>
      <c r="V491" s="122" t="s">
        <v>353</v>
      </c>
      <c r="W491" s="120" t="s">
        <v>353</v>
      </c>
      <c r="X491" s="121" t="s">
        <v>353</v>
      </c>
      <c r="Y491" s="120" t="s">
        <v>353</v>
      </c>
      <c r="Z491" s="120" t="s">
        <v>353</v>
      </c>
      <c r="AA491" s="120" t="s">
        <v>353</v>
      </c>
      <c r="AB491" s="120" t="s">
        <v>353</v>
      </c>
      <c r="AC491" s="119" t="s">
        <v>805</v>
      </c>
      <c r="AD491" s="119" t="s">
        <v>1038</v>
      </c>
      <c r="AE491" s="119" t="s">
        <v>1037</v>
      </c>
      <c r="AF491" s="119" t="s">
        <v>1036</v>
      </c>
      <c r="AG491" s="118" t="s">
        <v>1035</v>
      </c>
      <c r="AH491" s="117" t="s">
        <v>1020</v>
      </c>
      <c r="AI491" s="117" t="s">
        <v>2521</v>
      </c>
      <c r="AJ491" s="118">
        <v>3</v>
      </c>
      <c r="AK491" s="116"/>
      <c r="AL491" s="117"/>
      <c r="AM491" s="117"/>
      <c r="AN491" s="116"/>
      <c r="AO491" s="115">
        <v>40377</v>
      </c>
      <c r="AP491" s="111" t="s">
        <v>1010</v>
      </c>
      <c r="AQ491" s="110" t="s">
        <v>1035</v>
      </c>
      <c r="AR491" s="109" t="s">
        <v>1010</v>
      </c>
      <c r="AT491" s="112" t="s">
        <v>1027</v>
      </c>
      <c r="AU491" s="112">
        <v>88128683</v>
      </c>
      <c r="AV491" s="113" t="s">
        <v>1026</v>
      </c>
    </row>
    <row r="492" spans="1:48" s="112" customFormat="1">
      <c r="A492" s="128" t="s">
        <v>1034</v>
      </c>
      <c r="B492" s="129" t="s">
        <v>779</v>
      </c>
      <c r="C492" s="128">
        <v>107498</v>
      </c>
      <c r="D492" s="127" t="s">
        <v>48</v>
      </c>
      <c r="E492" s="127" t="s">
        <v>1027</v>
      </c>
      <c r="F492" s="127" t="s">
        <v>1033</v>
      </c>
      <c r="G492" s="127" t="s">
        <v>38</v>
      </c>
      <c r="H492" s="127" t="s">
        <v>458</v>
      </c>
      <c r="I492" s="127" t="s">
        <v>16</v>
      </c>
      <c r="J492" s="127" t="s">
        <v>17</v>
      </c>
      <c r="K492" s="127" t="s">
        <v>512</v>
      </c>
      <c r="L492" s="127" t="s">
        <v>513</v>
      </c>
      <c r="M492" s="126" t="e">
        <v>#N/A</v>
      </c>
      <c r="N492" s="126" t="e">
        <v>#N/A</v>
      </c>
      <c r="O492" s="126" t="e">
        <v>#N/A</v>
      </c>
      <c r="P492" s="126" t="e">
        <v>#N/A</v>
      </c>
      <c r="Q492" s="125">
        <v>44147</v>
      </c>
      <c r="R492" s="125">
        <v>44506</v>
      </c>
      <c r="S492" s="124">
        <f t="shared" si="15"/>
        <v>44513</v>
      </c>
      <c r="T492" s="123">
        <f t="shared" si="16"/>
        <v>2</v>
      </c>
      <c r="U492" s="120" t="s">
        <v>1032</v>
      </c>
      <c r="V492" s="122" t="s">
        <v>353</v>
      </c>
      <c r="W492" s="120" t="s">
        <v>1031</v>
      </c>
      <c r="X492" s="121">
        <v>698</v>
      </c>
      <c r="Y492" s="120">
        <v>3</v>
      </c>
      <c r="Z492" s="120" t="s">
        <v>353</v>
      </c>
      <c r="AA492" s="120" t="s">
        <v>353</v>
      </c>
      <c r="AB492" s="120" t="s">
        <v>353</v>
      </c>
      <c r="AC492" s="119" t="s">
        <v>823</v>
      </c>
      <c r="AD492" s="119" t="s">
        <v>353</v>
      </c>
      <c r="AE492" s="119" t="s">
        <v>1030</v>
      </c>
      <c r="AF492" s="119" t="s">
        <v>1029</v>
      </c>
      <c r="AG492" s="118" t="s">
        <v>1028</v>
      </c>
      <c r="AH492" s="117" t="s">
        <v>1017</v>
      </c>
      <c r="AI492" s="117" t="s">
        <v>2521</v>
      </c>
      <c r="AJ492" s="118">
        <v>3</v>
      </c>
      <c r="AK492" s="116"/>
      <c r="AL492" s="117"/>
      <c r="AM492" s="117"/>
      <c r="AN492" s="116"/>
      <c r="AO492" s="115">
        <v>44742</v>
      </c>
      <c r="AP492" s="115">
        <v>44742</v>
      </c>
      <c r="AQ492" s="114"/>
      <c r="AR492" s="112">
        <v>6</v>
      </c>
      <c r="AT492" s="112" t="s">
        <v>1027</v>
      </c>
      <c r="AU492" s="112">
        <v>88128683</v>
      </c>
      <c r="AV492" s="113" t="s">
        <v>1026</v>
      </c>
    </row>
    <row r="1048574" spans="41:44">
      <c r="AO1048574" s="111"/>
      <c r="AP1048574" s="111"/>
      <c r="AQ1048574" s="110"/>
      <c r="AR1048574" s="111"/>
    </row>
    <row r="1048575" spans="41:44">
      <c r="AO1048575" s="111"/>
      <c r="AP1048575" s="111"/>
      <c r="AQ1048575" s="110"/>
      <c r="AR1048575" s="111"/>
    </row>
    <row r="1048576" spans="41:44">
      <c r="AO1048576" s="109"/>
      <c r="AP1048576" s="111"/>
      <c r="AQ1048576" s="110"/>
      <c r="AR1048576" s="109"/>
    </row>
  </sheetData>
  <autoFilter ref="A1:AV492">
    <filterColumn colId="34">
      <filters blank="1"/>
    </filterColumn>
  </autoFilter>
  <conditionalFormatting sqref="A181:B181 D181:G181">
    <cfRule type="duplicateValues" dxfId="0" priority="1"/>
  </conditionalFormatting>
  <hyperlinks>
    <hyperlink ref="F163" r:id="rId1"/>
    <hyperlink ref="F164" r:id="rId2"/>
    <hyperlink ref="AV97" r:id="rId3"/>
    <hyperlink ref="AV107" r:id="rId4"/>
    <hyperlink ref="AV491" r:id="rId5"/>
    <hyperlink ref="AV492" r:id="rId6"/>
    <hyperlink ref="AV313" r:id="rId7"/>
    <hyperlink ref="AV314" r:id="rId8"/>
    <hyperlink ref="AV487" r:id="rId9"/>
    <hyperlink ref="AV488" r:id="rId10"/>
    <hyperlink ref="AV126" r:id="rId11"/>
    <hyperlink ref="AV127" r:id="rId12"/>
    <hyperlink ref="AV128" r:id="rId13"/>
    <hyperlink ref="AV139" r:id="rId14"/>
    <hyperlink ref="AV140" r:id="rId15"/>
    <hyperlink ref="AV141" r:id="rId16"/>
    <hyperlink ref="AV426" r:id="rId17"/>
    <hyperlink ref="AV241" r:id="rId18"/>
    <hyperlink ref="AV436" r:id="rId19"/>
    <hyperlink ref="AV407" r:id="rId20"/>
    <hyperlink ref="AV454" r:id="rId21"/>
    <hyperlink ref="AV310" r:id="rId22"/>
    <hyperlink ref="AV205" r:id="rId23"/>
    <hyperlink ref="AV206" r:id="rId24"/>
    <hyperlink ref="AV355" r:id="rId25"/>
    <hyperlink ref="AV252" r:id="rId26"/>
    <hyperlink ref="AV254" r:id="rId27"/>
    <hyperlink ref="AV238" r:id="rId28"/>
    <hyperlink ref="AV464" r:id="rId29"/>
    <hyperlink ref="AV459" r:id="rId30"/>
    <hyperlink ref="AV460" r:id="rId31"/>
    <hyperlink ref="AV341" r:id="rId32"/>
    <hyperlink ref="AV345" r:id="rId33"/>
    <hyperlink ref="AV473" r:id="rId34"/>
    <hyperlink ref="AV369" r:id="rId35"/>
    <hyperlink ref="AV240" r:id="rId36"/>
    <hyperlink ref="AV257" r:id="rId37"/>
    <hyperlink ref="AV4" r:id="rId38"/>
    <hyperlink ref="AV208" r:id="rId39"/>
    <hyperlink ref="AV209" r:id="rId40"/>
    <hyperlink ref="AV189" r:id="rId41"/>
    <hyperlink ref="AV364" r:id="rId42"/>
    <hyperlink ref="AV5" r:id="rId43"/>
    <hyperlink ref="AV286" r:id="rId44"/>
    <hyperlink ref="AV287" r:id="rId45"/>
    <hyperlink ref="AV109" r:id="rId46"/>
    <hyperlink ref="AV366" r:id="rId47"/>
    <hyperlink ref="AV374" r:id="rId48"/>
    <hyperlink ref="AV375" r:id="rId49"/>
    <hyperlink ref="AV7" r:id="rId50"/>
    <hyperlink ref="AV45" r:id="rId51"/>
    <hyperlink ref="AV199" r:id="rId52"/>
    <hyperlink ref="AV305" r:id="rId53"/>
    <hyperlink ref="AV68" r:id="rId54"/>
    <hyperlink ref="AV452" r:id="rId55"/>
    <hyperlink ref="AV49" r:id="rId56"/>
    <hyperlink ref="AV292" r:id="rId57"/>
    <hyperlink ref="AV146" r:id="rId58"/>
    <hyperlink ref="AV406" r:id="rId59"/>
    <hyperlink ref="AV89" r:id="rId60"/>
    <hyperlink ref="AV373" r:id="rId61"/>
    <hyperlink ref="AV370" r:id="rId62"/>
    <hyperlink ref="AV308" r:id="rId63"/>
    <hyperlink ref="AV301" r:id="rId64"/>
    <hyperlink ref="AV26" r:id="rId65"/>
    <hyperlink ref="AV242" r:id="rId66"/>
    <hyperlink ref="AV467" r:id="rId67"/>
    <hyperlink ref="AV270" r:id="rId68"/>
    <hyperlink ref="AV271" r:id="rId69"/>
    <hyperlink ref="AV272" r:id="rId70"/>
    <hyperlink ref="AV403" r:id="rId71"/>
    <hyperlink ref="AV266" r:id="rId72"/>
    <hyperlink ref="AV267" r:id="rId73"/>
    <hyperlink ref="AV449" r:id="rId74"/>
    <hyperlink ref="AV214" r:id="rId75"/>
    <hyperlink ref="AV78" r:id="rId76"/>
    <hyperlink ref="AV79" r:id="rId77"/>
    <hyperlink ref="AV468" r:id="rId78"/>
    <hyperlink ref="AV479" r:id="rId79"/>
    <hyperlink ref="AV183" r:id="rId80"/>
    <hyperlink ref="AV391" r:id="rId81"/>
    <hyperlink ref="AV244" r:id="rId82"/>
    <hyperlink ref="AV255" r:id="rId83"/>
    <hyperlink ref="AV438" r:id="rId84"/>
    <hyperlink ref="AV204" r:id="rId85"/>
    <hyperlink ref="AV73" r:id="rId86"/>
    <hyperlink ref="AV74" r:id="rId87"/>
    <hyperlink ref="AV303" r:id="rId88"/>
    <hyperlink ref="AV75" r:id="rId89"/>
    <hyperlink ref="AV67" r:id="rId90"/>
    <hyperlink ref="AV363" r:id="rId91"/>
    <hyperlink ref="AV207" r:id="rId92"/>
    <hyperlink ref="AV210" r:id="rId93"/>
    <hyperlink ref="AV70" r:id="rId94"/>
    <hyperlink ref="AV453" r:id="rId95"/>
    <hyperlink ref="AV84" r:id="rId96"/>
  </hyperlinks>
  <pageMargins left="0.7" right="0.7" top="0.75" bottom="0.75" header="0.3" footer="0.3"/>
  <pageSetup orientation="portrait" verticalDpi="300" r:id="rId97"/>
  <drawing r:id="rId98"/>
  <legacyDrawing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RFP Dashboard</vt:lpstr>
      <vt:lpstr>RFP Creation</vt:lpstr>
      <vt:lpstr>Dispatch </vt:lpstr>
      <vt:lpstr>RFP Template</vt:lpstr>
      <vt:lpstr>RFP Database</vt:lpstr>
      <vt:lpstr>Update</vt:lpstr>
      <vt:lpstr>Vendor</vt:lpstr>
      <vt:lpstr>'RFP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 A. Enage</dc:creator>
  <cp:lastModifiedBy>Mik Singson</cp:lastModifiedBy>
  <dcterms:created xsi:type="dcterms:W3CDTF">2022-07-02T17:29:42Z</dcterms:created>
  <dcterms:modified xsi:type="dcterms:W3CDTF">2023-01-31T16:12:40Z</dcterms:modified>
</cp:coreProperties>
</file>