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10"/>
  <workbookPr codeName="ThisWorkbook" defaultThemeVersion="124226"/>
  <mc:AlternateContent xmlns:mc="http://schemas.openxmlformats.org/markup-compatibility/2006">
    <mc:Choice Requires="x15">
      <x15ac:absPath xmlns:x15ac="http://schemas.microsoft.com/office/spreadsheetml/2010/11/ac" url="C:\Users\suong.lt_reecorp\Downloads\"/>
    </mc:Choice>
  </mc:AlternateContent>
  <xr:revisionPtr revIDLastSave="0" documentId="8_{A2787BF8-CD1D-4A12-9266-7577A7874FF8}" xr6:coauthVersionLast="47" xr6:coauthVersionMax="47" xr10:uidLastSave="{00000000-0000-0000-0000-000000000000}"/>
  <bookViews>
    <workbookView xWindow="-110" yWindow="-110" windowWidth="19420" windowHeight="10300" tabRatio="907" firstSheet="2" activeTab="2" xr2:uid="{00000000-000D-0000-FFFF-FFFF00000000}"/>
  </bookViews>
  <sheets>
    <sheet name="Quyuoc" sheetId="27" r:id="rId1"/>
    <sheet name="DS cty con, lien ket cap nhat" sheetId="28" r:id="rId2"/>
    <sheet name="BS" sheetId="17" r:id="rId3"/>
    <sheet name="PL" sheetId="18" r:id="rId4"/>
    <sheet name="CF" sheetId="19" r:id="rId5"/>
    <sheet name="TM-CDKT-P1" sheetId="5" r:id="rId6"/>
    <sheet name="TM-CDKT-P2" sheetId="12" r:id="rId7"/>
    <sheet name="TM-KQKD" sheetId="6" r:id="rId8"/>
    <sheet name="bien dong TSCD,BDSDT" sheetId="7" r:id="rId9"/>
    <sheet name="Bien dong VON CSH " sheetId="4" r:id="rId10"/>
    <sheet name="Cam ket dau tu" sheetId="11" r:id="rId11"/>
    <sheet name="Doi chieu so du noi bo" sheetId="29" r:id="rId12"/>
    <sheet name="Nghiep vu voi cac ben lien quan" sheetId="13" r:id="rId13"/>
    <sheet name="Cong no TK131" sheetId="20" r:id="rId14"/>
    <sheet name="Cong no TK331" sheetId="21" r:id="rId15"/>
    <sheet name="Chi tiet khoan vay" sheetId="23" r:id="rId16"/>
    <sheet name="Chi tiet tien goi" sheetId="25" r:id="rId17"/>
    <sheet name="No xau" sheetId="24" r:id="rId18"/>
    <sheet name="PL Phải thu về cho vay" sheetId="30"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P" localSheetId="11">#REF!</definedName>
    <definedName name="\P" localSheetId="18">#REF!</definedName>
    <definedName name="\P">#REF!</definedName>
    <definedName name="_1_20001_TblF0902JDE" localSheetId="11">#REF!</definedName>
    <definedName name="_1_20001_TblF0902JDE" localSheetId="18">#REF!</definedName>
    <definedName name="_1_20001_TblF0902JDE">#REF!</definedName>
    <definedName name="_10MAÕ_SOÁ_THUEÁ" localSheetId="11">#REF!</definedName>
    <definedName name="_10MAÕ_SOÁ_THUEÁ" localSheetId="18">#REF!</definedName>
    <definedName name="_10MAÕ_SOÁ_THUEÁ">#REF!</definedName>
    <definedName name="_11ÑÔN_GIAÙ" localSheetId="15">#REF!</definedName>
    <definedName name="_11ÑÔN_GIAÙ" localSheetId="16">#REF!</definedName>
    <definedName name="_12ÑÔN_GIAÙ" localSheetId="11">#REF!</definedName>
    <definedName name="_12ÑÔN_GIAÙ" localSheetId="18">#REF!</definedName>
    <definedName name="_12ÑÔN_GIAÙ">#REF!</definedName>
    <definedName name="_13SOÁ_CTÖØ" localSheetId="15">#REF!</definedName>
    <definedName name="_13SOÁ_CTÖØ" localSheetId="16">#REF!</definedName>
    <definedName name="_14SOÁ_CTÖØ" localSheetId="11">#REF!</definedName>
    <definedName name="_14SOÁ_CTÖØ" localSheetId="18">#REF!</definedName>
    <definedName name="_14SOÁ_CTÖØ">#REF!</definedName>
    <definedName name="_15SOÁ_LÖÔÏNG" localSheetId="11">#REF!</definedName>
    <definedName name="_15SOÁ_LÖÔÏNG" localSheetId="18">#REF!</definedName>
    <definedName name="_15SOÁ_LÖÔÏNG">#REF!</definedName>
    <definedName name="_16TEÂN_HAØNG" localSheetId="15">#REF!</definedName>
    <definedName name="_16TEÂN_HAØNG" localSheetId="16">#REF!</definedName>
    <definedName name="_17TEÂN_HAØNG" localSheetId="11">#REF!</definedName>
    <definedName name="_17TEÂN_HAØNG" localSheetId="18">#REF!</definedName>
    <definedName name="_17TEÂN_HAØNG">#REF!</definedName>
    <definedName name="_18TEÂN_KHAÙCH_HAØ" localSheetId="15">#REF!</definedName>
    <definedName name="_18TEÂN_KHAÙCH_HAØ" localSheetId="16">#REF!</definedName>
    <definedName name="_19TEÂN_KHAÙCH_HAØ" localSheetId="11">#REF!</definedName>
    <definedName name="_19TEÂN_KHAÙCH_HAØ" localSheetId="18">#REF!</definedName>
    <definedName name="_19TEÂN_KHAÙCH_HAØ">#REF!</definedName>
    <definedName name="_2_?" localSheetId="15">#REF!</definedName>
    <definedName name="_2_?" localSheetId="16">#REF!</definedName>
    <definedName name="_20THAØNH_TIEÀN" localSheetId="15">#REF!</definedName>
    <definedName name="_20THAØNH_TIEÀN" localSheetId="16">#REF!</definedName>
    <definedName name="_21THAØNH_TIEÀN" localSheetId="11">#REF!</definedName>
    <definedName name="_21THAØNH_TIEÀN" localSheetId="18">#REF!</definedName>
    <definedName name="_21THAØNH_TIEÀN">#REF!</definedName>
    <definedName name="_22TRÒ_GIAÙ" localSheetId="15">#REF!</definedName>
    <definedName name="_22TRÒ_GIAÙ" localSheetId="16">#REF!</definedName>
    <definedName name="_23TRÒ_GIAÙ" localSheetId="11">#REF!</definedName>
    <definedName name="_23TRÒ_GIAÙ" localSheetId="18">#REF!</definedName>
    <definedName name="_23TRÒ_GIAÙ">#REF!</definedName>
    <definedName name="_24TRÒ_GIAÙ__VAT" localSheetId="15">#REF!</definedName>
    <definedName name="_24TRÒ_GIAÙ__VAT" localSheetId="16">#REF!</definedName>
    <definedName name="_25TRÒ_GIAÙ__VAT" localSheetId="11">#REF!</definedName>
    <definedName name="_25TRÒ_GIAÙ__VAT" localSheetId="18">#REF!</definedName>
    <definedName name="_25TRÒ_GIAÙ__VAT">#REF!</definedName>
    <definedName name="_3_?" localSheetId="11">#REF!</definedName>
    <definedName name="_3_?" localSheetId="18">#REF!</definedName>
    <definedName name="_3_?">#REF!</definedName>
    <definedName name="_4_??????" localSheetId="15">#REF!</definedName>
    <definedName name="_4_??????" localSheetId="16">#REF!</definedName>
    <definedName name="_5_??????" localSheetId="11">#REF!</definedName>
    <definedName name="_5_??????" localSheetId="18">#REF!</definedName>
    <definedName name="_5_??????">#REF!</definedName>
    <definedName name="_6_0DATA_DATA2_L" localSheetId="15">'[1]#REF'!#REF!</definedName>
    <definedName name="_6_0DATA_DATA2_L" localSheetId="16">'[1]#REF'!#REF!</definedName>
    <definedName name="_7_0DATA_DATA2_L" localSheetId="11">'[1]#REF'!#REF!</definedName>
    <definedName name="_7_0DATA_DATA2_L" localSheetId="18">'[1]#REF'!#REF!</definedName>
    <definedName name="_7_0DATA_DATA2_L">'[1]#REF'!#REF!</definedName>
    <definedName name="_8MAÕ_HAØNG" localSheetId="11">#REF!</definedName>
    <definedName name="_8MAÕ_HAØNG" localSheetId="18">#REF!</definedName>
    <definedName name="_8MAÕ_HAØNG">#REF!</definedName>
    <definedName name="_9MAÕ_SOÁ_THUEÁ" localSheetId="15">#REF!</definedName>
    <definedName name="_9MAÕ_SOÁ_THUEÁ" localSheetId="16">#REF!</definedName>
    <definedName name="_a1" localSheetId="9" hidden="1">{"'Sheet1'!$L$16"}</definedName>
    <definedName name="_a1" localSheetId="10" hidden="1">{"'Sheet1'!$L$16"}</definedName>
    <definedName name="_a1" localSheetId="11" hidden="1">{"'Sheet1'!$L$16"}</definedName>
    <definedName name="_a1" localSheetId="18" hidden="1">{"'Sheet1'!$L$16"}</definedName>
    <definedName name="_a1" localSheetId="6" hidden="1">{"'Sheet1'!$L$16"}</definedName>
    <definedName name="_a1" localSheetId="7" hidden="1">{"'Sheet1'!$L$16"}</definedName>
    <definedName name="_a1" hidden="1">{"'Sheet1'!$L$16"}</definedName>
    <definedName name="_CT250" localSheetId="15">'[2]dongia (2)'!#REF!</definedName>
    <definedName name="_CT250" localSheetId="16">'[2]dongia (2)'!#REF!</definedName>
    <definedName name="_CT250" localSheetId="11">'[2]dongia (2)'!#REF!</definedName>
    <definedName name="_CT250" localSheetId="18">'[2]dongia (2)'!#REF!</definedName>
    <definedName name="_CT250">'[2]dongia (2)'!#REF!</definedName>
    <definedName name="_Fill" localSheetId="11" hidden="1">#REF!</definedName>
    <definedName name="_Fill" localSheetId="18" hidden="1">#REF!</definedName>
    <definedName name="_Fill" hidden="1">#REF!</definedName>
    <definedName name="_xlnm._FilterDatabase" localSheetId="7" hidden="1">'TM-KQKD'!#REF!</definedName>
    <definedName name="_M1">[3]XL4Poppy!$C$4</definedName>
    <definedName name="_MP1" localSheetId="11">#REF!</definedName>
    <definedName name="_MP1" localSheetId="18">#REF!</definedName>
    <definedName name="_MP1">#REF!</definedName>
    <definedName name="_MP10" localSheetId="11">#REF!</definedName>
    <definedName name="_MP10" localSheetId="18">#REF!</definedName>
    <definedName name="_MP10">#REF!</definedName>
    <definedName name="_MP2" localSheetId="11">#REF!</definedName>
    <definedName name="_MP2" localSheetId="18">#REF!</definedName>
    <definedName name="_MP2">#REF!</definedName>
    <definedName name="_MP3" localSheetId="11">#REF!</definedName>
    <definedName name="_MP3" localSheetId="18">#REF!</definedName>
    <definedName name="_MP3">#REF!</definedName>
    <definedName name="_MP6" localSheetId="11">#REF!</definedName>
    <definedName name="_MP6" localSheetId="18">#REF!</definedName>
    <definedName name="_MP6">#REF!</definedName>
    <definedName name="_MP7" localSheetId="11">#REF!</definedName>
    <definedName name="_MP7" localSheetId="18">#REF!</definedName>
    <definedName name="_MP7">#REF!</definedName>
    <definedName name="_MP8" localSheetId="11">#REF!</definedName>
    <definedName name="_MP8" localSheetId="18">#REF!</definedName>
    <definedName name="_MP8">#REF!</definedName>
    <definedName name="_MP9" localSheetId="11">#REF!</definedName>
    <definedName name="_MP9" localSheetId="18">#REF!</definedName>
    <definedName name="_MP9">#REF!</definedName>
    <definedName name="_n1" localSheetId="9" hidden="1">{#N/A,#N/A,FALSE,"RECONC'L";#N/A,#N/A,FALSE,"WORKCAP";#N/A,#N/A,FALSE,"RECONC'L";#N/A,#N/A,FALSE,"ACCRUAL";#N/A,#N/A,FALSE,"DEBTOR";#N/A,#N/A,FALSE,"ADMALLOC"}</definedName>
    <definedName name="_n1" localSheetId="10" hidden="1">{#N/A,#N/A,FALSE,"RECONC'L";#N/A,#N/A,FALSE,"WORKCAP";#N/A,#N/A,FALSE,"RECONC'L";#N/A,#N/A,FALSE,"ACCRUAL";#N/A,#N/A,FALSE,"DEBTOR";#N/A,#N/A,FALSE,"ADMALLOC"}</definedName>
    <definedName name="_n1" localSheetId="11" hidden="1">{#N/A,#N/A,FALSE,"RECONC'L";#N/A,#N/A,FALSE,"WORKCAP";#N/A,#N/A,FALSE,"RECONC'L";#N/A,#N/A,FALSE,"ACCRUAL";#N/A,#N/A,FALSE,"DEBTOR";#N/A,#N/A,FALSE,"ADMALLOC"}</definedName>
    <definedName name="_n1" localSheetId="18" hidden="1">{#N/A,#N/A,FALSE,"RECONC'L";#N/A,#N/A,FALSE,"WORKCAP";#N/A,#N/A,FALSE,"RECONC'L";#N/A,#N/A,FALSE,"ACCRUAL";#N/A,#N/A,FALSE,"DEBTOR";#N/A,#N/A,FALSE,"ADMALLOC"}</definedName>
    <definedName name="_n1" localSheetId="6" hidden="1">{#N/A,#N/A,FALSE,"RECONC'L";#N/A,#N/A,FALSE,"WORKCAP";#N/A,#N/A,FALSE,"RECONC'L";#N/A,#N/A,FALSE,"ACCRUAL";#N/A,#N/A,FALSE,"DEBTOR";#N/A,#N/A,FALSE,"ADMALLOC"}</definedName>
    <definedName name="_n1" localSheetId="7" hidden="1">{#N/A,#N/A,FALSE,"RECONC'L";#N/A,#N/A,FALSE,"WORKCAP";#N/A,#N/A,FALSE,"RECONC'L";#N/A,#N/A,FALSE,"ACCRUAL";#N/A,#N/A,FALSE,"DEBTOR";#N/A,#N/A,FALSE,"ADMALLOC"}</definedName>
    <definedName name="_n1" hidden="1">{#N/A,#N/A,FALSE,"RECONC'L";#N/A,#N/A,FALSE,"WORKCAP";#N/A,#N/A,FALSE,"RECONC'L";#N/A,#N/A,FALSE,"ACCRUAL";#N/A,#N/A,FALSE,"DEBTOR";#N/A,#N/A,FALSE,"ADMALLOC"}</definedName>
    <definedName name="_Order2" hidden="1">255</definedName>
    <definedName name="_T01" localSheetId="11" hidden="1">#REF!</definedName>
    <definedName name="_T01" localSheetId="18" hidden="1">#REF!</definedName>
    <definedName name="_T01" hidden="1">#REF!</definedName>
    <definedName name="_tct3">[4]gVL!$Q$23</definedName>
    <definedName name="a277Print_Titles" localSheetId="11">#REF!</definedName>
    <definedName name="a277Print_Titles" localSheetId="18">#REF!</definedName>
    <definedName name="a277Print_Titles">#REF!</definedName>
    <definedName name="ALL" localSheetId="11">#REF!</definedName>
    <definedName name="ALL" localSheetId="18">#REF!</definedName>
    <definedName name="ALL">#REF!</definedName>
    <definedName name="bd">[4]gVL!$Q$15</definedName>
    <definedName name="Brew_Allo" localSheetId="11">#REF!</definedName>
    <definedName name="Brew_Allo" localSheetId="18">#REF!</definedName>
    <definedName name="Brew_Allo">#REF!</definedName>
    <definedName name="Brew_Loss1" localSheetId="11">#REF!</definedName>
    <definedName name="Brew_Loss1" localSheetId="18">#REF!</definedName>
    <definedName name="Brew_Loss1">#REF!</definedName>
    <definedName name="Calendar" localSheetId="11">#REF!</definedName>
    <definedName name="Calendar" localSheetId="18">#REF!</definedName>
    <definedName name="Calendar">#REF!</definedName>
    <definedName name="COA" localSheetId="11">#REF!</definedName>
    <definedName name="COA" localSheetId="18">#REF!</definedName>
    <definedName name="COA">#REF!</definedName>
    <definedName name="Company">[5]Company!$D$6</definedName>
    <definedName name="cpd">[4]gVL!$Q$20</definedName>
    <definedName name="cpdd">[4]gVL!$Q$21</definedName>
    <definedName name="Curr.LastYear" localSheetId="11">#REF!</definedName>
    <definedName name="Curr.LastYear" localSheetId="18">#REF!</definedName>
    <definedName name="Curr.LastYear">#REF!</definedName>
    <definedName name="Currency">[5]Company!$D$9</definedName>
    <definedName name="CurrMth.Actual" localSheetId="11">#REF!</definedName>
    <definedName name="CurrMth.Actual" localSheetId="18">#REF!</definedName>
    <definedName name="CurrMth.Actual">#REF!</definedName>
    <definedName name="cv">[6]gvl!$N$17</definedName>
    <definedName name="dcc">[4]gVL!$Q$50</definedName>
    <definedName name="dcl">[4]gVL!$Q$40</definedName>
    <definedName name="dd0.5x1">[4]gVL!$Q$10</definedName>
    <definedName name="dd1x2">[6]gvl!$N$9</definedName>
    <definedName name="dd2x4">[4]gVL!$Q$12</definedName>
    <definedName name="ddien">[4]gVL!$Q$51</definedName>
    <definedName name="dfdfs">[7]XL4Poppy!$A$15</definedName>
    <definedName name="dinh">[8]dg!$D$24</definedName>
    <definedName name="dinhdia">[8]dg!$D$25</definedName>
    <definedName name="dmz">[4]gVL!$Q$45</definedName>
    <definedName name="dno">[4]gVL!$Q$49</definedName>
    <definedName name="Fi" localSheetId="11">#REF!</definedName>
    <definedName name="Fi" localSheetId="18">#REF!</definedName>
    <definedName name="Fi">#REF!</definedName>
    <definedName name="fs" localSheetId="11">#REF!</definedName>
    <definedName name="fs" localSheetId="18">#REF!</definedName>
    <definedName name="fs">#REF!</definedName>
    <definedName name="FY.2006" localSheetId="11">#REF!</definedName>
    <definedName name="FY.2006" localSheetId="18">#REF!</definedName>
    <definedName name="FY.2006">#REF!</definedName>
    <definedName name="g" localSheetId="15">'[9]DG '!#REF!</definedName>
    <definedName name="g" localSheetId="16">'[9]DG '!#REF!</definedName>
    <definedName name="g" localSheetId="11">'[9]DG '!#REF!</definedName>
    <definedName name="g" localSheetId="18">'[9]DG '!#REF!</definedName>
    <definedName name="g">'[9]DG '!#REF!</definedName>
    <definedName name="g40g40" localSheetId="15">[10]tuong!#REF!</definedName>
    <definedName name="g40g40" localSheetId="16">[10]tuong!#REF!</definedName>
    <definedName name="g40g40" localSheetId="11">[10]tuong!#REF!</definedName>
    <definedName name="g40g40" localSheetId="18">[10]tuong!#REF!</definedName>
    <definedName name="g40g40">[10]tuong!#REF!</definedName>
    <definedName name="go">[8]dg!$D$19</definedName>
    <definedName name="Gold" localSheetId="11">#REF!</definedName>
    <definedName name="Gold" localSheetId="18">#REF!</definedName>
    <definedName name="Gold">#REF!</definedName>
    <definedName name="gv">[4]gVL!$Q$28</definedName>
    <definedName name="HTML_Control" localSheetId="11" hidden="1">{"'Sheet1'!$L$16"}</definedName>
    <definedName name="HTML_Control" localSheetId="18"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"C:\2689\Q\??\00q3961????PTA3??\MyHTML.htm"</definedName>
    <definedName name="HTML_Title" hidden="1">"00Q3961-SUM"</definedName>
    <definedName name="huy" localSheetId="11" hidden="1">{"'Sheet1'!$L$16"}</definedName>
    <definedName name="huy" localSheetId="18" hidden="1">{"'Sheet1'!$L$16"}</definedName>
    <definedName name="huy" hidden="1">{"'Sheet1'!$L$16"}</definedName>
    <definedName name="I" localSheetId="11">#REF!</definedName>
    <definedName name="I" localSheetId="18">#REF!</definedName>
    <definedName name="I">#REF!</definedName>
    <definedName name="j356C8" localSheetId="11">#REF!</definedName>
    <definedName name="j356C8" localSheetId="18">#REF!</definedName>
    <definedName name="j356C8">#REF!</definedName>
    <definedName name="kno">[4]gVL!$Q$48</definedName>
    <definedName name="lan" localSheetId="11" hidden="1">{#N/A,#N/A,TRUE,"BT M200 da 10x20"}</definedName>
    <definedName name="lan" localSheetId="18" hidden="1">{#N/A,#N/A,TRUE,"BT M200 da 10x20"}</definedName>
    <definedName name="lan" hidden="1">{#N/A,#N/A,TRUE,"BT M200 da 10x20"}</definedName>
    <definedName name="LYTD" localSheetId="11">#REF!</definedName>
    <definedName name="LYTD" localSheetId="18">#REF!</definedName>
    <definedName name="LYTD">#REF!</definedName>
    <definedName name="MP10A" localSheetId="11">#REF!</definedName>
    <definedName name="MP10A" localSheetId="18">#REF!</definedName>
    <definedName name="MP10A">#REF!</definedName>
    <definedName name="MP10C" localSheetId="11">#REF!</definedName>
    <definedName name="MP10C" localSheetId="18">#REF!</definedName>
    <definedName name="MP10C">#REF!</definedName>
    <definedName name="MP10E" localSheetId="11">#REF!</definedName>
    <definedName name="MP10E" localSheetId="18">#REF!</definedName>
    <definedName name="MP10E">#REF!</definedName>
    <definedName name="MP10G" localSheetId="11">#REF!</definedName>
    <definedName name="MP10G" localSheetId="18">#REF!</definedName>
    <definedName name="MP10G">#REF!</definedName>
    <definedName name="MP10I" localSheetId="11">#REF!</definedName>
    <definedName name="MP10I" localSheetId="18">#REF!</definedName>
    <definedName name="MP10I">#REF!</definedName>
    <definedName name="MP5B" localSheetId="11">#REF!</definedName>
    <definedName name="MP5B" localSheetId="18">#REF!</definedName>
    <definedName name="MP5B">#REF!</definedName>
    <definedName name="MP9A" localSheetId="11">#REF!</definedName>
    <definedName name="MP9A" localSheetId="18">#REF!</definedName>
    <definedName name="MP9A">#REF!</definedName>
    <definedName name="MTHNUM" localSheetId="11">#REF!</definedName>
    <definedName name="MTHNUM" localSheetId="18">#REF!</definedName>
    <definedName name="MTHNUM">#REF!</definedName>
    <definedName name="nd">[4]gVL!$Q$30</definedName>
    <definedName name="nhuaduong">[8]dg!$D$12</definedName>
    <definedName name="nuoc">[6]gvl!$N$38</definedName>
    <definedName name="Pack_Allo" localSheetId="11">#REF!</definedName>
    <definedName name="Pack_Allo" localSheetId="18">#REF!</definedName>
    <definedName name="Pack_Allo">#REF!</definedName>
    <definedName name="Pack_Loss1" localSheetId="11">#REF!</definedName>
    <definedName name="Pack_Loss1" localSheetId="18">#REF!</definedName>
    <definedName name="Pack_Loss1">#REF!</definedName>
    <definedName name="_xlnm.Print_Area" localSheetId="11">#REF!</definedName>
    <definedName name="_xlnm.Print_Area" localSheetId="18">#REF!</definedName>
    <definedName name="_xlnm.Print_Area">#REF!</definedName>
    <definedName name="_xlnm.Print_Titles" localSheetId="8">'bien dong TSCD,BDSDT'!$A:$A,'bien dong TSCD,BDSDT'!$2:$3</definedName>
    <definedName name="_xlnm.Print_Titles" localSheetId="5">'TM-CDKT-P1'!$A:$A,'TM-CDKT-P1'!$3:$3</definedName>
    <definedName name="_xlnm.Print_Titles">#N/A</definedName>
    <definedName name="PrintDistribution2" localSheetId="15">'[5]Distribution  Detail'!#REF!</definedName>
    <definedName name="PrintDistribution2" localSheetId="16">'[5]Distribution  Detail'!#REF!</definedName>
    <definedName name="PrintDistribution2" localSheetId="11">'[5]Distribution  Detail'!#REF!</definedName>
    <definedName name="PrintDistribution2" localSheetId="18">'[5]Distribution  Detail'!#REF!</definedName>
    <definedName name="PrintDistribution2">'[5]Distribution  Detail'!#REF!</definedName>
    <definedName name="PrintDistribution3" localSheetId="15">'[5]Distribution  Detail'!#REF!</definedName>
    <definedName name="PrintDistribution3" localSheetId="16">'[5]Distribution  Detail'!#REF!</definedName>
    <definedName name="PrintDistribution3" localSheetId="11">'[5]Distribution  Detail'!#REF!</definedName>
    <definedName name="PrintDistribution3" localSheetId="18">'[5]Distribution  Detail'!#REF!</definedName>
    <definedName name="PrintDistribution3">'[5]Distribution  Detail'!#REF!</definedName>
    <definedName name="PrintDistribution4" localSheetId="15">'[5]Distribution  Detail'!#REF!</definedName>
    <definedName name="PrintDistribution4" localSheetId="16">'[5]Distribution  Detail'!#REF!</definedName>
    <definedName name="PrintDistribution4" localSheetId="11">'[5]Distribution  Detail'!#REF!</definedName>
    <definedName name="PrintDistribution4" localSheetId="18">'[5]Distribution  Detail'!#REF!</definedName>
    <definedName name="PrintDistribution4">'[5]Distribution  Detail'!#REF!</definedName>
    <definedName name="PrintDistribution5" localSheetId="15">'[5]Distribution  Detail'!#REF!</definedName>
    <definedName name="PrintDistribution5" localSheetId="16">'[5]Distribution  Detail'!#REF!</definedName>
    <definedName name="PrintDistribution5" localSheetId="11">'[5]Distribution  Detail'!#REF!</definedName>
    <definedName name="PrintDistribution5" localSheetId="18">'[5]Distribution  Detail'!#REF!</definedName>
    <definedName name="PrintDistribution5">'[5]Distribution  Detail'!#REF!</definedName>
    <definedName name="PrintDistribution6" localSheetId="15">'[5]Distribution  Detail'!#REF!</definedName>
    <definedName name="PrintDistribution6" localSheetId="16">'[5]Distribution  Detail'!#REF!</definedName>
    <definedName name="PrintDistribution6" localSheetId="11">'[5]Distribution  Detail'!#REF!</definedName>
    <definedName name="PrintDistribution6" localSheetId="18">'[5]Distribution  Detail'!#REF!</definedName>
    <definedName name="PrintDistribution6">'[5]Distribution  Detail'!#REF!</definedName>
    <definedName name="PrintDistribution7" localSheetId="15">'[5]Distribution  Detail'!#REF!</definedName>
    <definedName name="PrintDistribution7" localSheetId="16">'[5]Distribution  Detail'!#REF!</definedName>
    <definedName name="PrintDistribution7" localSheetId="11">'[5]Distribution  Detail'!#REF!</definedName>
    <definedName name="PrintDistribution7" localSheetId="18">'[5]Distribution  Detail'!#REF!</definedName>
    <definedName name="PrintDistribution7">'[5]Distribution  Detail'!#REF!</definedName>
    <definedName name="Rate" localSheetId="11">#REF!</definedName>
    <definedName name="Rate" localSheetId="18">#REF!</definedName>
    <definedName name="Rate">#REF!</definedName>
    <definedName name="sasa" localSheetId="11">#REF!</definedName>
    <definedName name="sasa" localSheetId="18">#REF!</definedName>
    <definedName name="sasa">#REF!</definedName>
    <definedName name="SCCR" localSheetId="11">#REF!</definedName>
    <definedName name="SCCR" localSheetId="18">#REF!</definedName>
    <definedName name="SCCR">#REF!</definedName>
    <definedName name="SCDT" localSheetId="11">#REF!</definedName>
    <definedName name="SCDT" localSheetId="18">#REF!</definedName>
    <definedName name="SCDT">#REF!</definedName>
    <definedName name="sheet1" localSheetId="11">#REF!</definedName>
    <definedName name="sheet1" localSheetId="18">#REF!</definedName>
    <definedName name="sheet1">#REF!</definedName>
    <definedName name="skd">[4]gVL!$Q$37</definedName>
    <definedName name="t" localSheetId="11">#REF!</definedName>
    <definedName name="t" localSheetId="18">#REF!</definedName>
    <definedName name="t">#REF!</definedName>
    <definedName name="tb">[4]gVL!$Q$29</definedName>
    <definedName name="thucthanh">'[11]Thuc thanh'!$E$29</definedName>
    <definedName name="tno">[4]gVL!$Q$47</definedName>
    <definedName name="tr">[7]XL4Poppy!$C$9</definedName>
    <definedName name="ts" localSheetId="11">#REF!</definedName>
    <definedName name="ts" localSheetId="18">#REF!</definedName>
    <definedName name="ts">#REF!</definedName>
    <definedName name="tsI" localSheetId="11">#REF!</definedName>
    <definedName name="tsI" localSheetId="18">#REF!</definedName>
    <definedName name="tsI">#REF!</definedName>
    <definedName name="UOM">[5]Company!$D$10</definedName>
    <definedName name="V.1" localSheetId="11">#REF!</definedName>
    <definedName name="V.1" localSheetId="18">#REF!</definedName>
    <definedName name="V.1">#REF!</definedName>
    <definedName name="V.10" localSheetId="11">#REF!</definedName>
    <definedName name="V.10" localSheetId="18">#REF!</definedName>
    <definedName name="V.10">#REF!</definedName>
    <definedName name="V.11" localSheetId="11">#REF!</definedName>
    <definedName name="V.11" localSheetId="18">#REF!</definedName>
    <definedName name="V.11">#REF!</definedName>
    <definedName name="V.12" localSheetId="11">#REF!</definedName>
    <definedName name="V.12" localSheetId="18">#REF!</definedName>
    <definedName name="V.12">#REF!</definedName>
    <definedName name="V.13" localSheetId="11">#REF!</definedName>
    <definedName name="V.13" localSheetId="18">#REF!</definedName>
    <definedName name="V.13">#REF!</definedName>
    <definedName name="V.14" localSheetId="11">#REF!</definedName>
    <definedName name="V.14" localSheetId="18">#REF!</definedName>
    <definedName name="V.14">#REF!</definedName>
    <definedName name="V.15" localSheetId="11">#REF!</definedName>
    <definedName name="V.15" localSheetId="18">#REF!</definedName>
    <definedName name="V.15">#REF!</definedName>
    <definedName name="V.16" localSheetId="11">#REF!</definedName>
    <definedName name="V.16" localSheetId="18">#REF!</definedName>
    <definedName name="V.16">#REF!</definedName>
    <definedName name="V.17" localSheetId="11">#REF!</definedName>
    <definedName name="V.17" localSheetId="18">#REF!</definedName>
    <definedName name="V.17">#REF!</definedName>
    <definedName name="V.18" localSheetId="11">#REF!</definedName>
    <definedName name="V.18" localSheetId="18">#REF!</definedName>
    <definedName name="V.18">#REF!</definedName>
    <definedName name="V.2" localSheetId="11">#REF!</definedName>
    <definedName name="V.2" localSheetId="18">#REF!</definedName>
    <definedName name="V.2">#REF!</definedName>
    <definedName name="V.3" localSheetId="11">#REF!</definedName>
    <definedName name="V.3" localSheetId="18">#REF!</definedName>
    <definedName name="V.3">#REF!</definedName>
    <definedName name="V.4" localSheetId="11">#REF!</definedName>
    <definedName name="V.4" localSheetId="18">#REF!</definedName>
    <definedName name="V.4">#REF!</definedName>
    <definedName name="V.5" localSheetId="11">#REF!</definedName>
    <definedName name="V.5" localSheetId="18">#REF!</definedName>
    <definedName name="V.5">#REF!</definedName>
    <definedName name="V.6" localSheetId="11">#REF!</definedName>
    <definedName name="V.6" localSheetId="18">#REF!</definedName>
    <definedName name="V.6">#REF!</definedName>
    <definedName name="V.7" localSheetId="11">#REF!</definedName>
    <definedName name="V.7" localSheetId="18">#REF!</definedName>
    <definedName name="V.7">#REF!</definedName>
    <definedName name="V.8" localSheetId="11">#REF!</definedName>
    <definedName name="V.8" localSheetId="18">#REF!</definedName>
    <definedName name="V.8">#REF!</definedName>
    <definedName name="V.9" localSheetId="11">#REF!</definedName>
    <definedName name="V.9" localSheetId="18">#REF!</definedName>
    <definedName name="V.9">#REF!</definedName>
    <definedName name="vdkt">[4]gVL!$Q$55</definedName>
    <definedName name="Vu" localSheetId="11">#REF!</definedName>
    <definedName name="Vu" localSheetId="18">#REF!</definedName>
    <definedName name="Vu">#REF!</definedName>
    <definedName name="wrn.vd." localSheetId="11" hidden="1">{#N/A,#N/A,TRUE,"BT M200 da 10x20"}</definedName>
    <definedName name="wrn.vd." localSheetId="18" hidden="1">{#N/A,#N/A,TRUE,"BT M200 da 10x20"}</definedName>
    <definedName name="wrn.vd." hidden="1">{#N/A,#N/A,TRUE,"BT M200 da 10x20"}</definedName>
    <definedName name="xm">[6]gvl!$N$16</definedName>
    <definedName name="YTD.2007" localSheetId="11">#REF!</definedName>
    <definedName name="YTD.2007" localSheetId="18">#REF!</definedName>
    <definedName name="YTD.2007">#REF!</definedName>
  </definedNames>
  <calcPr calcId="191028"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 i="4" l="1"/>
  <c r="D23" i="17"/>
  <c r="E13" i="13"/>
  <c r="E5" i="13"/>
  <c r="D56" i="29"/>
  <c r="E19" i="24" l="1"/>
  <c r="E18" i="24"/>
  <c r="E17" i="24"/>
  <c r="E15" i="24"/>
  <c r="E13" i="24"/>
  <c r="E11" i="24"/>
  <c r="C88" i="5"/>
  <c r="C50" i="29" l="1"/>
  <c r="C23" i="29" l="1"/>
  <c r="H23" i="18" l="1"/>
  <c r="H22" i="18"/>
  <c r="H20" i="18"/>
  <c r="H19" i="18"/>
  <c r="H16" i="18"/>
  <c r="H15" i="18"/>
  <c r="H12" i="18"/>
  <c r="H8" i="18"/>
  <c r="D10" i="19" l="1"/>
  <c r="C43" i="6" l="1"/>
  <c r="E29" i="13" l="1"/>
  <c r="D119" i="29" s="1"/>
  <c r="F29" i="13" s="1"/>
  <c r="E53" i="13" l="1"/>
  <c r="C151" i="29" s="1"/>
  <c r="F49" i="7" l="1"/>
  <c r="B19" i="7"/>
  <c r="D11" i="7"/>
  <c r="C7" i="7"/>
  <c r="J23" i="4" l="1"/>
  <c r="C80" i="6"/>
  <c r="C79" i="6"/>
  <c r="C77" i="6"/>
  <c r="C76" i="6"/>
  <c r="C50" i="6"/>
  <c r="B52" i="6"/>
  <c r="C22" i="6"/>
  <c r="C13" i="6"/>
  <c r="C11" i="6"/>
  <c r="C10" i="6"/>
  <c r="C87" i="5"/>
  <c r="C19" i="5"/>
  <c r="C17" i="5"/>
  <c r="O26" i="18"/>
  <c r="O23" i="18"/>
  <c r="O22" i="18"/>
  <c r="O20" i="18"/>
  <c r="O16" i="18"/>
  <c r="O15" i="18"/>
  <c r="O12" i="18"/>
  <c r="O8" i="18"/>
  <c r="O11" i="18" s="1"/>
  <c r="D16" i="24"/>
  <c r="C16" i="24"/>
  <c r="G7" i="24"/>
  <c r="E16" i="24" l="1"/>
  <c r="D10" i="24"/>
  <c r="C10" i="24"/>
  <c r="D12" i="24"/>
  <c r="C12" i="24"/>
  <c r="E12" i="24" s="1"/>
  <c r="D14" i="24"/>
  <c r="C14" i="24"/>
  <c r="E14" i="24" s="1"/>
  <c r="D6" i="24"/>
  <c r="C6" i="24"/>
  <c r="F7" i="24"/>
  <c r="C7" i="24"/>
  <c r="D7" i="24"/>
  <c r="H7" i="24"/>
  <c r="E10" i="24" l="1"/>
  <c r="C5" i="24"/>
  <c r="D5" i="24"/>
  <c r="E7" i="24"/>
  <c r="E7" i="30"/>
  <c r="E6" i="30"/>
  <c r="D6" i="30"/>
  <c r="D17" i="19" l="1"/>
  <c r="B57" i="6" l="1"/>
  <c r="B21" i="6"/>
  <c r="C21" i="6" s="1"/>
  <c r="H13" i="18" l="1"/>
  <c r="H10" i="18"/>
  <c r="H9" i="18"/>
  <c r="C64" i="6"/>
  <c r="C15" i="23" l="1"/>
  <c r="C16" i="23" s="1"/>
  <c r="C22" i="7" l="1"/>
  <c r="E57" i="13" l="1"/>
  <c r="E29" i="29"/>
  <c r="E23" i="29"/>
  <c r="E35" i="13"/>
  <c r="C91" i="29" s="1"/>
  <c r="E32" i="13"/>
  <c r="E20" i="13"/>
  <c r="D22" i="7" l="1"/>
  <c r="C23" i="7"/>
  <c r="F8" i="24" l="1"/>
  <c r="E52" i="13" l="1"/>
  <c r="E18" i="13"/>
  <c r="F46" i="29" s="1"/>
  <c r="C19" i="20" l="1"/>
  <c r="H7" i="17" l="1"/>
  <c r="H10" i="17"/>
  <c r="H14" i="17"/>
  <c r="H23" i="17"/>
  <c r="H26" i="17"/>
  <c r="H33" i="17"/>
  <c r="H42" i="17"/>
  <c r="H45" i="17"/>
  <c r="H41" i="17" s="1"/>
  <c r="H48" i="17"/>
  <c r="H51" i="17"/>
  <c r="H54" i="17"/>
  <c r="H57" i="17"/>
  <c r="H63" i="17"/>
  <c r="H71" i="17"/>
  <c r="H86" i="17"/>
  <c r="H118" i="17"/>
  <c r="H70" i="17" l="1"/>
  <c r="H6" i="17"/>
  <c r="H101" i="17"/>
  <c r="H100" i="17" s="1"/>
  <c r="H32" i="17"/>
  <c r="H121" i="17" l="1"/>
  <c r="H68" i="17"/>
  <c r="F80" i="17"/>
  <c r="F27" i="7" l="1"/>
  <c r="E27" i="7"/>
  <c r="D27" i="7"/>
  <c r="C27" i="7"/>
  <c r="B27" i="7"/>
  <c r="G19" i="7"/>
  <c r="G71" i="12" l="1"/>
  <c r="D54" i="12"/>
  <c r="D50" i="12"/>
  <c r="D39" i="12"/>
  <c r="C9" i="24" l="1"/>
  <c r="C8" i="24" s="1"/>
  <c r="C20" i="24" s="1"/>
  <c r="G9" i="24"/>
  <c r="G5" i="24"/>
  <c r="H6" i="24"/>
  <c r="H9" i="24" l="1"/>
  <c r="H8" i="24" s="1"/>
  <c r="G8" i="24"/>
  <c r="G20" i="24" s="1"/>
  <c r="H5" i="24"/>
  <c r="H20" i="24" s="1"/>
  <c r="F5" i="24"/>
  <c r="F20" i="24" s="1"/>
  <c r="X9" i="18"/>
  <c r="X10" i="18"/>
  <c r="X12" i="18"/>
  <c r="X13" i="18"/>
  <c r="X15" i="18"/>
  <c r="X16" i="18"/>
  <c r="X17" i="18"/>
  <c r="X18" i="18"/>
  <c r="X19" i="18"/>
  <c r="X20" i="18"/>
  <c r="X22" i="18"/>
  <c r="X23" i="18"/>
  <c r="X26" i="18"/>
  <c r="X27" i="18"/>
  <c r="X29" i="18"/>
  <c r="X30" i="18"/>
  <c r="X8" i="18"/>
  <c r="W24" i="18"/>
  <c r="W11" i="18"/>
  <c r="W14" i="18" s="1"/>
  <c r="W21" i="18" s="1"/>
  <c r="W25" i="18" s="1"/>
  <c r="W28" i="18" s="1"/>
  <c r="I8" i="17"/>
  <c r="I9" i="17"/>
  <c r="I11" i="17"/>
  <c r="I12" i="17"/>
  <c r="I13" i="17"/>
  <c r="I15" i="17"/>
  <c r="I16" i="17"/>
  <c r="I17" i="17"/>
  <c r="I18" i="17"/>
  <c r="I19" i="17"/>
  <c r="I20" i="17"/>
  <c r="I21" i="17"/>
  <c r="I22" i="17"/>
  <c r="I24" i="17"/>
  <c r="I25" i="17"/>
  <c r="I27" i="17"/>
  <c r="I28" i="17"/>
  <c r="I29" i="17"/>
  <c r="I30" i="17"/>
  <c r="I31" i="17"/>
  <c r="I34" i="17"/>
  <c r="I35" i="17"/>
  <c r="I36" i="17"/>
  <c r="I37" i="17"/>
  <c r="I38" i="17"/>
  <c r="I39" i="17"/>
  <c r="I40" i="17"/>
  <c r="I43" i="17"/>
  <c r="I44" i="17"/>
  <c r="I46" i="17"/>
  <c r="I47" i="17"/>
  <c r="I49" i="17"/>
  <c r="I50" i="17"/>
  <c r="I52" i="17"/>
  <c r="I53" i="17"/>
  <c r="I55" i="17"/>
  <c r="I56" i="17"/>
  <c r="I58" i="17"/>
  <c r="I59" i="17"/>
  <c r="I60" i="17"/>
  <c r="I61" i="17"/>
  <c r="I62" i="17"/>
  <c r="I64" i="17"/>
  <c r="I65" i="17"/>
  <c r="I66" i="17"/>
  <c r="I67" i="17"/>
  <c r="I69" i="17"/>
  <c r="I72" i="17"/>
  <c r="I73" i="17"/>
  <c r="I74" i="17"/>
  <c r="I75" i="17"/>
  <c r="I76" i="17"/>
  <c r="I77" i="17"/>
  <c r="I78" i="17"/>
  <c r="I79" i="17"/>
  <c r="I80" i="17"/>
  <c r="I81" i="17"/>
  <c r="I82" i="17"/>
  <c r="I83" i="17"/>
  <c r="I84" i="17"/>
  <c r="I85" i="17"/>
  <c r="I87" i="17"/>
  <c r="I88" i="17"/>
  <c r="I89" i="17"/>
  <c r="I90" i="17"/>
  <c r="I91" i="17"/>
  <c r="I92" i="17"/>
  <c r="I93" i="17"/>
  <c r="I94" i="17"/>
  <c r="I95" i="17"/>
  <c r="I96" i="17"/>
  <c r="I97" i="17"/>
  <c r="I98" i="17"/>
  <c r="I99" i="17"/>
  <c r="I103" i="17"/>
  <c r="I104" i="17"/>
  <c r="I105" i="17"/>
  <c r="I106" i="17"/>
  <c r="I107" i="17"/>
  <c r="I108" i="17"/>
  <c r="I109" i="17"/>
  <c r="I110" i="17"/>
  <c r="I111" i="17"/>
  <c r="I112" i="17"/>
  <c r="I113" i="17"/>
  <c r="I115" i="17"/>
  <c r="I116" i="17"/>
  <c r="I117" i="17"/>
  <c r="I119" i="17"/>
  <c r="I120" i="17"/>
  <c r="G27" i="7" l="1"/>
  <c r="E118" i="17"/>
  <c r="I118" i="17" s="1"/>
  <c r="I102" i="17"/>
  <c r="E86" i="17"/>
  <c r="I86" i="17" s="1"/>
  <c r="E71" i="17"/>
  <c r="I71" i="17" s="1"/>
  <c r="E63" i="17"/>
  <c r="I63" i="17" s="1"/>
  <c r="E57" i="17"/>
  <c r="I57" i="17" s="1"/>
  <c r="E54" i="17"/>
  <c r="I54" i="17" s="1"/>
  <c r="E51" i="17"/>
  <c r="I51" i="17" s="1"/>
  <c r="E48" i="17"/>
  <c r="I48" i="17" s="1"/>
  <c r="E45" i="17"/>
  <c r="I45" i="17" s="1"/>
  <c r="E42" i="17"/>
  <c r="E33" i="17"/>
  <c r="I33" i="17" s="1"/>
  <c r="E26" i="17"/>
  <c r="I26" i="17" s="1"/>
  <c r="E23" i="17"/>
  <c r="I23" i="17" s="1"/>
  <c r="E14" i="17"/>
  <c r="I14" i="17" s="1"/>
  <c r="E10" i="17"/>
  <c r="I10" i="17" s="1"/>
  <c r="E7" i="17"/>
  <c r="E70" i="17" l="1"/>
  <c r="I70" i="17" s="1"/>
  <c r="E101" i="17"/>
  <c r="I114" i="17"/>
  <c r="H27" i="7"/>
  <c r="E6" i="17"/>
  <c r="I7" i="17"/>
  <c r="E41" i="17"/>
  <c r="I42" i="17"/>
  <c r="H122" i="17"/>
  <c r="I6" i="17" l="1"/>
  <c r="E32" i="17"/>
  <c r="I32" i="17" s="1"/>
  <c r="I41" i="17"/>
  <c r="E100" i="17"/>
  <c r="I101" i="17"/>
  <c r="D23" i="29"/>
  <c r="E30" i="29"/>
  <c r="I100" i="17" l="1"/>
  <c r="E121" i="17"/>
  <c r="I121" i="17" s="1"/>
  <c r="E68" i="17"/>
  <c r="I68" i="17" s="1"/>
  <c r="C30" i="29"/>
  <c r="C85" i="29"/>
  <c r="E17" i="13"/>
  <c r="D9" i="24" l="1"/>
  <c r="E9" i="24" l="1"/>
  <c r="E8" i="24" s="1"/>
  <c r="D8" i="24"/>
  <c r="D20" i="24" s="1"/>
  <c r="H122" i="5"/>
  <c r="I122" i="5"/>
  <c r="F39" i="17" l="1"/>
  <c r="F38" i="17"/>
  <c r="E6" i="24" l="1"/>
  <c r="D92" i="12" l="1"/>
  <c r="E71" i="12"/>
  <c r="C13" i="21" l="1"/>
  <c r="C14" i="21" s="1"/>
  <c r="C90" i="6" l="1"/>
  <c r="B90" i="6" l="1"/>
  <c r="B64" i="6"/>
  <c r="C39" i="12" l="1"/>
  <c r="C57" i="6"/>
  <c r="C52" i="6"/>
  <c r="G24" i="18" l="1"/>
  <c r="E85" i="29" l="1"/>
  <c r="F57" i="13" s="1"/>
  <c r="E73" i="13"/>
  <c r="E72" i="13"/>
  <c r="E61" i="13"/>
  <c r="E70" i="13" l="1"/>
  <c r="B8" i="6" l="1"/>
  <c r="F7" i="30" l="1"/>
  <c r="C8" i="30"/>
  <c r="D8" i="30"/>
  <c r="F5" i="30"/>
  <c r="E69" i="13"/>
  <c r="E109" i="29"/>
  <c r="F52" i="13" s="1"/>
  <c r="G5" i="11"/>
  <c r="I5" i="11" s="1"/>
  <c r="H4" i="11"/>
  <c r="U26" i="18"/>
  <c r="U23" i="18"/>
  <c r="U22" i="18"/>
  <c r="U20" i="18"/>
  <c r="U15" i="18"/>
  <c r="U12" i="18"/>
  <c r="U8" i="18"/>
  <c r="F85" i="29" l="1"/>
  <c r="G69" i="13" s="1"/>
  <c r="F69" i="13"/>
  <c r="U24" i="18"/>
  <c r="G7" i="30"/>
  <c r="E8" i="30"/>
  <c r="I4" i="11"/>
  <c r="F6" i="30"/>
  <c r="F93" i="29" l="1"/>
  <c r="D21" i="24"/>
  <c r="F8" i="30"/>
  <c r="F9" i="30" s="1"/>
  <c r="G6" i="30"/>
  <c r="E5" i="24"/>
  <c r="E20" i="24" s="1"/>
  <c r="G127" i="5"/>
  <c r="F127" i="5"/>
  <c r="E127" i="5"/>
  <c r="D127" i="5"/>
  <c r="G123" i="5"/>
  <c r="F123" i="5"/>
  <c r="E123" i="5"/>
  <c r="D123" i="5"/>
  <c r="F93" i="17"/>
  <c r="D131" i="5" l="1"/>
  <c r="E131" i="5"/>
  <c r="F131" i="5"/>
  <c r="F132" i="5" l="1"/>
  <c r="F20" i="17"/>
  <c r="H52" i="29" l="1"/>
  <c r="H45" i="29"/>
  <c r="F25" i="29"/>
  <c r="F18" i="29"/>
  <c r="E121" i="29" l="1"/>
  <c r="D121" i="29"/>
  <c r="C121" i="29"/>
  <c r="E93" i="29"/>
  <c r="D93" i="29"/>
  <c r="C93" i="29"/>
  <c r="G58" i="29"/>
  <c r="F58" i="29"/>
  <c r="E58" i="29"/>
  <c r="D58" i="29"/>
  <c r="C58" i="29"/>
  <c r="H57" i="29"/>
  <c r="H56" i="29"/>
  <c r="H54" i="29"/>
  <c r="H53" i="29"/>
  <c r="H51" i="29"/>
  <c r="H50" i="29"/>
  <c r="H49" i="29"/>
  <c r="H48" i="29"/>
  <c r="H47" i="29"/>
  <c r="H46" i="29"/>
  <c r="F17" i="13" s="1"/>
  <c r="H44" i="29"/>
  <c r="H43" i="29"/>
  <c r="H42" i="29"/>
  <c r="H41" i="29"/>
  <c r="H40" i="29"/>
  <c r="H39" i="29"/>
  <c r="H38" i="29"/>
  <c r="H37" i="29"/>
  <c r="H36" i="29"/>
  <c r="E31" i="29"/>
  <c r="D31" i="29"/>
  <c r="C31" i="29"/>
  <c r="F30" i="29"/>
  <c r="F13" i="13" s="1"/>
  <c r="F29" i="29"/>
  <c r="F20" i="13" s="1"/>
  <c r="F27" i="29"/>
  <c r="F26" i="29"/>
  <c r="F24" i="29"/>
  <c r="F23" i="29"/>
  <c r="F5" i="13" s="1"/>
  <c r="F22" i="29"/>
  <c r="F21" i="29"/>
  <c r="F20" i="29"/>
  <c r="F19" i="29"/>
  <c r="F17" i="29"/>
  <c r="F16" i="29"/>
  <c r="F15" i="29"/>
  <c r="F14" i="29"/>
  <c r="F13" i="29"/>
  <c r="F12" i="29"/>
  <c r="F11" i="29"/>
  <c r="F10" i="29"/>
  <c r="F9" i="29"/>
  <c r="H58" i="29" l="1"/>
  <c r="C122" i="29"/>
  <c r="C94" i="29"/>
  <c r="H63" i="29"/>
  <c r="F31" i="29"/>
  <c r="F32" i="29" s="1"/>
  <c r="J7" i="4"/>
  <c r="G67" i="7"/>
  <c r="B70" i="7"/>
  <c r="E83" i="12"/>
  <c r="D83" i="12"/>
  <c r="E7" i="12"/>
  <c r="E24" i="12" s="1"/>
  <c r="E25" i="12" s="1"/>
  <c r="G7" i="12"/>
  <c r="H7" i="12"/>
  <c r="H24" i="12" s="1"/>
  <c r="H25" i="12" s="1"/>
  <c r="D7" i="12"/>
  <c r="C20" i="5"/>
  <c r="C21" i="5" s="1"/>
  <c r="D20" i="5"/>
  <c r="D21" i="5" s="1"/>
  <c r="E13" i="19"/>
  <c r="D7" i="17"/>
  <c r="C43" i="7"/>
  <c r="C75" i="6"/>
  <c r="C81" i="6" s="1"/>
  <c r="C70" i="6"/>
  <c r="C74" i="6" s="1"/>
  <c r="B70" i="6"/>
  <c r="B74" i="6" s="1"/>
  <c r="U11" i="18"/>
  <c r="U14" i="18" s="1"/>
  <c r="U21" i="18" s="1"/>
  <c r="T24" i="18"/>
  <c r="X24" i="18" s="1"/>
  <c r="T11" i="18"/>
  <c r="S24" i="18"/>
  <c r="S11" i="18"/>
  <c r="S14" i="18" s="1"/>
  <c r="S21" i="18" s="1"/>
  <c r="R24" i="18"/>
  <c r="R11" i="18"/>
  <c r="R14" i="18" s="1"/>
  <c r="R21" i="18" s="1"/>
  <c r="Q24" i="18"/>
  <c r="Q11" i="18"/>
  <c r="Q14" i="18" s="1"/>
  <c r="Q21" i="18" s="1"/>
  <c r="O24" i="18"/>
  <c r="O14" i="18"/>
  <c r="O21" i="18" s="1"/>
  <c r="C15" i="25"/>
  <c r="C16" i="25" s="1"/>
  <c r="B14" i="4"/>
  <c r="F77" i="7"/>
  <c r="E77" i="7"/>
  <c r="D77" i="7"/>
  <c r="C77" i="7"/>
  <c r="B77" i="7"/>
  <c r="B43" i="7"/>
  <c r="B24" i="7"/>
  <c r="B13" i="7"/>
  <c r="B66" i="6"/>
  <c r="B67" i="6" s="1"/>
  <c r="B58" i="6"/>
  <c r="B53" i="6"/>
  <c r="B37" i="6"/>
  <c r="B45" i="6" s="1"/>
  <c r="B46" i="6" s="1"/>
  <c r="E35" i="6"/>
  <c r="D35" i="6"/>
  <c r="B14" i="6"/>
  <c r="B17" i="6" s="1"/>
  <c r="B25" i="6"/>
  <c r="B31" i="6" s="1"/>
  <c r="B32" i="6" s="1"/>
  <c r="F7" i="17" l="1"/>
  <c r="B59" i="6"/>
  <c r="T14" i="18"/>
  <c r="X11" i="18"/>
  <c r="S25" i="18"/>
  <c r="S28" i="18" s="1"/>
  <c r="O25" i="18"/>
  <c r="O28" i="18" s="1"/>
  <c r="R25" i="18"/>
  <c r="R28" i="18" s="1"/>
  <c r="U25" i="18"/>
  <c r="U28" i="18" s="1"/>
  <c r="Q25" i="18"/>
  <c r="Q28" i="18" s="1"/>
  <c r="C82" i="6"/>
  <c r="C123" i="5"/>
  <c r="T21" i="18" l="1"/>
  <c r="X14" i="18"/>
  <c r="C14" i="4"/>
  <c r="C15" i="4" s="1"/>
  <c r="D14" i="4"/>
  <c r="D17" i="4" s="1"/>
  <c r="E14" i="4"/>
  <c r="E17" i="4" s="1"/>
  <c r="B53" i="7"/>
  <c r="B57" i="7" s="1"/>
  <c r="B56" i="7"/>
  <c r="B80" i="7"/>
  <c r="B81" i="7"/>
  <c r="F24" i="18"/>
  <c r="D118" i="17"/>
  <c r="D86" i="17"/>
  <c r="D71" i="17"/>
  <c r="F71" i="17" s="1"/>
  <c r="D63" i="17"/>
  <c r="D19" i="19" s="1"/>
  <c r="D57" i="17"/>
  <c r="D54" i="17"/>
  <c r="D51" i="17"/>
  <c r="D48" i="17"/>
  <c r="D45" i="17"/>
  <c r="D42" i="17"/>
  <c r="D33" i="17"/>
  <c r="D26" i="17"/>
  <c r="D10" i="17"/>
  <c r="D14" i="17"/>
  <c r="F14" i="17" s="1"/>
  <c r="E44" i="19"/>
  <c r="D6" i="17" l="1"/>
  <c r="B60" i="6"/>
  <c r="H24" i="18"/>
  <c r="X21" i="18"/>
  <c r="T25" i="18"/>
  <c r="F33" i="17"/>
  <c r="F23" i="17"/>
  <c r="F26" i="17"/>
  <c r="F86" i="17"/>
  <c r="D70" i="17"/>
  <c r="E15" i="4"/>
  <c r="C17" i="4"/>
  <c r="C25" i="4" s="1"/>
  <c r="C26" i="4" s="1"/>
  <c r="B15" i="4"/>
  <c r="D15" i="4"/>
  <c r="B17" i="4"/>
  <c r="B25" i="4" s="1"/>
  <c r="B26" i="4" s="1"/>
  <c r="B28" i="7"/>
  <c r="D41" i="17"/>
  <c r="D32" i="17" s="1"/>
  <c r="T28" i="18" l="1"/>
  <c r="X28" i="18" s="1"/>
  <c r="X25" i="18"/>
  <c r="D68" i="17"/>
  <c r="H92" i="12"/>
  <c r="H93" i="12"/>
  <c r="H95" i="12"/>
  <c r="H96" i="12"/>
  <c r="G94" i="12"/>
  <c r="G91" i="12"/>
  <c r="E80" i="12"/>
  <c r="D53" i="12"/>
  <c r="G90" i="12" s="1"/>
  <c r="C53" i="12"/>
  <c r="D49" i="12"/>
  <c r="C49" i="12"/>
  <c r="D163" i="5"/>
  <c r="D164" i="5" s="1"/>
  <c r="C163" i="5"/>
  <c r="C164" i="5" s="1"/>
  <c r="D140" i="5"/>
  <c r="D141" i="5" s="1"/>
  <c r="C140" i="5"/>
  <c r="C141" i="5" s="1"/>
  <c r="E122" i="17" l="1"/>
  <c r="C57" i="12"/>
  <c r="E79" i="12"/>
  <c r="E86" i="12" s="1"/>
  <c r="E87" i="12" s="1"/>
  <c r="D57" i="12"/>
  <c r="G97" i="12"/>
  <c r="G98" i="12" s="1"/>
  <c r="G21" i="24" l="1"/>
  <c r="J12" i="4"/>
  <c r="G48" i="7"/>
  <c r="H48" i="7" s="1"/>
  <c r="G36" i="7"/>
  <c r="H36" i="7" s="1"/>
  <c r="G18" i="7"/>
  <c r="H18" i="7" s="1"/>
  <c r="G6" i="7"/>
  <c r="H6" i="7" s="1"/>
  <c r="C25" i="6"/>
  <c r="D176" i="5"/>
  <c r="C176" i="5"/>
  <c r="C169" i="5"/>
  <c r="C31" i="6" l="1"/>
  <c r="C32" i="6" s="1"/>
  <c r="E75" i="12"/>
  <c r="E76" i="12" s="1"/>
  <c r="D215" i="5"/>
  <c r="D220" i="5"/>
  <c r="D169" i="5"/>
  <c r="F11" i="18"/>
  <c r="H11" i="18" s="1"/>
  <c r="J9" i="4"/>
  <c r="J8" i="4"/>
  <c r="D13" i="21"/>
  <c r="D14" i="21" s="1"/>
  <c r="C20" i="20"/>
  <c r="D19" i="20"/>
  <c r="D20" i="20" s="1"/>
  <c r="J10" i="4"/>
  <c r="J11" i="4"/>
  <c r="J13" i="4"/>
  <c r="F14" i="4"/>
  <c r="G14" i="4"/>
  <c r="G17" i="4" s="1"/>
  <c r="G25" i="4" s="1"/>
  <c r="G26" i="4" s="1"/>
  <c r="H14" i="4"/>
  <c r="H17" i="4" s="1"/>
  <c r="H25" i="4" s="1"/>
  <c r="H26" i="4" s="1"/>
  <c r="I14" i="4"/>
  <c r="K14" i="4"/>
  <c r="J18" i="4"/>
  <c r="J21" i="4"/>
  <c r="J22" i="4"/>
  <c r="D25" i="4"/>
  <c r="D26" i="4" s="1"/>
  <c r="E25" i="4"/>
  <c r="E26" i="4" s="1"/>
  <c r="G7" i="7"/>
  <c r="G8" i="7"/>
  <c r="G9" i="7"/>
  <c r="G10" i="7"/>
  <c r="G11" i="7"/>
  <c r="G12" i="7"/>
  <c r="C13" i="7"/>
  <c r="D13" i="7"/>
  <c r="E13" i="7"/>
  <c r="F13" i="7"/>
  <c r="G15" i="7"/>
  <c r="G20" i="7"/>
  <c r="G21" i="7"/>
  <c r="G22" i="7"/>
  <c r="G23" i="7"/>
  <c r="C24" i="7"/>
  <c r="D24" i="7"/>
  <c r="E24" i="7"/>
  <c r="F24" i="7"/>
  <c r="G25" i="7"/>
  <c r="G37" i="7"/>
  <c r="G38" i="7"/>
  <c r="G39" i="7"/>
  <c r="G40" i="7"/>
  <c r="G41" i="7"/>
  <c r="G42" i="7"/>
  <c r="D43" i="7"/>
  <c r="E43" i="7"/>
  <c r="F43" i="7"/>
  <c r="G44" i="7"/>
  <c r="G45" i="7"/>
  <c r="G49" i="7"/>
  <c r="G50" i="7"/>
  <c r="G51" i="7"/>
  <c r="G52" i="7"/>
  <c r="C53" i="7"/>
  <c r="D53" i="7"/>
  <c r="E53" i="7"/>
  <c r="F53" i="7"/>
  <c r="G54" i="7"/>
  <c r="G55" i="7"/>
  <c r="C56" i="7"/>
  <c r="D56" i="7"/>
  <c r="E56" i="7"/>
  <c r="F56" i="7"/>
  <c r="G64" i="7"/>
  <c r="H64" i="7" s="1"/>
  <c r="G65" i="7"/>
  <c r="G68" i="7"/>
  <c r="G69" i="7"/>
  <c r="C70" i="7"/>
  <c r="D70" i="7"/>
  <c r="E70" i="7"/>
  <c r="E81" i="7" s="1"/>
  <c r="F70" i="7"/>
  <c r="G71" i="7"/>
  <c r="G73" i="7"/>
  <c r="H73" i="7" s="1"/>
  <c r="G74" i="7"/>
  <c r="G75" i="7"/>
  <c r="G76" i="7"/>
  <c r="G78" i="7"/>
  <c r="G79" i="7"/>
  <c r="C80" i="7"/>
  <c r="D80" i="7"/>
  <c r="E80" i="7"/>
  <c r="F80" i="7"/>
  <c r="C14" i="6"/>
  <c r="C8" i="6"/>
  <c r="C53" i="6"/>
  <c r="C58" i="6"/>
  <c r="D16" i="12"/>
  <c r="G16" i="12"/>
  <c r="D20" i="12"/>
  <c r="G20" i="12"/>
  <c r="C35" i="12"/>
  <c r="D35" i="12"/>
  <c r="D36" i="12" s="1"/>
  <c r="E35" i="12"/>
  <c r="F35" i="12"/>
  <c r="G35" i="12"/>
  <c r="G36" i="12" s="1"/>
  <c r="H35" i="12"/>
  <c r="C38" i="12"/>
  <c r="C46" i="12" s="1"/>
  <c r="D38" i="12"/>
  <c r="C42" i="12"/>
  <c r="D42" i="12"/>
  <c r="F90" i="12" s="1"/>
  <c r="D65" i="12"/>
  <c r="E65" i="12"/>
  <c r="E66" i="12" s="1"/>
  <c r="F65" i="12"/>
  <c r="G65" i="12"/>
  <c r="G66" i="12" s="1"/>
  <c r="D75" i="12"/>
  <c r="F75" i="12"/>
  <c r="G75" i="12"/>
  <c r="C80" i="12"/>
  <c r="D80" i="12"/>
  <c r="C83" i="12"/>
  <c r="C91" i="12"/>
  <c r="D91" i="12"/>
  <c r="E91" i="12"/>
  <c r="F91" i="12"/>
  <c r="C94" i="12"/>
  <c r="E94" i="12"/>
  <c r="F94" i="12"/>
  <c r="C9" i="5"/>
  <c r="C10" i="5" s="1"/>
  <c r="D9" i="5"/>
  <c r="D10" i="5" s="1"/>
  <c r="C29" i="5"/>
  <c r="C30" i="5" s="1"/>
  <c r="D29" i="5"/>
  <c r="D30" i="5" s="1"/>
  <c r="C38" i="5"/>
  <c r="C39" i="5" s="1"/>
  <c r="D38" i="5"/>
  <c r="D39" i="5" s="1"/>
  <c r="C48" i="5"/>
  <c r="C50" i="5" s="1"/>
  <c r="C51" i="5" s="1"/>
  <c r="D48" i="5"/>
  <c r="D50" i="5" s="1"/>
  <c r="D51" i="5" s="1"/>
  <c r="C53" i="5"/>
  <c r="C56" i="5" s="1"/>
  <c r="C57" i="5" s="1"/>
  <c r="C66" i="5"/>
  <c r="C67" i="5" s="1"/>
  <c r="D66" i="5"/>
  <c r="D67" i="5" s="1"/>
  <c r="C83" i="5"/>
  <c r="C84" i="5" s="1"/>
  <c r="D83" i="5"/>
  <c r="C94" i="5"/>
  <c r="C99" i="5" s="1"/>
  <c r="D94" i="5"/>
  <c r="D99" i="5" s="1"/>
  <c r="C101" i="5"/>
  <c r="C106" i="5" s="1"/>
  <c r="D101" i="5"/>
  <c r="D106" i="5" s="1"/>
  <c r="C111" i="5"/>
  <c r="D111" i="5"/>
  <c r="C114" i="5"/>
  <c r="D114" i="5"/>
  <c r="G122" i="5"/>
  <c r="G131" i="5" s="1"/>
  <c r="C127" i="5"/>
  <c r="C151" i="5"/>
  <c r="C152" i="5" s="1"/>
  <c r="D151" i="5"/>
  <c r="D152" i="5" s="1"/>
  <c r="C179" i="5"/>
  <c r="C180" i="5" s="1"/>
  <c r="C184" i="5"/>
  <c r="D184" i="5"/>
  <c r="C194" i="5"/>
  <c r="D194" i="5"/>
  <c r="C202" i="5"/>
  <c r="D202" i="5"/>
  <c r="C206" i="5"/>
  <c r="D206" i="5"/>
  <c r="C215" i="5"/>
  <c r="C220" i="5"/>
  <c r="D34" i="19"/>
  <c r="D42" i="19"/>
  <c r="C66" i="6"/>
  <c r="C67" i="6" s="1"/>
  <c r="C59" i="6" l="1"/>
  <c r="C60" i="6" s="1"/>
  <c r="D179" i="5"/>
  <c r="D180" i="5" s="1"/>
  <c r="G76" i="12"/>
  <c r="D90" i="12"/>
  <c r="D84" i="5"/>
  <c r="C86" i="5"/>
  <c r="C90" i="5" s="1"/>
  <c r="G24" i="7"/>
  <c r="H24" i="7" s="1"/>
  <c r="D225" i="5"/>
  <c r="D226" i="5" s="1"/>
  <c r="H15" i="4"/>
  <c r="D24" i="12"/>
  <c r="D210" i="5"/>
  <c r="D211" i="5" s="1"/>
  <c r="G80" i="7"/>
  <c r="H80" i="7" s="1"/>
  <c r="D79" i="12"/>
  <c r="D86" i="12" s="1"/>
  <c r="D87" i="12" s="1"/>
  <c r="D46" i="12"/>
  <c r="G15" i="4"/>
  <c r="E57" i="7"/>
  <c r="F14" i="18"/>
  <c r="H14" i="18" s="1"/>
  <c r="B18" i="6"/>
  <c r="F15" i="4"/>
  <c r="F17" i="4"/>
  <c r="F25" i="4" s="1"/>
  <c r="F26" i="4" s="1"/>
  <c r="G77" i="7"/>
  <c r="H77" i="7" s="1"/>
  <c r="K17" i="4"/>
  <c r="K25" i="4" s="1"/>
  <c r="K26" i="4" s="1"/>
  <c r="K15" i="4"/>
  <c r="I15" i="4"/>
  <c r="I17" i="4"/>
  <c r="F97" i="12"/>
  <c r="F98" i="12" s="1"/>
  <c r="H91" i="12"/>
  <c r="C117" i="5"/>
  <c r="C118" i="5" s="1"/>
  <c r="C210" i="5"/>
  <c r="C211" i="5" s="1"/>
  <c r="D117" i="5"/>
  <c r="D118" i="5" s="1"/>
  <c r="D57" i="7"/>
  <c r="F57" i="7"/>
  <c r="D28" i="7"/>
  <c r="E28" i="7"/>
  <c r="F28" i="7"/>
  <c r="C225" i="5"/>
  <c r="C226" i="5" s="1"/>
  <c r="C197" i="5"/>
  <c r="C198" i="5" s="1"/>
  <c r="C131" i="5"/>
  <c r="C132" i="5" s="1"/>
  <c r="G11" i="18"/>
  <c r="G14" i="18" s="1"/>
  <c r="G21" i="18" s="1"/>
  <c r="G25" i="18" s="1"/>
  <c r="C17" i="6"/>
  <c r="F81" i="7"/>
  <c r="G43" i="7"/>
  <c r="H43" i="7" s="1"/>
  <c r="J14" i="4"/>
  <c r="J15" i="4" s="1"/>
  <c r="C105" i="5"/>
  <c r="C107" i="5" s="1"/>
  <c r="D94" i="12"/>
  <c r="H94" i="12" s="1"/>
  <c r="D25" i="12"/>
  <c r="C37" i="6"/>
  <c r="C45" i="6" s="1"/>
  <c r="C46" i="6" s="1"/>
  <c r="C57" i="7"/>
  <c r="G24" i="12"/>
  <c r="G25" i="12" s="1"/>
  <c r="D81" i="7"/>
  <c r="G13" i="7"/>
  <c r="H13" i="7" s="1"/>
  <c r="D197" i="5"/>
  <c r="D198" i="5" s="1"/>
  <c r="C81" i="7"/>
  <c r="G56" i="7"/>
  <c r="H56" i="7" s="1"/>
  <c r="C90" i="12"/>
  <c r="C28" i="7"/>
  <c r="E90" i="12"/>
  <c r="E97" i="12" s="1"/>
  <c r="E98" i="12" s="1"/>
  <c r="G70" i="7"/>
  <c r="H70" i="7" s="1"/>
  <c r="D105" i="5"/>
  <c r="D107" i="5" s="1"/>
  <c r="G53" i="7"/>
  <c r="H53" i="7" s="1"/>
  <c r="C91" i="5" l="1"/>
  <c r="G132" i="5"/>
  <c r="G28" i="18"/>
  <c r="I19" i="4" s="1"/>
  <c r="I25" i="4" s="1"/>
  <c r="D7" i="19"/>
  <c r="D15" i="19" s="1"/>
  <c r="D25" i="19" s="1"/>
  <c r="G57" i="7"/>
  <c r="G58" i="7" s="1"/>
  <c r="F21" i="18"/>
  <c r="H21" i="18" s="1"/>
  <c r="G81" i="7"/>
  <c r="G82" i="7" s="1"/>
  <c r="J17" i="4"/>
  <c r="H90" i="12"/>
  <c r="C18" i="6"/>
  <c r="D97" i="12"/>
  <c r="G28" i="7"/>
  <c r="G30" i="7" s="1"/>
  <c r="C79" i="12"/>
  <c r="C86" i="12" s="1"/>
  <c r="C87" i="12" s="1"/>
  <c r="C97" i="12"/>
  <c r="D43" i="19" l="1"/>
  <c r="D46" i="19" s="1"/>
  <c r="D47" i="19" s="1"/>
  <c r="F25" i="18"/>
  <c r="D98" i="12"/>
  <c r="H97" i="12"/>
  <c r="C98" i="12"/>
  <c r="E7" i="19"/>
  <c r="F28" i="18" l="1"/>
  <c r="J19" i="4"/>
  <c r="J25" i="4" s="1"/>
  <c r="B75" i="6" l="1"/>
  <c r="B82" i="6" s="1"/>
  <c r="D101" i="17" l="1"/>
  <c r="I26" i="4"/>
  <c r="B81" i="6"/>
  <c r="D100" i="17" l="1"/>
  <c r="D121" i="17" s="1"/>
  <c r="D122" i="17" s="1"/>
  <c r="J2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Dieu Lynh</author>
  </authors>
  <commentList>
    <comment ref="B13" authorId="0" shapeId="0" xr:uid="{00000000-0006-0000-0000-000001000000}">
      <text>
        <r>
          <rPr>
            <b/>
            <sz val="9"/>
            <color indexed="81"/>
            <rFont val="Tahoma"/>
            <family val="2"/>
          </rPr>
          <t>Dieu Lynh:</t>
        </r>
        <r>
          <rPr>
            <sz val="9"/>
            <color indexed="81"/>
            <rFont val="Tahoma"/>
            <family val="2"/>
          </rPr>
          <t xml:space="preserve">
Ngầm bỏ qua mua vào treo Chi phí chờ phân bổ vì thường không trọng yếu và thời gian phân bổ cũng ngắn. Còn mua còn tồn kho thì sẽ có loại trừ riêng ở BC Mục 3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My PC</author>
  </authors>
  <commentList>
    <comment ref="E10" authorId="0" shapeId="0" xr:uid="{00000000-0006-0000-0C00-000001000000}">
      <text>
        <r>
          <rPr>
            <b/>
            <sz val="9"/>
            <color indexed="81"/>
            <rFont val="Tahoma"/>
            <family val="2"/>
          </rPr>
          <t>My PC:</t>
        </r>
        <r>
          <rPr>
            <sz val="9"/>
            <color indexed="81"/>
            <rFont val="Tahoma"/>
            <family val="2"/>
          </rPr>
          <t xml:space="preserve">
Doanh thu cho Hợp đồng DCS của MHP</t>
        </r>
      </text>
    </comment>
    <comment ref="E11" authorId="0" shapeId="0" xr:uid="{00000000-0006-0000-0C00-000002000000}">
      <text>
        <r>
          <rPr>
            <b/>
            <sz val="9"/>
            <color indexed="81"/>
            <rFont val="Tahoma"/>
            <family val="2"/>
          </rPr>
          <t>My PC:</t>
        </r>
        <r>
          <rPr>
            <sz val="9"/>
            <color indexed="81"/>
            <rFont val="Tahoma"/>
            <family val="2"/>
          </rPr>
          <t xml:space="preserve">
Giá vốn cho hợp đồng DCS của MHP</t>
        </r>
      </text>
    </comment>
    <comment ref="E18" authorId="0" shapeId="0" xr:uid="{00000000-0006-0000-0C00-000003000000}">
      <text>
        <r>
          <rPr>
            <b/>
            <sz val="9"/>
            <color indexed="81"/>
            <rFont val="Tahoma"/>
            <family val="2"/>
          </rPr>
          <t>My PC:</t>
        </r>
        <r>
          <rPr>
            <sz val="9"/>
            <color indexed="81"/>
            <rFont val="Tahoma"/>
            <family val="2"/>
          </rPr>
          <t xml:space="preserve">
Thù lao HĐTQ: 3 người*6tr*3 tháng=54 triệu
Thù lao BKS: 1người *6tr*3 tháng+1 người*5tr*3 tháng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Dieu Lynh</author>
  </authors>
  <commentList>
    <comment ref="C17" authorId="0" shapeId="0" xr:uid="{00000000-0006-0000-0100-000001000000}">
      <text>
        <r>
          <rPr>
            <b/>
            <sz val="9"/>
            <color indexed="81"/>
            <rFont val="Tahoma"/>
            <family val="2"/>
          </rPr>
          <t>Dieu Lynh:</t>
        </r>
        <r>
          <rPr>
            <sz val="9"/>
            <color indexed="81"/>
            <rFont val="Tahoma"/>
            <family val="2"/>
          </rPr>
          <t xml:space="preserve">
Trong sheet  giao dịch nội bộ  lên số liệu với Cụm REESE bao gồm các con của REESE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My PC</author>
  </authors>
  <commentList>
    <comment ref="E9" authorId="0" shapeId="0" xr:uid="{00000000-0006-0000-0400-000001000000}">
      <text>
        <r>
          <rPr>
            <b/>
            <sz val="9"/>
            <color indexed="81"/>
            <rFont val="Tahoma"/>
            <family val="2"/>
          </rPr>
          <t>My PC:</t>
        </r>
        <r>
          <rPr>
            <sz val="9"/>
            <color indexed="81"/>
            <rFont val="Tahoma"/>
            <family val="2"/>
          </rPr>
          <t xml:space="preserve">
loại khỏi chỉ tiêu này số khấu hao năm trong TSCĐ đã hình thành từ Quỹ khen thưởng phúc lợi</t>
        </r>
      </text>
    </comment>
    <comment ref="D23" authorId="0" shapeId="0" xr:uid="{00000000-0006-0000-0400-000002000000}">
      <text>
        <r>
          <rPr>
            <b/>
            <sz val="9"/>
            <color indexed="81"/>
            <rFont val="Tahoma"/>
            <family val="2"/>
          </rPr>
          <t>My PC:</t>
        </r>
        <r>
          <rPr>
            <sz val="9"/>
            <color indexed="81"/>
            <rFont val="Tahoma"/>
            <family val="2"/>
          </rPr>
          <t xml:space="preserve">
Genco3 thưởng</t>
        </r>
      </text>
    </comment>
    <comment ref="D24" authorId="0" shapeId="0" xr:uid="{00000000-0006-0000-0400-000003000000}">
      <text>
        <r>
          <rPr>
            <b/>
            <sz val="9"/>
            <color indexed="81"/>
            <rFont val="Tahoma"/>
            <family val="2"/>
          </rPr>
          <t>My PC:</t>
        </r>
        <r>
          <rPr>
            <sz val="9"/>
            <color indexed="81"/>
            <rFont val="Tahoma"/>
            <family val="2"/>
          </rPr>
          <t xml:space="preserve">
Đối ứng 353 với 111, 112, </t>
        </r>
      </text>
    </comment>
    <comment ref="D29" authorId="0" shapeId="0" xr:uid="{00000000-0006-0000-0400-000004000000}">
      <text>
        <r>
          <rPr>
            <b/>
            <sz val="9"/>
            <color indexed="81"/>
            <rFont val="Tahoma"/>
            <family val="2"/>
          </rPr>
          <t>My PC:</t>
        </r>
        <r>
          <rPr>
            <sz val="9"/>
            <color indexed="81"/>
            <rFont val="Tahoma"/>
            <family val="2"/>
          </rPr>
          <t xml:space="preserve">
Đối ứng N1288,1283/C112</t>
        </r>
      </text>
    </comment>
    <comment ref="D30" authorId="0" shapeId="0" xr:uid="{00000000-0006-0000-0400-000005000000}">
      <text>
        <r>
          <rPr>
            <b/>
            <sz val="9"/>
            <color indexed="81"/>
            <rFont val="Tahoma"/>
            <family val="2"/>
          </rPr>
          <t>My PC:</t>
        </r>
        <r>
          <rPr>
            <sz val="9"/>
            <color indexed="81"/>
            <rFont val="Tahoma"/>
            <family val="2"/>
          </rPr>
          <t xml:space="preserve">
đối ứng: N112/C1288,1283
MHP Trả: 22,4 tỷ
Còn lại tiền gửi bên 1288</t>
        </r>
      </text>
    </comment>
    <comment ref="D33" authorId="0" shapeId="0" xr:uid="{00000000-0006-0000-0400-000006000000}">
      <text>
        <r>
          <rPr>
            <b/>
            <sz val="9"/>
            <color indexed="81"/>
            <rFont val="Tahoma"/>
            <family val="2"/>
          </rPr>
          <t>My PC:</t>
        </r>
        <r>
          <rPr>
            <sz val="9"/>
            <color indexed="81"/>
            <rFont val="Tahoma"/>
            <family val="2"/>
          </rPr>
          <t xml:space="preserve">
Lãi KKH 515 đối ứng 112:
Cổ tức MHP trả(8,47% VĐL+8%VĐL)+Cổ tức HND (9.85%)+Cổ tức thái An (2,5%): 
Lãi tiền gửi đối ứng 138 với 112:
Lãi Cho MHP vay</t>
        </r>
      </text>
    </comment>
    <comment ref="D41" authorId="0" shapeId="0" xr:uid="{00000000-0006-0000-0400-000007000000}">
      <text>
        <r>
          <rPr>
            <b/>
            <sz val="9"/>
            <color indexed="81"/>
            <rFont val="Tahoma"/>
            <family val="2"/>
          </rPr>
          <t>My PC:</t>
        </r>
        <r>
          <rPr>
            <sz val="9"/>
            <color indexed="81"/>
            <rFont val="Tahoma"/>
            <family val="2"/>
          </rPr>
          <t xml:space="preserve">
Cổ tức còn lại đợt 2 năm 2022 (15% VĐL)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Oanh</author>
    <author>My PC</author>
  </authors>
  <commentList>
    <comment ref="D5" authorId="0" shapeId="0" xr:uid="{00000000-0006-0000-0500-000001000000}">
      <text>
        <r>
          <rPr>
            <b/>
            <sz val="8"/>
            <color indexed="81"/>
            <rFont val="VNI-Times"/>
          </rPr>
          <t>So lieu dau nam phai duoc doi chieu dung voi so duoc kiem toan.</t>
        </r>
        <r>
          <rPr>
            <sz val="8"/>
            <color indexed="81"/>
            <rFont val="Tahoma"/>
            <family val="2"/>
          </rPr>
          <t xml:space="preserve">
</t>
        </r>
      </text>
    </comment>
    <comment ref="D13" authorId="0" shapeId="0" xr:uid="{00000000-0006-0000-0500-000002000000}">
      <text>
        <r>
          <rPr>
            <b/>
            <sz val="8"/>
            <color indexed="81"/>
            <rFont val="VNI-Times"/>
          </rPr>
          <t>So lieu dau nam phai duoc doi chieu dung voi so duoc kiem toan.</t>
        </r>
        <r>
          <rPr>
            <sz val="8"/>
            <color indexed="81"/>
            <rFont val="Tahoma"/>
            <family val="2"/>
          </rPr>
          <t xml:space="preserve">
</t>
        </r>
      </text>
    </comment>
    <comment ref="C16" authorId="1" shapeId="0" xr:uid="{00000000-0006-0000-0500-000003000000}">
      <text>
        <r>
          <rPr>
            <b/>
            <sz val="9"/>
            <color indexed="81"/>
            <rFont val="Tahoma"/>
            <family val="2"/>
          </rPr>
          <t>My PC:</t>
        </r>
        <r>
          <rPr>
            <sz val="9"/>
            <color indexed="81"/>
            <rFont val="Tahoma"/>
            <family val="2"/>
          </rPr>
          <t xml:space="preserve">
4% cổ tức HND</t>
        </r>
      </text>
    </comment>
    <comment ref="C17" authorId="1" shapeId="0" xr:uid="{00000000-0006-0000-0500-000004000000}">
      <text>
        <r>
          <rPr>
            <b/>
            <sz val="9"/>
            <color indexed="81"/>
            <rFont val="Tahoma"/>
            <family val="2"/>
          </rPr>
          <t>My PC:</t>
        </r>
        <r>
          <rPr>
            <sz val="9"/>
            <color indexed="81"/>
            <rFont val="Tahoma"/>
            <family val="2"/>
          </rPr>
          <t xml:space="preserve">
Thuế TNCN 2023: 115 triệu
Ủng Hộ đoàn viên hoàn cảnh đặc biêt: 18 triệu
Tạm ứng: 0
Phí khám sức khỏe làm thêm cho NLĐ: 40tr</t>
        </r>
      </text>
    </comment>
    <comment ref="C19" authorId="1" shapeId="0" xr:uid="{00000000-0006-0000-0500-000005000000}">
      <text>
        <r>
          <rPr>
            <b/>
            <sz val="9"/>
            <color indexed="81"/>
            <rFont val="Tahoma"/>
            <family val="2"/>
          </rPr>
          <t>My PC:</t>
        </r>
        <r>
          <rPr>
            <sz val="9"/>
            <color indexed="81"/>
            <rFont val="Tahoma"/>
            <family val="2"/>
          </rPr>
          <t xml:space="preserve">
1. Lãi dự thu các khoản cho vay: 64,4 triệu
2. Còn lại là Phải thu Bảo hiểm XH, YT, TN: 176tr</t>
        </r>
      </text>
    </comment>
    <comment ref="D22" authorId="0" shapeId="0" xr:uid="{00000000-0006-0000-0500-000006000000}">
      <text>
        <r>
          <rPr>
            <b/>
            <sz val="8"/>
            <color indexed="81"/>
            <rFont val="VNI-Times"/>
          </rPr>
          <t>So lieu dau nam phai duoc doi chieu dung voi so duoc kiem toan.</t>
        </r>
        <r>
          <rPr>
            <sz val="8"/>
            <color indexed="81"/>
            <rFont val="Tahoma"/>
            <family val="2"/>
          </rPr>
          <t xml:space="preserve">
</t>
        </r>
      </text>
    </comment>
    <comment ref="D33" authorId="0" shapeId="0" xr:uid="{00000000-0006-0000-0500-000007000000}">
      <text>
        <r>
          <rPr>
            <b/>
            <sz val="8"/>
            <color indexed="81"/>
            <rFont val="VNI-Times"/>
          </rPr>
          <t>So lieu dau nam phai duoc doi chieu dung voi so duoc kiem toan.</t>
        </r>
        <r>
          <rPr>
            <sz val="8"/>
            <color indexed="81"/>
            <rFont val="Tahoma"/>
            <family val="2"/>
          </rPr>
          <t xml:space="preserve">
</t>
        </r>
      </text>
    </comment>
    <comment ref="D42" authorId="0" shapeId="0" xr:uid="{00000000-0006-0000-0500-000008000000}">
      <text>
        <r>
          <rPr>
            <b/>
            <sz val="8"/>
            <color indexed="81"/>
            <rFont val="VNI-Times"/>
          </rPr>
          <t>So lieu dau nam phai duoc doi chieu dung voi so duoc kiem toan.</t>
        </r>
        <r>
          <rPr>
            <sz val="8"/>
            <color indexed="81"/>
            <rFont val="Tahoma"/>
            <family val="2"/>
          </rPr>
          <t xml:space="preserve">
</t>
        </r>
      </text>
    </comment>
    <comment ref="C46" authorId="1" shapeId="0" xr:uid="{00000000-0006-0000-0500-000009000000}">
      <text>
        <r>
          <rPr>
            <b/>
            <sz val="9"/>
            <color indexed="81"/>
            <rFont val="Tahoma"/>
            <family val="2"/>
          </rPr>
          <t>My PC:</t>
        </r>
        <r>
          <rPr>
            <sz val="9"/>
            <color indexed="81"/>
            <rFont val="Tahoma"/>
            <family val="2"/>
          </rPr>
          <t xml:space="preserve">
HĐ TBC2 </t>
        </r>
      </text>
    </comment>
    <comment ref="D61" authorId="0" shapeId="0" xr:uid="{00000000-0006-0000-0500-00000A000000}">
      <text>
        <r>
          <rPr>
            <b/>
            <sz val="8"/>
            <color indexed="81"/>
            <rFont val="VNI-Times"/>
          </rPr>
          <t>So lieu dau nam phai duoc doi chieu dung voi so duoc kiem toan.</t>
        </r>
        <r>
          <rPr>
            <sz val="8"/>
            <color indexed="81"/>
            <rFont val="Tahoma"/>
            <family val="2"/>
          </rPr>
          <t xml:space="preserve">
</t>
        </r>
      </text>
    </comment>
    <comment ref="D70" authorId="0" shapeId="0" xr:uid="{00000000-0006-0000-0500-00000B000000}">
      <text>
        <r>
          <rPr>
            <b/>
            <sz val="8"/>
            <color indexed="81"/>
            <rFont val="VNI-Times"/>
          </rPr>
          <t>So lieu dau nam phai duoc doi chieu dung voi so duoc kiem toan.</t>
        </r>
        <r>
          <rPr>
            <sz val="8"/>
            <color indexed="81"/>
            <rFont val="Tahoma"/>
            <family val="2"/>
          </rPr>
          <t xml:space="preserve">
</t>
        </r>
      </text>
    </comment>
    <comment ref="C88" authorId="1" shapeId="0" xr:uid="{00000000-0006-0000-0500-00000C000000}">
      <text>
        <r>
          <rPr>
            <b/>
            <sz val="9"/>
            <color indexed="81"/>
            <rFont val="Tahoma"/>
            <family val="2"/>
          </rPr>
          <t>My PC:</t>
        </r>
        <r>
          <rPr>
            <sz val="9"/>
            <color indexed="81"/>
            <rFont val="Tahoma"/>
            <family val="2"/>
          </rPr>
          <t xml:space="preserve">
Tăng TSCĐ:
Hệ thống quan trắc đập chính, đập tràn, nhà máy
Dự án nâng cấp thiết bị thông gió
Dự án nâng cấp đường mặt đập chính</t>
        </r>
      </text>
    </comment>
    <comment ref="D93" authorId="0" shapeId="0" xr:uid="{00000000-0006-0000-0500-00000D000000}">
      <text>
        <r>
          <rPr>
            <b/>
            <sz val="8"/>
            <color indexed="81"/>
            <rFont val="VNI-Times"/>
          </rPr>
          <t>So lieu dau nam phai duoc doi chieu dung voi so duoc kiem toan.</t>
        </r>
        <r>
          <rPr>
            <sz val="8"/>
            <color indexed="81"/>
            <rFont val="Tahoma"/>
            <family val="2"/>
          </rPr>
          <t xml:space="preserve">
</t>
        </r>
      </text>
    </comment>
    <comment ref="C104" authorId="1" shapeId="0" xr:uid="{00000000-0006-0000-0500-00000E000000}">
      <text>
        <r>
          <rPr>
            <b/>
            <sz val="9"/>
            <color indexed="81"/>
            <rFont val="Tahoma"/>
            <family val="2"/>
          </rPr>
          <t>My PC:</t>
        </r>
        <r>
          <rPr>
            <sz val="9"/>
            <color indexed="81"/>
            <rFont val="Tahoma"/>
            <family val="2"/>
          </rPr>
          <t xml:space="preserve">
1. chi phí trả trước công trình SCL Phân bổ 1-3 năm
2. Chi phí phân bổ các hợp đồng dịch vụ
</t>
        </r>
      </text>
    </comment>
    <comment ref="D110" authorId="0" shapeId="0" xr:uid="{00000000-0006-0000-0500-00000F000000}">
      <text>
        <r>
          <rPr>
            <b/>
            <sz val="8"/>
            <color indexed="81"/>
            <rFont val="VNI-Times"/>
          </rPr>
          <t>So lieu dau nam phai duoc doi chieu dung voi so duoc kiem toan.</t>
        </r>
        <r>
          <rPr>
            <sz val="8"/>
            <color indexed="81"/>
            <rFont val="Tahoma"/>
            <family val="2"/>
          </rPr>
          <t xml:space="preserve">
</t>
        </r>
      </text>
    </comment>
    <comment ref="D134" authorId="0" shapeId="0" xr:uid="{00000000-0006-0000-0500-000010000000}">
      <text>
        <r>
          <rPr>
            <b/>
            <sz val="8"/>
            <color indexed="81"/>
            <rFont val="VNI-Times"/>
          </rPr>
          <t>So lieu dau nam phai duoc doi chieu dung voi so duoc kiem toan.</t>
        </r>
        <r>
          <rPr>
            <sz val="8"/>
            <color indexed="81"/>
            <rFont val="Tahoma"/>
            <family val="2"/>
          </rPr>
          <t xml:space="preserve">
</t>
        </r>
      </text>
    </comment>
    <comment ref="D144" authorId="0" shapeId="0" xr:uid="{00000000-0006-0000-0500-000011000000}">
      <text>
        <r>
          <rPr>
            <b/>
            <sz val="8"/>
            <color indexed="81"/>
            <rFont val="VNI-Times"/>
          </rPr>
          <t>So lieu dau nam phai duoc doi chieu dung voi so duoc kiem toan.</t>
        </r>
        <r>
          <rPr>
            <sz val="8"/>
            <color indexed="81"/>
            <rFont val="Tahoma"/>
            <family val="2"/>
          </rPr>
          <t xml:space="preserve">
</t>
        </r>
      </text>
    </comment>
    <comment ref="D155" authorId="0" shapeId="0" xr:uid="{00000000-0006-0000-0500-000012000000}">
      <text>
        <r>
          <rPr>
            <b/>
            <sz val="8"/>
            <color indexed="81"/>
            <rFont val="VNI-Times"/>
          </rPr>
          <t>So lieu dau nam phai duoc doi chieu dung voi so duoc kiem toan.</t>
        </r>
        <r>
          <rPr>
            <sz val="8"/>
            <color indexed="81"/>
            <rFont val="Tahoma"/>
            <family val="2"/>
          </rPr>
          <t xml:space="preserve">
</t>
        </r>
      </text>
    </comment>
    <comment ref="C162" authorId="1" shapeId="0" xr:uid="{00000000-0006-0000-0500-000013000000}">
      <text>
        <r>
          <rPr>
            <b/>
            <sz val="9"/>
            <color indexed="81"/>
            <rFont val="Tahoma"/>
            <family val="2"/>
          </rPr>
          <t>My PC:</t>
        </r>
        <r>
          <rPr>
            <sz val="9"/>
            <color indexed="81"/>
            <rFont val="Tahoma"/>
            <family val="2"/>
          </rPr>
          <t xml:space="preserve">
Tiền thuê đất được giảm</t>
        </r>
      </text>
    </comment>
    <comment ref="D168" authorId="0" shapeId="0" xr:uid="{00000000-0006-0000-0500-000014000000}">
      <text>
        <r>
          <rPr>
            <b/>
            <sz val="8"/>
            <color indexed="81"/>
            <rFont val="VNI-Times"/>
          </rPr>
          <t>So lieu dau nam phai duoc doi chieu dung voi so duoc kiem toan.</t>
        </r>
        <r>
          <rPr>
            <sz val="8"/>
            <color indexed="81"/>
            <rFont val="Tahoma"/>
            <family val="2"/>
          </rPr>
          <t xml:space="preserve">
</t>
        </r>
      </text>
    </comment>
    <comment ref="C175" authorId="1" shapeId="0" xr:uid="{00000000-0006-0000-0500-000015000000}">
      <text>
        <r>
          <rPr>
            <b/>
            <sz val="9"/>
            <color indexed="81"/>
            <rFont val="Tahoma"/>
            <family val="2"/>
          </rPr>
          <t>My PC:</t>
        </r>
        <r>
          <rPr>
            <sz val="9"/>
            <color indexed="81"/>
            <rFont val="Tahoma"/>
            <family val="2"/>
          </rPr>
          <t xml:space="preserve">
20% Giá trị còn lại của hợp đồng kiểm toán BCTC năm 2023</t>
        </r>
      </text>
    </comment>
    <comment ref="D183" authorId="0" shapeId="0" xr:uid="{00000000-0006-0000-0500-000016000000}">
      <text>
        <r>
          <rPr>
            <b/>
            <sz val="8"/>
            <color indexed="81"/>
            <rFont val="VNI-Times"/>
          </rPr>
          <t>So lieu dau nam phai duoc doi chieu dung voi so duoc kiem toan.</t>
        </r>
        <r>
          <rPr>
            <sz val="8"/>
            <color indexed="81"/>
            <rFont val="Tahoma"/>
            <family val="2"/>
          </rPr>
          <t xml:space="preserve">
</t>
        </r>
      </text>
    </comment>
    <comment ref="C188" authorId="1" shapeId="0" xr:uid="{00000000-0006-0000-0500-000017000000}">
      <text>
        <r>
          <rPr>
            <b/>
            <sz val="9"/>
            <color indexed="81"/>
            <rFont val="Tahoma"/>
            <family val="2"/>
          </rPr>
          <t>My PC:</t>
        </r>
        <r>
          <rPr>
            <sz val="9"/>
            <color indexed="81"/>
            <rFont val="Tahoma"/>
            <family val="2"/>
          </rPr>
          <t xml:space="preserve">
trong đó có 10%Cổ tức TBC công bố</t>
        </r>
      </text>
    </comment>
    <comment ref="C191" authorId="1" shapeId="0" xr:uid="{00000000-0006-0000-0500-000018000000}">
      <text>
        <r>
          <rPr>
            <b/>
            <sz val="9"/>
            <color indexed="81"/>
            <rFont val="Tahoma"/>
            <family val="2"/>
          </rPr>
          <t>My PC:</t>
        </r>
        <r>
          <rPr>
            <sz val="9"/>
            <color indexed="81"/>
            <rFont val="Tahoma"/>
            <family val="2"/>
          </rPr>
          <t xml:space="preserve">
Quý 4/2023</t>
        </r>
      </text>
    </comment>
    <comment ref="C193" authorId="1" shapeId="0" xr:uid="{00000000-0006-0000-0500-000019000000}">
      <text>
        <r>
          <rPr>
            <b/>
            <sz val="9"/>
            <color indexed="81"/>
            <rFont val="Tahoma"/>
            <family val="2"/>
          </rPr>
          <t>My PC:</t>
        </r>
        <r>
          <rPr>
            <sz val="9"/>
            <color indexed="81"/>
            <rFont val="Tahoma"/>
            <family val="2"/>
          </rPr>
          <t xml:space="preserve">
1, Chi phí phải trả NLĐ Hợp đồng quản lý MHP 122tr; NB2 151 tr
2. Mua vật tư: 15,2 tr
3, Thù lao thái an: 10tr
4, Khoản khác
</t>
        </r>
      </text>
    </comment>
    <comment ref="D201" authorId="0" shapeId="0" xr:uid="{00000000-0006-0000-0500-00001A000000}">
      <text>
        <r>
          <rPr>
            <b/>
            <sz val="8"/>
            <color indexed="81"/>
            <rFont val="VNI-Times"/>
          </rPr>
          <t>So lieu dau nam phai duoc doi chieu dung voi so duoc kiem toan.</t>
        </r>
        <r>
          <rPr>
            <sz val="8"/>
            <color indexed="81"/>
            <rFont val="Tahoma"/>
            <family val="2"/>
          </rPr>
          <t xml:space="preserve">
</t>
        </r>
      </text>
    </comment>
    <comment ref="D214" authorId="0" shapeId="0" xr:uid="{00000000-0006-0000-0500-00001B000000}">
      <text>
        <r>
          <rPr>
            <b/>
            <sz val="8"/>
            <color indexed="81"/>
            <rFont val="VNI-Times"/>
          </rPr>
          <t>So lieu dau nam phai duoc doi chieu dung voi so duoc kiem toan.</t>
        </r>
        <r>
          <rPr>
            <sz val="8"/>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Dieu Lynh</author>
    <author>Oanh</author>
    <author>My PC</author>
  </authors>
  <commentList>
    <comment ref="A26" authorId="0" shapeId="0" xr:uid="{00000000-0006-0000-0600-000001000000}">
      <text>
        <r>
          <rPr>
            <b/>
            <sz val="8"/>
            <color indexed="81"/>
            <rFont val="Tahoma"/>
            <family val="2"/>
          </rPr>
          <t>Dieu Lynh:</t>
        </r>
        <r>
          <rPr>
            <sz val="8"/>
            <color indexed="81"/>
            <rFont val="Tahoma"/>
            <family val="2"/>
          </rPr>
          <t xml:space="preserve">
Dau tu dai han khac theo mau QD 15</t>
        </r>
      </text>
    </comment>
    <comment ref="D37" authorId="1" shapeId="0" xr:uid="{00000000-0006-0000-0600-000002000000}">
      <text>
        <r>
          <rPr>
            <b/>
            <sz val="8"/>
            <color indexed="81"/>
            <rFont val="VNI-Times"/>
          </rPr>
          <t>So lieu dau nam phai duoc doi chieu dung voi so duoc kiem toan.</t>
        </r>
        <r>
          <rPr>
            <sz val="8"/>
            <color indexed="81"/>
            <rFont val="Tahoma"/>
            <family val="2"/>
          </rPr>
          <t xml:space="preserve">
</t>
        </r>
      </text>
    </comment>
    <comment ref="D48" authorId="1" shapeId="0" xr:uid="{00000000-0006-0000-0600-000003000000}">
      <text>
        <r>
          <rPr>
            <b/>
            <sz val="8"/>
            <color indexed="81"/>
            <rFont val="VNI-Times"/>
          </rPr>
          <t>So lieu dau nam phai duoc doi chieu dung voi so duoc kiem toan.</t>
        </r>
        <r>
          <rPr>
            <sz val="8"/>
            <color indexed="81"/>
            <rFont val="Tahoma"/>
            <family val="2"/>
          </rPr>
          <t xml:space="preserve">
</t>
        </r>
      </text>
    </comment>
    <comment ref="D81" authorId="2" shapeId="0" xr:uid="{00000000-0006-0000-0600-000004000000}">
      <text>
        <r>
          <rPr>
            <b/>
            <sz val="9"/>
            <color indexed="81"/>
            <rFont val="Tahoma"/>
            <family val="2"/>
          </rPr>
          <t>My PC:</t>
        </r>
        <r>
          <rPr>
            <sz val="9"/>
            <color indexed="81"/>
            <rFont val="Tahoma"/>
            <family val="2"/>
          </rPr>
          <t xml:space="preserve">
VRB</t>
        </r>
      </text>
    </comment>
    <comment ref="D84" authorId="2" shapeId="0" xr:uid="{00000000-0006-0000-0600-000005000000}">
      <text>
        <r>
          <rPr>
            <b/>
            <sz val="9"/>
            <color indexed="81"/>
            <rFont val="Tahoma"/>
            <family val="2"/>
          </rPr>
          <t>My PC:</t>
        </r>
        <r>
          <rPr>
            <sz val="9"/>
            <color indexed="81"/>
            <rFont val="Tahoma"/>
            <family val="2"/>
          </rPr>
          <t xml:space="preserve">
Liên doanh việt nga+BIDV Yên Bái</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My PC</author>
    <author>Kieu Khanh</author>
  </authors>
  <commentList>
    <comment ref="B22" authorId="0" shapeId="0" xr:uid="{00000000-0006-0000-0700-000001000000}">
      <text>
        <r>
          <rPr>
            <b/>
            <sz val="9"/>
            <color indexed="81"/>
            <rFont val="Tahoma"/>
            <family val="2"/>
          </rPr>
          <t>My PC:</t>
        </r>
        <r>
          <rPr>
            <sz val="9"/>
            <color indexed="81"/>
            <rFont val="Tahoma"/>
            <family val="2"/>
          </rPr>
          <t xml:space="preserve">
1. HND chi trả lần 1: 4% VĐL cổ tức năm 2023
2. MHP tạm ứng 8% VĐL
</t>
        </r>
      </text>
    </comment>
    <comment ref="B50" authorId="0" shapeId="0" xr:uid="{00000000-0006-0000-0700-000002000000}">
      <text>
        <r>
          <rPr>
            <b/>
            <sz val="9"/>
            <color indexed="81"/>
            <rFont val="Tahoma"/>
            <family val="2"/>
          </rPr>
          <t>My PC:</t>
        </r>
        <r>
          <rPr>
            <sz val="9"/>
            <color indexed="81"/>
            <rFont val="Tahoma"/>
            <family val="2"/>
          </rPr>
          <t xml:space="preserve">
3. Doanht hu bán phà thép: 236tr</t>
        </r>
      </text>
    </comment>
    <comment ref="C50" authorId="0" shapeId="0" xr:uid="{00000000-0006-0000-0700-000003000000}">
      <text>
        <r>
          <rPr>
            <b/>
            <sz val="9"/>
            <color indexed="81"/>
            <rFont val="Tahoma"/>
            <family val="2"/>
          </rPr>
          <t>My PC:</t>
        </r>
        <r>
          <rPr>
            <sz val="9"/>
            <color indexed="81"/>
            <rFont val="Tahoma"/>
            <family val="2"/>
          </rPr>
          <t xml:space="preserve">
Doanh thu trừ chi phí bán đâu giá tài sản xe 21D00161+Phà thép</t>
        </r>
      </text>
    </comment>
    <comment ref="B52" authorId="0" shapeId="0" xr:uid="{00000000-0006-0000-0700-000004000000}">
      <text>
        <r>
          <rPr>
            <b/>
            <sz val="9"/>
            <color indexed="81"/>
            <rFont val="Tahoma"/>
            <family val="2"/>
          </rPr>
          <t>My PC:</t>
        </r>
        <r>
          <rPr>
            <sz val="9"/>
            <color indexed="81"/>
            <rFont val="Tahoma"/>
            <family val="2"/>
          </rPr>
          <t xml:space="preserve">
1. Thù lao thái An T10-T12: 90tr
2. HĐ điều hành MHP: 150tr+HĐ điều hành NB2: 166tr
4. Thù lao TVHĐQT MHP(45tr)+TBC2(60tr)</t>
        </r>
      </text>
    </comment>
    <comment ref="B57" authorId="0" shapeId="0" xr:uid="{00000000-0006-0000-0700-000005000000}">
      <text>
        <r>
          <rPr>
            <b/>
            <sz val="9"/>
            <color indexed="81"/>
            <rFont val="Tahoma"/>
            <family val="2"/>
          </rPr>
          <t>My PC:</t>
        </r>
        <r>
          <rPr>
            <sz val="9"/>
            <color indexed="81"/>
            <rFont val="Tahoma"/>
            <family val="2"/>
          </rPr>
          <t xml:space="preserve">
Công tác phí liên quan MHP+NB2
Thù lao TV HĐQT Thái An: 10tr
Thù lao TV HĐQT TBC2+MHP: 105tr
Phải trả NLĐ hợp đồng quản lý NB2+MHP: 273,5 tr
</t>
        </r>
      </text>
    </comment>
    <comment ref="C85" authorId="1" shapeId="0" xr:uid="{00000000-0006-0000-0700-000006000000}">
      <text>
        <r>
          <rPr>
            <b/>
            <sz val="9"/>
            <color indexed="81"/>
            <rFont val="Tahoma"/>
            <family val="2"/>
          </rPr>
          <t>Kieu Khanh:</t>
        </r>
        <r>
          <rPr>
            <sz val="9"/>
            <color indexed="81"/>
            <rFont val="Tahoma"/>
            <family val="2"/>
          </rPr>
          <t xml:space="preserve">
Ghi nhận trong TK 241 và chi phí trả trước,...</t>
        </r>
      </text>
    </comment>
    <comment ref="B87" authorId="0" shapeId="0" xr:uid="{00000000-0006-0000-0700-000007000000}">
      <text>
        <r>
          <rPr>
            <b/>
            <sz val="9"/>
            <color indexed="81"/>
            <rFont val="Tahoma"/>
            <family val="2"/>
          </rPr>
          <t>My PC:</t>
        </r>
        <r>
          <rPr>
            <sz val="9"/>
            <color indexed="81"/>
            <rFont val="Tahoma"/>
            <family val="2"/>
          </rPr>
          <t xml:space="preserve">
Ghi nhận trên 642</t>
        </r>
      </text>
    </comment>
    <comment ref="B88" authorId="0" shapeId="0" xr:uid="{00000000-0006-0000-0700-000008000000}">
      <text>
        <r>
          <rPr>
            <b/>
            <sz val="9"/>
            <color indexed="81"/>
            <rFont val="Tahoma"/>
            <family val="2"/>
          </rPr>
          <t>My PC:</t>
        </r>
        <r>
          <rPr>
            <sz val="9"/>
            <color indexed="81"/>
            <rFont val="Tahoma"/>
            <family val="2"/>
          </rPr>
          <t xml:space="preserve">
Giá trị cionf lại của HĐ kiểm toán BCTC năm 2023</t>
        </r>
      </text>
    </comment>
    <comment ref="C88" authorId="0" shapeId="0" xr:uid="{00000000-0006-0000-0700-000009000000}">
      <text>
        <r>
          <rPr>
            <b/>
            <sz val="9"/>
            <color indexed="81"/>
            <rFont val="Tahoma"/>
            <family val="2"/>
          </rPr>
          <t>My PC:</t>
        </r>
        <r>
          <rPr>
            <sz val="9"/>
            <color indexed="81"/>
            <rFont val="Tahoma"/>
            <family val="2"/>
          </rPr>
          <t xml:space="preserve">
1 phần chuyển sang 331 do đã có hóa đơn</t>
        </r>
      </text>
    </comment>
    <comment ref="C91" authorId="0" shapeId="0" xr:uid="{00000000-0006-0000-0700-00000A000000}">
      <text>
        <r>
          <rPr>
            <b/>
            <sz val="9"/>
            <color indexed="81"/>
            <rFont val="Tahoma"/>
            <family val="2"/>
          </rPr>
          <t>My PC:</t>
        </r>
        <r>
          <rPr>
            <sz val="9"/>
            <color indexed="81"/>
            <rFont val="Tahoma"/>
            <family val="2"/>
          </rPr>
          <t xml:space="preserve">
Ghi nhận trên 2412</t>
        </r>
      </text>
    </comment>
    <comment ref="C92" authorId="0" shapeId="0" xr:uid="{00000000-0006-0000-0700-00000B000000}">
      <text>
        <r>
          <rPr>
            <b/>
            <sz val="9"/>
            <color indexed="81"/>
            <rFont val="Tahoma"/>
            <family val="2"/>
          </rPr>
          <t>My PC:</t>
        </r>
        <r>
          <rPr>
            <sz val="9"/>
            <color indexed="81"/>
            <rFont val="Tahoma"/>
            <family val="2"/>
          </rPr>
          <t xml:space="preserve">
Ghi nhận trên 2412</t>
        </r>
      </text>
    </comment>
    <comment ref="C93" authorId="0" shapeId="0" xr:uid="{00000000-0006-0000-0700-00000C000000}">
      <text>
        <r>
          <rPr>
            <b/>
            <sz val="9"/>
            <color indexed="81"/>
            <rFont val="Tahoma"/>
            <family val="2"/>
          </rPr>
          <t>My PC:</t>
        </r>
        <r>
          <rPr>
            <sz val="9"/>
            <color indexed="81"/>
            <rFont val="Tahoma"/>
            <family val="2"/>
          </rPr>
          <t xml:space="preserve">
Ghi nhận trên 2412</t>
        </r>
      </text>
    </comment>
    <comment ref="B94" authorId="0" shapeId="0" xr:uid="{00000000-0006-0000-0700-00000D000000}">
      <text>
        <r>
          <rPr>
            <b/>
            <sz val="9"/>
            <color indexed="81"/>
            <rFont val="Tahoma"/>
            <family val="2"/>
          </rPr>
          <t>My PC:</t>
        </r>
        <r>
          <rPr>
            <sz val="9"/>
            <color indexed="81"/>
            <rFont val="Tahoma"/>
            <family val="2"/>
          </rPr>
          <t xml:space="preserve">
Chi phí phí quản lý doanh nghiệp (Chi phí dịch vụ mua ngoài)  Phân bổ năm 2023</t>
        </r>
      </text>
    </comment>
    <comment ref="C94" authorId="0" shapeId="0" xr:uid="{00000000-0006-0000-0700-00000E000000}">
      <text>
        <r>
          <rPr>
            <b/>
            <sz val="9"/>
            <color indexed="81"/>
            <rFont val="Tahoma"/>
            <family val="2"/>
          </rPr>
          <t>My PC:</t>
        </r>
        <r>
          <rPr>
            <sz val="9"/>
            <color indexed="81"/>
            <rFont val="Tahoma"/>
            <family val="2"/>
          </rPr>
          <t xml:space="preserve">
Ghi nhận trên 242</t>
        </r>
      </text>
    </comment>
    <comment ref="B95" authorId="0" shapeId="0" xr:uid="{00000000-0006-0000-0700-00000F000000}">
      <text>
        <r>
          <rPr>
            <b/>
            <sz val="9"/>
            <color indexed="81"/>
            <rFont val="Tahoma"/>
            <family val="2"/>
          </rPr>
          <t>My PC:</t>
        </r>
        <r>
          <rPr>
            <sz val="9"/>
            <color indexed="81"/>
            <rFont val="Tahoma"/>
            <family val="2"/>
          </rPr>
          <t xml:space="preserve">
Chi phí phí sản xuất chung (Chi phí dịch vụ mua ngoài) Phân bổ Năm 2023</t>
        </r>
      </text>
    </comment>
    <comment ref="C95" authorId="0" shapeId="0" xr:uid="{00000000-0006-0000-0700-000010000000}">
      <text>
        <r>
          <rPr>
            <b/>
            <sz val="9"/>
            <color indexed="81"/>
            <rFont val="Tahoma"/>
            <family val="2"/>
          </rPr>
          <t>My PC:</t>
        </r>
        <r>
          <rPr>
            <sz val="9"/>
            <color indexed="81"/>
            <rFont val="Tahoma"/>
            <family val="2"/>
          </rPr>
          <t xml:space="preserve">
Ghi nhận trên 242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My PC</author>
  </authors>
  <commentList>
    <comment ref="E4" authorId="0" shapeId="0" xr:uid="{00000000-0006-0000-0800-000001000000}">
      <text>
        <r>
          <rPr>
            <b/>
            <sz val="9"/>
            <color indexed="81"/>
            <rFont val="Tahoma"/>
            <family val="2"/>
          </rPr>
          <t>My PC:</t>
        </r>
        <r>
          <rPr>
            <sz val="9"/>
            <color indexed="81"/>
            <rFont val="Tahoma"/>
            <family val="2"/>
          </rPr>
          <t xml:space="preserve">
Thiết bị, dụng cụ quản lý</t>
        </r>
      </text>
    </comment>
    <comment ref="C7" authorId="0" shapeId="0" xr:uid="{00000000-0006-0000-0800-000002000000}">
      <text>
        <r>
          <rPr>
            <b/>
            <sz val="9"/>
            <color indexed="81"/>
            <rFont val="Tahoma"/>
            <family val="2"/>
          </rPr>
          <t>My PC:</t>
        </r>
        <r>
          <rPr>
            <sz val="9"/>
            <color indexed="81"/>
            <rFont val="Tahoma"/>
            <family val="2"/>
          </rPr>
          <t xml:space="preserve">
Máy siết bu lông thủy lực: 959tr
Mua máy Thủy chuẩn tự động: 40.5tr
Thiết bị đo điện trở tiếp xúc: 249,5tr
Thiết bị đo dental điện dầu: 1,41 tỷ</t>
        </r>
      </text>
    </comment>
    <comment ref="B8" authorId="0" shapeId="0" xr:uid="{00000000-0006-0000-0800-000003000000}">
      <text>
        <r>
          <rPr>
            <b/>
            <sz val="9"/>
            <color indexed="81"/>
            <rFont val="Tahoma"/>
            <family val="2"/>
          </rPr>
          <t>My PC:</t>
        </r>
        <r>
          <rPr>
            <sz val="9"/>
            <color indexed="81"/>
            <rFont val="Tahoma"/>
            <family val="2"/>
          </rPr>
          <t xml:space="preserve">
Đường mặt đập</t>
        </r>
      </text>
    </comment>
    <comment ref="C8" authorId="0" shapeId="0" xr:uid="{00000000-0006-0000-0800-000004000000}">
      <text>
        <r>
          <rPr>
            <b/>
            <sz val="9"/>
            <color indexed="81"/>
            <rFont val="Tahoma"/>
            <family val="2"/>
          </rPr>
          <t>My PC:</t>
        </r>
        <r>
          <rPr>
            <sz val="9"/>
            <color indexed="81"/>
            <rFont val="Tahoma"/>
            <family val="2"/>
          </rPr>
          <t xml:space="preserve">
Hệ thống thông gió</t>
        </r>
      </text>
    </comment>
    <comment ref="E8" authorId="0" shapeId="0" xr:uid="{00000000-0006-0000-0800-000005000000}">
      <text>
        <r>
          <rPr>
            <b/>
            <sz val="9"/>
            <color indexed="81"/>
            <rFont val="Tahoma"/>
            <family val="2"/>
          </rPr>
          <t>My PC:</t>
        </r>
        <r>
          <rPr>
            <sz val="9"/>
            <color indexed="81"/>
            <rFont val="Tahoma"/>
            <family val="2"/>
          </rPr>
          <t xml:space="preserve">
Hệ thống quan chắc đập chính đập tràn</t>
        </r>
      </text>
    </comment>
    <comment ref="C11" authorId="0" shapeId="0" xr:uid="{00000000-0006-0000-0800-000006000000}">
      <text>
        <r>
          <rPr>
            <b/>
            <sz val="9"/>
            <color indexed="81"/>
            <rFont val="Tahoma"/>
            <family val="2"/>
          </rPr>
          <t>My PC:</t>
        </r>
        <r>
          <rPr>
            <sz val="9"/>
            <color indexed="81"/>
            <rFont val="Tahoma"/>
            <family val="2"/>
          </rPr>
          <t xml:space="preserve">
Đồ lặn, thiết bị lặn</t>
        </r>
      </text>
    </comment>
    <comment ref="D11" authorId="0" shapeId="0" xr:uid="{00000000-0006-0000-0800-000007000000}">
      <text>
        <r>
          <rPr>
            <b/>
            <sz val="9"/>
            <color indexed="81"/>
            <rFont val="Tahoma"/>
            <family val="2"/>
          </rPr>
          <t>My PC:</t>
        </r>
        <r>
          <rPr>
            <sz val="9"/>
            <color indexed="81"/>
            <rFont val="Tahoma"/>
            <family val="2"/>
          </rPr>
          <t xml:space="preserve">
Giảm tài sản ô tô Hoàn cải: 645tr
Ca nô: 54,6tr
Phà thép: 371,9tr</t>
        </r>
      </text>
    </comment>
    <comment ref="B20" authorId="0" shapeId="0" xr:uid="{00000000-0006-0000-0800-000008000000}">
      <text>
        <r>
          <rPr>
            <b/>
            <sz val="9"/>
            <color indexed="81"/>
            <rFont val="Tahoma"/>
            <family val="2"/>
          </rPr>
          <t>My PC:</t>
        </r>
        <r>
          <rPr>
            <sz val="9"/>
            <color indexed="81"/>
            <rFont val="Tahoma"/>
            <family val="2"/>
          </rPr>
          <t xml:space="preserve">
Khấu hao tài sản hình thành từ Quỹ Phúc lợi</t>
        </r>
      </text>
    </comment>
    <comment ref="F37" authorId="0" shapeId="0" xr:uid="{00000000-0006-0000-0800-000009000000}">
      <text>
        <r>
          <rPr>
            <b/>
            <sz val="9"/>
            <color indexed="81"/>
            <rFont val="Tahoma"/>
            <family val="2"/>
          </rPr>
          <t>My PC:</t>
        </r>
        <r>
          <rPr>
            <sz val="9"/>
            <color indexed="81"/>
            <rFont val="Tahoma"/>
            <family val="2"/>
          </rPr>
          <t xml:space="preserve">
Phần mềm quản lý công văn Công việc E-Office: 80tr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My PC</author>
  </authors>
  <commentList>
    <comment ref="I23" authorId="0" shapeId="0" xr:uid="{00000000-0006-0000-0900-000001000000}">
      <text>
        <r>
          <rPr>
            <b/>
            <sz val="9"/>
            <color indexed="81"/>
            <rFont val="Tahoma"/>
            <family val="2"/>
          </rPr>
          <t>My PC:</t>
        </r>
        <r>
          <rPr>
            <sz val="9"/>
            <color indexed="81"/>
            <rFont val="Tahoma"/>
            <family val="2"/>
          </rPr>
          <t xml:space="preserve">
Điều chuyển quỹ đầu tư phát triển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Dieu Lynh</author>
    <author>AD</author>
    <author>Kieu Khanh</author>
  </authors>
  <commentList>
    <comment ref="D7" authorId="0" shapeId="0" xr:uid="{00000000-0006-0000-0B00-000001000000}">
      <text>
        <r>
          <rPr>
            <b/>
            <sz val="9"/>
            <color indexed="81"/>
            <rFont val="Tahoma"/>
            <family val="2"/>
          </rPr>
          <t>Dieu Lynh:</t>
        </r>
        <r>
          <rPr>
            <sz val="9"/>
            <color indexed="81"/>
            <rFont val="Tahoma"/>
            <family val="2"/>
          </rPr>
          <t xml:space="preserve">
Không bao gồm Cổ tức nhận từ con đã thể hiện trong mục 4 bên dưới </t>
        </r>
      </text>
    </comment>
    <comment ref="D34" authorId="1" shapeId="0" xr:uid="{00000000-0006-0000-0B00-000002000000}">
      <text>
        <r>
          <rPr>
            <b/>
            <sz val="9"/>
            <color indexed="81"/>
            <rFont val="Tahoma"/>
            <family val="2"/>
          </rPr>
          <t>AD:</t>
        </r>
        <r>
          <rPr>
            <sz val="9"/>
            <color indexed="81"/>
            <rFont val="Tahoma"/>
            <family val="2"/>
          </rPr>
          <t xml:space="preserve">
trích lập dự phòng đầu tư tài chính 29% tỷ lệ SH của TBC tại TBC2 trên lỗ lũy kế của TBC2 tại 31/12/2023</t>
        </r>
      </text>
    </comment>
    <comment ref="B60" authorId="0" shapeId="0" xr:uid="{00000000-0006-0000-0B00-000003000000}">
      <text>
        <r>
          <rPr>
            <b/>
            <sz val="9"/>
            <color indexed="81"/>
            <rFont val="Tahoma"/>
            <family val="2"/>
          </rPr>
          <t>Dieu Lynh:</t>
        </r>
        <r>
          <rPr>
            <sz val="9"/>
            <color indexed="81"/>
            <rFont val="Tahoma"/>
            <family val="2"/>
          </rPr>
          <t xml:space="preserve">
Ngầm bỏ qua mua vào treo Chi phí chờ phân bổ vì thường không trọng yếu và thời gian phân bổ cũng ngắn. Còn mua còn tồn kho thì sẽ có loại trừ riêng ở BC Mục 3 </t>
        </r>
      </text>
    </comment>
    <comment ref="C60" authorId="0" shapeId="0" xr:uid="{00000000-0006-0000-0B00-000004000000}">
      <text>
        <r>
          <rPr>
            <b/>
            <sz val="9"/>
            <color indexed="81"/>
            <rFont val="Tahoma"/>
            <family val="2"/>
          </rPr>
          <t>Dieu Lynh:</t>
        </r>
        <r>
          <rPr>
            <sz val="9"/>
            <color indexed="81"/>
            <rFont val="Tahoma"/>
            <family val="2"/>
          </rPr>
          <t xml:space="preserve">
vd REESE mua từ REEPRO, REEME thì thể hiện 2 dòng ở đây 
</t>
        </r>
      </text>
    </comment>
    <comment ref="C61" authorId="0" shapeId="0" xr:uid="{00000000-0006-0000-0B00-000005000000}">
      <text>
        <r>
          <rPr>
            <b/>
            <sz val="9"/>
            <color indexed="81"/>
            <rFont val="Tahoma"/>
            <family val="2"/>
          </rPr>
          <t>Dieu Lynh:</t>
        </r>
        <r>
          <rPr>
            <sz val="9"/>
            <color indexed="81"/>
            <rFont val="Tahoma"/>
            <family val="2"/>
          </rPr>
          <t xml:space="preserve">
Tổng số mua từ PRO ghi nhận TS </t>
        </r>
      </text>
    </comment>
    <comment ref="C62" authorId="0" shapeId="0" xr:uid="{00000000-0006-0000-0B00-000006000000}">
      <text>
        <r>
          <rPr>
            <b/>
            <sz val="9"/>
            <color indexed="81"/>
            <rFont val="Tahoma"/>
            <family val="2"/>
          </rPr>
          <t>Dieu Lynh:</t>
        </r>
        <r>
          <rPr>
            <sz val="9"/>
            <color indexed="81"/>
            <rFont val="Tahoma"/>
            <family val="2"/>
          </rPr>
          <t xml:space="preserve">
Tổng số mua từ REEME ghi nhận TS </t>
        </r>
      </text>
    </comment>
    <comment ref="C94" authorId="0" shapeId="0" xr:uid="{00000000-0006-0000-0B00-000007000000}">
      <text>
        <r>
          <rPr>
            <b/>
            <sz val="9"/>
            <color indexed="81"/>
            <rFont val="Tahoma"/>
            <family val="2"/>
          </rPr>
          <t>Dieu Lynh:</t>
        </r>
        <r>
          <rPr>
            <sz val="9"/>
            <color indexed="81"/>
            <rFont val="Tahoma"/>
            <family val="2"/>
          </rPr>
          <t xml:space="preserve">
Đối chiếu được với MS 133 BS </t>
        </r>
      </text>
    </comment>
    <comment ref="C122" authorId="0" shapeId="0" xr:uid="{00000000-0006-0000-0B00-000008000000}">
      <text>
        <r>
          <rPr>
            <b/>
            <sz val="9"/>
            <color indexed="81"/>
            <rFont val="Tahoma"/>
            <family val="2"/>
          </rPr>
          <t>Dieu Lynh:</t>
        </r>
        <r>
          <rPr>
            <sz val="9"/>
            <color indexed="81"/>
            <rFont val="Tahoma"/>
            <family val="2"/>
          </rPr>
          <t xml:space="preserve">
Đối chiếu được với MS 316 BS </t>
        </r>
      </text>
    </comment>
    <comment ref="B150" authorId="2" shapeId="0" xr:uid="{00000000-0006-0000-0B00-000009000000}">
      <text>
        <r>
          <rPr>
            <b/>
            <sz val="9"/>
            <color indexed="81"/>
            <rFont val="Tahoma"/>
            <family val="2"/>
          </rPr>
          <t>Kieu Khanh:</t>
        </r>
        <r>
          <rPr>
            <sz val="9"/>
            <color indexed="81"/>
            <rFont val="Tahoma"/>
            <family val="2"/>
          </rPr>
          <t xml:space="preserve">
Công ty đã phân phối lợi nhuận trong kì cho công ty nào trong nhóm REE</t>
        </r>
      </text>
    </comment>
  </commentList>
</comments>
</file>

<file path=xl/sharedStrings.xml><?xml version="1.0" encoding="utf-8"?>
<sst xmlns="http://schemas.openxmlformats.org/spreadsheetml/2006/main" count="1389" uniqueCount="891">
  <si>
    <t xml:space="preserve">MỘT SỐ NGUYÊN TẮC </t>
  </si>
  <si>
    <t>Không thay đổi dòng trong mẫu.</t>
  </si>
  <si>
    <t>Số đầu kỳ trên BS lấy theo số kiểm toán tại ngày 31/12 của năm trước</t>
  </si>
  <si>
    <t>Số cuối kỳ trên BS lấy số tại thời điểm báo cáo</t>
  </si>
  <si>
    <t>Sheet PL  : số liệu quý IV năm trước bằng số liệu Kiểm toán trừ 3 quý I,II,III.</t>
  </si>
  <si>
    <r>
      <t xml:space="preserve">Lưu ý Mã số 133 trên BS : là dịch chuyển các số dư bên mã số 131 và 132 liên quan đến các </t>
    </r>
    <r>
      <rPr>
        <b/>
        <sz val="12"/>
        <rFont val="Arial"/>
        <family val="2"/>
      </rPr>
      <t>công ty con</t>
    </r>
    <r>
      <rPr>
        <sz val="12"/>
        <rFont val="Arial"/>
        <family val="2"/>
      </rPr>
      <t xml:space="preserve"> trong Nhóm như sheet "DS cty con,lien ket cap nhat" </t>
    </r>
  </si>
  <si>
    <r>
      <t xml:space="preserve">Mã số 316 trên BS : là dịch chuyển các số dư bên mã số 311 và 312 liên quan đến các </t>
    </r>
    <r>
      <rPr>
        <b/>
        <sz val="12"/>
        <rFont val="Arial"/>
        <family val="2"/>
      </rPr>
      <t xml:space="preserve">công ty con </t>
    </r>
    <r>
      <rPr>
        <sz val="12"/>
        <rFont val="Arial"/>
        <family val="2"/>
      </rPr>
      <t xml:space="preserve">trong Nhóm như sheet "DS cty con,lien ket cap nhat" </t>
    </r>
  </si>
  <si>
    <t>Sheet "nghiep vu cac ben lien quan " : Tổng hợp phát sinh trong quý và số dư cuối kỳ với từng công ty con, liên kết (sheet DS ctycon,lien ket cap nhật)</t>
  </si>
  <si>
    <t>Giao dịch nội bộ : *****</t>
  </si>
  <si>
    <t xml:space="preserve">Sheet "Doi chieu so du noi bo" : phần DT 515 không bao gồm cổ tức nhận được từ công ty con ( đã có thể hiện riêng ở mục 4 , bên chia cổ tức ghi nhận từ TK 421), chỉ gồm  515 khác để đối chiếu với đầu nhận  chi phí  của các cty  . </t>
  </si>
  <si>
    <t xml:space="preserve">Lưu ý bổ sung phần mua vào từ nội bộ ghi nhận vào XDCB hoặc TS trong kỳ &gt; chênh lệch giữa 1 bên ghi nhận doanh thu, nhưng bên nhận chưa vào chi phí trong kỳ mà ghi nhận TS dài hạn. </t>
  </si>
  <si>
    <t>STT</t>
  </si>
  <si>
    <t xml:space="preserve">Công ty Con trong Nhóm REE </t>
  </si>
  <si>
    <t>Công ty liên kết trong Nhóm REE</t>
  </si>
  <si>
    <t xml:space="preserve">Công ty Cổ phần Điện máy R.E.E </t>
  </si>
  <si>
    <t>Công ty CP Thủy Điện Thác Mơ</t>
  </si>
  <si>
    <t>Công ty TNHH Sản xuất và Dịch vụ REEPRO</t>
  </si>
  <si>
    <t>Công ty CP Thủy Điện Sông Ba Hạ</t>
  </si>
  <si>
    <t>Công ty TNHH Thương mại &amp; Dịch vụ RMC</t>
  </si>
  <si>
    <t>Công ty CP Thủy Điện Miền Trung</t>
  </si>
  <si>
    <t>Công ty Cổ phần Dịch Vụ &amp; Kỹ Thuật Cơ Điện Lạnh R.E.E ( REE ME )</t>
  </si>
  <si>
    <t>Công ty CP Thủy Điện Srok Phu Mieng</t>
  </si>
  <si>
    <t>Công ty TNHH Quản Lý &amp; Khai Thác Bất Động Sản R.E.E</t>
  </si>
  <si>
    <t>Công ty CP Thủy Điện Bình Điền</t>
  </si>
  <si>
    <r>
      <t xml:space="preserve">Công ty TNHH Bất động sản REE </t>
    </r>
    <r>
      <rPr>
        <i/>
        <sz val="10"/>
        <color theme="1"/>
        <rFont val="Arial"/>
        <family val="2"/>
      </rPr>
      <t>(trước đây là Công ty Cổ phần Bất động sản R.E.E) (“REE Land”)</t>
    </r>
  </si>
  <si>
    <t>Công ty CP Nhiệt điện Phả Lại</t>
  </si>
  <si>
    <t>Công ty Cổ phần Bất động sản Song Mai (“Song Mai”)</t>
  </si>
  <si>
    <t>Công ty CP Nhiệt điện Ninh Bình</t>
  </si>
  <si>
    <t>Công ty Cổ phần Bất động sản Tân Hải</t>
  </si>
  <si>
    <t>Công ty CP Nước Sạch Sông Đà</t>
  </si>
  <si>
    <t xml:space="preserve">Công ty Cổ phần Bất động sản Song Long </t>
  </si>
  <si>
    <t>Công ty CP BOO Nước Thủ Đức</t>
  </si>
  <si>
    <t>Công ty CP Thủy Điện Vĩnh Sơn Sông Hinh</t>
  </si>
  <si>
    <t>Công ty CP Đầu tư &amp; Kinh doanh Nước Sạch Sài Gòn</t>
  </si>
  <si>
    <t xml:space="preserve">Công ty TNHH Năng lượng REE </t>
  </si>
  <si>
    <t>Công ty CP Cấp Nước Khánh Hòa</t>
  </si>
  <si>
    <t>Công ty TNHH Thương mại Dịch vụ Xây dựng Tín Hiệu Xanh</t>
  </si>
  <si>
    <t>Công ty CP Cấp Nước Tân Hiệp</t>
  </si>
  <si>
    <t xml:space="preserve">Công ty Cổ phần Thủy điện Mường Hum </t>
  </si>
  <si>
    <t>Công ty CP Cấp Nước Thủ Đức</t>
  </si>
  <si>
    <t>Công ty Cổ phần Thủy điện Thác Bà</t>
  </si>
  <si>
    <t>Công ty CP Cấp Nước Nhà Bè</t>
  </si>
  <si>
    <t>Công ty Cổ phần Năng lượng Mặt trời REE (“REE SE”)</t>
  </si>
  <si>
    <t>REE SE GROUP</t>
  </si>
  <si>
    <t>Công ty CP Cấp Nước Gia Định</t>
  </si>
  <si>
    <t>Công ty TNHH REE SE Holdings</t>
  </si>
  <si>
    <t>Công ty CP Địa Ốc Sài Gòn</t>
  </si>
  <si>
    <t>Công ty TNHH Điện mặt trời Tân An</t>
  </si>
  <si>
    <t>Công ty CP Cơ Điện Đoàn Nhất</t>
  </si>
  <si>
    <t>Công ty TNHH Điện mặt trời Tân Bình</t>
  </si>
  <si>
    <t>Công ty TNHH Điện mặt trời Tân Phong</t>
  </si>
  <si>
    <t>Công ty TNHH Điện mặt trời Tân Uyên</t>
  </si>
  <si>
    <t>Công ty TNHH REE SE Ánh Dương</t>
  </si>
  <si>
    <t>Công ty TNHH REE SE Hướng Dương</t>
  </si>
  <si>
    <t>Công ty TNHH REE SE Thái Dương</t>
  </si>
  <si>
    <t>Công ty Cổ phần Điện mặt trời Thái Bình Dương</t>
  </si>
  <si>
    <t>Công ty Cổ phần Phát triển Điện Trà Vinh</t>
  </si>
  <si>
    <t>Công ty TNHH Điện Gió REE Trà Vinh</t>
  </si>
  <si>
    <t>Công ty Cổ phần Phong điện Thuận Bình</t>
  </si>
  <si>
    <t>Công ty TNHH Nước sạch REE (trước đây là Công ty Cổ phần Đầu tư Nước sạch Việt Nam)</t>
  </si>
  <si>
    <t xml:space="preserve">Công ty TNHH TK CỘNG </t>
  </si>
  <si>
    <t>Công ty TNHH REE Digital</t>
  </si>
  <si>
    <t xml:space="preserve">BẢNG CÂN ĐỐI KẾ TOÁN </t>
  </si>
  <si>
    <t>Tại ngày :31/12/2023</t>
  </si>
  <si>
    <t>Note: Anh/Chị lưu ý GIẢI TRÌNH BIẾN ĐỘNG TRỌNG YẾU đối với các mục có tỉ lệ thay đổi 10% (cột BIẾN ĐỘNG đã được cài sẵn công thức phần trăm)</t>
  </si>
  <si>
    <t>Mã số</t>
  </si>
  <si>
    <t>TÀI SẢN</t>
  </si>
  <si>
    <t>Thuyết minh</t>
  </si>
  <si>
    <t xml:space="preserve"> Số cuối kỳ </t>
  </si>
  <si>
    <t xml:space="preserve"> Số đầu năm </t>
  </si>
  <si>
    <t>Biến động so với số đầu năm</t>
  </si>
  <si>
    <t>Giải trình biến động TRỌNG YẾU</t>
  </si>
  <si>
    <t xml:space="preserve"> Quý 4 năm 2022</t>
  </si>
  <si>
    <t>Chênh lệch</t>
  </si>
  <si>
    <t xml:space="preserve">A - TÀI SẢN NGẮN HẠN </t>
  </si>
  <si>
    <t>I. Tiền và các khoản tương đương tiền</t>
  </si>
  <si>
    <t>Tăng số dư tiền gửi KKH so với đầu năm do thực hiện chi trả các  đến hạn trong Quý 1/2024  (Thanh toán cổ tức  năm 2023 tương ứng 10% VĐL, chi trả thường xuyên, Góp vốn TBC2...)</t>
  </si>
  <si>
    <t xml:space="preserve">  1.Tiền</t>
  </si>
  <si>
    <t>3</t>
  </si>
  <si>
    <t xml:space="preserve">  2. Các khoản tương đương tiền</t>
  </si>
  <si>
    <t>II. Các khoản đầu tư tài chính  ngắn hạn</t>
  </si>
  <si>
    <t>12</t>
  </si>
  <si>
    <t xml:space="preserve">  1. Chứng khoán kinh doanh</t>
  </si>
  <si>
    <t xml:space="preserve">  2. Dự phòng giảm giá đầu tư ngắn hạn (*)</t>
  </si>
  <si>
    <t xml:space="preserve">  3. Đầu tư nắm giữ đến ngày đáo hạn</t>
  </si>
  <si>
    <t>III. Các khoản phải thu ngắn hạn</t>
  </si>
  <si>
    <t>Tăng chủ yếu do biến động của các khoản phải thu ngắn hạn của khách hàng</t>
  </si>
  <si>
    <t xml:space="preserve">  1. Phải thu ngắn hạn của khách hàng</t>
  </si>
  <si>
    <t xml:space="preserve">Tăng do bên mua điện chậm thanh toán nợ đến hạn của khoản phải thu khách hàng điện (phải thu khách hàng điện cuối kỳ gồm: điện tháng 11/2022, 60% tháng 12/2022; 59% Phí dịch vụ MTR Q4/2022+Quý 4/2023,tiền điện  Tháng 10+11+12/2023 cao hơn nhiều so với phải thu khách hàng điện đầu kỳ (gồm tiền điện: tháng 11,12/2022; tiền cấp quyền khai thác tài nguyên nước Đợt 2/2022, Phí dịch vụ MTR Q4/2022) </t>
  </si>
  <si>
    <t xml:space="preserve">  2. Trả trước cho người bán ngắn hạn</t>
  </si>
  <si>
    <t>Tăng chủ yếu do tạm ứng 20% hợp đồng cung cấp VTTB tổ máy NMTĐ Thác Bà với giá trị 49,7 tỷ đ</t>
  </si>
  <si>
    <t xml:space="preserve">  3. Phải thu nội bộ ngắn hạn</t>
  </si>
  <si>
    <t xml:space="preserve">  4. Phải thu theo tiến độ xây dựng</t>
  </si>
  <si>
    <t xml:space="preserve">  5. Phải thu về cho vay ngắn hạn</t>
  </si>
  <si>
    <t xml:space="preserve">  6. Phải thu ngắn hạn khác</t>
  </si>
  <si>
    <t>5</t>
  </si>
  <si>
    <t>Tăng chủ yếu do:
Tại 31/12/2023 ghi nhận  phải thu từ Công ty Cổ Phần Nhiệt điện Hải Phòng tạm ứng cổ tức đợt 1 năm 2023(4% VĐL) là 1,2 tỷ</t>
  </si>
  <si>
    <t xml:space="preserve">  7. Dự phòng phải thu ngắn hạn khó đòi  (*)</t>
  </si>
  <si>
    <t xml:space="preserve">  8. Tài sản thiếu chờ xử lý</t>
  </si>
  <si>
    <t>6</t>
  </si>
  <si>
    <t>IV. Hàng tồn kho</t>
  </si>
  <si>
    <t>7</t>
  </si>
  <si>
    <t xml:space="preserve">Tăng chủ yếu do Chi phí SXKD dở dang là 1,7 tỷ của hoạt động dịch vụ kỹ thuật cho các Hợp đồng với các khách hàng đang triển khai, đến 31/12/2023 chưa hoàn thành, nghiệm thu. (Hợp đồng gói TBC2-10 là 0,7 tỷ đ và một số hợp đồng dvkt khác 1 tỷ)  </t>
  </si>
  <si>
    <t xml:space="preserve">  1. Hàng tồn kho</t>
  </si>
  <si>
    <t xml:space="preserve">  2. Dự phòng giảm giá hàng tồn kho (*)</t>
  </si>
  <si>
    <t>V. Tài sản ngắn hạn khác</t>
  </si>
  <si>
    <t xml:space="preserve">  1. Chi phí trả trước ngắn hạn</t>
  </si>
  <si>
    <t>13</t>
  </si>
  <si>
    <t xml:space="preserve">  2. Thuế GTGT được khấu trừ</t>
  </si>
  <si>
    <t>chỉnh lại số, liên quan điều chỉnh tăng chỉ tiêu thuế GTGT được khấu trừ và tăng chỉ tiêu phải nộp NSNN</t>
  </si>
  <si>
    <t xml:space="preserve">  3. Thuế và các khoản khác phải thu Nhà Nước</t>
  </si>
  <si>
    <t>16</t>
  </si>
  <si>
    <t xml:space="preserve">  4. Giao dịch mua bán lại trái phiếu chính phủ</t>
  </si>
  <si>
    <t xml:space="preserve">  5. Tài sản ngắn hạn khác</t>
  </si>
  <si>
    <t>14</t>
  </si>
  <si>
    <t xml:space="preserve">B - TÀI SẢN DÀI HẠN </t>
  </si>
  <si>
    <t>I- Các khoản phải thu dài hạn</t>
  </si>
  <si>
    <t>Giảm Phải thu về cho vay dài hạn do thực hiện thu nợ gốc khoản cho MHP vay theo lịch thu nợ của năm 2023</t>
  </si>
  <si>
    <t xml:space="preserve">  1. Phải thu dài hạn của khách hàng</t>
  </si>
  <si>
    <t xml:space="preserve">  2. Trả trước người bán dài hạn</t>
  </si>
  <si>
    <t xml:space="preserve">  3. Vốn kinh doanh ở đơn vị trực thuộc</t>
  </si>
  <si>
    <t xml:space="preserve">  4. Phải thu dài hạn nội bộ</t>
  </si>
  <si>
    <t xml:space="preserve">  5. Phải thu về cho vay dài hạn</t>
  </si>
  <si>
    <t xml:space="preserve">  6. Phải thu dài hạn khác</t>
  </si>
  <si>
    <t xml:space="preserve">  7. Dự phòng phải thu dài hạn khó đòi (*)</t>
  </si>
  <si>
    <t>II. Tài sản cố định</t>
  </si>
  <si>
    <t xml:space="preserve">  1. Tài sản cố định hữu hình</t>
  </si>
  <si>
    <t>8</t>
  </si>
  <si>
    <t xml:space="preserve">      - Nguyên giá</t>
  </si>
  <si>
    <t xml:space="preserve">      - Giá trị hao mòn lũy kế (*)</t>
  </si>
  <si>
    <t xml:space="preserve">  2. Tài sản cố định thuê tài chính</t>
  </si>
  <si>
    <t xml:space="preserve">  3. Tài sản cố định vô hình</t>
  </si>
  <si>
    <t>9</t>
  </si>
  <si>
    <t>III. Bất động sản đầu tư</t>
  </si>
  <si>
    <t>10</t>
  </si>
  <si>
    <t>IV. Tài sản dở dang dài hạn</t>
  </si>
  <si>
    <t xml:space="preserve">  1. Chi phí sản xuất, kinh doanh dở dang dài hạn</t>
  </si>
  <si>
    <t>11</t>
  </si>
  <si>
    <t xml:space="preserve">  2. Chi phí xây dựng cơ bản dở dang</t>
  </si>
  <si>
    <t>V. Đầu tư tài chính dài hạn</t>
  </si>
  <si>
    <t xml:space="preserve">  1. Đầu tư vào công ty con</t>
  </si>
  <si>
    <t xml:space="preserve">  2. Đầu tư vào công ty liên doanh, liên kết</t>
  </si>
  <si>
    <t xml:space="preserve">  3. Đầu tư góp vốn vào đơn vị khác</t>
  </si>
  <si>
    <t xml:space="preserve">  4. Dự phòng đầu tư tài chính dài hạn (*)</t>
  </si>
  <si>
    <t xml:space="preserve">  5. Đầu tư nắm giữ đến ngày đáo hạn</t>
  </si>
  <si>
    <t>VI. Tài sản dài hạn khác</t>
  </si>
  <si>
    <t xml:space="preserve">  1. Chi phí trả trước dài hạn</t>
  </si>
  <si>
    <t xml:space="preserve">  2. Tài sản thuế thu nhập hoãn lại</t>
  </si>
  <si>
    <t xml:space="preserve">  3. Thiết bị, vật tư, phụ tùng thay thế dài hạn</t>
  </si>
  <si>
    <t xml:space="preserve">  4. Tài sản dài hạn khác</t>
  </si>
  <si>
    <t>270</t>
  </si>
  <si>
    <t xml:space="preserve">TỔNG CỘNG TÀI SẢN </t>
  </si>
  <si>
    <t>NGUỒN VỐN</t>
  </si>
  <si>
    <t xml:space="preserve">A - NỢ PHẢI TRẢ </t>
  </si>
  <si>
    <t>310</t>
  </si>
  <si>
    <t>I. Nợ ngắn hạn</t>
  </si>
  <si>
    <t>Tăng các khoản phải trả ngắn hạn khác (giải trình bên dưới)</t>
  </si>
  <si>
    <t xml:space="preserve">  1. Phải trả người bán ngắn hạn</t>
  </si>
  <si>
    <t xml:space="preserve">  2. Người mua trả tiền trước</t>
  </si>
  <si>
    <t xml:space="preserve">  3. Thuế và các khoản phải nộp Nhà nước</t>
  </si>
  <si>
    <t xml:space="preserve">  4. Phải trả người lao động</t>
  </si>
  <si>
    <t>Tăng các khoản phải trả người lao động đến hết 31/12/2023(Lương tháng 12/2023, ăn ca+Lương còn lại năm 2023) so với các khoản còn phải trả đầu kỳ 2023(Lương còn lại năm 2022)</t>
  </si>
  <si>
    <t xml:space="preserve">  5. Chi phí phải trả</t>
  </si>
  <si>
    <t>17</t>
  </si>
  <si>
    <t xml:space="preserve">  6. Phải trả nội bộ</t>
  </si>
  <si>
    <t xml:space="preserve">  7. Phải trả theo tiến độ kế hoạch hợp đồng xây dựng</t>
  </si>
  <si>
    <t xml:space="preserve">  8. Doanh thu chưa thực hiện</t>
  </si>
  <si>
    <t>19</t>
  </si>
  <si>
    <t xml:space="preserve">  9. Phải trả ngắn hạn khác</t>
  </si>
  <si>
    <t>18</t>
  </si>
  <si>
    <t>Tăng chủ yếu do khoản phải trả cổ tức 10% VĐL với số tiền là 63,5 tỷ vào tháng 1/2024</t>
  </si>
  <si>
    <t xml:space="preserve">  10. Vay và nợ thuê tài chính ngắn hạn</t>
  </si>
  <si>
    <t>15</t>
  </si>
  <si>
    <t xml:space="preserve">  11. Dự phòng phải trả ngắn hạn</t>
  </si>
  <si>
    <t>20</t>
  </si>
  <si>
    <t xml:space="preserve">  12. Quỹ khen thưởng phúc lợi</t>
  </si>
  <si>
    <t xml:space="preserve">  13. Quỹ bình ổn giá</t>
  </si>
  <si>
    <t xml:space="preserve">  14. Giao dịch mua bán lại trái phiếu Chính phủ</t>
  </si>
  <si>
    <t>II. Nợ dài hạn</t>
  </si>
  <si>
    <t xml:space="preserve">  1. Phải trả dài hạn người bán</t>
  </si>
  <si>
    <t xml:space="preserve">  2. Người mua trả tiền trước di hạn</t>
  </si>
  <si>
    <t xml:space="preserve">  3. Chi phí phải trả dài hạn</t>
  </si>
  <si>
    <t xml:space="preserve">  4. Phải trả nội bộ về vốn kinh doanh</t>
  </si>
  <si>
    <t xml:space="preserve">  5. Phải trả dài hạn nội bộ</t>
  </si>
  <si>
    <t xml:space="preserve">  6. Doanh thu chưa thực hiện</t>
  </si>
  <si>
    <t xml:space="preserve">  7. Phải trả dài hạn khác</t>
  </si>
  <si>
    <t xml:space="preserve">  8. Vay và nợ thuê tài chính dài hạn</t>
  </si>
  <si>
    <t xml:space="preserve">  9. Trái phiếu chuyển đổi</t>
  </si>
  <si>
    <t xml:space="preserve">  10. Cổ phiếu ưu đãi</t>
  </si>
  <si>
    <t>341</t>
  </si>
  <si>
    <t xml:space="preserve">  11. Thuế thu nhập hõan lại phải trả</t>
  </si>
  <si>
    <t>342</t>
  </si>
  <si>
    <t xml:space="preserve">  12. Dự phòng phải trả dài hạn</t>
  </si>
  <si>
    <t xml:space="preserve">  13. Quỹ phát triển khoa học và công nghệ</t>
  </si>
  <si>
    <t xml:space="preserve">B - VỐN CHỦ SỞ HỮU </t>
  </si>
  <si>
    <t>21</t>
  </si>
  <si>
    <t>I. Vốn chủ sở hữu</t>
  </si>
  <si>
    <t>411</t>
  </si>
  <si>
    <t xml:space="preserve">  1. Vốn đầu tư của chủ sở hữu</t>
  </si>
  <si>
    <t>411a</t>
  </si>
  <si>
    <t xml:space="preserve">          - Cổ phiếu phổ thông có quyền biểu quyết</t>
  </si>
  <si>
    <t>411b</t>
  </si>
  <si>
    <t xml:space="preserve">          - Cổ phiếu ưu đãi</t>
  </si>
  <si>
    <t xml:space="preserve">  2. Thặng dư vốn cổ phần</t>
  </si>
  <si>
    <t xml:space="preserve">  3. Quyền chọn chuyển đổi trái phiếu</t>
  </si>
  <si>
    <t xml:space="preserve">  4. Vốn khác của chủ sở hữu</t>
  </si>
  <si>
    <t xml:space="preserve">  5. Cổ phiếu quỹ (*)</t>
  </si>
  <si>
    <t xml:space="preserve">  6. Chênh lệch đánh giá lại tài sản</t>
  </si>
  <si>
    <t xml:space="preserve">  7. Chênh lệch tỷ giá hối đoái</t>
  </si>
  <si>
    <t>418</t>
  </si>
  <si>
    <t xml:space="preserve">  8. Quỹ đầu tư phát triển</t>
  </si>
  <si>
    <t xml:space="preserve">  9. Quỹ hổ trợ sắp xếp doanh nghiệp</t>
  </si>
  <si>
    <t xml:space="preserve">  10. Quỹ khác thuộc vốn chủ sở hữu</t>
  </si>
  <si>
    <t>421</t>
  </si>
  <si>
    <t xml:space="preserve">  11. Lợi nhuận sau thuế chưa phân phối</t>
  </si>
  <si>
    <t>421a</t>
  </si>
  <si>
    <t xml:space="preserve">          - LNST chưa phân phối lũy kế đến cuối kỳ trước</t>
  </si>
  <si>
    <t>421b</t>
  </si>
  <si>
    <t xml:space="preserve">          - LNST chưa phân phối kỳ này</t>
  </si>
  <si>
    <t>422</t>
  </si>
  <si>
    <t xml:space="preserve">  12. Nguồn vốn đầu tư XDCB</t>
  </si>
  <si>
    <t>II. Nguồn kinh phí và quỹ khác</t>
  </si>
  <si>
    <t xml:space="preserve">  1. Nguồn kinh phí</t>
  </si>
  <si>
    <t xml:space="preserve">  2. Nguồn kinh phí đã hình thành TSCĐ</t>
  </si>
  <si>
    <t>TỔNG CỘNG NGUỒN VỐN</t>
  </si>
  <si>
    <t>Lưu ý : Doanh thu, thu nhập thể hiện số Dương; Chi phí, giá vốn, các khoản giảm trừ doanh thu thể hiện số âm.</t>
  </si>
  <si>
    <t xml:space="preserve">BÁO CÁO KẾT QUẢ HOẠT ĐỘNG KINH DOANH </t>
  </si>
  <si>
    <t xml:space="preserve">BAÙO CAÙO KEÁT QUAÛ HOAÏT ÑOÄNG KINH DOANH </t>
  </si>
  <si>
    <t>Đến ngày:31/12/2023</t>
  </si>
  <si>
    <t>Ñeán ngaøy : 30/06/2015</t>
  </si>
  <si>
    <t>Note: Anh/Chị lưu ý GIẢI TRÌNH BIẾN ĐỘNG TRỌNG YẾU đối với các mục có tỉ lệ thay đổi 5%</t>
  </si>
  <si>
    <t>Maõ 
soá</t>
  </si>
  <si>
    <t>Dieãn giaûi</t>
  </si>
  <si>
    <t>Diễn giải</t>
  </si>
  <si>
    <t>Thuyết</t>
  </si>
  <si>
    <t xml:space="preserve"> Quý này </t>
  </si>
  <si>
    <t>Lũy kế từ đầu năm</t>
  </si>
  <si>
    <t>Biến động so với cùng kỳ năm ngoái</t>
  </si>
  <si>
    <t>Quý 1/2023</t>
  </si>
  <si>
    <t>Quý 2/2023</t>
  </si>
  <si>
    <t>Quý 3/2023</t>
  </si>
  <si>
    <t>Quý 4/2023</t>
  </si>
  <si>
    <t>Quý 1/2022</t>
  </si>
  <si>
    <t>Quý 2/2022</t>
  </si>
  <si>
    <t>Quý 3/2022</t>
  </si>
  <si>
    <t>Quý 4/2022</t>
  </si>
  <si>
    <t>Năm 2022</t>
  </si>
  <si>
    <t>01</t>
  </si>
  <si>
    <t>1. Doanh thu baùn haøng vaø cung caáp dòch vuï</t>
  </si>
  <si>
    <t xml:space="preserve">01 </t>
  </si>
  <si>
    <t>Doanh thu bánh hàng và cung cấp dịch vụ</t>
  </si>
  <si>
    <t>Trong ñoù: doanh thu noäi boä</t>
  </si>
  <si>
    <t>Trong đó:Hàng mua nội bộ</t>
  </si>
  <si>
    <t>02</t>
  </si>
  <si>
    <t>2. Caùc khoaûn giaûm tröø doanh thu</t>
  </si>
  <si>
    <t>2. Các khoản giảm trừ doanh thu</t>
  </si>
  <si>
    <t>18.1</t>
  </si>
  <si>
    <t xml:space="preserve">3. Doanh thu thuaàn veà baùn haøng vaø cung caáp dòch vuï </t>
  </si>
  <si>
    <t xml:space="preserve">3. Doanh thu thuần về bán hàng và cung cấp dịch vụ </t>
  </si>
  <si>
    <t>Giảm do biến động chỉ tiêu 01</t>
  </si>
  <si>
    <t>4. Giaù voán haøng baùn vaø dòch vuï cung caáp</t>
  </si>
  <si>
    <t>4. Giá vốn hàng bán và dịch vụ cung cấp</t>
  </si>
  <si>
    <t>Trong ñoù:Haøng mua noäi boä</t>
  </si>
  <si>
    <t xml:space="preserve">5. Lôïi nhuaän goäp veà baùn haøng vaø 
cung caáp dòch vuï </t>
  </si>
  <si>
    <t>5. Lợi nhuận gộp về bán hàng và cung cấp dịch vụ</t>
  </si>
  <si>
    <t>Giảm do biến động các chỉ tiêu bên trên</t>
  </si>
  <si>
    <t>22</t>
  </si>
  <si>
    <t>7. Chi phí taøi chính</t>
  </si>
  <si>
    <t>6. Doanh thu hoạt động tài chính</t>
  </si>
  <si>
    <t>18.2</t>
  </si>
  <si>
    <t>23</t>
  </si>
  <si>
    <t xml:space="preserve">    Trong ñoù:</t>
  </si>
  <si>
    <t>7. Chi phí tài chính</t>
  </si>
  <si>
    <t>23.1</t>
  </si>
  <si>
    <t xml:space="preserve">       Chi phí laõi vay</t>
  </si>
  <si>
    <t xml:space="preserve">    Trong đó:</t>
  </si>
  <si>
    <t>23.2</t>
  </si>
  <si>
    <t xml:space="preserve">      Chi phí döï phoøng cho chöùng khoaùn giaûm giaù</t>
  </si>
  <si>
    <t xml:space="preserve">       Chi phí lãi vay</t>
  </si>
  <si>
    <t>25</t>
  </si>
  <si>
    <t>9. Chi phí quaûn lyù doanh nghieäp</t>
  </si>
  <si>
    <t>8. Chi phí bán hàng</t>
  </si>
  <si>
    <t>30</t>
  </si>
  <si>
    <t>10.  Lôïi nhuaän thuaàn töø hoaït ñoäng kinh doanh</t>
  </si>
  <si>
    <t>9. Chi phí quản lý doanh nghiệp</t>
  </si>
  <si>
    <t>31</t>
  </si>
  <si>
    <t>11. Thu nhaäp khaùc</t>
  </si>
  <si>
    <t>10.  Lợi nhuận thuần từ hoạt động kinh doanh</t>
  </si>
  <si>
    <t>Giảm mạnh do biến động các chỉ tiêu nêu trên</t>
  </si>
  <si>
    <t>32</t>
  </si>
  <si>
    <t>12. Chi phí khaùc</t>
  </si>
  <si>
    <t>11. Thu nhập khác</t>
  </si>
  <si>
    <t>40</t>
  </si>
  <si>
    <t>13. Lôïi nhuaän khaùc</t>
  </si>
  <si>
    <t>12. Chi phí khác</t>
  </si>
  <si>
    <t>50</t>
  </si>
  <si>
    <t xml:space="preserve">14. Toång lôïi nhuaän keá toaùn tröôùc thueá </t>
  </si>
  <si>
    <t>13. Lợi nhuận khác</t>
  </si>
  <si>
    <t>51</t>
  </si>
  <si>
    <t>15. Chi phí thueá TNDN hieän haønh</t>
  </si>
  <si>
    <t xml:space="preserve">14. Tổng lợi nhuận kế toán trước thuế </t>
  </si>
  <si>
    <t>21.1</t>
  </si>
  <si>
    <t>52</t>
  </si>
  <si>
    <t>16. Chi phí thueá TNDN hoaõn laïi</t>
  </si>
  <si>
    <t>15. Chi phí thuế TNDN hiện hành</t>
  </si>
  <si>
    <t>21.2</t>
  </si>
  <si>
    <t>60</t>
  </si>
  <si>
    <t>17. Lôïi nhuaän sau thueá TNDN</t>
  </si>
  <si>
    <t>16. Chi phí thuế TNDN hoãn lại</t>
  </si>
  <si>
    <t>17. Lợi nhuận sau thuế TNDN</t>
  </si>
  <si>
    <t>18. Lãi cơ bản trên cổ phiếu (*)</t>
  </si>
  <si>
    <t>19. Lãi suy giảm trên cổ phiếu (*)</t>
  </si>
  <si>
    <t xml:space="preserve">BÁO CÁO LƯU CHUYỂN TIỀN TỆ </t>
  </si>
  <si>
    <t>Tại ngày : 31/12/2023</t>
  </si>
  <si>
    <t xml:space="preserve"> (Theo phương pháp gián tiếp)</t>
  </si>
  <si>
    <t>Chỉ tiêu</t>
  </si>
  <si>
    <t xml:space="preserve"> Thuyết minh</t>
  </si>
  <si>
    <t>Quý này</t>
  </si>
  <si>
    <t>I. LƯU CHUYỂN TIỀN TỪ HOẠT ĐỘNG KINH DOANH</t>
  </si>
  <si>
    <t>1. Lợi nhuận trước thuế</t>
  </si>
  <si>
    <t>2. Điều chỉnh cho các khoản</t>
  </si>
  <si>
    <t xml:space="preserve"> - Khấu hao TSCĐ và BĐSĐT</t>
  </si>
  <si>
    <t>7,8,10</t>
  </si>
  <si>
    <t>03</t>
  </si>
  <si>
    <t xml:space="preserve"> - Các khoản dự phòng</t>
  </si>
  <si>
    <t>04</t>
  </si>
  <si>
    <t xml:space="preserve"> - Lãi lỗ chênh lệch tỷ giá hối đoái do đánh giá lại các khoản mục tiền tệ có gốc ngoại tệ</t>
  </si>
  <si>
    <t>05</t>
  </si>
  <si>
    <t xml:space="preserve"> - Lãi, lỗ từ hoạt động đầu tư</t>
  </si>
  <si>
    <t>06</t>
  </si>
  <si>
    <t xml:space="preserve"> - Chi phí lãi vay</t>
  </si>
  <si>
    <t>07</t>
  </si>
  <si>
    <t xml:space="preserve"> - Các khooản điều chỉnh khác</t>
  </si>
  <si>
    <t>08</t>
  </si>
  <si>
    <t>3. Lợi nhuận từ hoạt động kd trước thay đổi vốn lưu động</t>
  </si>
  <si>
    <t>09</t>
  </si>
  <si>
    <t xml:space="preserve">  - Tăng giảm các khoản phải thu</t>
  </si>
  <si>
    <t xml:space="preserve">  - Tăng giảm hàng tồn kho</t>
  </si>
  <si>
    <t xml:space="preserve">  - Tăng, giảm các khoản phải trả (không kể lãi vay phải trả, thuế TNDN phải nộp)</t>
  </si>
  <si>
    <t xml:space="preserve">  - Tăng giảm chi phí trả trước</t>
  </si>
  <si>
    <t xml:space="preserve">  - Tăng, giảm chứng khoán kinh doanh</t>
  </si>
  <si>
    <t xml:space="preserve">  - Tiền lãi vay đã trả</t>
  </si>
  <si>
    <t xml:space="preserve">  - Thuế TNDN đã nộp</t>
  </si>
  <si>
    <t xml:space="preserve">  - Tiền thu khác từ hoạt động kinh doanh</t>
  </si>
  <si>
    <t xml:space="preserve">  - Tiền chi khác từ hoạt động kinh doanh</t>
  </si>
  <si>
    <t xml:space="preserve">   Lưu chuyển tiền thuần từ hoạt động kinh doanh</t>
  </si>
  <si>
    <t>II. LƯU CHUYỂN TIỀN TỪ HOẠT ĐỘNG ĐẦU TƯ</t>
  </si>
  <si>
    <t xml:space="preserve"> 1. Tiền chi để mua sắm, xây dựng TSCĐ và các tài sản dài hạn khác</t>
  </si>
  <si>
    <t xml:space="preserve"> 2. Tiền thu từ thanh lý, nhượng bán TSCĐ và tài sản dài hạn khác</t>
  </si>
  <si>
    <t xml:space="preserve"> 3. Tiền chi cho vay, mua các công cụ nợ của đơn vị khác</t>
  </si>
  <si>
    <t>24</t>
  </si>
  <si>
    <t xml:space="preserve"> 4. Tiền thu hồi cho vay, bán lại các công cụ nợ của đơn vị khác</t>
  </si>
  <si>
    <t xml:space="preserve"> 5. Tiền chi đầu tư góp vốn vào đơn vị khác</t>
  </si>
  <si>
    <t>26</t>
  </si>
  <si>
    <t xml:space="preserve"> 6. Tiền thu hồi đầu tư góp vốn vào đơn vị khác</t>
  </si>
  <si>
    <t>27</t>
  </si>
  <si>
    <t xml:space="preserve"> 7. Tiền thu lãi cho vay, cổ tức và lợi nhuận được chia</t>
  </si>
  <si>
    <t xml:space="preserve">  Lưu chuyển tiền thuần từ hoạt động đầu tư</t>
  </si>
  <si>
    <t>III.LƯU CHUYỂN TIỀN TỪ HOẠT ĐỘNG TÀI CHÍNH</t>
  </si>
  <si>
    <t xml:space="preserve"> 1. Tiền thu từ phát hành cổ phiếu, nhận góp vốn của chủ sở hữu</t>
  </si>
  <si>
    <t xml:space="preserve"> 2. Tiền chi trả vốn góp cho các chủ sở hữu, mua lại cổ phiếu của DN đã phát hành</t>
  </si>
  <si>
    <t>33</t>
  </si>
  <si>
    <t xml:space="preserve"> 3. Tiền vay ngắn hạn, dài hạn nhận được</t>
  </si>
  <si>
    <t>34</t>
  </si>
  <si>
    <t xml:space="preserve"> 4. Tiền chi trả nợ gốc vay</t>
  </si>
  <si>
    <t>35</t>
  </si>
  <si>
    <t xml:space="preserve"> 5. Tiền chi trả nợ thuê tài chính</t>
  </si>
  <si>
    <t>36</t>
  </si>
  <si>
    <t xml:space="preserve"> 6. Cổ tức, lợi nhuận đã trả cho chủ sở hữu</t>
  </si>
  <si>
    <t xml:space="preserve">  Lưu chuyển thuần từ hoạt động tài chính</t>
  </si>
  <si>
    <t xml:space="preserve">  Lưu chuyển tiền thuần trong kỳ</t>
  </si>
  <si>
    <t xml:space="preserve">  Tiền và tương đương tiền đầu kỳ</t>
  </si>
  <si>
    <t>61</t>
  </si>
  <si>
    <t xml:space="preserve">  Anh hưởng của thay đổi tỷ giá hối đoái quy đổi ngoại tệ</t>
  </si>
  <si>
    <t>70</t>
  </si>
  <si>
    <t xml:space="preserve">  Tiền và tương đương tiền cuối kỳ</t>
  </si>
  <si>
    <t>THUYẾT MINH BẢNG CÂN ĐỐI KẾ TOÁN</t>
  </si>
  <si>
    <t>Đến 31/12/2023</t>
  </si>
  <si>
    <t xml:space="preserve"> Mã số thuyết minh</t>
  </si>
  <si>
    <t xml:space="preserve"> Công ty Cổ phần Thủy điện Thác Bà</t>
  </si>
  <si>
    <t xml:space="preserve">3 - TIỀN </t>
  </si>
  <si>
    <t>Số cuối kỳ</t>
  </si>
  <si>
    <t>Số đầu năm</t>
  </si>
  <si>
    <t>Tiền mặt</t>
  </si>
  <si>
    <t>Tiền gửi ngân hàng không kỳ hạn</t>
  </si>
  <si>
    <t>Tiền đang chuyển</t>
  </si>
  <si>
    <t>TỔNG CỘNG</t>
  </si>
  <si>
    <t>Control</t>
  </si>
  <si>
    <t>5 - CÁC KHOẢN PHẢI THU KHÁC</t>
  </si>
  <si>
    <t>a/ Ngắn hạn</t>
  </si>
  <si>
    <t>Phải thu từ thanh lý các khoản đầu tư</t>
  </si>
  <si>
    <t>Phải thu lãi tiền gửi</t>
  </si>
  <si>
    <t>Cổ tức phải thu</t>
  </si>
  <si>
    <t>Phải thu người lao động</t>
  </si>
  <si>
    <t>Ký quỹ, ký cược</t>
  </si>
  <si>
    <t>Phải thu khác</t>
  </si>
  <si>
    <t>b/ Dài hạn</t>
  </si>
  <si>
    <t>6 - TÀI SẢN THIẾU CHỜ XỬ LÝ</t>
  </si>
  <si>
    <t>(Chi tiết từng loại tài sản)</t>
  </si>
  <si>
    <t>Tiền</t>
  </si>
  <si>
    <t>Hàng tồn kho</t>
  </si>
  <si>
    <t>TSCĐ</t>
  </si>
  <si>
    <t>Tài sản khác</t>
  </si>
  <si>
    <t>7a - HÀNG TỒN KHO</t>
  </si>
  <si>
    <t>Hàng hóa tồn kho</t>
  </si>
  <si>
    <t>Nguyên vật liệu tồn kho</t>
  </si>
  <si>
    <t>Công cụ, dụng cụ tồn kho</t>
  </si>
  <si>
    <t xml:space="preserve">Chi phí SXKD dở dang </t>
  </si>
  <si>
    <t>Hàng mua đang đi đường</t>
  </si>
  <si>
    <t>Dự phòng giảm giá hàng tồn kho</t>
  </si>
  <si>
    <t xml:space="preserve"> GIÁ TRỊ THUẦN </t>
  </si>
  <si>
    <t xml:space="preserve"> Control </t>
  </si>
  <si>
    <t>Chi tiết Dự phòng giảm giá hàng tồn kho</t>
  </si>
  <si>
    <t>Phát sinh tăng</t>
  </si>
  <si>
    <t>Phát sinh giảm</t>
  </si>
  <si>
    <t>11 - TÀI SẢN DỞ DANG DÀI HẠN</t>
  </si>
  <si>
    <t>11a -Chi phí sản xuất, kinh doanh dở dang dài hạn</t>
  </si>
  <si>
    <t>Tên công trình</t>
  </si>
  <si>
    <t>Khác</t>
  </si>
  <si>
    <t>11b -  Chi phí xây dựng cơ bản dở dang</t>
  </si>
  <si>
    <t>Dự án nâng cấp thiết bị tổ máy - NMTĐ Thác Bà</t>
  </si>
  <si>
    <t>Dự án nâng cấp thiết bị điện - NMTĐ Thác Bà</t>
  </si>
  <si>
    <t>Dự án nâng cấp thiết bị thông gió - NMTĐ Thác Bà</t>
  </si>
  <si>
    <t>Dự án đầu tư thiết bị nâng hạ cánh phai xả tràn - NMTĐTB</t>
  </si>
  <si>
    <t>Nâng cấp hệ thống quan trắc đập chính, đập tràn NMTĐ Thác Bà</t>
  </si>
  <si>
    <t>Dự án nâng cấp TB điện ( HT ắc quy 220VDC)</t>
  </si>
  <si>
    <t>Nâng cấp Hệ thống thiết bi ( HT rơ le bảo vệ đường dây 110 kV)</t>
  </si>
  <si>
    <t>Nâng cấp HT thiết bị ( HT thiết bị theo máy phát)</t>
  </si>
  <si>
    <t>Nâng cấp HT thiết bị ( HT máy nén khí cap áp N1; N2)</t>
  </si>
  <si>
    <t>Nâng cấp Hệ thống thiết bi ( HT máy nén khí hạ áp N3,N4)</t>
  </si>
  <si>
    <t>Dự án nâng cấp đường mặt đập chính nhà máy Thủy điện Thác Bà</t>
  </si>
  <si>
    <t>Chi tiết biến dộng XD CBDD</t>
  </si>
  <si>
    <t>Tăng trong kỳ</t>
  </si>
  <si>
    <t>Chuyển qua TSCD</t>
  </si>
  <si>
    <t>Thanh lý</t>
  </si>
  <si>
    <t>13 - CHI PHÍ TRẢ TRƯỚC</t>
  </si>
  <si>
    <t>A/ Ngắn hạn</t>
  </si>
  <si>
    <t>Chi phí trả trước về thuê hoạt động TSCĐ</t>
  </si>
  <si>
    <t>Công cụ, dụng cụ xuất dùng</t>
  </si>
  <si>
    <t>Chi phí đi vay</t>
  </si>
  <si>
    <t>Các khoản khác</t>
  </si>
  <si>
    <t>B/ Dài hạn</t>
  </si>
  <si>
    <t>Chi phí thành lập doanh nghiệp</t>
  </si>
  <si>
    <t>Chi phí mua bảo hiểm</t>
  </si>
  <si>
    <t>14 - TÀI SẢN KHÁC</t>
  </si>
  <si>
    <t>Chi tiết cho từng khoản mục</t>
  </si>
  <si>
    <t>15a - VAY VÀ NỢ THUÊ TÀI CHÍNH</t>
  </si>
  <si>
    <t>Chi tiết biến động vay và nợ thuê tài chính ngắn hạn và dài hạn</t>
  </si>
  <si>
    <t>Vay ngắn hạn</t>
  </si>
  <si>
    <t>Trái phiếu ngắn hạn</t>
  </si>
  <si>
    <t>Vay dài hạn</t>
  </si>
  <si>
    <t>Trái phiếu dài hạn</t>
  </si>
  <si>
    <t>Tổng</t>
  </si>
  <si>
    <t>Tăng trong kỳ :</t>
  </si>
  <si>
    <t>-Tăng bằng tiền</t>
  </si>
  <si>
    <t>- Tăng khác  ( cấn trừ nợ, phân loại lại,...)</t>
  </si>
  <si>
    <t>-Đánh giá CLTG</t>
  </si>
  <si>
    <t>Giảm trong kỳ :</t>
  </si>
  <si>
    <t>-Giảm bằng tiền</t>
  </si>
  <si>
    <t xml:space="preserve">- Giảm khác  ( cấn trừ nợ, phân loại lại,...) </t>
  </si>
  <si>
    <t>320,338</t>
  </si>
  <si>
    <t>15b - VAY NGẮN HẠN</t>
  </si>
  <si>
    <t>Vay Ngắn hạn</t>
  </si>
  <si>
    <t>Trái phiếu dài hạn đến hạn trả</t>
  </si>
  <si>
    <t>320</t>
  </si>
  <si>
    <t>Vay dài hạn đến hạn trả</t>
  </si>
  <si>
    <t>(đây là khoản Vay dài hạn nhưng được đánh giá lại là khoản Vay dài hạn đến hạn trả tại thời điểm lập báo cáo Quý)</t>
  </si>
  <si>
    <t>16a - THUẾ VÀ CÁC KHOẢN PHẢI NỘP NHÀ NƯỚC</t>
  </si>
  <si>
    <t xml:space="preserve">       Thuế thu nhập doanh nghiệp</t>
  </si>
  <si>
    <t xml:space="preserve">       Thuế GTGT</t>
  </si>
  <si>
    <t xml:space="preserve">       Thuế Tài nguyên</t>
  </si>
  <si>
    <t xml:space="preserve">       Thuế xuất, nhập khẩu</t>
  </si>
  <si>
    <t xml:space="preserve">       Thuế thu nhập cá nhân</t>
  </si>
  <si>
    <t xml:space="preserve">       Các khoản phí và các khoản phải nộp khác</t>
  </si>
  <si>
    <t>16b - THUẾ VÀ CÁC KHOẢN PHẢI THU NHÀ NƯỚC</t>
  </si>
  <si>
    <t xml:space="preserve">       Thuế tiêu thụ đặc biệt</t>
  </si>
  <si>
    <t>153</t>
  </si>
  <si>
    <t>17 - CHI PHÍ PHẢI TRẢ</t>
  </si>
  <si>
    <t xml:space="preserve"> Giá vốn dịch vụ cung cấp thiết bị và lắp đặt </t>
  </si>
  <si>
    <t xml:space="preserve"> Chi phí lãi vay </t>
  </si>
  <si>
    <t xml:space="preserve"> Chi phí khuyến mãi </t>
  </si>
  <si>
    <t xml:space="preserve"> Chi phí bảo hành </t>
  </si>
  <si>
    <t xml:space="preserve"> Lương (thưởng) </t>
  </si>
  <si>
    <t xml:space="preserve"> Các khoản khác </t>
  </si>
  <si>
    <t>Lãi vay</t>
  </si>
  <si>
    <t>Các khoản trích trước khác ( chi tiết từng khoản)</t>
  </si>
  <si>
    <t>18 - CÁC KHOẢN PHẢI TRẢ, PHẢI NỘP KHÁC</t>
  </si>
  <si>
    <t xml:space="preserve"> Bảo hiểm xã hội, bảo hiểm y tế, KPCĐ, BHTN </t>
  </si>
  <si>
    <t xml:space="preserve"> Nhận ký quỹ, ký cược </t>
  </si>
  <si>
    <t xml:space="preserve"> Phải trả mua các khoản đầu tư</t>
  </si>
  <si>
    <t xml:space="preserve"> Cổ tức phải trả các cổ đông </t>
  </si>
  <si>
    <t xml:space="preserve"> Phải trả về thưởng hiệu quả công việc </t>
  </si>
  <si>
    <t xml:space="preserve"> Lãi vay phải trả  </t>
  </si>
  <si>
    <t xml:space="preserve"> Phí dịch vụ môi trường rừng</t>
  </si>
  <si>
    <t>Chi phí bảo hành</t>
  </si>
  <si>
    <t xml:space="preserve"> Các khoản phải trả, phải nộp khác  </t>
  </si>
  <si>
    <t xml:space="preserve"> Nhận ký quỹ, ký cược dài hạn </t>
  </si>
  <si>
    <t xml:space="preserve"> Các khoản phải trả, phải nộp khác </t>
  </si>
  <si>
    <t>19 -  DOANH THU CHƯA THỰC HIỆN</t>
  </si>
  <si>
    <t>Doanh thu nhận trước</t>
  </si>
  <si>
    <t>Doanh thu từ chương trình khách hàng truyền thống</t>
  </si>
  <si>
    <t>Doanh thu chưa thực hiện khác</t>
  </si>
  <si>
    <t>20 -  DỰ PHÒNG PHẢI TRẢ</t>
  </si>
  <si>
    <t>Dự phòng bảo hành sản phẩm hàng hóa</t>
  </si>
  <si>
    <t>Dự phòng bảo hành công trình xây dựng</t>
  </si>
  <si>
    <t>Dự phòng tái cơ cấu</t>
  </si>
  <si>
    <t>Dự phòng phải trả khác ( chi phí sửa chữa TSCĐ,..)</t>
  </si>
  <si>
    <t>12 - CÁC KHOẢN ĐẦU TƯ</t>
  </si>
  <si>
    <t>Mã số 
thuyết minh 
trên bảng CĐKT</t>
  </si>
  <si>
    <t>12.1  Chứng khoán kinh doanh</t>
  </si>
  <si>
    <t xml:space="preserve"> Số cuối kỳ  </t>
  </si>
  <si>
    <t xml:space="preserve"> Số lượng </t>
  </si>
  <si>
    <t xml:space="preserve"> Gía trị </t>
  </si>
  <si>
    <t xml:space="preserve"> Dự phòng </t>
  </si>
  <si>
    <t xml:space="preserve"> a. Cổ phiếu đầu tư ngắn hạn (Chi tiết cho từng loại cổ phiếu )</t>
  </si>
  <si>
    <t>Cty ……</t>
  </si>
  <si>
    <t xml:space="preserve">   + Cổ phiếu ….</t>
  </si>
  <si>
    <t xml:space="preserve">   +  …………..</t>
  </si>
  <si>
    <t xml:space="preserve"> b. Trái phiếu đầu tư ngắn hạn (Chi tiết cho từng loại trái phiếu)</t>
  </si>
  <si>
    <t xml:space="preserve">   + Trái phiếu ….</t>
  </si>
  <si>
    <t xml:space="preserve">   +  ………………</t>
  </si>
  <si>
    <t>c. Các khoản đầu tư khác (Chi tiết cho từng loại )</t>
  </si>
  <si>
    <t>…….</t>
  </si>
  <si>
    <t xml:space="preserve">TỔNG CỘNG </t>
  </si>
  <si>
    <t xml:space="preserve"> 12.2 Đầu tư góp vốn vào đơn vị khác</t>
  </si>
  <si>
    <t xml:space="preserve">  - Đầu tư cổ phiếu</t>
  </si>
  <si>
    <t>Công ty Cổ phần Nhiệt điện Hải Phòng</t>
  </si>
  <si>
    <t>Công ty Cổ phần Thủy điện Thái An</t>
  </si>
  <si>
    <t>12.3a  Đầu tư nắm giữ đến ngày đáo hạn</t>
  </si>
  <si>
    <t>12.3.1 Ngắn hạn</t>
  </si>
  <si>
    <t>Tiền gởi có kỳ hạn</t>
  </si>
  <si>
    <t>Trái phiếu</t>
  </si>
  <si>
    <t>Các khoản đầu tư khác</t>
  </si>
  <si>
    <t>12.3.2 Dài hạn</t>
  </si>
  <si>
    <t>12.3b  Phải thu về cho vay</t>
  </si>
  <si>
    <t>12.4  Đầu tư vào công ty con</t>
  </si>
  <si>
    <t>Tỷ lệ sở hữu (%)</t>
  </si>
  <si>
    <t>(Chi tiết cho từng cổ phiếu của công ty con)</t>
  </si>
  <si>
    <t xml:space="preserve">   + Công ty Cổ phần Thủy điện Mường Hum </t>
  </si>
  <si>
    <t xml:space="preserve">   + Công ty …..</t>
  </si>
  <si>
    <t>12.5  Đầu tư vào công ty liên doanh liên kết</t>
  </si>
  <si>
    <t xml:space="preserve"> (Chi tiết cho từng cổ phiếu của công ty liên doanh, liên kết và đồng kiểm soát)</t>
  </si>
  <si>
    <t xml:space="preserve">   + Công ty Cổ phần Đầu tư Thủy Điện Thác Bà 2</t>
  </si>
  <si>
    <t xml:space="preserve">   + Công ty CP. B</t>
  </si>
  <si>
    <t xml:space="preserve">   + Công ty CP.C</t>
  </si>
  <si>
    <t xml:space="preserve">   + Công ty …………………..</t>
  </si>
  <si>
    <t>12.6 Chi tiết biến động đầu tư ngắn hạn</t>
  </si>
  <si>
    <t>Chứng khoán giao dịch</t>
  </si>
  <si>
    <t>Đầu tư nắm giữ đến ngày đáo hạn ngắn hạn</t>
  </si>
  <si>
    <t>Phải thu về cho vay ngắn hạn</t>
  </si>
  <si>
    <t xml:space="preserve">       Bằng tiền</t>
  </si>
  <si>
    <t xml:space="preserve">      Phân loại lại</t>
  </si>
  <si>
    <t>12.8 Chi tiết biến động đầu tư dài hạn</t>
  </si>
  <si>
    <t>Đầu tư vào công ty con</t>
  </si>
  <si>
    <t>Đầu tư vào các công ty liên kết và công ty không kiểm soát</t>
  </si>
  <si>
    <t>Đầu tư góp vốn vào đơn vị khác</t>
  </si>
  <si>
    <t>Đầu tư nắm giữ đến ngày đáo hạn</t>
  </si>
  <si>
    <t>Phải thu về cho vay dài hạn</t>
  </si>
  <si>
    <t>THUYẾT MINH BẢNG KẾT QUẢ HOẠT ĐỘNG KINH DOANH</t>
  </si>
  <si>
    <t>18.1 - Doanh thu bán hàng và cung cấp dịch vụ</t>
  </si>
  <si>
    <t>Số liệu kỳ này</t>
  </si>
  <si>
    <t>Tổng doanh thu</t>
  </si>
  <si>
    <t>Trong đó:</t>
  </si>
  <si>
    <t xml:space="preserve">      Doanh thu bán hàng</t>
  </si>
  <si>
    <t xml:space="preserve">      Doanh thu cho thuê văn phòng</t>
  </si>
  <si>
    <t xml:space="preserve">     Doanh thu cung cấp &amp; lắp đặt M&amp;E</t>
  </si>
  <si>
    <t xml:space="preserve">    Doanh thu khác</t>
  </si>
  <si>
    <t>Các khoản giảm trừ doanh thu</t>
  </si>
  <si>
    <t xml:space="preserve">     Thuế tiêu thụ đặc biệt</t>
  </si>
  <si>
    <t xml:space="preserve">      Hàng bán bị trả lại</t>
  </si>
  <si>
    <t>Doanh thu thuần</t>
  </si>
  <si>
    <t>18.2 -  Doanh thu từ hoạt động tài chính</t>
  </si>
  <si>
    <t>Lãi tiền gửi, tiền cho vay</t>
  </si>
  <si>
    <t>Cổ tức, lợi nhuận được chia</t>
  </si>
  <si>
    <t>Lãi từ bán, thanh lý các khoản đầu tư</t>
  </si>
  <si>
    <t>Lãi do CLTG hối đoái đã thực hiện</t>
  </si>
  <si>
    <t>Lãi do CLTG hối đoái chưa thực hiện: do đánh giá lại các khoản mục tiền tệ có gốc ngoại tệ cuối kỳ từ :</t>
  </si>
  <si>
    <t xml:space="preserve">     + Khoản mục tiền tệ </t>
  </si>
  <si>
    <t xml:space="preserve">     + Khoản phải thu  </t>
  </si>
  <si>
    <t xml:space="preserve">     + Khoản phải trả</t>
  </si>
  <si>
    <t xml:space="preserve">     + Khoản vay </t>
  </si>
  <si>
    <t>Doanh thu hoạt động tài chính khác</t>
  </si>
  <si>
    <t>19 - Chi phí tài chính</t>
  </si>
  <si>
    <t>Chi phí lãi vay</t>
  </si>
  <si>
    <t>Lỗ do CLTG hối đoái đã thực hiện</t>
  </si>
  <si>
    <t>Lỗ do CLTG hối đoái chưa thực hiện: do đánh giá lại các khoản mục tiền tệ có gốc ngoại tệ cuối kỳ từ :</t>
  </si>
  <si>
    <t>Lỗ do bán các khoản đầu tư</t>
  </si>
  <si>
    <t>Dự phòng (Hoàn nhập) giảm giá các khoản đầu tư</t>
  </si>
  <si>
    <t>Chi phí tài chính khác</t>
  </si>
  <si>
    <t>20 - THU NHẬP VÀ CHI PHÍ KHÁC</t>
  </si>
  <si>
    <t>Thu nhập khác</t>
  </si>
  <si>
    <t>Thu thanh lý tài sản</t>
  </si>
  <si>
    <t>Thu bán phế liệu, phạt</t>
  </si>
  <si>
    <t xml:space="preserve"> TỔNG CỘNG </t>
  </si>
  <si>
    <t>Chi phí khác</t>
  </si>
  <si>
    <t>Chi phí thanh lý tài sản</t>
  </si>
  <si>
    <t>GIÁ TRỊ THUẦN</t>
  </si>
  <si>
    <t xml:space="preserve"> 21 -  Chi phí thuế TNDN </t>
  </si>
  <si>
    <t xml:space="preserve"> Thuế TNDN hiện hành </t>
  </si>
  <si>
    <t xml:space="preserve"> Thuế TNDN hoãn lại </t>
  </si>
  <si>
    <t>22- Chi phí bán hàng và chi phí quản lý doanh nghiệp</t>
  </si>
  <si>
    <t>Chi phí bán hàng</t>
  </si>
  <si>
    <t xml:space="preserve">     Chi phí nhân viên</t>
  </si>
  <si>
    <t xml:space="preserve">     Chi phí dịch vụ mua ngoài</t>
  </si>
  <si>
    <t xml:space="preserve">     Khác</t>
  </si>
  <si>
    <t xml:space="preserve">Chi phí quản lý doanh nghiệp </t>
  </si>
  <si>
    <t xml:space="preserve">     Phân bổ lợi thế thương mại</t>
  </si>
  <si>
    <t xml:space="preserve">     Dự phòng (hoàn nhập dự phòng) nợ phải thu khó đòi</t>
  </si>
  <si>
    <t xml:space="preserve">Anh/Chị vui lòng cung cấp giúp em chi tiết các khoản mục dưới đây </t>
  </si>
  <si>
    <t>Chi phí tư vấn bên ngoài</t>
  </si>
  <si>
    <t xml:space="preserve">P&amp;L </t>
  </si>
  <si>
    <t>BS</t>
  </si>
  <si>
    <t>(Note: Mục đích sử dụng cho những phát sinh trọng yếu)</t>
  </si>
  <si>
    <t xml:space="preserve">     Thuế</t>
  </si>
  <si>
    <t xml:space="preserve">     Luật sư</t>
  </si>
  <si>
    <t xml:space="preserve">     Kiểm toán</t>
  </si>
  <si>
    <t xml:space="preserve">     Môi giới đầu tư</t>
  </si>
  <si>
    <t xml:space="preserve">     Tư vấn </t>
  </si>
  <si>
    <t>Tư vấn lập BCNC TKT đề án Nâng cấp MMTB CT NMTĐ Thác Bà 2021-2025</t>
  </si>
  <si>
    <t>Tư vấn Lập báo cáo nghiên cứu khả thi và hồ sơ mời thầu các dự án đầu tư, nâng cấp thiết bị - Nhà máy Thủy điện Thác Bà (GĐ1)</t>
  </si>
  <si>
    <t>Tư vấn v/v đánh giá cường độ và kiểm tra kết cấu bê tông tràn phục vụ đầu tư thiết bị nâng hạ cánh phai tràn NMTĐ Thác Bà</t>
  </si>
  <si>
    <t>Tư vấn xây dựng đường bão hòa các đập phụ</t>
  </si>
  <si>
    <t>Tư vấn cắm mốc chỉ giới xác định phạm vi bảo vệ đập thủy điện</t>
  </si>
  <si>
    <t>CHI TIẾT TĂNG GIẢM  TSCĐ, TSVH, BĐSĐT</t>
  </si>
  <si>
    <t>8 - TÀI SẢN CỐ ĐỊNH HỮU HÌNH</t>
  </si>
  <si>
    <t xml:space="preserve"> Nhà cửa, vật kiến trúc</t>
  </si>
  <si>
    <t>Máy móc thiết bị</t>
  </si>
  <si>
    <t>Phương tiện vận tải</t>
  </si>
  <si>
    <t>Thiệt bị văn phòng</t>
  </si>
  <si>
    <t>TSCĐ khác</t>
  </si>
  <si>
    <t>Tổng cộng</t>
  </si>
  <si>
    <t>Nguyên giá</t>
  </si>
  <si>
    <t xml:space="preserve"> - Mua trong năm</t>
  </si>
  <si>
    <t xml:space="preserve"> - Đầu tư XDCB hoàn thành</t>
  </si>
  <si>
    <t xml:space="preserve"> - Tăng khác</t>
  </si>
  <si>
    <t xml:space="preserve"> - Chuyển sang bất động sản đầu tư</t>
  </si>
  <si>
    <t xml:space="preserve"> - Thanh lý, nhượng bán</t>
  </si>
  <si>
    <t xml:space="preserve"> - Giảm khác</t>
  </si>
  <si>
    <t xml:space="preserve"> Trong đó :  </t>
  </si>
  <si>
    <t xml:space="preserve">        Đã khấu hao hết </t>
  </si>
  <si>
    <t>Giá trị hao mòn luỹ kế</t>
  </si>
  <si>
    <t xml:space="preserve"> - Khấu hao trong kỳ</t>
  </si>
  <si>
    <t xml:space="preserve">Giá trị còn lại </t>
  </si>
  <si>
    <t xml:space="preserve"> 9 - TÀI SẢN CỐ ĐỊNH VÔ HÌNH </t>
  </si>
  <si>
    <t>Quyền sử dụng đất</t>
  </si>
  <si>
    <t>Bản quyền, bằng sáng chế</t>
  </si>
  <si>
    <t>Nhãn hiệu hàng hóa</t>
  </si>
  <si>
    <t>Phần mềm máy vi tính</t>
  </si>
  <si>
    <t>TSCĐ vô hình khác</t>
  </si>
  <si>
    <t xml:space="preserve"> - Tạo ra từ nội bộ DN</t>
  </si>
  <si>
    <t xml:space="preserve"> - Tăng do hợp nhất kinh doanh</t>
  </si>
  <si>
    <t>10 - BẤT ĐỘNG SẢN ĐẦU TƯ</t>
  </si>
  <si>
    <t>BĐSĐT khác</t>
  </si>
  <si>
    <t xml:space="preserve"> - Tăng trong kỳ</t>
  </si>
  <si>
    <t xml:space="preserve">Trong đó: </t>
  </si>
  <si>
    <t>Chuyển sang từ XDCB</t>
  </si>
  <si>
    <t xml:space="preserve"> - Thanh lý</t>
  </si>
  <si>
    <t xml:space="preserve"> - Phân loại lại</t>
  </si>
  <si>
    <t xml:space="preserve"> 21.  Bảng đối chiếu biến động của vốn chủ sở hữu </t>
  </si>
  <si>
    <t xml:space="preserve"> Công ty :  Cổ phần Thủy điện Thác Bà</t>
  </si>
  <si>
    <t>Vốn góp</t>
  </si>
  <si>
    <t>Thặng dư vốn cố phần</t>
  </si>
  <si>
    <t>Cổ phiếu ngân quỹ</t>
  </si>
  <si>
    <t>Chênh lệch tỷ giá hối đoái</t>
  </si>
  <si>
    <t>Quỹ đầu tư phát triển</t>
  </si>
  <si>
    <t>Quỹ hổ trợ sắp xếp doanh nghiệp</t>
  </si>
  <si>
    <t>Quyõ khaùc thuoäc voán chuû sôû höõu</t>
  </si>
  <si>
    <t>Lợi nhuận sau thuế chưa phân phối</t>
  </si>
  <si>
    <t>Quỹ khen thưởng phúc lợi</t>
  </si>
  <si>
    <t>Năm trước</t>
  </si>
  <si>
    <t xml:space="preserve"> - Tăng vốn trong năm trước </t>
  </si>
  <si>
    <t xml:space="preserve">  - Lợi nhuận tăng trong kỳ </t>
  </si>
  <si>
    <t xml:space="preserve">  - Chia cổ tức năm trước </t>
  </si>
  <si>
    <t xml:space="preserve">  - Tăng khác </t>
  </si>
  <si>
    <t xml:space="preserve">  - Chênh lệch tỷ giá hối đoái </t>
  </si>
  <si>
    <t xml:space="preserve">  - Phân phối các quỹ (-) </t>
  </si>
  <si>
    <t xml:space="preserve">  - Sử dụng quỹ (-) </t>
  </si>
  <si>
    <t xml:space="preserve"> Năm nay </t>
  </si>
  <si>
    <t xml:space="preserve">  - Tăng vốn năm nay </t>
  </si>
  <si>
    <t xml:space="preserve">  - Chia cổ tức năm nay</t>
  </si>
  <si>
    <t>BẢNG TỔNG HỢP DANH MỤC ĐẦU TƯ VÀO CÁC CTY CON, LIÊN DOANH, LIÊN KẾT CỦA CÔNG TY CỔ PHẦN THỦY ĐIỆN THÁC BÀ</t>
  </si>
  <si>
    <t>TÊN CÔNG TY</t>
  </si>
  <si>
    <t>Vốn điều lệ</t>
  </si>
  <si>
    <t>Vốn cam kết góp</t>
  </si>
  <si>
    <t>Tỷ lệ sở hữu theo cam kết</t>
  </si>
  <si>
    <t>VỐN ĐẦU TƯ (Vốn đã góp) tại ngày báo cáo</t>
  </si>
  <si>
    <t>VỐN ĐẦU TƯ ( theo mệnh giá ) tại ngày báo cáo</t>
  </si>
  <si>
    <t>Vốn CSH của cty Đầu tư tại ngày báo cáo</t>
  </si>
  <si>
    <t>Tỷ lệ sở hữu</t>
  </si>
  <si>
    <t>Công Ty Cổ Phần Thủy Điện Mường Hum</t>
  </si>
  <si>
    <t>Công Ty Cổ Phần Đầu Tư Thủy Điện Thác Bà 2</t>
  </si>
  <si>
    <t xml:space="preserve">Eastrade International Ltd. - Đ/c : Commence Chambers P.O.Box 2208, Road Town, Tortola, British Virgin Islands </t>
  </si>
  <si>
    <t xml:space="preserve">NHÓM REE </t>
  </si>
  <si>
    <t>ĐỐI CHIẾU SỐ DƯ &amp; GIAO DỊCH GIỮA CÁC CÔNG TY THÀNH VIÊN</t>
  </si>
  <si>
    <t>TẠI NGÀY 31/12/2023</t>
  </si>
  <si>
    <t>1. Đối chiếu doanh thu &amp; chi phí giữa các đơn vị thành viên trong kỳ</t>
  </si>
  <si>
    <t>Doanh thu theo báo cáo của đơn vị:</t>
  </si>
  <si>
    <t xml:space="preserve">  Doanh thu bán hàng (TK511) </t>
  </si>
  <si>
    <t xml:space="preserve"> Doanh thu tài chính  (TK515) </t>
  </si>
  <si>
    <t xml:space="preserve"> Thu nhập khác (TK711) </t>
  </si>
  <si>
    <t xml:space="preserve"> Tổng cộng </t>
  </si>
  <si>
    <t xml:space="preserve"> (tập hợp từ doanh thu nội bộ cho mỗi đơn vị dưới đây)</t>
  </si>
  <si>
    <t>REE CORP</t>
  </si>
  <si>
    <t>REE M&amp;E</t>
  </si>
  <si>
    <t>REE Điện Máy</t>
  </si>
  <si>
    <t>REEPRO</t>
  </si>
  <si>
    <t>RMC</t>
  </si>
  <si>
    <t>REE REAL</t>
  </si>
  <si>
    <t>SONG MAI</t>
  </si>
  <si>
    <t>REE LAND</t>
  </si>
  <si>
    <t>TÂN HẢI</t>
  </si>
  <si>
    <t>SONG LONG</t>
  </si>
  <si>
    <t>REE ENERGY</t>
  </si>
  <si>
    <t>DTV (ĐIỆN TRÀ VINH)</t>
  </si>
  <si>
    <t>TBC (THÁC BÀ)</t>
  </si>
  <si>
    <t>MHP (MƯỜNG HUM)</t>
  </si>
  <si>
    <t>TBW (THUẬN BÌNH)</t>
  </si>
  <si>
    <t>VSH (Vĩnh Sơn Sông Hinh)</t>
  </si>
  <si>
    <t>REE WATER</t>
  </si>
  <si>
    <t xml:space="preserve">TK CỘNG </t>
  </si>
  <si>
    <t>TÍN HIỆU XANH</t>
  </si>
  <si>
    <t>IED (CTCT phát triển điện Đông Dương)</t>
  </si>
  <si>
    <t>TBC2 (Thác Bà 2)</t>
  </si>
  <si>
    <t>Tổng doanh thu theo báo cáo của đơn vị</t>
  </si>
  <si>
    <t>Tinh vào chi phí theo báo cáo của đơn vị:</t>
  </si>
  <si>
    <t xml:space="preserve"> Chi phí Giá vốn (TK632)</t>
  </si>
  <si>
    <t xml:space="preserve"> Chi phí tài chính (TK635)</t>
  </si>
  <si>
    <t xml:space="preserve"> Chi phí bán hàng (TK641)</t>
  </si>
  <si>
    <t xml:space="preserve"> Chi phí QLDN (TK642)</t>
  </si>
  <si>
    <t xml:space="preserve"> Chi phí khác (TK811)</t>
  </si>
  <si>
    <t xml:space="preserve"> (tập hợp từ chi phí nội bộ cho mỗi đơn vị dưới đây)</t>
  </si>
  <si>
    <t>SONG LOMG</t>
  </si>
  <si>
    <t>Cty ……….</t>
  </si>
  <si>
    <t>Tổng chi phí theo báo cáo của đơn vị</t>
  </si>
  <si>
    <t xml:space="preserve">Chenh lech do mua từ nội bộ cho XDCB,TSCD :TK 241,211,212, 217 từ công ty nội bộ : </t>
  </si>
  <si>
    <t xml:space="preserve">Gía trị mua  : </t>
  </si>
  <si>
    <t>Công ty …</t>
  </si>
  <si>
    <t xml:space="preserve">2. Đối chiếu khoản phải thu &amp; phải trả nội bộ theo báo cáo của các đơn vị </t>
  </si>
  <si>
    <t xml:space="preserve">Số dư các khoản phải thu theo báo cáo của đơn vị </t>
  </si>
  <si>
    <t>Phải thu (TK 131)</t>
  </si>
  <si>
    <t xml:space="preserve">Ứng trước (Nợ TK 331) </t>
  </si>
  <si>
    <t xml:space="preserve">Phải thu tạm (TK1388) </t>
  </si>
  <si>
    <t>Phải thu về cho vay (TK1283)</t>
  </si>
  <si>
    <t xml:space="preserve"> (tập hợp từ các khoản phải thu nội bộ của đơn vị )</t>
  </si>
  <si>
    <t xml:space="preserve">Tổng phải thu </t>
  </si>
  <si>
    <t xml:space="preserve">Số dư các khoản phải trả theo báo cáo của đơn vị </t>
  </si>
  <si>
    <t>Phải trả KH (TK 331)</t>
  </si>
  <si>
    <t xml:space="preserve">Nhận  ứng trước (Có TK 131) </t>
  </si>
  <si>
    <t xml:space="preserve">Phải trả tạm (TK3388) </t>
  </si>
  <si>
    <t xml:space="preserve"> (tập hợp từ các khoản phải trả nội bộ của đơn vị )</t>
  </si>
  <si>
    <t>Tổng phải trả</t>
  </si>
  <si>
    <t>3.Lợi nhuận nội bộ chưa thực hiện cuối kỳ</t>
  </si>
  <si>
    <t xml:space="preserve"> Công ty ……………. </t>
  </si>
  <si>
    <t>Hàng mua từ nội bộ còn tồn cuối kỳ</t>
  </si>
  <si>
    <t>Lãi tương ứng</t>
  </si>
  <si>
    <t xml:space="preserve">4. Cổ tức, lãi được chia từ công ty con trong kỳ </t>
  </si>
  <si>
    <t>Chi tiết từ:</t>
  </si>
  <si>
    <t>Công ty Cổ Phần Thủy Điện Mường Hum (Chi trả tạm ứng cổ tức năm 2023 cổ tức 8 VĐL)</t>
  </si>
  <si>
    <t>Chi tieát töø:</t>
  </si>
  <si>
    <t>- QUÍ 1/2017</t>
  </si>
  <si>
    <t>EAS TRADE</t>
  </si>
  <si>
    <t>- QUÍ 2/2019</t>
  </si>
  <si>
    <t>CTY CO DIEN CHAT LUONG</t>
  </si>
  <si>
    <t>CTY CO DIEN DOAN NHAT</t>
  </si>
  <si>
    <t>CTY CO DIEN HOP PHAT</t>
  </si>
  <si>
    <t>EASTRADE</t>
  </si>
  <si>
    <t>- QUÍ 3/2016</t>
  </si>
  <si>
    <t xml:space="preserve">5. Cổ tức, lãi được chia từ công ty liên doanh, liên kết trong kỳ </t>
  </si>
  <si>
    <t xml:space="preserve">6. Phân phối lợi nhuận trong kỳ </t>
  </si>
  <si>
    <t>Lợi nhuận</t>
  </si>
  <si>
    <t xml:space="preserve"> Thuyết minh các nghiệp vụ của Cty Cổ phần Thủy điện Thác Bà với các bên liên quan: </t>
  </si>
  <si>
    <t>Các bên liên quan</t>
  </si>
  <si>
    <t xml:space="preserve"> Mối quan hệ </t>
  </si>
  <si>
    <t xml:space="preserve"> Nội dung nghiệp vụ </t>
  </si>
  <si>
    <t xml:space="preserve"> Số tiền VNĐ </t>
  </si>
  <si>
    <t xml:space="preserve"> I./ </t>
  </si>
  <si>
    <t xml:space="preserve"> Doanh thu &amp; Chi phí </t>
  </si>
  <si>
    <t>A</t>
  </si>
  <si>
    <t>Công Ty Cổ Phần Thủy Điện 
Mường Hum</t>
  </si>
  <si>
    <t>Công ty con</t>
  </si>
  <si>
    <t>Doanh thu Tài chính</t>
  </si>
  <si>
    <t>Lãi vay từ 01/10/2023 đến 31/12/2023 của HĐ số 01/2019/HDCV/TBC-MHP khoản 179.3 tỷ; LS 9.5%/năm; Thời hạn 8 năm
(LS 7% kể từ 01/09/2022)</t>
  </si>
  <si>
    <t>Doanh thu khác</t>
  </si>
  <si>
    <t>Thù lao HĐQT và BKS Quý 4/2023</t>
  </si>
  <si>
    <t>Dịch vụ hỗ trợ công tác quản lý, điều hành MHP 6 tháng đâu năm 2023 theo HĐ số 118/HĐDV-TĐTB-TĐMH ngày 05/01/2023)</t>
  </si>
  <si>
    <t>Doanh thu hoạt động dịch vụ</t>
  </si>
  <si>
    <t>Tiểu tu cụm NMTĐ Mường Hum + Bản Xèo theo HĐ số 2010/2013 ngày 20/10/2023</t>
  </si>
  <si>
    <t>Giá trị theo HĐ số 1511/2020/HĐ-TĐMH-TĐTB ngày 15/11/2022 nâng cấp DCS MHP</t>
  </si>
  <si>
    <t>Chi phí hoạt động dịch vụ</t>
  </si>
  <si>
    <t>Theo HĐ số 1511/2020/HĐ-TĐMH-TĐTB ngày 15/11/2022 nâng cấp DCS MHP</t>
  </si>
  <si>
    <t>B</t>
  </si>
  <si>
    <t xml:space="preserve">Công ty Cổ phần Đầu Tư 
Thủy điện Thác Bà 2
</t>
  </si>
  <si>
    <t xml:space="preserve">Công ty liên kết </t>
  </si>
  <si>
    <t>Dịch vụ cho thuê văn phòng làm việc quý 4/2023 theo HĐ số 1763/HĐ-TĐTB-TBC2 ngày 1/11/2021 và Bổ sung HĐ số 1858/BS-TĐTB-TBC2 ngày 31/10/2022.</t>
  </si>
  <si>
    <t>Chi phí trích lập dự phòng đầu tư tài chính</t>
  </si>
  <si>
    <t>trích lập dự phòng đầu tư tài chính 29% tỷ lệ SH của TBC tại TBC2 trên lỗ lũy kế của TBC2 tại 31/12/2023</t>
  </si>
  <si>
    <t>C</t>
  </si>
  <si>
    <t>Công ty TNHH Năng Lượng R.E.E</t>
  </si>
  <si>
    <t>Công ty mẹ</t>
  </si>
  <si>
    <t>Chi phí quản lý doanh nghiệp(642)</t>
  </si>
  <si>
    <t>D</t>
  </si>
  <si>
    <t>Công Ty Cổ Phần Phát Triển Điện Đông Dương</t>
  </si>
  <si>
    <t>Công ty con của công ty mẹ</t>
  </si>
  <si>
    <t>Giá trị khối lượng công việc hoàn thành đợt 1 từ 1/7/2023 đến 31/12/2023 Dịch vụ hỗ trợ công tác tổ chức sản xuất NMTĐ Nậm Ban 2 - tỉnh Lai Châu theo HĐ số 01.08/2023/TDNB2-TĐTB ngày 1/8/2023</t>
  </si>
  <si>
    <t xml:space="preserve"> II./ </t>
  </si>
  <si>
    <t xml:space="preserve"> Phải thu, phải trả </t>
  </si>
  <si>
    <t xml:space="preserve"> Phải thu khách hàng (TK131) </t>
  </si>
  <si>
    <t>TBC2 tạm ứng 10% GTHĐ số 528/2023/HĐKT-TBC2-TBC ngày 3/10/2023 v/v Cung cấp lắp đặt hiệu chỉnh thiết bị điện Trạm biến áp; thi công tuyến đường dây...</t>
  </si>
  <si>
    <t xml:space="preserve"> Phải trả người bán  (TK331) </t>
  </si>
  <si>
    <t xml:space="preserve"> Trả trước cho người bán  </t>
  </si>
  <si>
    <t xml:space="preserve"> Người mua trả tiền trước  </t>
  </si>
  <si>
    <t xml:space="preserve"> Các khoản phải trả, phải nộp khác (TK338) </t>
  </si>
  <si>
    <t>Cổ tức đợt 1 năm 2023 (10% VĐL) theo NQ HĐQT số 2072/NQ-TĐTB-HĐQT ngày 06/12/2023</t>
  </si>
  <si>
    <t xml:space="preserve"> Phải thu khác  (TK138) </t>
  </si>
  <si>
    <t>Lãi dự thu MHP vay TBC khoản 179,3 tỷ</t>
  </si>
  <si>
    <t>Lãi dự thu còn lại đến 31/12/2023 của HĐ số 01/2019/HDCV/TBC-MHP khoản 179.3 tỷ; LS 9.5%/năm; Thời hạn 8 năm 
(LS 7% kể từ 01/09/2022)</t>
  </si>
  <si>
    <t>Chi phí phải trả ( TK335)</t>
  </si>
  <si>
    <t>Gốc vay khoản MHP vay TBC 179.3 tỷ</t>
  </si>
  <si>
    <t>Số tiền gốc khoản vay còn lại của HĐ số 01/2019/HDCV/TBC-MHP khoản 179.3 tỷ; LS 9.5%/năm; Thời hạn 8 năm
(LS 7% kể từ 01/09/2022)</t>
  </si>
  <si>
    <t xml:space="preserve"> - Cho vay ngắn hạn</t>
  </si>
  <si>
    <t xml:space="preserve"> - Cho vay dài hạn đến hạn thu</t>
  </si>
  <si>
    <t xml:space="preserve"> - Cho vay dài hạn</t>
  </si>
  <si>
    <t>Danh sách các khoản Phải thu khách hàng  (TK131)</t>
  </si>
  <si>
    <t>(chi tiết cho từng đối tượng chiếm từ 10% trở lên trên tổng số phải thu khách hàng)</t>
  </si>
  <si>
    <t>Tên khách hàng</t>
  </si>
  <si>
    <t>Số dư cuối kỳ</t>
  </si>
  <si>
    <t>Số dư đầu năm</t>
  </si>
  <si>
    <t>Công Ty Mua Bán Điện - CN Tập Đoàn Điện Lực Việt Nam</t>
  </si>
  <si>
    <t>Công Ty TNHH Xây Dựng Hưng Hải</t>
  </si>
  <si>
    <t>Liệt kê danh sách các khoản Phải trả người bán  (TK331)</t>
  </si>
  <si>
    <t>(chi tiết cho từng đối tượng chiếm từ 10% trở lên trên tổng số phải trả người bán)</t>
  </si>
  <si>
    <t>Tên Nhà cung cấp</t>
  </si>
  <si>
    <t>Công ty Cổ Phần Tư Vấn Xây Dựng Điện 2</t>
  </si>
  <si>
    <t>Công ty TNHH Tư vấn Trường Đại Học Thủy Lợi</t>
  </si>
  <si>
    <t>Công ty CP Tư vấn và Xây dựng Thuận Phong</t>
  </si>
  <si>
    <t>Công ty TNHH tư vấn và xây lắp công nghiệp Bình Minh</t>
  </si>
  <si>
    <t>Công ty cổ phân ENTEC Kỹ thuật Năng lượng</t>
  </si>
  <si>
    <t>Công ty cổ phần đầu tư công nghệ Thông Minh</t>
  </si>
  <si>
    <t xml:space="preserve">Liệt kê danh sách các khoản vay ngân hàng ngắn hạn và dài hạn </t>
  </si>
  <si>
    <t>Tên Ngân hàng</t>
  </si>
  <si>
    <t>Lãi suất vay trung bình tại ngân hàng</t>
  </si>
  <si>
    <t>ShinhanBank</t>
  </si>
  <si>
    <t>Lãi suất tham chiếu cộng Biên độ 1,5%/năm và được điều chỉnh 3 tháng một lân trong suốt Thời hạn cho vay</t>
  </si>
  <si>
    <t xml:space="preserve">Chi tiết cho các khoản vay dài hạn nếu có : </t>
  </si>
  <si>
    <t>Tài trợ cho Dự án "Nâng cấp thiết bị tổ máy - Nhà máy Thủy điện Thác Bà"</t>
  </si>
  <si>
    <t>Thời gian cho vay 84 tháng kể từ ngày giải ngân đầu tiên</t>
  </si>
  <si>
    <t>Thời gian ân hạn 12 tháng kể từ ngày giải ngân đầu tiên</t>
  </si>
  <si>
    <t>Lãi suất: Lãi suất tham chiếu cộng Biên độ 1,5%/năm và được điều chỉnh 3 tháng một lân trong suốt Thời hạn cho vay</t>
  </si>
  <si>
    <t>Tài sản đảm bảo: 05 Giấy chứng nhận quyền sử dụng đất số BA 609476; BA 609478; BA 609479; BA 609480; BA 609481 và Toàn bộ máy móc thiết bị hình thành từ Dự Án</t>
  </si>
  <si>
    <t>Liệt kê danh sách các khoản tiền gởi ngân hàng từ 1 đến 3 tháng</t>
  </si>
  <si>
    <t>Lãi suất  trung bình tại ngân hàng</t>
  </si>
  <si>
    <t>Ngân hàng Liên Doanh Việt Nga(35 ngày)</t>
  </si>
  <si>
    <t>Ngân hàng TMCP Ngoại Thương Việt nam (2 tuần)</t>
  </si>
  <si>
    <t>Ngân hàng TMCP Ngoại Thương Việt nam (1 tuần)</t>
  </si>
  <si>
    <t xml:space="preserve">Ghi chú thời hạn quá hạn nợ tính đến cuối kỳ theo các khung </t>
  </si>
  <si>
    <t xml:space="preserve">Giá gốc </t>
  </si>
  <si>
    <t>Đã dự phòng</t>
  </si>
  <si>
    <t>Giá trị có thể thu hồi ước tính</t>
  </si>
  <si>
    <t xml:space="preserve">Gía gốc </t>
  </si>
  <si>
    <t>Công ty TNHH Hưng Hải</t>
  </si>
  <si>
    <t xml:space="preserve"> - HĐ số 2802/2017/HĐKT Nậm Na 2</t>
  </si>
  <si>
    <t xml:space="preserve"> - HĐ số 1706/2016/HĐKT Nậm Na 3: Đào tạo nhân lực QLVH và biên soạn quy trình </t>
  </si>
  <si>
    <t>CTCP Thủy điện Đông Nam Á Nậm Lúc</t>
  </si>
  <si>
    <t xml:space="preserve"> Giá trị Hợp đồng dịch vụ số 09/2019/HDDV-TĐNL-TĐTB ngày 16/04/2019 về việc đào tạo nhân lực vận hành và nhân lực sửa chữa NMTĐ Nậm Lúc (Giá trị đợt 1)</t>
  </si>
  <si>
    <t>CTCP Điện Vietracimex Lào Cai</t>
  </si>
  <si>
    <t>Giá trị quyết toán HĐ số 03.02/2022 ngày 11/02/2022 v/v Tháo dỡ, lắp đặt phục vụ xử lý thấm, bảo dưỡng phần cơ khí tổ máy H1 của NMTĐ Tà Thàng</t>
  </si>
  <si>
    <t xml:space="preserve">CTCP SCI Điện Biên                                 </t>
  </si>
  <si>
    <t xml:space="preserve"> HĐ số 0721/HDDV-ML1-TĐTB ngày 22/07/2021 v/v đào tạo nhân lực quản lý vận hành, biên soạn hệ thống quy trình và xử lý sự cố NMTĐ Mường Luân 1</t>
  </si>
  <si>
    <t>Công ty TNHH và Xây dựng số 6</t>
  </si>
  <si>
    <t>HĐ số 54/2021 ngày 21/10/2021/HĐ đào tạo nhân lực quản lý vận hành, sửa chữa &amp; biên soạn hệ thống quy trình vận hành NMTĐ Huổi Chan 1</t>
  </si>
  <si>
    <t>CTCP tư vấn phát triển năng lượng Tây Bắc</t>
  </si>
  <si>
    <t>HĐ số 03.02/2023/HĐDV - TDNB3-TĐTB v/v Thí nghiệm định kì thiết bị điện NMTĐ Nậm ban 3 &amp; trạm 110k/35kv</t>
  </si>
  <si>
    <t>Hợp đồng số 05.04/2023/HĐDV-TĐSL1-TĐTB ngày 05/04/2023 v/v Thí nghiệm hiệu chỉnh định kỳ các thiết bị điện của NMTĐ Suối Lừm 1</t>
  </si>
  <si>
    <t>Hợp đồng số 13.03/2023/ HĐDV/TDXV2-TĐTB ngày 13/03/2023 v/v thí nghiệm hiệu chỉnh định kì các thiết bị điện của NMTĐ Xím Vàng 2</t>
  </si>
  <si>
    <t xml:space="preserve">Tổng số </t>
  </si>
  <si>
    <t xml:space="preserve">Ghi chú :DS khách hàng và dữ liệu lấy cột dự phòng làm chuẩn, nếu có phát sinh nợ dự phòng thì lấy tương ứng số dư nợ. </t>
  </si>
  <si>
    <t xml:space="preserve">Khung nợ thể hiện trong cột ghi chú : </t>
  </si>
  <si>
    <t>Quá hạn thanh toán từ 6 tháng đến dưới 1 năm</t>
  </si>
  <si>
    <t>Quá hạn thanh toán từ 1 năm đến dưới 2 năm</t>
  </si>
  <si>
    <t>Quá hạn thanh toán tứ 2 năm đến dưới 3 năm</t>
  </si>
  <si>
    <t>Quá hạn thanh toán từ 3 năm trở lên</t>
  </si>
  <si>
    <t>Bảng theo dõi khoản cho vay nội bộ của TBC với các bên liên quan</t>
  </si>
  <si>
    <t>Quý 4 năm 2023</t>
  </si>
  <si>
    <t>MHP</t>
  </si>
  <si>
    <t>Số dư đầu kỳ
(01/01/2023)</t>
  </si>
  <si>
    <t>Giảm trong kỳ</t>
  </si>
  <si>
    <t>Số dư cuối kỳ
(31/12/2023)</t>
  </si>
  <si>
    <t>Phải thu Vay ngắn hạn</t>
  </si>
  <si>
    <t>Phải thu Vay dài han đến hạn trả</t>
  </si>
  <si>
    <t>Phải thu Vay dài han</t>
  </si>
  <si>
    <t>Tổng MHP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</si>
</sst>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7">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 #,##0_-;_-* &quot;-&quot;_-;_-@_-"/>
    <numFmt numFmtId="165" formatCode="_-* #,##0.00_-;\-* #,##0.00_-;_-* &quot;-&quot;??_-;_-@_-"/>
    <numFmt numFmtId="166" formatCode="&quot;$&quot;#,##0;[Red]\-&quot;$&quot;#,##0"/>
    <numFmt numFmtId="167" formatCode="&quot;$&quot;#,##0.00;[Red]\-&quot;$&quot;#,##0.00"/>
    <numFmt numFmtId="168" formatCode="_-&quot;$&quot;* #,##0_-;\-&quot;$&quot;* #,##0_-;_-&quot;$&quot;* &quot;-&quot;_-;_-@_-"/>
    <numFmt numFmtId="169" formatCode="_-&quot;$&quot;* #,##0.00_-;\-&quot;$&quot;* #,##0.00_-;_-&quot;$&quot;* &quot;-&quot;??_-;_-@_-"/>
    <numFmt numFmtId="170" formatCode="0.0%"/>
    <numFmt numFmtId="171" formatCode="_(* #,##0_);_(* \(#,##0\);_(* &quot;-&quot;??_);_(@_)"/>
    <numFmt numFmtId="172" formatCode="0.000%"/>
    <numFmt numFmtId="173" formatCode="_-* #,##0_-;\-* #,##0_-;_-* &quot;-&quot;??_-;_-@_-"/>
    <numFmt numFmtId="174" formatCode="#,##0;\(#,##0\)"/>
    <numFmt numFmtId="175" formatCode="#,##0.0"/>
    <numFmt numFmtId="176" formatCode="&quot;\&quot;#,##0;[Red]&quot;\&quot;\-#,##0"/>
    <numFmt numFmtId="177" formatCode="&quot;\&quot;#,##0.00;[Red]&quot;\&quot;\-#,##0.00"/>
    <numFmt numFmtId="178" formatCode="\$#,##0\ ;\(\$#,##0\)"/>
    <numFmt numFmtId="179" formatCode="&quot;\&quot;#,##0;[Red]&quot;\&quot;&quot;\&quot;\-#,##0"/>
    <numFmt numFmtId="180" formatCode="&quot;\&quot;#,##0.00;[Red]&quot;\&quot;&quot;\&quot;&quot;\&quot;&quot;\&quot;&quot;\&quot;&quot;\&quot;\-#,##0.00"/>
    <numFmt numFmtId="181" formatCode="#,##0.0_);\(#,##0.0\)"/>
    <numFmt numFmtId="182" formatCode="_ * #,##0_ ;_ * \-#,##0_ ;_ * &quot;-&quot;_ ;_ @_ "/>
    <numFmt numFmtId="183" formatCode="_ * #,##0.00_ ;_ * \-#,##0.00_ ;_ * &quot;-&quot;??_ ;_ @_ "/>
    <numFmt numFmtId="184" formatCode="0.00000"/>
    <numFmt numFmtId="185" formatCode="0.0000"/>
    <numFmt numFmtId="186" formatCode="_(* #,##0.000000_);_(* \(#,##0.000000\);_(* &quot;-&quot;??_);_(@_)"/>
    <numFmt numFmtId="187" formatCode="0.00_)"/>
    <numFmt numFmtId="188" formatCode="0.0%;[Red]\(0.0%\)"/>
    <numFmt numFmtId="189" formatCode="#,##0.000000"/>
    <numFmt numFmtId="190" formatCode="###0.000;[Red]\-###0.000"/>
    <numFmt numFmtId="191" formatCode="###0.0000;[Red]\-###0.0000"/>
    <numFmt numFmtId="192" formatCode="#,##0.00000_);[Red]\(#,##0.00000\)"/>
    <numFmt numFmtId="193" formatCode="#,##0.0000000"/>
    <numFmt numFmtId="194" formatCode="0.0000000000"/>
    <numFmt numFmtId="195" formatCode="0_)"/>
    <numFmt numFmtId="196" formatCode="_-* #,##0\ _m_k_-;\-* #,##0\ _m_k_-;_-* &quot;-&quot;\ _m_k_-;_-@_-"/>
    <numFmt numFmtId="197" formatCode="_-* #,##0.00\ _m_k_-;\-* #,##0.00\ _m_k_-;_-* &quot;-&quot;??\ _m_k_-;_-@_-"/>
    <numFmt numFmtId="198" formatCode="&quot;\&quot;#,##0;&quot;\&quot;&quot;\&quot;&quot;\&quot;&quot;\&quot;\-#,##0"/>
    <numFmt numFmtId="199" formatCode=";;;"/>
    <numFmt numFmtId="200" formatCode="*x"/>
    <numFmt numFmtId="201" formatCode="0000"/>
    <numFmt numFmtId="202" formatCode="d"/>
    <numFmt numFmtId="203" formatCode="_ &quot;R&quot;\ * #,##0_ ;_ &quot;R&quot;\ * \-#,##0_ ;_ &quot;R&quot;\ * &quot;-&quot;_ ;_ @_ "/>
    <numFmt numFmtId="204" formatCode="00"/>
    <numFmt numFmtId="205" formatCode="000"/>
    <numFmt numFmtId="206" formatCode="0."/>
    <numFmt numFmtId="207" formatCode="#,##0\ &quot;F&quot;;[Red]\-#,##0\ &quot;F&quot;"/>
    <numFmt numFmtId="208" formatCode="#,##0.00\ &quot;F&quot;;\-#,##0.00\ &quot;F&quot;"/>
    <numFmt numFmtId="209" formatCode="#,##0.00\ &quot;F&quot;;[Red]\-#,##0.00\ &quot;F&quot;"/>
    <numFmt numFmtId="210" formatCode="_-* #,##0\ &quot;F&quot;_-;\-* #,##0\ &quot;F&quot;_-;_-* &quot;-&quot;\ &quot;F&quot;_-;_-@_-"/>
    <numFmt numFmtId="211" formatCode="_([$€-2]* #,##0.00_);_([$€-2]* \(#,##0.00\);_([$€-2]* &quot;-&quot;??_)"/>
    <numFmt numFmtId="212" formatCode="\t0.00%"/>
    <numFmt numFmtId="213" formatCode="\t#\ ??/??"/>
    <numFmt numFmtId="214" formatCode="&quot;\&quot;#,##0;[Red]\-&quot;\&quot;#,##0"/>
    <numFmt numFmtId="215" formatCode="\U\S\$#,##0.00;\(\U\S\$#,##0.00\)"/>
    <numFmt numFmtId="216" formatCode="_-* #,##0\ &quot;DM&quot;_-;\-* #,##0\ &quot;DM&quot;_-;_-* &quot;-&quot;\ &quot;DM&quot;_-;_-@_-"/>
    <numFmt numFmtId="217" formatCode="_-* #,##0\ _D_M_-;\-* #,##0\ _D_M_-;_-* &quot;-&quot;\ _D_M_-;_-@_-"/>
    <numFmt numFmtId="218" formatCode="_-* #,##0.00\ &quot;DM&quot;_-;\-* #,##0.00\ &quot;DM&quot;_-;_-* &quot;-&quot;??\ &quot;DM&quot;_-;_-@_-"/>
    <numFmt numFmtId="219" formatCode="_-* #,##0.00\ _D_M_-;\-* #,##0.00\ _D_M_-;_-* &quot;-&quot;??\ _D_M_-;_-@_-"/>
    <numFmt numFmtId="220" formatCode="&quot;\&quot;#,##0.00;\-&quot;\&quot;#,##0.00"/>
    <numFmt numFmtId="221" formatCode="_-* #,##0\ &quot;$&quot;_-;\-* #,##0\ &quot;$&quot;_-;_-* &quot;-&quot;\ &quot;$&quot;_-;_-@_-"/>
    <numFmt numFmtId="222" formatCode="_-* #,##0\ _$_-;\-* #,##0\ _$_-;_-* &quot;-&quot;\ _$_-;_-@_-"/>
    <numFmt numFmtId="223" formatCode="_-* #,##0\ _€_-;\-* #,##0\ _€_-;_-* &quot;-&quot;\ _€_-;_-@_-"/>
    <numFmt numFmtId="224" formatCode="_-* #,##0.00\ _€_-;\-* #,##0.00\ _€_-;_-* &quot;-&quot;??\ _€_-;_-@_-"/>
    <numFmt numFmtId="225" formatCode="_-* #,##0\ _V_N_D_-;\-* #,##0\ _V_N_D_-;_-* &quot;-&quot;\ _V_N_D_-;_-@_-"/>
    <numFmt numFmtId="226" formatCode="_-* #,##0.00\ _V_N_D_-;\-* #,##0.00\ _V_N_D_-;_-* &quot;-&quot;??\ _V_N_D_-;_-@_-"/>
    <numFmt numFmtId="227" formatCode="_-* #,##0\ _F_-;\-* #,##0\ _F_-;_-* &quot;-&quot;\ _F_-;_-@_-"/>
    <numFmt numFmtId="228" formatCode="_-* #,##0.00\ &quot;F&quot;_-;\-* #,##0.00\ &quot;F&quot;_-;_-* &quot;-&quot;??\ &quot;F&quot;_-;_-@_-"/>
    <numFmt numFmtId="229" formatCode="_-* #,##0.00\ _F_-;\-* #,##0.00\ _F_-;_-* &quot;-&quot;??\ _F_-;_-@_-"/>
    <numFmt numFmtId="230" formatCode="_-* #,##0\ _ñ_-;\-* #,##0\ _ñ_-;_-* &quot;-&quot;\ _ñ_-;_-@_-"/>
    <numFmt numFmtId="231" formatCode="_(&quot;$&quot;\ * #,##0_);_(&quot;$&quot;\ * \(#,##0\);_(&quot;$&quot;\ * &quot;-&quot;_);_(@_)"/>
    <numFmt numFmtId="232" formatCode="_-* #,##0\ &quot;ñ&quot;_-;\-* #,##0\ &quot;ñ&quot;_-;_-* &quot;-&quot;\ &quot;ñ&quot;_-;_-@_-"/>
    <numFmt numFmtId="233" formatCode="_-&quot;ñ&quot;* #,##0_-;\-&quot;ñ&quot;* #,##0_-;_-&quot;ñ&quot;* &quot;-&quot;_-;_-@_-"/>
    <numFmt numFmtId="234" formatCode="_-* #,##0.00\ _ñ_-;\-* #,##0.00\ _ñ_-;_-* &quot;-&quot;??\ _ñ_-;_-@_-"/>
    <numFmt numFmtId="235" formatCode="&quot;SFr.&quot;\ #,##0.00;[Red]&quot;SFr.&quot;\ \-#,##0.00"/>
    <numFmt numFmtId="236" formatCode="_ &quot;SFr.&quot;\ * #,##0_ ;_ &quot;SFr.&quot;\ * \-#,##0_ ;_ &quot;SFr.&quot;\ * &quot;-&quot;_ ;_ @_ "/>
    <numFmt numFmtId="237" formatCode="#,##0\ &quot;F&quot;;\-#,##0\ &quot;F&quot;"/>
    <numFmt numFmtId="238" formatCode="#,##0;[Red]&quot;-&quot;#,##0"/>
    <numFmt numFmtId="239" formatCode="0%;\(0%\)"/>
    <numFmt numFmtId="240" formatCode="&quot;\&quot;#,##0;[Red]&quot;\&quot;&quot;\&quot;&quot;\&quot;&quot;\&quot;\-#,##0"/>
    <numFmt numFmtId="241" formatCode="#,##0.0_ "/>
    <numFmt numFmtId="242" formatCode="&quot;\&quot;#,##0.00;&quot;\&quot;&quot;\&quot;&quot;\&quot;&quot;\&quot;\-#,##0.00"/>
    <numFmt numFmtId="243" formatCode="#,##0;\(#,##0\);&quot;-&quot;"/>
    <numFmt numFmtId="244" formatCode="0.000_)"/>
    <numFmt numFmtId="245" formatCode="#,##0.0;[Red]\-#,##0.0"/>
    <numFmt numFmtId="246" formatCode="#,###"/>
    <numFmt numFmtId="247" formatCode="_-&quot;IR£&quot;* #,##0_-;&quot;-IR£&quot;* #,##0_-;_-&quot;IR£&quot;* \-_-;_-@_-"/>
    <numFmt numFmtId="248" formatCode="_(* #,##0_);_(* \(#,##0\);_(* \-??_);_(@_)"/>
    <numFmt numFmtId="249" formatCode="0%_);\(0%\)"/>
    <numFmt numFmtId="250" formatCode="_-&quot;IR£&quot;* #,##0_-;\-&quot;IR£&quot;* #,##0_-;_-&quot;IR£&quot;* &quot;-&quot;_-;_-@_-"/>
    <numFmt numFmtId="251" formatCode="##.##%"/>
    <numFmt numFmtId="252" formatCode="##,###.##"/>
    <numFmt numFmtId="253" formatCode="#0.##"/>
    <numFmt numFmtId="254" formatCode="##,##0%"/>
    <numFmt numFmtId="255" formatCode="#,###%"/>
    <numFmt numFmtId="256" formatCode="##.##"/>
    <numFmt numFmtId="257" formatCode="###,###"/>
    <numFmt numFmtId="258" formatCode="###.###"/>
    <numFmt numFmtId="259" formatCode="##,###.####"/>
    <numFmt numFmtId="260" formatCode="##,##0.##"/>
    <numFmt numFmtId="261" formatCode="_(* #,##0.0_);_(* \(#,##0.0\);_(* &quot;-&quot;??_);_(@_)"/>
    <numFmt numFmtId="262" formatCode="#,##0;\(#,##0\);"/>
  </numFmts>
  <fonts count="232">
    <font>
      <sz val="10"/>
      <name val="Arial"/>
    </font>
    <font>
      <sz val="11"/>
      <color theme="1"/>
      <name val="Times New Roman"/>
      <family val="2"/>
    </font>
    <font>
      <sz val="11"/>
      <color theme="1"/>
      <name val="Calibri"/>
      <family val="2"/>
      <scheme val="minor"/>
    </font>
    <font>
      <sz val="11"/>
      <color theme="1"/>
      <name val="Calibri"/>
      <family val="2"/>
      <scheme val="minor"/>
    </font>
    <font>
      <sz val="10"/>
      <name val="Arial"/>
      <family val="2"/>
    </font>
    <font>
      <sz val="10"/>
      <name val="MS Sans Serif"/>
      <family val="2"/>
    </font>
    <font>
      <sz val="12"/>
      <name val=".VnTime"/>
      <family val="2"/>
    </font>
    <font>
      <b/>
      <sz val="10"/>
      <name val="SVNtimes new roman"/>
      <family val="2"/>
    </font>
    <font>
      <sz val="9"/>
      <name val="ﾀﾞｯﾁ"/>
      <family val="3"/>
      <charset val="128"/>
    </font>
    <font>
      <sz val="12"/>
      <name val="VNtimes new roman"/>
      <family val="2"/>
    </font>
    <font>
      <sz val="10"/>
      <name val="Arial"/>
      <family val="2"/>
    </font>
    <font>
      <sz val="10"/>
      <name val="?? ??"/>
      <family val="1"/>
      <charset val="136"/>
    </font>
    <font>
      <sz val="16"/>
      <name val="AngsanaUPC"/>
      <family val="3"/>
    </font>
    <font>
      <sz val="12"/>
      <name val="????"/>
      <family val="1"/>
      <charset val="136"/>
    </font>
    <font>
      <sz val="12"/>
      <name val="Courier"/>
      <family val="3"/>
    </font>
    <font>
      <sz val="12"/>
      <name val="???"/>
      <family val="1"/>
      <charset val="129"/>
    </font>
    <font>
      <sz val="12"/>
      <name val="|??¢¥¢¬¨Ï"/>
      <family val="1"/>
      <charset val="129"/>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0"/>
      <name val="Helv"/>
      <family val="2"/>
    </font>
    <font>
      <sz val="10"/>
      <name val="VNI-Times"/>
    </font>
    <font>
      <sz val="10"/>
      <name val=".VnTime"/>
      <family val="2"/>
    </font>
    <font>
      <sz val="12"/>
      <name val="VNI-Times"/>
    </font>
    <font>
      <sz val="12"/>
      <name val="Times New Roman"/>
      <family val="1"/>
    </font>
    <font>
      <sz val="10"/>
      <name val="MS Sans Serif"/>
      <family val="2"/>
    </font>
    <font>
      <sz val="10"/>
      <name val="VNI-Helve"/>
    </font>
    <font>
      <sz val="10"/>
      <name val="Helv"/>
      <charset val="204"/>
    </font>
    <font>
      <sz val="14"/>
      <name val="‚l‚r –¾’©"/>
      <family val="1"/>
      <charset val="128"/>
    </font>
    <font>
      <sz val="10"/>
      <name val="Times New Roman"/>
      <family val="1"/>
    </font>
    <font>
      <u/>
      <sz val="8.25"/>
      <color indexed="36"/>
      <name val="‚l‚r ‚oƒSƒVƒbƒN"/>
      <family val="3"/>
      <charset val="128"/>
    </font>
    <font>
      <sz val="11"/>
      <name val="–¾’©"/>
      <family val="1"/>
      <charset val="128"/>
    </font>
    <font>
      <sz val="13"/>
      <name val="Tms Rmn"/>
      <family val="1"/>
    </font>
    <font>
      <b/>
      <u/>
      <sz val="14"/>
      <color indexed="8"/>
      <name val=".VnBook-AntiquaH"/>
      <family val="2"/>
    </font>
    <font>
      <sz val="10"/>
      <name val="VnTimes"/>
      <family val="2"/>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0"/>
      <name val=".VnTime"/>
      <family val="2"/>
    </font>
    <font>
      <sz val="8"/>
      <name val="Arial"/>
      <family val="2"/>
    </font>
    <font>
      <sz val="12"/>
      <name val="¹UAAA¼"/>
      <family val="3"/>
      <charset val="129"/>
    </font>
    <font>
      <sz val="12"/>
      <name val="¹ÙÅÁÃ¼"/>
      <charset val="129"/>
    </font>
    <font>
      <sz val="9"/>
      <name val="ＭＳ ゴシック"/>
      <family val="3"/>
      <charset val="128"/>
    </font>
    <font>
      <sz val="9"/>
      <name val="Arial"/>
      <family val="2"/>
    </font>
    <font>
      <sz val="8"/>
      <name val="Times New Roman"/>
      <family val="1"/>
    </font>
    <font>
      <sz val="11"/>
      <name val="VNI-Aptima"/>
    </font>
    <font>
      <sz val="11"/>
      <color indexed="10"/>
      <name val="VNI-Times"/>
    </font>
    <font>
      <sz val="12"/>
      <name val="Tms Rmn"/>
    </font>
    <font>
      <sz val="10"/>
      <name val="Times New Roman"/>
      <family val="1"/>
    </font>
    <font>
      <sz val="11"/>
      <name val="µ¸¿ò"/>
      <charset val="129"/>
    </font>
    <font>
      <sz val="11"/>
      <name val="VNI-Times"/>
    </font>
    <font>
      <b/>
      <sz val="10"/>
      <name val="Helv"/>
    </font>
    <font>
      <b/>
      <sz val="8"/>
      <color indexed="12"/>
      <name val="Arial"/>
      <family val="2"/>
    </font>
    <font>
      <sz val="8"/>
      <color indexed="8"/>
      <name val="Arial"/>
      <family val="2"/>
    </font>
    <font>
      <sz val="8"/>
      <name val="SVNtimes new roman"/>
      <family val="2"/>
    </font>
    <font>
      <sz val="10"/>
      <name val="VNI-Aptima"/>
    </font>
    <font>
      <b/>
      <sz val="13"/>
      <name val="Tms Rmn"/>
      <family val="1"/>
    </font>
    <font>
      <b/>
      <sz val="10"/>
      <name val="Arial"/>
      <family val="2"/>
    </font>
    <font>
      <sz val="11"/>
      <name val="Tms Rmn"/>
    </font>
    <font>
      <sz val="10"/>
      <name val="MS Serif"/>
      <family val="1"/>
    </font>
    <font>
      <sz val="10"/>
      <name val="Courier"/>
      <family val="3"/>
    </font>
    <font>
      <sz val="11"/>
      <name val="VNcentury Gothic"/>
      <family val="2"/>
    </font>
    <font>
      <b/>
      <sz val="15"/>
      <name val="VNcentury Gothic"/>
      <family val="2"/>
    </font>
    <font>
      <sz val="12"/>
      <name val="SVNtimes new roman"/>
      <family val="2"/>
    </font>
    <font>
      <sz val="10"/>
      <name val="SVNtimes new roman"/>
      <family val="2"/>
    </font>
    <font>
      <b/>
      <sz val="10"/>
      <name val="Arial"/>
      <family val="2"/>
    </font>
    <font>
      <sz val="10"/>
      <color indexed="8"/>
      <name val="Arial"/>
      <family val="2"/>
    </font>
    <font>
      <sz val="12"/>
      <name val="Tms Rmn"/>
      <family val="1"/>
    </font>
    <font>
      <sz val="10"/>
      <color indexed="16"/>
      <name val="MS Serif"/>
      <family val="1"/>
    </font>
    <font>
      <sz val="8"/>
      <name val="Verdana"/>
      <family val="2"/>
    </font>
    <font>
      <b/>
      <sz val="16"/>
      <name val="Arial"/>
      <family val="2"/>
    </font>
    <font>
      <sz val="18"/>
      <color indexed="24"/>
      <name val="Times New Roman"/>
      <family val="1"/>
    </font>
    <font>
      <sz val="8"/>
      <color indexed="24"/>
      <name val="Times New Roman"/>
      <family val="1"/>
    </font>
    <font>
      <i/>
      <sz val="12"/>
      <color indexed="24"/>
      <name val="Times New Roman"/>
      <family val="1"/>
    </font>
    <font>
      <sz val="12"/>
      <color indexed="24"/>
      <name val="Arial"/>
      <family val="2"/>
    </font>
    <font>
      <sz val="12"/>
      <color indexed="24"/>
      <name val="Times New Roman"/>
      <family val="1"/>
    </font>
    <font>
      <sz val="8"/>
      <color indexed="24"/>
      <name val="Arial"/>
      <family val="2"/>
    </font>
    <font>
      <i/>
      <sz val="12"/>
      <color indexed="24"/>
      <name val="Arial"/>
      <family val="2"/>
    </font>
    <font>
      <u/>
      <sz val="8.25"/>
      <color indexed="12"/>
      <name val="‚l‚r ‚oƒSƒVƒbƒN"/>
      <family val="3"/>
      <charset val="128"/>
    </font>
    <font>
      <sz val="8"/>
      <name val="Helv"/>
    </font>
    <font>
      <b/>
      <sz val="12"/>
      <name val=".VnBook-AntiquaH"/>
      <family val="2"/>
    </font>
    <font>
      <b/>
      <sz val="12"/>
      <color indexed="9"/>
      <name val="Tms Rmn"/>
    </font>
    <font>
      <b/>
      <sz val="12"/>
      <name val="Helv"/>
    </font>
    <font>
      <b/>
      <sz val="12"/>
      <name val="Arial"/>
      <family val="2"/>
    </font>
    <font>
      <b/>
      <sz val="14"/>
      <name val="Arial"/>
      <family val="2"/>
    </font>
    <font>
      <b/>
      <sz val="12"/>
      <name val="Tahoma"/>
      <family val="2"/>
    </font>
    <font>
      <b/>
      <sz val="18"/>
      <name val="Arial"/>
      <family val="2"/>
    </font>
    <font>
      <b/>
      <sz val="8"/>
      <name val="MS Sans Serif"/>
      <family val="2"/>
    </font>
    <font>
      <b/>
      <sz val="10"/>
      <name val=".VnTime"/>
      <family val="2"/>
    </font>
    <font>
      <sz val="11"/>
      <name val="Arial"/>
      <family val="2"/>
    </font>
    <font>
      <b/>
      <sz val="14"/>
      <name val=".VnTimeH"/>
      <family val="2"/>
    </font>
    <font>
      <sz val="10"/>
      <name val="Tahoma"/>
      <family val="2"/>
    </font>
    <font>
      <b/>
      <sz val="10"/>
      <color indexed="10"/>
      <name val="Times New Roman"/>
      <family val="1"/>
    </font>
    <font>
      <b/>
      <sz val="11"/>
      <name val="Helv"/>
    </font>
    <font>
      <sz val="10"/>
      <name val=".VnAvant"/>
      <family val="2"/>
    </font>
    <font>
      <sz val="12"/>
      <name val="Arial"/>
      <family val="2"/>
    </font>
    <font>
      <sz val="7"/>
      <name val="Small Fonts"/>
      <family val="2"/>
    </font>
    <font>
      <b/>
      <sz val="12"/>
      <name val="VN-NTime"/>
      <family val="2"/>
    </font>
    <font>
      <b/>
      <i/>
      <sz val="16"/>
      <name val="Helv"/>
    </font>
    <font>
      <sz val="12"/>
      <name val="바탕체"/>
      <family val="1"/>
      <charset val="129"/>
    </font>
    <font>
      <sz val="12"/>
      <name val=".VnTime"/>
      <family val="2"/>
    </font>
    <font>
      <sz val="11"/>
      <name val="Arial MT"/>
    </font>
    <font>
      <sz val="14"/>
      <name val="System"/>
      <family val="2"/>
    </font>
    <font>
      <b/>
      <sz val="11"/>
      <name val="Arial"/>
      <family val="2"/>
    </font>
    <font>
      <b/>
      <sz val="11"/>
      <name val="Arial"/>
      <family val="2"/>
    </font>
    <font>
      <sz val="13"/>
      <name val=".VnTime"/>
      <family val="2"/>
    </font>
    <font>
      <sz val="12"/>
      <color indexed="8"/>
      <name val="Times New Roman"/>
      <family val="1"/>
    </font>
    <font>
      <sz val="12"/>
      <name val="Helv"/>
    </font>
    <font>
      <sz val="10"/>
      <color indexed="9"/>
      <name val="Arial"/>
      <family val="2"/>
    </font>
    <font>
      <b/>
      <sz val="10"/>
      <name val="MS Sans Serif"/>
      <family val="2"/>
    </font>
    <font>
      <sz val="8"/>
      <name val="Wingdings"/>
      <charset val="2"/>
    </font>
    <font>
      <b/>
      <sz val="12"/>
      <color indexed="9"/>
      <name val="Arial"/>
      <family val="2"/>
    </font>
    <font>
      <b/>
      <sz val="12"/>
      <name val="宋体"/>
      <charset val="134"/>
    </font>
    <font>
      <sz val="8"/>
      <name val="MS Sans Serif"/>
      <family val="2"/>
    </font>
    <font>
      <sz val="10"/>
      <color indexed="8"/>
      <name val="Arial"/>
      <family val="2"/>
    </font>
    <font>
      <b/>
      <sz val="14"/>
      <color indexed="8"/>
      <name val=".VnArial"/>
      <family val="2"/>
    </font>
    <font>
      <b/>
      <sz val="10"/>
      <color indexed="8"/>
      <name val="Tahoma"/>
      <family val="2"/>
    </font>
    <font>
      <b/>
      <sz val="12"/>
      <color indexed="8"/>
      <name val="Tahoma"/>
      <family val="2"/>
    </font>
    <font>
      <sz val="10"/>
      <color indexed="8"/>
      <name val=".VnArial"/>
      <family val="2"/>
    </font>
    <font>
      <b/>
      <i/>
      <sz val="10"/>
      <color indexed="8"/>
      <name val="Arial"/>
      <family val="2"/>
    </font>
    <font>
      <b/>
      <sz val="10"/>
      <name val="Tahoma"/>
      <family val="2"/>
    </font>
    <font>
      <b/>
      <sz val="8"/>
      <color indexed="8"/>
      <name val="Helv"/>
      <family val="2"/>
    </font>
    <font>
      <sz val="10"/>
      <name val="Symbol"/>
      <family val="1"/>
      <charset val="2"/>
    </font>
    <font>
      <sz val="13"/>
      <name val=".VnTime"/>
      <family val="2"/>
    </font>
    <font>
      <sz val="12"/>
      <name val="VNTime"/>
      <family val="2"/>
    </font>
    <font>
      <sz val="12"/>
      <name val=".VnArial"/>
      <family val="2"/>
    </font>
    <font>
      <sz val="12"/>
      <name val="VNTime"/>
    </font>
    <font>
      <b/>
      <sz val="10"/>
      <color indexed="10"/>
      <name val="Arial"/>
      <family val="2"/>
    </font>
    <font>
      <b/>
      <sz val="11"/>
      <name val="Times New Roman"/>
      <family val="1"/>
    </font>
    <font>
      <b/>
      <sz val="8"/>
      <name val="Times New Roman"/>
      <family val="1"/>
    </font>
    <font>
      <sz val="10"/>
      <name val="VNtimes new roman"/>
      <family val="2"/>
    </font>
    <font>
      <b/>
      <sz val="8"/>
      <name val="VN Helvetica"/>
    </font>
    <font>
      <b/>
      <sz val="12"/>
      <name val=".VnTime"/>
      <family val="2"/>
    </font>
    <font>
      <b/>
      <sz val="10"/>
      <name val="VN AvantGBook"/>
    </font>
    <font>
      <b/>
      <sz val="10"/>
      <name val=".VnTime"/>
      <family val="2"/>
    </font>
    <font>
      <b/>
      <sz val="16"/>
      <name val=".VnTime"/>
      <family val="2"/>
    </font>
    <font>
      <sz val="9"/>
      <name val=".VnTime"/>
      <family val="2"/>
    </font>
    <font>
      <sz val="14"/>
      <name val="lr ¾©"/>
      <family val="1"/>
      <charset val="128"/>
    </font>
    <font>
      <sz val="14"/>
      <name val=".VnArial"/>
      <family val="2"/>
    </font>
    <font>
      <sz val="22"/>
      <name val="ＭＳ 明朝"/>
      <family val="1"/>
      <charset val="128"/>
    </font>
    <font>
      <b/>
      <sz val="1"/>
      <color indexed="8"/>
      <name val="Courier"/>
      <family val="3"/>
    </font>
    <font>
      <sz val="1"/>
      <color indexed="8"/>
      <name val="Courier"/>
      <family val="3"/>
    </font>
    <font>
      <sz val="14"/>
      <name val="뼻뮝"/>
      <family val="3"/>
      <charset val="129"/>
    </font>
    <font>
      <sz val="12"/>
      <color indexed="8"/>
      <name val="바탕체"/>
      <family val="1"/>
      <charset val="129"/>
    </font>
    <font>
      <sz val="12"/>
      <name val="뼻뮝"/>
      <family val="1"/>
      <charset val="129"/>
    </font>
    <font>
      <b/>
      <sz val="12"/>
      <color indexed="16"/>
      <name val="굴림체"/>
      <family val="3"/>
      <charset val="129"/>
    </font>
    <font>
      <sz val="10"/>
      <name val="VNI-Centur"/>
      <family val="1"/>
    </font>
    <font>
      <sz val="12"/>
      <name val="宋体"/>
      <family val="3"/>
      <charset val="134"/>
    </font>
    <font>
      <sz val="9"/>
      <name val="Arial"/>
      <family val="2"/>
    </font>
    <font>
      <u/>
      <sz val="10"/>
      <color indexed="14"/>
      <name val="MS Sans Serif"/>
      <family val="2"/>
    </font>
    <font>
      <sz val="12"/>
      <name val="굴림체"/>
      <family val="3"/>
      <charset val="129"/>
    </font>
    <font>
      <u/>
      <sz val="9"/>
      <color indexed="36"/>
      <name val="新細明體"/>
      <family val="1"/>
      <charset val="136"/>
    </font>
    <font>
      <sz val="12"/>
      <name val="新細明體"/>
      <family val="1"/>
      <charset val="136"/>
    </font>
    <font>
      <sz val="11"/>
      <name val="柧挬"/>
      <family val="2"/>
    </font>
    <font>
      <u/>
      <sz val="10"/>
      <color indexed="12"/>
      <name val="MS Sans Serif"/>
      <family val="2"/>
    </font>
    <font>
      <u/>
      <sz val="9"/>
      <color indexed="12"/>
      <name val="新細明體"/>
      <family val="1"/>
      <charset val="136"/>
    </font>
    <font>
      <u/>
      <sz val="12"/>
      <color indexed="12"/>
      <name val="新細明體"/>
      <family val="1"/>
      <charset val="136"/>
    </font>
    <font>
      <u/>
      <sz val="12"/>
      <color indexed="36"/>
      <name val="新細明體"/>
      <family val="1"/>
      <charset val="136"/>
    </font>
    <font>
      <sz val="10"/>
      <name val="明朝"/>
      <family val="1"/>
      <charset val="128"/>
    </font>
    <font>
      <sz val="10"/>
      <name val=" "/>
      <family val="1"/>
      <charset val="136"/>
    </font>
    <font>
      <sz val="8"/>
      <name val="VNI-Times"/>
    </font>
    <font>
      <i/>
      <sz val="11"/>
      <name val="VNI-Times"/>
    </font>
    <font>
      <b/>
      <i/>
      <sz val="11"/>
      <name val="VNI-Times"/>
    </font>
    <font>
      <b/>
      <sz val="11"/>
      <name val="VNI-Times"/>
    </font>
    <font>
      <sz val="8"/>
      <color indexed="81"/>
      <name val="Tahoma"/>
      <family val="2"/>
    </font>
    <font>
      <b/>
      <sz val="8"/>
      <color indexed="81"/>
      <name val="VNI-Times"/>
    </font>
    <font>
      <sz val="8"/>
      <name val="Arial"/>
      <family val="2"/>
    </font>
    <font>
      <sz val="11"/>
      <color indexed="8"/>
      <name val="Calibri"/>
      <family val="2"/>
    </font>
    <font>
      <i/>
      <sz val="11"/>
      <name val="Times New Roman"/>
      <family val="1"/>
    </font>
    <font>
      <b/>
      <sz val="8"/>
      <color indexed="81"/>
      <name val="Tahoma"/>
      <family val="2"/>
    </font>
    <font>
      <sz val="11"/>
      <color indexed="8"/>
      <name val="Calibri"/>
      <family val="2"/>
    </font>
    <font>
      <sz val="8"/>
      <name val="Arial"/>
      <family val="2"/>
    </font>
    <font>
      <sz val="11"/>
      <name val="Times New Roman"/>
      <family val="1"/>
    </font>
    <font>
      <b/>
      <i/>
      <sz val="11"/>
      <name val="Times New Roman"/>
      <family val="1"/>
    </font>
    <font>
      <i/>
      <sz val="10"/>
      <color indexed="10"/>
      <name val="Times New Roman"/>
      <family val="1"/>
    </font>
    <font>
      <i/>
      <sz val="10"/>
      <name val="Times New Roman"/>
      <family val="1"/>
    </font>
    <font>
      <b/>
      <sz val="11"/>
      <color indexed="10"/>
      <name val="Times New Roman"/>
      <family val="1"/>
    </font>
    <font>
      <sz val="11"/>
      <color indexed="10"/>
      <name val="Times New Roman"/>
      <family val="1"/>
    </font>
    <font>
      <b/>
      <sz val="12"/>
      <name val="Times New Roman"/>
      <family val="1"/>
    </font>
    <font>
      <b/>
      <i/>
      <sz val="12"/>
      <name val="Times New Roman"/>
      <family val="1"/>
    </font>
    <font>
      <sz val="11"/>
      <color indexed="9"/>
      <name val="Times New Roman"/>
      <family val="1"/>
    </font>
    <font>
      <i/>
      <sz val="11"/>
      <color indexed="9"/>
      <name val="Times New Roman"/>
      <family val="1"/>
    </font>
    <font>
      <b/>
      <u/>
      <sz val="11"/>
      <name val="Times New Roman"/>
      <family val="1"/>
    </font>
    <font>
      <sz val="11"/>
      <color rgb="FFFF0000"/>
      <name val="Times New Roman"/>
      <family val="1"/>
    </font>
    <font>
      <b/>
      <sz val="11"/>
      <color rgb="FFFF0000"/>
      <name val="Times New Roman"/>
      <family val="1"/>
    </font>
    <font>
      <i/>
      <sz val="11"/>
      <color indexed="10"/>
      <name val="Times New Roman"/>
      <family val="1"/>
    </font>
    <font>
      <b/>
      <i/>
      <sz val="11"/>
      <color indexed="10"/>
      <name val="Times New Roman"/>
      <family val="1"/>
    </font>
    <font>
      <u/>
      <sz val="11"/>
      <name val="Times New Roman"/>
      <family val="1"/>
    </font>
    <font>
      <i/>
      <sz val="11"/>
      <color indexed="12"/>
      <name val="Times New Roman"/>
      <family val="1"/>
    </font>
    <font>
      <sz val="11"/>
      <color indexed="12"/>
      <name val="Times New Roman"/>
      <family val="1"/>
    </font>
    <font>
      <sz val="11"/>
      <color indexed="8"/>
      <name val="Times New Roman"/>
      <family val="1"/>
    </font>
    <font>
      <sz val="10"/>
      <color indexed="10"/>
      <name val="Times New Roman"/>
      <family val="1"/>
    </font>
    <font>
      <b/>
      <sz val="10"/>
      <name val="Times New Roman"/>
      <family val="1"/>
    </font>
    <font>
      <sz val="9"/>
      <name val="Times New Roman"/>
      <family val="1"/>
    </font>
    <font>
      <b/>
      <sz val="9"/>
      <name val="Times New Roman"/>
      <family val="1"/>
    </font>
    <font>
      <b/>
      <sz val="11"/>
      <color indexed="8"/>
      <name val="Times New Roman"/>
      <family val="1"/>
    </font>
    <font>
      <sz val="10"/>
      <color theme="1"/>
      <name val="Times New Roman"/>
      <family val="1"/>
    </font>
    <font>
      <b/>
      <sz val="10"/>
      <color theme="1"/>
      <name val="Times New Roman"/>
      <family val="1"/>
    </font>
    <font>
      <i/>
      <sz val="10"/>
      <color theme="1"/>
      <name val="Times New Roman"/>
      <family val="1"/>
    </font>
    <font>
      <b/>
      <i/>
      <sz val="10"/>
      <color theme="1"/>
      <name val="Times New Roman"/>
      <family val="1"/>
    </font>
    <font>
      <b/>
      <sz val="11"/>
      <color theme="1"/>
      <name val="Times New Roman"/>
      <family val="1"/>
    </font>
    <font>
      <sz val="11"/>
      <color theme="1"/>
      <name val="Times New Roman"/>
      <family val="1"/>
    </font>
    <font>
      <i/>
      <sz val="11"/>
      <color theme="1"/>
      <name val="Times New Roman"/>
      <family val="1"/>
    </font>
    <font>
      <b/>
      <i/>
      <sz val="11"/>
      <color theme="1"/>
      <name val="Times New Roman"/>
      <family val="1"/>
    </font>
    <font>
      <sz val="10"/>
      <color rgb="FFFF0000"/>
      <name val="Times New Roman"/>
      <family val="1"/>
    </font>
    <font>
      <i/>
      <sz val="11"/>
      <color rgb="FFFF0000"/>
      <name val="Times New Roman"/>
      <family val="1"/>
    </font>
    <font>
      <b/>
      <i/>
      <sz val="11"/>
      <color rgb="FFFF0000"/>
      <name val="Times New Roman"/>
      <family val="1"/>
    </font>
    <font>
      <sz val="10"/>
      <color theme="1"/>
      <name val="Arial"/>
      <family val="2"/>
    </font>
    <font>
      <b/>
      <sz val="11"/>
      <color theme="1"/>
      <name val="Arial"/>
      <family val="2"/>
    </font>
    <font>
      <sz val="11"/>
      <color theme="1"/>
      <name val="Arial"/>
      <family val="2"/>
    </font>
    <font>
      <i/>
      <sz val="10"/>
      <color theme="1"/>
      <name val="Arial"/>
      <family val="2"/>
    </font>
    <font>
      <b/>
      <sz val="9"/>
      <color indexed="81"/>
      <name val="Tahoma"/>
      <family val="2"/>
    </font>
    <font>
      <sz val="9"/>
      <color indexed="81"/>
      <name val="Tahoma"/>
      <family val="2"/>
    </font>
    <font>
      <b/>
      <u/>
      <sz val="12"/>
      <name val="Times New Roman"/>
      <family val="1"/>
    </font>
    <font>
      <b/>
      <sz val="12"/>
      <color indexed="10"/>
      <name val="Times New Roman"/>
      <family val="1"/>
    </font>
    <font>
      <i/>
      <sz val="12"/>
      <name val="Times New Roman"/>
      <family val="1"/>
    </font>
    <font>
      <i/>
      <sz val="12"/>
      <color indexed="10"/>
      <name val="Times New Roman"/>
      <family val="1"/>
    </font>
    <font>
      <sz val="12"/>
      <color indexed="12"/>
      <name val="Times New Roman"/>
      <family val="1"/>
    </font>
    <font>
      <b/>
      <u/>
      <sz val="12"/>
      <color indexed="12"/>
      <name val="Times New Roman"/>
      <family val="1"/>
    </font>
    <font>
      <b/>
      <sz val="12"/>
      <color indexed="8"/>
      <name val="Times New Roman"/>
      <family val="1"/>
    </font>
    <font>
      <b/>
      <sz val="12"/>
      <color rgb="FFFF0000"/>
      <name val="Times New Roman"/>
      <family val="1"/>
    </font>
    <font>
      <sz val="12"/>
      <color rgb="FFFF0000"/>
      <name val="Times New Roman"/>
      <family val="1"/>
    </font>
    <font>
      <b/>
      <sz val="14"/>
      <color theme="1"/>
      <name val="Times New Roman"/>
      <family val="1"/>
    </font>
    <font>
      <b/>
      <sz val="13"/>
      <color theme="1"/>
      <name val="Times New Roman"/>
      <family val="1"/>
    </font>
    <font>
      <sz val="13"/>
      <color theme="1"/>
      <name val="Times New Roman"/>
      <family val="1"/>
    </font>
    <font>
      <b/>
      <sz val="13"/>
      <color rgb="FF000000"/>
      <name val="Times New Roman"/>
      <family val="1"/>
    </font>
    <font>
      <sz val="13"/>
      <color rgb="FF000000"/>
      <name val="Times New Roman"/>
      <family val="1"/>
    </font>
  </fonts>
  <fills count="32">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9"/>
        <bgColor indexed="64"/>
      </patternFill>
    </fill>
    <fill>
      <patternFill patternType="solid">
        <fgColor indexed="65"/>
        <bgColor indexed="64"/>
      </patternFill>
    </fill>
    <fill>
      <patternFill patternType="solid">
        <fgColor indexed="47"/>
        <bgColor indexed="64"/>
      </patternFill>
    </fill>
    <fill>
      <patternFill patternType="solid">
        <fgColor indexed="26"/>
        <bgColor indexed="64"/>
      </patternFill>
    </fill>
    <fill>
      <patternFill patternType="solid">
        <fgColor indexed="40"/>
        <bgColor indexed="64"/>
      </patternFill>
    </fill>
    <fill>
      <patternFill patternType="solid">
        <fgColor indexed="43"/>
        <bgColor indexed="64"/>
      </patternFill>
    </fill>
    <fill>
      <patternFill patternType="solid">
        <fgColor indexed="15"/>
      </patternFill>
    </fill>
    <fill>
      <patternFill patternType="solid">
        <fgColor indexed="12"/>
      </patternFill>
    </fill>
    <fill>
      <patternFill patternType="solid">
        <fgColor indexed="31"/>
        <bgColor indexed="41"/>
      </patternFill>
    </fill>
    <fill>
      <patternFill patternType="darkVertical"/>
    </fill>
    <fill>
      <patternFill patternType="solid">
        <fgColor indexed="63"/>
      </patternFill>
    </fill>
    <fill>
      <patternFill patternType="solid">
        <fgColor indexed="35"/>
        <bgColor indexed="64"/>
      </patternFill>
    </fill>
    <fill>
      <patternFill patternType="gray125">
        <fgColor indexed="15"/>
      </patternFill>
    </fill>
    <fill>
      <patternFill patternType="solid">
        <fgColor indexed="26"/>
        <bgColor indexed="9"/>
      </patternFill>
    </fill>
    <fill>
      <patternFill patternType="solid">
        <fgColor indexed="9"/>
        <bgColor indexed="10"/>
      </patternFill>
    </fill>
    <fill>
      <patternFill patternType="solid">
        <fgColor indexed="31"/>
        <bgColor indexed="64"/>
      </patternFill>
    </fill>
    <fill>
      <patternFill patternType="solid">
        <fgColor indexed="11"/>
        <bgColor indexed="64"/>
      </patternFill>
    </fill>
    <fill>
      <patternFill patternType="solid">
        <fgColor indexed="42"/>
        <bgColor indexed="64"/>
      </patternFill>
    </fill>
    <fill>
      <patternFill patternType="solid">
        <fgColor indexed="51"/>
        <bgColor indexed="64"/>
      </patternFill>
    </fill>
    <fill>
      <patternFill patternType="solid">
        <fgColor theme="0" tint="-0.34998626667073579"/>
        <bgColor indexed="64"/>
      </patternFill>
    </fill>
    <fill>
      <patternFill patternType="solid">
        <fgColor theme="6" tint="0.599963377788628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0"/>
        <bgColor indexed="64"/>
      </patternFill>
    </fill>
  </fills>
  <borders count="67">
    <border>
      <left/>
      <right/>
      <top/>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uble">
        <color indexed="64"/>
      </top>
      <bottom style="hair">
        <color indexed="64"/>
      </bottom>
      <diagonal/>
    </border>
    <border>
      <left/>
      <right/>
      <top style="double">
        <color indexed="64"/>
      </top>
      <bottom/>
      <diagonal/>
    </border>
    <border>
      <left style="thin">
        <color indexed="8"/>
      </left>
      <right style="thin">
        <color indexed="8"/>
      </right>
      <top/>
      <bottom/>
      <diagonal/>
    </border>
    <border>
      <left style="hair">
        <color indexed="64"/>
      </left>
      <right/>
      <top style="hair">
        <color indexed="64"/>
      </top>
      <bottom style="hair">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style="thin">
        <color indexed="64"/>
      </left>
      <right style="thin">
        <color indexed="64"/>
      </right>
      <top style="hair">
        <color indexed="64"/>
      </top>
      <bottom style="hair">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double">
        <color indexed="64"/>
      </left>
      <right style="thin">
        <color indexed="64"/>
      </right>
      <top style="thin">
        <color indexed="64"/>
      </top>
      <bottom/>
      <diagonal/>
    </border>
    <border>
      <left style="thin">
        <color indexed="64"/>
      </left>
      <right style="thin">
        <color indexed="64"/>
      </right>
      <top/>
      <bottom/>
      <diagonal/>
    </border>
    <border>
      <left style="thin">
        <color indexed="8"/>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8"/>
      </left>
      <right style="thin">
        <color indexed="64"/>
      </right>
      <top style="thin">
        <color indexed="64"/>
      </top>
      <bottom style="thin">
        <color indexed="64"/>
      </bottom>
      <diagonal/>
    </border>
    <border>
      <left/>
      <right/>
      <top style="medium">
        <color indexed="64"/>
      </top>
      <bottom/>
      <diagonal/>
    </border>
    <border>
      <left/>
      <right/>
      <top/>
      <bottom style="hair">
        <color indexed="44"/>
      </bottom>
      <diagonal/>
    </border>
    <border>
      <left/>
      <right/>
      <top style="hair">
        <color indexed="44"/>
      </top>
      <bottom style="hair">
        <color indexed="4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0"/>
      </right>
      <top/>
      <bottom/>
      <diagonal/>
    </border>
    <border>
      <left style="medium">
        <color indexed="9"/>
      </left>
      <right style="medium">
        <color indexed="9"/>
      </right>
      <top style="medium">
        <color indexed="9"/>
      </top>
      <bottom style="medium">
        <color indexed="9"/>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bottom style="hair">
        <color indexed="8"/>
      </bottom>
      <diagonal/>
    </border>
    <border>
      <left style="thin">
        <color indexed="8"/>
      </left>
      <right style="thin">
        <color indexed="8"/>
      </right>
      <top style="hair">
        <color indexed="8"/>
      </top>
      <bottom style="hair">
        <color indexed="8"/>
      </bottom>
      <diagonal/>
    </border>
    <border>
      <left style="medium">
        <color indexed="8"/>
      </left>
      <right style="thin">
        <color indexed="8"/>
      </right>
      <top style="hair">
        <color indexed="8"/>
      </top>
      <bottom style="hair">
        <color indexed="8"/>
      </bottom>
      <diagonal/>
    </border>
    <border>
      <left style="thin">
        <color indexed="8"/>
      </left>
      <right style="medium">
        <color indexed="8"/>
      </right>
      <top style="hair">
        <color indexed="8"/>
      </top>
      <bottom style="hair">
        <color indexed="8"/>
      </bottom>
      <diagonal/>
    </border>
    <border>
      <left style="medium">
        <color indexed="8"/>
      </left>
      <right style="thin">
        <color indexed="8"/>
      </right>
      <top style="hair">
        <color indexed="8"/>
      </top>
      <bottom style="medium">
        <color indexed="8"/>
      </bottom>
      <diagonal/>
    </border>
    <border>
      <left style="thin">
        <color indexed="8"/>
      </left>
      <right style="thin">
        <color indexed="8"/>
      </right>
      <top style="hair">
        <color indexed="8"/>
      </top>
      <bottom style="medium">
        <color indexed="8"/>
      </bottom>
      <diagonal/>
    </border>
    <border>
      <left style="thin">
        <color indexed="8"/>
      </left>
      <right style="medium">
        <color indexed="8"/>
      </right>
      <top style="hair">
        <color indexed="8"/>
      </top>
      <bottom style="medium">
        <color indexed="8"/>
      </bottom>
      <diagonal/>
    </border>
    <border>
      <left style="medium">
        <color indexed="8"/>
      </left>
      <right style="thin">
        <color indexed="8"/>
      </right>
      <top/>
      <bottom style="hair">
        <color indexed="8"/>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top/>
      <bottom style="hair">
        <color indexed="64"/>
      </bottom>
      <diagonal/>
    </border>
    <border>
      <left/>
      <right/>
      <top style="hair">
        <color indexed="64"/>
      </top>
      <bottom style="hair">
        <color indexed="64"/>
      </bottom>
      <diagonal/>
    </border>
    <border>
      <left/>
      <right/>
      <top style="hair">
        <color indexed="64"/>
      </top>
      <bottom/>
      <diagonal/>
    </border>
    <border>
      <left style="thin">
        <color indexed="64"/>
      </left>
      <right/>
      <top style="hair">
        <color indexed="64"/>
      </top>
      <bottom/>
      <diagonal/>
    </border>
    <border>
      <left style="thin">
        <color indexed="64"/>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medium">
        <color indexed="8"/>
      </top>
      <bottom/>
      <diagonal/>
    </border>
    <border>
      <left/>
      <right style="medium">
        <color indexed="64"/>
      </right>
      <top/>
      <bottom/>
      <diagonal/>
    </border>
  </borders>
  <cellStyleXfs count="973">
    <xf numFmtId="0" fontId="0" fillId="0" borderId="0"/>
    <xf numFmtId="245" fontId="4" fillId="0" borderId="0" applyFont="0" applyFill="0" applyBorder="0" applyAlignment="0" applyProtection="0"/>
    <xf numFmtId="0" fontId="6" fillId="0" borderId="0" applyNumberFormat="0" applyFill="0" applyBorder="0" applyAlignment="0" applyProtection="0"/>
    <xf numFmtId="37" fontId="4" fillId="0" borderId="0" applyFont="0" applyFill="0" applyBorder="0" applyAlignment="0" applyProtection="0"/>
    <xf numFmtId="251" fontId="7" fillId="0" borderId="1">
      <alignment horizontal="center"/>
      <protection hidden="1"/>
    </xf>
    <xf numFmtId="38" fontId="8" fillId="0" borderId="0" applyFont="0" applyFill="0" applyBorder="0" applyAlignment="0" applyProtection="0"/>
    <xf numFmtId="171" fontId="9" fillId="0" borderId="2" applyFont="0" applyBorder="0"/>
    <xf numFmtId="0" fontId="10" fillId="0" borderId="0"/>
    <xf numFmtId="0" fontId="11" fillId="0" borderId="0" applyFont="0" applyFill="0" applyBorder="0" applyAlignment="0" applyProtection="0"/>
    <xf numFmtId="179" fontId="10" fillId="0" borderId="0" applyFont="0" applyFill="0" applyBorder="0" applyAlignment="0" applyProtection="0"/>
    <xf numFmtId="0" fontId="10" fillId="0" borderId="0" applyNumberFormat="0" applyFill="0" applyBorder="0" applyAlignment="0" applyProtection="0"/>
    <xf numFmtId="43" fontId="10" fillId="0" borderId="0" applyFont="0" applyFill="0" applyBorder="0" applyAlignment="0" applyProtection="0"/>
    <xf numFmtId="42" fontId="12" fillId="0" borderId="0" applyFont="0" applyFill="0" applyBorder="0" applyAlignment="0" applyProtection="0"/>
    <xf numFmtId="44" fontId="12" fillId="0" borderId="0" applyFont="0" applyFill="0" applyBorder="0" applyAlignment="0" applyProtection="0"/>
    <xf numFmtId="41" fontId="10" fillId="0" borderId="0" applyFont="0" applyFill="0" applyBorder="0" applyAlignment="0" applyProtection="0"/>
    <xf numFmtId="164" fontId="13" fillId="0" borderId="0" applyFont="0" applyFill="0" applyBorder="0" applyAlignment="0" applyProtection="0"/>
    <xf numFmtId="165" fontId="13" fillId="0" borderId="0" applyFont="0" applyFill="0" applyBorder="0" applyAlignment="0" applyProtection="0"/>
    <xf numFmtId="6" fontId="14" fillId="0" borderId="0" applyFont="0" applyFill="0" applyBorder="0" applyAlignment="0" applyProtection="0"/>
    <xf numFmtId="0" fontId="15"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6" fillId="0" borderId="0"/>
    <xf numFmtId="0" fontId="10" fillId="0" borderId="0" applyNumberFormat="0" applyFill="0" applyBorder="0" applyAlignment="0" applyProtection="0"/>
    <xf numFmtId="0" fontId="17" fillId="0" borderId="0"/>
    <xf numFmtId="0" fontId="18" fillId="0" borderId="0" applyFont="0" applyFill="0" applyBorder="0" applyAlignment="0" applyProtection="0"/>
    <xf numFmtId="179" fontId="10" fillId="0" borderId="0" applyFont="0" applyFill="0" applyBorder="0" applyAlignment="0" applyProtection="0"/>
    <xf numFmtId="177" fontId="19" fillId="0" borderId="0" applyFont="0" applyFill="0" applyBorder="0" applyAlignment="0" applyProtection="0"/>
    <xf numFmtId="168" fontId="20" fillId="0" borderId="0" applyFont="0" applyFill="0" applyBorder="0" applyAlignment="0" applyProtection="0"/>
    <xf numFmtId="0" fontId="21" fillId="0" borderId="0"/>
    <xf numFmtId="164" fontId="20" fillId="0" borderId="0" applyFont="0" applyFill="0" applyBorder="0" applyAlignment="0" applyProtection="0"/>
    <xf numFmtId="40" fontId="18" fillId="0" borderId="0" applyFont="0" applyFill="0" applyBorder="0" applyAlignment="0" applyProtection="0"/>
    <xf numFmtId="38" fontId="18" fillId="0" borderId="0" applyFont="0" applyFill="0" applyBorder="0" applyAlignment="0" applyProtection="0"/>
    <xf numFmtId="9" fontId="22" fillId="0" borderId="0" applyFont="0" applyFill="0" applyBorder="0" applyAlignment="0" applyProtection="0"/>
    <xf numFmtId="165" fontId="20" fillId="0" borderId="0" applyFont="0" applyFill="0" applyBorder="0" applyAlignment="0" applyProtection="0"/>
    <xf numFmtId="180" fontId="10" fillId="0" borderId="0" applyFont="0" applyFill="0" applyBorder="0" applyAlignment="0" applyProtection="0"/>
    <xf numFmtId="176" fontId="19" fillId="0" borderId="0" applyFont="0" applyFill="0" applyBorder="0" applyAlignment="0" applyProtection="0"/>
    <xf numFmtId="176" fontId="19" fillId="0" borderId="0" applyFont="0" applyFill="0" applyBorder="0" applyAlignment="0" applyProtection="0"/>
    <xf numFmtId="0" fontId="20" fillId="0" borderId="0"/>
    <xf numFmtId="169" fontId="20" fillId="0" borderId="0" applyFont="0" applyFill="0" applyBorder="0" applyAlignment="0" applyProtection="0"/>
    <xf numFmtId="0" fontId="10" fillId="0" borderId="0"/>
    <xf numFmtId="0" fontId="18" fillId="0" borderId="0" applyFont="0" applyFill="0" applyBorder="0" applyAlignment="0" applyProtection="0"/>
    <xf numFmtId="0" fontId="23" fillId="0" borderId="0"/>
    <xf numFmtId="42" fontId="2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25" fillId="0" borderId="0" applyNumberFormat="0" applyFill="0" applyBorder="0" applyAlignment="0" applyProtection="0"/>
    <xf numFmtId="42" fontId="24" fillId="0" borderId="0" applyFont="0" applyFill="0" applyBorder="0" applyAlignment="0" applyProtection="0"/>
    <xf numFmtId="210" fontId="26" fillId="0" borderId="0" applyFont="0" applyFill="0" applyBorder="0" applyAlignment="0" applyProtection="0"/>
    <xf numFmtId="221" fontId="24" fillId="0" borderId="0" applyFont="0" applyFill="0" applyBorder="0" applyAlignment="0" applyProtection="0"/>
    <xf numFmtId="210" fontId="26" fillId="0" borderId="0" applyFont="0" applyFill="0" applyBorder="0" applyAlignment="0" applyProtection="0"/>
    <xf numFmtId="0" fontId="5" fillId="0" borderId="0"/>
    <xf numFmtId="210" fontId="26" fillId="0" borderId="0" applyFont="0" applyFill="0" applyBorder="0" applyAlignment="0" applyProtection="0"/>
    <xf numFmtId="0" fontId="5" fillId="0" borderId="0"/>
    <xf numFmtId="0" fontId="5" fillId="0" borderId="0"/>
    <xf numFmtId="0" fontId="23" fillId="0" borderId="0"/>
    <xf numFmtId="42" fontId="24" fillId="0" borderId="0" applyFont="0" applyFill="0" applyBorder="0" applyAlignment="0" applyProtection="0"/>
    <xf numFmtId="42" fontId="24" fillId="0" borderId="0" applyFont="0" applyFill="0" applyBorder="0" applyAlignment="0" applyProtection="0"/>
    <xf numFmtId="42" fontId="24" fillId="0" borderId="0" applyFont="0" applyFill="0" applyBorder="0" applyAlignment="0" applyProtection="0"/>
    <xf numFmtId="0" fontId="5" fillId="0" borderId="0"/>
    <xf numFmtId="42" fontId="24" fillId="0" borderId="0" applyFont="0" applyFill="0" applyBorder="0" applyAlignment="0" applyProtection="0"/>
    <xf numFmtId="0" fontId="23" fillId="0" borderId="0"/>
    <xf numFmtId="0" fontId="27" fillId="0" borderId="0"/>
    <xf numFmtId="0" fontId="5" fillId="0" borderId="0"/>
    <xf numFmtId="0" fontId="5" fillId="0" borderId="0"/>
    <xf numFmtId="0" fontId="4" fillId="0" borderId="0"/>
    <xf numFmtId="0" fontId="28" fillId="0" borderId="0"/>
    <xf numFmtId="0" fontId="5" fillId="0" borderId="0"/>
    <xf numFmtId="0" fontId="23" fillId="0" borderId="0"/>
    <xf numFmtId="0" fontId="23" fillId="0" borderId="0"/>
    <xf numFmtId="0" fontId="28" fillId="0" borderId="0"/>
    <xf numFmtId="0" fontId="25" fillId="0" borderId="0" applyNumberFormat="0" applyFill="0" applyBorder="0" applyAlignment="0" applyProtection="0"/>
    <xf numFmtId="0" fontId="28" fillId="0" borderId="0"/>
    <xf numFmtId="42" fontId="24" fillId="0" borderId="0" applyFont="0" applyFill="0" applyBorder="0" applyAlignment="0" applyProtection="0"/>
    <xf numFmtId="42" fontId="24" fillId="0" borderId="0" applyFont="0" applyFill="0" applyBorder="0" applyAlignment="0" applyProtection="0"/>
    <xf numFmtId="42" fontId="24" fillId="0" borderId="0" applyFont="0" applyFill="0" applyBorder="0" applyAlignment="0" applyProtection="0"/>
    <xf numFmtId="0" fontId="23" fillId="0" borderId="0"/>
    <xf numFmtId="0" fontId="5" fillId="0" borderId="0"/>
    <xf numFmtId="0" fontId="28" fillId="0" borderId="0"/>
    <xf numFmtId="0" fontId="5" fillId="0" borderId="0"/>
    <xf numFmtId="42" fontId="24"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9" fontId="29" fillId="0" borderId="0" applyFont="0" applyFill="0" applyBorder="0" applyAlignment="0" applyProtection="0"/>
    <xf numFmtId="233" fontId="26" fillId="0" borderId="0" applyFont="0" applyFill="0" applyBorder="0" applyAlignment="0" applyProtection="0"/>
    <xf numFmtId="233" fontId="26" fillId="0" borderId="0" applyFont="0" applyFill="0" applyBorder="0" applyAlignment="0" applyProtection="0"/>
    <xf numFmtId="185" fontId="29" fillId="0" borderId="0" applyFont="0" applyFill="0" applyBorder="0" applyAlignment="0" applyProtection="0"/>
    <xf numFmtId="233" fontId="26" fillId="0" borderId="0" applyFont="0" applyFill="0" applyBorder="0" applyAlignment="0" applyProtection="0"/>
    <xf numFmtId="169" fontId="29" fillId="0" borderId="0" applyFont="0" applyFill="0" applyBorder="0" applyAlignment="0" applyProtection="0"/>
    <xf numFmtId="245" fontId="4" fillId="0" borderId="0" applyFont="0" applyFill="0" applyBorder="0" applyAlignment="0" applyProtection="0"/>
    <xf numFmtId="245" fontId="4" fillId="0" borderId="0" applyFont="0" applyFill="0" applyBorder="0" applyAlignment="0" applyProtection="0"/>
    <xf numFmtId="165" fontId="26" fillId="0" borderId="0" applyFont="0" applyFill="0" applyBorder="0" applyAlignment="0" applyProtection="0"/>
    <xf numFmtId="226" fontId="24" fillId="0" borderId="0" applyFont="0" applyFill="0" applyBorder="0" applyAlignment="0" applyProtection="0"/>
    <xf numFmtId="183" fontId="24" fillId="0" borderId="0" applyFont="0" applyFill="0" applyBorder="0" applyAlignment="0" applyProtection="0"/>
    <xf numFmtId="226" fontId="24" fillId="0" borderId="0" applyFont="0" applyFill="0" applyBorder="0" applyAlignment="0" applyProtection="0"/>
    <xf numFmtId="229"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183"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226" fontId="24" fillId="0" borderId="0" applyFont="0" applyFill="0" applyBorder="0" applyAlignment="0" applyProtection="0"/>
    <xf numFmtId="224" fontId="24" fillId="0" borderId="0" applyFont="0" applyFill="0" applyBorder="0" applyAlignment="0" applyProtection="0"/>
    <xf numFmtId="226" fontId="24" fillId="0" borderId="0" applyFont="0" applyFill="0" applyBorder="0" applyAlignment="0" applyProtection="0"/>
    <xf numFmtId="183"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224" fontId="24" fillId="0" borderId="0" applyFont="0" applyFill="0" applyBorder="0" applyAlignment="0" applyProtection="0"/>
    <xf numFmtId="224" fontId="24" fillId="0" borderId="0" applyFont="0" applyFill="0" applyBorder="0" applyAlignment="0" applyProtection="0"/>
    <xf numFmtId="229" fontId="24" fillId="0" borderId="0" applyFont="0" applyFill="0" applyBorder="0" applyAlignment="0" applyProtection="0"/>
    <xf numFmtId="229"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229" fontId="24" fillId="0" borderId="0" applyFont="0" applyFill="0" applyBorder="0" applyAlignment="0" applyProtection="0"/>
    <xf numFmtId="226" fontId="24" fillId="0" borderId="0" applyFont="0" applyFill="0" applyBorder="0" applyAlignment="0" applyProtection="0"/>
    <xf numFmtId="229" fontId="24" fillId="0" borderId="0" applyFont="0" applyFill="0" applyBorder="0" applyAlignment="0" applyProtection="0"/>
    <xf numFmtId="164" fontId="29" fillId="0" borderId="0" applyFont="0" applyFill="0" applyBorder="0" applyAlignment="0" applyProtection="0"/>
    <xf numFmtId="234" fontId="24" fillId="0" borderId="0" applyFont="0" applyFill="0" applyBorder="0" applyAlignment="0" applyProtection="0"/>
    <xf numFmtId="234" fontId="24" fillId="0" borderId="0" applyFont="0" applyFill="0" applyBorder="0" applyAlignment="0" applyProtection="0"/>
    <xf numFmtId="165" fontId="29" fillId="0" borderId="0" applyFont="0" applyFill="0" applyBorder="0" applyAlignment="0" applyProtection="0"/>
    <xf numFmtId="234" fontId="24" fillId="0" borderId="0" applyFont="0" applyFill="0" applyBorder="0" applyAlignment="0" applyProtection="0"/>
    <xf numFmtId="164" fontId="29" fillId="0" borderId="0" applyFont="0" applyFill="0" applyBorder="0" applyAlignment="0" applyProtection="0"/>
    <xf numFmtId="43" fontId="24" fillId="0" borderId="0" applyFont="0" applyFill="0" applyBorder="0" applyAlignment="0" applyProtection="0"/>
    <xf numFmtId="226" fontId="24" fillId="0" borderId="0" applyFont="0" applyFill="0" applyBorder="0" applyAlignment="0" applyProtection="0"/>
    <xf numFmtId="43"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164" fontId="26" fillId="0" borderId="0" applyFont="0" applyFill="0" applyBorder="0" applyAlignment="0" applyProtection="0"/>
    <xf numFmtId="42" fontId="24" fillId="0" borderId="0" applyFont="0" applyFill="0" applyBorder="0" applyAlignment="0" applyProtection="0"/>
    <xf numFmtId="210" fontId="26" fillId="0" borderId="0" applyFont="0" applyFill="0" applyBorder="0" applyAlignment="0" applyProtection="0"/>
    <xf numFmtId="221" fontId="24" fillId="0" borderId="0" applyFont="0" applyFill="0" applyBorder="0" applyAlignment="0" applyProtection="0"/>
    <xf numFmtId="42" fontId="24" fillId="0" borderId="0" applyFont="0" applyFill="0" applyBorder="0" applyAlignment="0" applyProtection="0"/>
    <xf numFmtId="210" fontId="24" fillId="0" borderId="0" applyFont="0" applyFill="0" applyBorder="0" applyAlignment="0" applyProtection="0"/>
    <xf numFmtId="166" fontId="29" fillId="0" borderId="0" applyFont="0" applyFill="0" applyBorder="0" applyAlignment="0" applyProtection="0"/>
    <xf numFmtId="231" fontId="24" fillId="0" borderId="0" applyFont="0" applyFill="0" applyBorder="0" applyAlignment="0" applyProtection="0"/>
    <xf numFmtId="231" fontId="24" fillId="0" borderId="0" applyFont="0" applyFill="0" applyBorder="0" applyAlignment="0" applyProtection="0"/>
    <xf numFmtId="167" fontId="29" fillId="0" borderId="0" applyFont="0" applyFill="0" applyBorder="0" applyAlignment="0" applyProtection="0"/>
    <xf numFmtId="231" fontId="24" fillId="0" borderId="0" applyFont="0" applyFill="0" applyBorder="0" applyAlignment="0" applyProtection="0"/>
    <xf numFmtId="166" fontId="29" fillId="0" borderId="0" applyFont="0" applyFill="0" applyBorder="0" applyAlignment="0" applyProtection="0"/>
    <xf numFmtId="210" fontId="24" fillId="0" borderId="0" applyFont="0" applyFill="0" applyBorder="0" applyAlignment="0" applyProtection="0"/>
    <xf numFmtId="167" fontId="29" fillId="0" borderId="0" applyFont="0" applyFill="0" applyBorder="0" applyAlignment="0" applyProtection="0"/>
    <xf numFmtId="232" fontId="24" fillId="0" borderId="0" applyFont="0" applyFill="0" applyBorder="0" applyAlignment="0" applyProtection="0"/>
    <xf numFmtId="232" fontId="24" fillId="0" borderId="0" applyFont="0" applyFill="0" applyBorder="0" applyAlignment="0" applyProtection="0"/>
    <xf numFmtId="164" fontId="29" fillId="0" borderId="0" applyFont="0" applyFill="0" applyBorder="0" applyAlignment="0" applyProtection="0"/>
    <xf numFmtId="232" fontId="24" fillId="0" borderId="0" applyFont="0" applyFill="0" applyBorder="0" applyAlignment="0" applyProtection="0"/>
    <xf numFmtId="167" fontId="29" fillId="0" borderId="0" applyFont="0" applyFill="0" applyBorder="0" applyAlignment="0" applyProtection="0"/>
    <xf numFmtId="226" fontId="24" fillId="0" borderId="0" applyFont="0" applyFill="0" applyBorder="0" applyAlignment="0" applyProtection="0"/>
    <xf numFmtId="183" fontId="24" fillId="0" borderId="0" applyFont="0" applyFill="0" applyBorder="0" applyAlignment="0" applyProtection="0"/>
    <xf numFmtId="226" fontId="24" fillId="0" borderId="0" applyFont="0" applyFill="0" applyBorder="0" applyAlignment="0" applyProtection="0"/>
    <xf numFmtId="229"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183"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226" fontId="24" fillId="0" borderId="0" applyFont="0" applyFill="0" applyBorder="0" applyAlignment="0" applyProtection="0"/>
    <xf numFmtId="224" fontId="24" fillId="0" borderId="0" applyFont="0" applyFill="0" applyBorder="0" applyAlignment="0" applyProtection="0"/>
    <xf numFmtId="226" fontId="24" fillId="0" borderId="0" applyFont="0" applyFill="0" applyBorder="0" applyAlignment="0" applyProtection="0"/>
    <xf numFmtId="183"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224" fontId="24" fillId="0" borderId="0" applyFont="0" applyFill="0" applyBorder="0" applyAlignment="0" applyProtection="0"/>
    <xf numFmtId="224" fontId="24" fillId="0" borderId="0" applyFont="0" applyFill="0" applyBorder="0" applyAlignment="0" applyProtection="0"/>
    <xf numFmtId="229" fontId="24" fillId="0" borderId="0" applyFont="0" applyFill="0" applyBorder="0" applyAlignment="0" applyProtection="0"/>
    <xf numFmtId="229"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229" fontId="24" fillId="0" borderId="0" applyFont="0" applyFill="0" applyBorder="0" applyAlignment="0" applyProtection="0"/>
    <xf numFmtId="226" fontId="24" fillId="0" borderId="0" applyFont="0" applyFill="0" applyBorder="0" applyAlignment="0" applyProtection="0"/>
    <xf numFmtId="229" fontId="24" fillId="0" borderId="0" applyFont="0" applyFill="0" applyBorder="0" applyAlignment="0" applyProtection="0"/>
    <xf numFmtId="164" fontId="29" fillId="0" borderId="0" applyFont="0" applyFill="0" applyBorder="0" applyAlignment="0" applyProtection="0"/>
    <xf numFmtId="234" fontId="24" fillId="0" borderId="0" applyFont="0" applyFill="0" applyBorder="0" applyAlignment="0" applyProtection="0"/>
    <xf numFmtId="234" fontId="24" fillId="0" borderId="0" applyFont="0" applyFill="0" applyBorder="0" applyAlignment="0" applyProtection="0"/>
    <xf numFmtId="165" fontId="29" fillId="0" borderId="0" applyFont="0" applyFill="0" applyBorder="0" applyAlignment="0" applyProtection="0"/>
    <xf numFmtId="234" fontId="24" fillId="0" borderId="0" applyFont="0" applyFill="0" applyBorder="0" applyAlignment="0" applyProtection="0"/>
    <xf numFmtId="164" fontId="29" fillId="0" borderId="0" applyFont="0" applyFill="0" applyBorder="0" applyAlignment="0" applyProtection="0"/>
    <xf numFmtId="43" fontId="24" fillId="0" borderId="0" applyFont="0" applyFill="0" applyBorder="0" applyAlignment="0" applyProtection="0"/>
    <xf numFmtId="226" fontId="24" fillId="0" borderId="0" applyFont="0" applyFill="0" applyBorder="0" applyAlignment="0" applyProtection="0"/>
    <xf numFmtId="165" fontId="26" fillId="0" borderId="0" applyFont="0" applyFill="0" applyBorder="0" applyAlignment="0" applyProtection="0"/>
    <xf numFmtId="43"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225" fontId="24" fillId="0" borderId="0" applyFont="0" applyFill="0" applyBorder="0" applyAlignment="0" applyProtection="0"/>
    <xf numFmtId="182" fontId="24" fillId="0" borderId="0" applyFont="0" applyFill="0" applyBorder="0" applyAlignment="0" applyProtection="0"/>
    <xf numFmtId="225" fontId="24" fillId="0" borderId="0" applyFont="0" applyFill="0" applyBorder="0" applyAlignment="0" applyProtection="0"/>
    <xf numFmtId="227"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182" fontId="24" fillId="0" borderId="0" applyFont="0" applyFill="0" applyBorder="0" applyAlignment="0" applyProtection="0"/>
    <xf numFmtId="227" fontId="26" fillId="0" borderId="0" applyFont="0" applyFill="0" applyBorder="0" applyAlignment="0" applyProtection="0"/>
    <xf numFmtId="227" fontId="26" fillId="0" borderId="0" applyFont="0" applyFill="0" applyBorder="0" applyAlignment="0" applyProtection="0"/>
    <xf numFmtId="225" fontId="24" fillId="0" borderId="0" applyFont="0" applyFill="0" applyBorder="0" applyAlignment="0" applyProtection="0"/>
    <xf numFmtId="223" fontId="24" fillId="0" borderId="0" applyFont="0" applyFill="0" applyBorder="0" applyAlignment="0" applyProtection="0"/>
    <xf numFmtId="225" fontId="24" fillId="0" borderId="0" applyFont="0" applyFill="0" applyBorder="0" applyAlignment="0" applyProtection="0"/>
    <xf numFmtId="222" fontId="24" fillId="0" borderId="0" applyFont="0" applyFill="0" applyBorder="0" applyAlignment="0" applyProtection="0"/>
    <xf numFmtId="182"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23" fontId="24" fillId="0" borderId="0" applyFont="0" applyFill="0" applyBorder="0" applyAlignment="0" applyProtection="0"/>
    <xf numFmtId="223" fontId="24" fillId="0" borderId="0" applyFont="0" applyFill="0" applyBorder="0" applyAlignment="0" applyProtection="0"/>
    <xf numFmtId="227" fontId="24" fillId="0" borderId="0" applyFont="0" applyFill="0" applyBorder="0" applyAlignment="0" applyProtection="0"/>
    <xf numFmtId="227"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27" fontId="24" fillId="0" borderId="0" applyFont="0" applyFill="0" applyBorder="0" applyAlignment="0" applyProtection="0"/>
    <xf numFmtId="225" fontId="24" fillId="0" borderId="0" applyFont="0" applyFill="0" applyBorder="0" applyAlignment="0" applyProtection="0"/>
    <xf numFmtId="227" fontId="24" fillId="0" borderId="0" applyFont="0" applyFill="0" applyBorder="0" applyAlignment="0" applyProtection="0"/>
    <xf numFmtId="168" fontId="29"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169" fontId="29" fillId="0" borderId="0" applyFont="0" applyFill="0" applyBorder="0" applyAlignment="0" applyProtection="0"/>
    <xf numFmtId="230" fontId="24" fillId="0" borderId="0" applyFont="0" applyFill="0" applyBorder="0" applyAlignment="0" applyProtection="0"/>
    <xf numFmtId="168" fontId="29" fillId="0" borderId="0" applyFont="0" applyFill="0" applyBorder="0" applyAlignment="0" applyProtection="0"/>
    <xf numFmtId="41" fontId="24" fillId="0" borderId="0" applyFont="0" applyFill="0" applyBorder="0" applyAlignment="0" applyProtection="0"/>
    <xf numFmtId="225" fontId="24" fillId="0" borderId="0" applyFont="0" applyFill="0" applyBorder="0" applyAlignment="0" applyProtection="0"/>
    <xf numFmtId="41"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10" fontId="26" fillId="0" borderId="0" applyFont="0" applyFill="0" applyBorder="0" applyAlignment="0" applyProtection="0"/>
    <xf numFmtId="221" fontId="24" fillId="0" borderId="0" applyFont="0" applyFill="0" applyBorder="0" applyAlignment="0" applyProtection="0"/>
    <xf numFmtId="42" fontId="24" fillId="0" borderId="0" applyFont="0" applyFill="0" applyBorder="0" applyAlignment="0" applyProtection="0"/>
    <xf numFmtId="210" fontId="24" fillId="0" borderId="0" applyFont="0" applyFill="0" applyBorder="0" applyAlignment="0" applyProtection="0"/>
    <xf numFmtId="166" fontId="29" fillId="0" borderId="0" applyFont="0" applyFill="0" applyBorder="0" applyAlignment="0" applyProtection="0"/>
    <xf numFmtId="231" fontId="24" fillId="0" borderId="0" applyFont="0" applyFill="0" applyBorder="0" applyAlignment="0" applyProtection="0"/>
    <xf numFmtId="231" fontId="24" fillId="0" borderId="0" applyFont="0" applyFill="0" applyBorder="0" applyAlignment="0" applyProtection="0"/>
    <xf numFmtId="167" fontId="29" fillId="0" borderId="0" applyFont="0" applyFill="0" applyBorder="0" applyAlignment="0" applyProtection="0"/>
    <xf numFmtId="231" fontId="24" fillId="0" borderId="0" applyFont="0" applyFill="0" applyBorder="0" applyAlignment="0" applyProtection="0"/>
    <xf numFmtId="166" fontId="29" fillId="0" borderId="0" applyFont="0" applyFill="0" applyBorder="0" applyAlignment="0" applyProtection="0"/>
    <xf numFmtId="210" fontId="24" fillId="0" borderId="0" applyFont="0" applyFill="0" applyBorder="0" applyAlignment="0" applyProtection="0"/>
    <xf numFmtId="167" fontId="29" fillId="0" borderId="0" applyFont="0" applyFill="0" applyBorder="0" applyAlignment="0" applyProtection="0"/>
    <xf numFmtId="232" fontId="24" fillId="0" borderId="0" applyFont="0" applyFill="0" applyBorder="0" applyAlignment="0" applyProtection="0"/>
    <xf numFmtId="232" fontId="24" fillId="0" borderId="0" applyFont="0" applyFill="0" applyBorder="0" applyAlignment="0" applyProtection="0"/>
    <xf numFmtId="164" fontId="29" fillId="0" borderId="0" applyFont="0" applyFill="0" applyBorder="0" applyAlignment="0" applyProtection="0"/>
    <xf numFmtId="232" fontId="24" fillId="0" borderId="0" applyFont="0" applyFill="0" applyBorder="0" applyAlignment="0" applyProtection="0"/>
    <xf numFmtId="167" fontId="29" fillId="0" borderId="0" applyFont="0" applyFill="0" applyBorder="0" applyAlignment="0" applyProtection="0"/>
    <xf numFmtId="164" fontId="26" fillId="0" borderId="0" applyFont="0" applyFill="0" applyBorder="0" applyAlignment="0" applyProtection="0"/>
    <xf numFmtId="165" fontId="26" fillId="0" borderId="0" applyFont="0" applyFill="0" applyBorder="0" applyAlignment="0" applyProtection="0"/>
    <xf numFmtId="225" fontId="24" fillId="0" borderId="0" applyFont="0" applyFill="0" applyBorder="0" applyAlignment="0" applyProtection="0"/>
    <xf numFmtId="182" fontId="24" fillId="0" borderId="0" applyFont="0" applyFill="0" applyBorder="0" applyAlignment="0" applyProtection="0"/>
    <xf numFmtId="225" fontId="24" fillId="0" borderId="0" applyFont="0" applyFill="0" applyBorder="0" applyAlignment="0" applyProtection="0"/>
    <xf numFmtId="227"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182" fontId="24" fillId="0" borderId="0" applyFont="0" applyFill="0" applyBorder="0" applyAlignment="0" applyProtection="0"/>
    <xf numFmtId="227" fontId="26" fillId="0" borderId="0" applyFont="0" applyFill="0" applyBorder="0" applyAlignment="0" applyProtection="0"/>
    <xf numFmtId="227" fontId="26" fillId="0" borderId="0" applyFont="0" applyFill="0" applyBorder="0" applyAlignment="0" applyProtection="0"/>
    <xf numFmtId="225" fontId="24" fillId="0" borderId="0" applyFont="0" applyFill="0" applyBorder="0" applyAlignment="0" applyProtection="0"/>
    <xf numFmtId="223" fontId="24" fillId="0" borderId="0" applyFont="0" applyFill="0" applyBorder="0" applyAlignment="0" applyProtection="0"/>
    <xf numFmtId="225" fontId="24" fillId="0" borderId="0" applyFont="0" applyFill="0" applyBorder="0" applyAlignment="0" applyProtection="0"/>
    <xf numFmtId="222" fontId="24" fillId="0" borderId="0" applyFont="0" applyFill="0" applyBorder="0" applyAlignment="0" applyProtection="0"/>
    <xf numFmtId="182"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23" fontId="24" fillId="0" borderId="0" applyFont="0" applyFill="0" applyBorder="0" applyAlignment="0" applyProtection="0"/>
    <xf numFmtId="223" fontId="24" fillId="0" borderId="0" applyFont="0" applyFill="0" applyBorder="0" applyAlignment="0" applyProtection="0"/>
    <xf numFmtId="227" fontId="24" fillId="0" borderId="0" applyFont="0" applyFill="0" applyBorder="0" applyAlignment="0" applyProtection="0"/>
    <xf numFmtId="227"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27" fontId="24" fillId="0" borderId="0" applyFont="0" applyFill="0" applyBorder="0" applyAlignment="0" applyProtection="0"/>
    <xf numFmtId="225" fontId="24" fillId="0" borderId="0" applyFont="0" applyFill="0" applyBorder="0" applyAlignment="0" applyProtection="0"/>
    <xf numFmtId="227" fontId="24" fillId="0" borderId="0" applyFont="0" applyFill="0" applyBorder="0" applyAlignment="0" applyProtection="0"/>
    <xf numFmtId="168" fontId="29"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169" fontId="29" fillId="0" borderId="0" applyFont="0" applyFill="0" applyBorder="0" applyAlignment="0" applyProtection="0"/>
    <xf numFmtId="230" fontId="24" fillId="0" borderId="0" applyFont="0" applyFill="0" applyBorder="0" applyAlignment="0" applyProtection="0"/>
    <xf numFmtId="168" fontId="29" fillId="0" borderId="0" applyFont="0" applyFill="0" applyBorder="0" applyAlignment="0" applyProtection="0"/>
    <xf numFmtId="41" fontId="24" fillId="0" borderId="0" applyFont="0" applyFill="0" applyBorder="0" applyAlignment="0" applyProtection="0"/>
    <xf numFmtId="225" fontId="24" fillId="0" borderId="0" applyFont="0" applyFill="0" applyBorder="0" applyAlignment="0" applyProtection="0"/>
    <xf numFmtId="41"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26" fontId="24" fillId="0" borderId="0" applyFont="0" applyFill="0" applyBorder="0" applyAlignment="0" applyProtection="0"/>
    <xf numFmtId="183" fontId="24" fillId="0" borderId="0" applyFont="0" applyFill="0" applyBorder="0" applyAlignment="0" applyProtection="0"/>
    <xf numFmtId="226" fontId="24" fillId="0" borderId="0" applyFont="0" applyFill="0" applyBorder="0" applyAlignment="0" applyProtection="0"/>
    <xf numFmtId="229"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183"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226" fontId="24" fillId="0" borderId="0" applyFont="0" applyFill="0" applyBorder="0" applyAlignment="0" applyProtection="0"/>
    <xf numFmtId="224" fontId="24" fillId="0" borderId="0" applyFont="0" applyFill="0" applyBorder="0" applyAlignment="0" applyProtection="0"/>
    <xf numFmtId="226" fontId="24" fillId="0" borderId="0" applyFont="0" applyFill="0" applyBorder="0" applyAlignment="0" applyProtection="0"/>
    <xf numFmtId="183"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224" fontId="24" fillId="0" borderId="0" applyFont="0" applyFill="0" applyBorder="0" applyAlignment="0" applyProtection="0"/>
    <xf numFmtId="224" fontId="24" fillId="0" borderId="0" applyFont="0" applyFill="0" applyBorder="0" applyAlignment="0" applyProtection="0"/>
    <xf numFmtId="229" fontId="24" fillId="0" borderId="0" applyFont="0" applyFill="0" applyBorder="0" applyAlignment="0" applyProtection="0"/>
    <xf numFmtId="229"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229" fontId="24" fillId="0" borderId="0" applyFont="0" applyFill="0" applyBorder="0" applyAlignment="0" applyProtection="0"/>
    <xf numFmtId="226" fontId="24" fillId="0" borderId="0" applyFont="0" applyFill="0" applyBorder="0" applyAlignment="0" applyProtection="0"/>
    <xf numFmtId="229" fontId="24" fillId="0" borderId="0" applyFont="0" applyFill="0" applyBorder="0" applyAlignment="0" applyProtection="0"/>
    <xf numFmtId="164" fontId="29" fillId="0" borderId="0" applyFont="0" applyFill="0" applyBorder="0" applyAlignment="0" applyProtection="0"/>
    <xf numFmtId="234" fontId="24" fillId="0" borderId="0" applyFont="0" applyFill="0" applyBorder="0" applyAlignment="0" applyProtection="0"/>
    <xf numFmtId="234" fontId="24" fillId="0" borderId="0" applyFont="0" applyFill="0" applyBorder="0" applyAlignment="0" applyProtection="0"/>
    <xf numFmtId="165" fontId="29" fillId="0" borderId="0" applyFont="0" applyFill="0" applyBorder="0" applyAlignment="0" applyProtection="0"/>
    <xf numFmtId="234" fontId="24" fillId="0" borderId="0" applyFont="0" applyFill="0" applyBorder="0" applyAlignment="0" applyProtection="0"/>
    <xf numFmtId="164" fontId="29" fillId="0" borderId="0" applyFont="0" applyFill="0" applyBorder="0" applyAlignment="0" applyProtection="0"/>
    <xf numFmtId="43" fontId="24" fillId="0" borderId="0" applyFont="0" applyFill="0" applyBorder="0" applyAlignment="0" applyProtection="0"/>
    <xf numFmtId="226" fontId="24" fillId="0" borderId="0" applyFont="0" applyFill="0" applyBorder="0" applyAlignment="0" applyProtection="0"/>
    <xf numFmtId="43"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164"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9" fontId="29" fillId="0" borderId="0" applyFont="0" applyFill="0" applyBorder="0" applyAlignment="0" applyProtection="0"/>
    <xf numFmtId="233" fontId="26" fillId="0" borderId="0" applyFont="0" applyFill="0" applyBorder="0" applyAlignment="0" applyProtection="0"/>
    <xf numFmtId="233" fontId="26" fillId="0" borderId="0" applyFont="0" applyFill="0" applyBorder="0" applyAlignment="0" applyProtection="0"/>
    <xf numFmtId="185" fontId="29" fillId="0" borderId="0" applyFont="0" applyFill="0" applyBorder="0" applyAlignment="0" applyProtection="0"/>
    <xf numFmtId="233" fontId="26" fillId="0" borderId="0" applyFont="0" applyFill="0" applyBorder="0" applyAlignment="0" applyProtection="0"/>
    <xf numFmtId="169" fontId="29" fillId="0" borderId="0" applyFont="0" applyFill="0" applyBorder="0" applyAlignment="0" applyProtection="0"/>
    <xf numFmtId="245" fontId="4" fillId="0" borderId="0" applyFont="0" applyFill="0" applyBorder="0" applyAlignment="0" applyProtection="0"/>
    <xf numFmtId="245" fontId="4" fillId="0" borderId="0" applyFont="0" applyFill="0" applyBorder="0" applyAlignment="0" applyProtection="0"/>
    <xf numFmtId="0" fontId="5" fillId="0" borderId="0"/>
    <xf numFmtId="42" fontId="24" fillId="0" borderId="0" applyFont="0" applyFill="0" applyBorder="0" applyAlignment="0" applyProtection="0"/>
    <xf numFmtId="0" fontId="5" fillId="0" borderId="0"/>
    <xf numFmtId="0" fontId="5" fillId="0" borderId="0"/>
    <xf numFmtId="0" fontId="23" fillId="0" borderId="0"/>
    <xf numFmtId="0" fontId="23" fillId="0" borderId="0"/>
    <xf numFmtId="210" fontId="24" fillId="0" borderId="0" applyFont="0" applyFill="0" applyBorder="0" applyAlignment="0" applyProtection="0"/>
    <xf numFmtId="166" fontId="29" fillId="0" borderId="0" applyFont="0" applyFill="0" applyBorder="0" applyAlignment="0" applyProtection="0"/>
    <xf numFmtId="231" fontId="24" fillId="0" borderId="0" applyFont="0" applyFill="0" applyBorder="0" applyAlignment="0" applyProtection="0"/>
    <xf numFmtId="231" fontId="24" fillId="0" borderId="0" applyFont="0" applyFill="0" applyBorder="0" applyAlignment="0" applyProtection="0"/>
    <xf numFmtId="167" fontId="29" fillId="0" borderId="0" applyFont="0" applyFill="0" applyBorder="0" applyAlignment="0" applyProtection="0"/>
    <xf numFmtId="231" fontId="24" fillId="0" borderId="0" applyFont="0" applyFill="0" applyBorder="0" applyAlignment="0" applyProtection="0"/>
    <xf numFmtId="166" fontId="29" fillId="0" borderId="0" applyFont="0" applyFill="0" applyBorder="0" applyAlignment="0" applyProtection="0"/>
    <xf numFmtId="210" fontId="24" fillId="0" borderId="0" applyFont="0" applyFill="0" applyBorder="0" applyAlignment="0" applyProtection="0"/>
    <xf numFmtId="0" fontId="5" fillId="0" borderId="0"/>
    <xf numFmtId="167" fontId="29" fillId="0" borderId="0" applyFont="0" applyFill="0" applyBorder="0" applyAlignment="0" applyProtection="0"/>
    <xf numFmtId="232" fontId="24" fillId="0" borderId="0" applyFont="0" applyFill="0" applyBorder="0" applyAlignment="0" applyProtection="0"/>
    <xf numFmtId="232" fontId="24" fillId="0" borderId="0" applyFont="0" applyFill="0" applyBorder="0" applyAlignment="0" applyProtection="0"/>
    <xf numFmtId="164" fontId="29" fillId="0" borderId="0" applyFont="0" applyFill="0" applyBorder="0" applyAlignment="0" applyProtection="0"/>
    <xf numFmtId="232" fontId="24" fillId="0" borderId="0" applyFont="0" applyFill="0" applyBorder="0" applyAlignment="0" applyProtection="0"/>
    <xf numFmtId="167" fontId="29" fillId="0" borderId="0" applyFont="0" applyFill="0" applyBorder="0" applyAlignment="0" applyProtection="0"/>
    <xf numFmtId="42" fontId="24" fillId="0" borderId="0" applyFont="0" applyFill="0" applyBorder="0" applyAlignment="0" applyProtection="0"/>
    <xf numFmtId="0" fontId="28" fillId="0" borderId="0"/>
    <xf numFmtId="0" fontId="5" fillId="0" borderId="0"/>
    <xf numFmtId="0" fontId="23" fillId="0" borderId="0"/>
    <xf numFmtId="0" fontId="23" fillId="0" borderId="0"/>
    <xf numFmtId="0" fontId="23" fillId="0" borderId="0"/>
    <xf numFmtId="0" fontId="5" fillId="0" borderId="0"/>
    <xf numFmtId="0" fontId="5" fillId="0" borderId="0"/>
    <xf numFmtId="164" fontId="26" fillId="0" borderId="0" applyFont="0" applyFill="0" applyBorder="0" applyAlignment="0" applyProtection="0"/>
    <xf numFmtId="225" fontId="24" fillId="0" borderId="0" applyFont="0" applyFill="0" applyBorder="0" applyAlignment="0" applyProtection="0"/>
    <xf numFmtId="182" fontId="24" fillId="0" borderId="0" applyFont="0" applyFill="0" applyBorder="0" applyAlignment="0" applyProtection="0"/>
    <xf numFmtId="225" fontId="24" fillId="0" borderId="0" applyFont="0" applyFill="0" applyBorder="0" applyAlignment="0" applyProtection="0"/>
    <xf numFmtId="227"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182" fontId="24" fillId="0" borderId="0" applyFont="0" applyFill="0" applyBorder="0" applyAlignment="0" applyProtection="0"/>
    <xf numFmtId="227" fontId="26" fillId="0" borderId="0" applyFont="0" applyFill="0" applyBorder="0" applyAlignment="0" applyProtection="0"/>
    <xf numFmtId="227" fontId="26" fillId="0" borderId="0" applyFont="0" applyFill="0" applyBorder="0" applyAlignment="0" applyProtection="0"/>
    <xf numFmtId="225" fontId="24" fillId="0" borderId="0" applyFont="0" applyFill="0" applyBorder="0" applyAlignment="0" applyProtection="0"/>
    <xf numFmtId="223" fontId="24" fillId="0" borderId="0" applyFont="0" applyFill="0" applyBorder="0" applyAlignment="0" applyProtection="0"/>
    <xf numFmtId="225" fontId="24" fillId="0" borderId="0" applyFont="0" applyFill="0" applyBorder="0" applyAlignment="0" applyProtection="0"/>
    <xf numFmtId="222" fontId="24" fillId="0" borderId="0" applyFont="0" applyFill="0" applyBorder="0" applyAlignment="0" applyProtection="0"/>
    <xf numFmtId="182"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23" fontId="24" fillId="0" borderId="0" applyFont="0" applyFill="0" applyBorder="0" applyAlignment="0" applyProtection="0"/>
    <xf numFmtId="223" fontId="24" fillId="0" borderId="0" applyFont="0" applyFill="0" applyBorder="0" applyAlignment="0" applyProtection="0"/>
    <xf numFmtId="227" fontId="24" fillId="0" borderId="0" applyFont="0" applyFill="0" applyBorder="0" applyAlignment="0" applyProtection="0"/>
    <xf numFmtId="227"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27" fontId="24" fillId="0" borderId="0" applyFont="0" applyFill="0" applyBorder="0" applyAlignment="0" applyProtection="0"/>
    <xf numFmtId="227" fontId="24" fillId="0" borderId="0" applyFont="0" applyFill="0" applyBorder="0" applyAlignment="0" applyProtection="0"/>
    <xf numFmtId="168" fontId="29"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169" fontId="29" fillId="0" borderId="0" applyFont="0" applyFill="0" applyBorder="0" applyAlignment="0" applyProtection="0"/>
    <xf numFmtId="230" fontId="24" fillId="0" borderId="0" applyFont="0" applyFill="0" applyBorder="0" applyAlignment="0" applyProtection="0"/>
    <xf numFmtId="168" fontId="29" fillId="0" borderId="0" applyFont="0" applyFill="0" applyBorder="0" applyAlignment="0" applyProtection="0"/>
    <xf numFmtId="41" fontId="24" fillId="0" borderId="0" applyFont="0" applyFill="0" applyBorder="0" applyAlignment="0" applyProtection="0"/>
    <xf numFmtId="225" fontId="24" fillId="0" borderId="0" applyFont="0" applyFill="0" applyBorder="0" applyAlignment="0" applyProtection="0"/>
    <xf numFmtId="41"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26" fontId="24" fillId="0" borderId="0" applyFont="0" applyFill="0" applyBorder="0" applyAlignment="0" applyProtection="0"/>
    <xf numFmtId="183" fontId="24" fillId="0" borderId="0" applyFont="0" applyFill="0" applyBorder="0" applyAlignment="0" applyProtection="0"/>
    <xf numFmtId="226" fontId="24" fillId="0" borderId="0" applyFont="0" applyFill="0" applyBorder="0" applyAlignment="0" applyProtection="0"/>
    <xf numFmtId="229"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183"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226" fontId="24" fillId="0" borderId="0" applyFont="0" applyFill="0" applyBorder="0" applyAlignment="0" applyProtection="0"/>
    <xf numFmtId="224" fontId="24" fillId="0" borderId="0" applyFont="0" applyFill="0" applyBorder="0" applyAlignment="0" applyProtection="0"/>
    <xf numFmtId="226" fontId="24" fillId="0" borderId="0" applyFont="0" applyFill="0" applyBorder="0" applyAlignment="0" applyProtection="0"/>
    <xf numFmtId="183"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224" fontId="24" fillId="0" borderId="0" applyFont="0" applyFill="0" applyBorder="0" applyAlignment="0" applyProtection="0"/>
    <xf numFmtId="224" fontId="24" fillId="0" borderId="0" applyFont="0" applyFill="0" applyBorder="0" applyAlignment="0" applyProtection="0"/>
    <xf numFmtId="229" fontId="24" fillId="0" borderId="0" applyFont="0" applyFill="0" applyBorder="0" applyAlignment="0" applyProtection="0"/>
    <xf numFmtId="229"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229" fontId="24" fillId="0" borderId="0" applyFont="0" applyFill="0" applyBorder="0" applyAlignment="0" applyProtection="0"/>
    <xf numFmtId="226" fontId="24" fillId="0" borderId="0" applyFont="0" applyFill="0" applyBorder="0" applyAlignment="0" applyProtection="0"/>
    <xf numFmtId="229" fontId="24" fillId="0" borderId="0" applyFont="0" applyFill="0" applyBorder="0" applyAlignment="0" applyProtection="0"/>
    <xf numFmtId="164" fontId="29" fillId="0" borderId="0" applyFont="0" applyFill="0" applyBorder="0" applyAlignment="0" applyProtection="0"/>
    <xf numFmtId="234" fontId="24" fillId="0" borderId="0" applyFont="0" applyFill="0" applyBorder="0" applyAlignment="0" applyProtection="0"/>
    <xf numFmtId="234" fontId="24" fillId="0" borderId="0" applyFont="0" applyFill="0" applyBorder="0" applyAlignment="0" applyProtection="0"/>
    <xf numFmtId="165" fontId="29" fillId="0" borderId="0" applyFont="0" applyFill="0" applyBorder="0" applyAlignment="0" applyProtection="0"/>
    <xf numFmtId="234" fontId="24" fillId="0" borderId="0" applyFont="0" applyFill="0" applyBorder="0" applyAlignment="0" applyProtection="0"/>
    <xf numFmtId="164" fontId="29" fillId="0" borderId="0" applyFont="0" applyFill="0" applyBorder="0" applyAlignment="0" applyProtection="0"/>
    <xf numFmtId="43" fontId="24" fillId="0" borderId="0" applyFont="0" applyFill="0" applyBorder="0" applyAlignment="0" applyProtection="0"/>
    <xf numFmtId="226" fontId="24" fillId="0" borderId="0" applyFont="0" applyFill="0" applyBorder="0" applyAlignment="0" applyProtection="0"/>
    <xf numFmtId="43" fontId="24" fillId="0" borderId="0" applyFont="0" applyFill="0" applyBorder="0" applyAlignment="0" applyProtection="0"/>
    <xf numFmtId="226" fontId="24" fillId="0" borderId="0" applyFont="0" applyFill="0" applyBorder="0" applyAlignment="0" applyProtection="0"/>
    <xf numFmtId="226" fontId="24"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9" fontId="29" fillId="0" borderId="0" applyFont="0" applyFill="0" applyBorder="0" applyAlignment="0" applyProtection="0"/>
    <xf numFmtId="233" fontId="26" fillId="0" borderId="0" applyFont="0" applyFill="0" applyBorder="0" applyAlignment="0" applyProtection="0"/>
    <xf numFmtId="233" fontId="26" fillId="0" borderId="0" applyFont="0" applyFill="0" applyBorder="0" applyAlignment="0" applyProtection="0"/>
    <xf numFmtId="185" fontId="29" fillId="0" borderId="0" applyFont="0" applyFill="0" applyBorder="0" applyAlignment="0" applyProtection="0"/>
    <xf numFmtId="233" fontId="26" fillId="0" borderId="0" applyFont="0" applyFill="0" applyBorder="0" applyAlignment="0" applyProtection="0"/>
    <xf numFmtId="169" fontId="29" fillId="0" borderId="0" applyFont="0" applyFill="0" applyBorder="0" applyAlignment="0" applyProtection="0"/>
    <xf numFmtId="245" fontId="4" fillId="0" borderId="0" applyFont="0" applyFill="0" applyBorder="0" applyAlignment="0" applyProtection="0"/>
    <xf numFmtId="245" fontId="4" fillId="0" borderId="0" applyFont="0" applyFill="0" applyBorder="0" applyAlignment="0" applyProtection="0"/>
    <xf numFmtId="165" fontId="26" fillId="0" borderId="0" applyFont="0" applyFill="0" applyBorder="0" applyAlignment="0" applyProtection="0"/>
    <xf numFmtId="42" fontId="24" fillId="0" borderId="0" applyFont="0" applyFill="0" applyBorder="0" applyAlignment="0" applyProtection="0"/>
    <xf numFmtId="0" fontId="25" fillId="0" borderId="0" applyNumberFormat="0" applyFill="0" applyBorder="0" applyAlignment="0" applyProtection="0"/>
    <xf numFmtId="42" fontId="24" fillId="0" borderId="0" applyFont="0" applyFill="0" applyBorder="0" applyAlignment="0" applyProtection="0"/>
    <xf numFmtId="0" fontId="30" fillId="0" borderId="0"/>
    <xf numFmtId="0" fontId="5" fillId="0" borderId="0"/>
    <xf numFmtId="0" fontId="5" fillId="0" borderId="0"/>
    <xf numFmtId="0" fontId="23" fillId="0" borderId="0"/>
    <xf numFmtId="0" fontId="5" fillId="0" borderId="0"/>
    <xf numFmtId="0" fontId="5" fillId="0" borderId="0"/>
    <xf numFmtId="0" fontId="5" fillId="0" borderId="0"/>
    <xf numFmtId="0" fontId="23" fillId="0" borderId="0"/>
    <xf numFmtId="0" fontId="23" fillId="0" borderId="0"/>
    <xf numFmtId="0" fontId="23" fillId="0" borderId="0"/>
    <xf numFmtId="0" fontId="23" fillId="0" borderId="0"/>
    <xf numFmtId="0" fontId="31" fillId="0" borderId="0"/>
    <xf numFmtId="247" fontId="32" fillId="0" borderId="0">
      <protection locked="0"/>
    </xf>
    <xf numFmtId="250" fontId="32" fillId="0" borderId="0">
      <protection locked="0"/>
    </xf>
    <xf numFmtId="250" fontId="32" fillId="0" borderId="0">
      <protection locked="0"/>
    </xf>
    <xf numFmtId="0" fontId="33" fillId="0" borderId="0" applyNumberFormat="0" applyFill="0" applyBorder="0" applyAlignment="0" applyProtection="0">
      <alignment vertical="top"/>
      <protection locked="0"/>
    </xf>
    <xf numFmtId="0" fontId="34" fillId="0" borderId="0"/>
    <xf numFmtId="0" fontId="34" fillId="0" borderId="0"/>
    <xf numFmtId="37" fontId="142" fillId="0" borderId="0"/>
    <xf numFmtId="239" fontId="35" fillId="0" borderId="0" applyFont="0" applyFill="0" applyBorder="0" applyAlignment="0" applyProtection="0"/>
    <xf numFmtId="170" fontId="35" fillId="0" borderId="0" applyFont="0" applyFill="0" applyBorder="0" applyAlignment="0" applyProtection="0"/>
    <xf numFmtId="10" fontId="35" fillId="0" borderId="0" applyFont="0" applyFill="0" applyBorder="0" applyAlignment="0" applyProtection="0"/>
    <xf numFmtId="0" fontId="36" fillId="2" borderId="0"/>
    <xf numFmtId="0" fontId="37" fillId="0" borderId="0"/>
    <xf numFmtId="0" fontId="38" fillId="3" borderId="3" applyFont="0" applyFill="0" applyAlignment="0">
      <alignment vertical="center" wrapText="1"/>
    </xf>
    <xf numFmtId="9" fontId="39" fillId="0" borderId="0" applyBorder="0" applyAlignment="0" applyProtection="0"/>
    <xf numFmtId="0" fontId="40" fillId="2" borderId="0"/>
    <xf numFmtId="0" fontId="41" fillId="2" borderId="0"/>
    <xf numFmtId="0" fontId="27" fillId="0" borderId="0" applyFill="0" applyBorder="0" applyAlignment="0" applyProtection="0"/>
    <xf numFmtId="0" fontId="27" fillId="0" borderId="0" applyFill="0" applyBorder="0" applyAlignment="0" applyProtection="0"/>
    <xf numFmtId="0" fontId="42" fillId="0" borderId="0">
      <alignment wrapText="1"/>
    </xf>
    <xf numFmtId="0" fontId="43" fillId="0" borderId="0"/>
    <xf numFmtId="37" fontId="10" fillId="4" borderId="4" applyFill="0" applyBorder="0" applyAlignment="0" applyProtection="0"/>
    <xf numFmtId="0" fontId="44" fillId="0" borderId="0" applyNumberFormat="0" applyAlignment="0"/>
    <xf numFmtId="235" fontId="4" fillId="0" borderId="0" applyFont="0" applyFill="0" applyBorder="0" applyAlignment="0" applyProtection="0"/>
    <xf numFmtId="0" fontId="45" fillId="0" borderId="0" applyFont="0" applyFill="0" applyBorder="0" applyAlignment="0" applyProtection="0"/>
    <xf numFmtId="0" fontId="46" fillId="0" borderId="0" applyFont="0" applyFill="0" applyBorder="0" applyAlignment="0" applyProtection="0"/>
    <xf numFmtId="236" fontId="4" fillId="0" borderId="0" applyFont="0" applyFill="0" applyBorder="0" applyAlignment="0" applyProtection="0"/>
    <xf numFmtId="0" fontId="45" fillId="0" borderId="0" applyFont="0" applyFill="0" applyBorder="0" applyAlignment="0" applyProtection="0"/>
    <xf numFmtId="0" fontId="46" fillId="0" borderId="0" applyFont="0" applyFill="0" applyBorder="0" applyAlignment="0" applyProtection="0"/>
    <xf numFmtId="0" fontId="47" fillId="0" borderId="5" applyFont="0" applyFill="0" applyBorder="0" applyAlignment="0" applyProtection="0">
      <alignment horizontal="center" vertical="center"/>
    </xf>
    <xf numFmtId="0" fontId="48" fillId="0" borderId="6" applyNumberFormat="0" applyFill="0" applyBorder="0" applyProtection="0">
      <alignment vertical="center"/>
    </xf>
    <xf numFmtId="0" fontId="49" fillId="0" borderId="0">
      <alignment horizontal="center" wrapText="1"/>
      <protection locked="0"/>
    </xf>
    <xf numFmtId="182" fontId="46" fillId="0" borderId="0" applyFont="0" applyFill="0" applyBorder="0" applyAlignment="0" applyProtection="0"/>
    <xf numFmtId="0" fontId="45" fillId="0" borderId="0" applyFont="0" applyFill="0" applyBorder="0" applyAlignment="0" applyProtection="0"/>
    <xf numFmtId="182" fontId="46" fillId="0" borderId="0" applyFont="0" applyFill="0" applyBorder="0" applyAlignment="0" applyProtection="0"/>
    <xf numFmtId="183" fontId="46" fillId="0" borderId="0" applyFont="0" applyFill="0" applyBorder="0" applyAlignment="0" applyProtection="0"/>
    <xf numFmtId="0" fontId="45" fillId="0" borderId="0" applyFont="0" applyFill="0" applyBorder="0" applyAlignment="0" applyProtection="0"/>
    <xf numFmtId="183" fontId="46" fillId="0" borderId="0" applyFont="0" applyFill="0" applyBorder="0" applyAlignment="0" applyProtection="0"/>
    <xf numFmtId="0" fontId="50" fillId="0" borderId="0"/>
    <xf numFmtId="41" fontId="51" fillId="0" borderId="7"/>
    <xf numFmtId="175" fontId="10" fillId="0" borderId="8">
      <alignment wrapText="1"/>
      <protection locked="0"/>
    </xf>
    <xf numFmtId="0" fontId="52" fillId="0" borderId="0" applyNumberFormat="0" applyFill="0" applyBorder="0" applyAlignment="0" applyProtection="0"/>
    <xf numFmtId="0" fontId="45" fillId="0" borderId="0"/>
    <xf numFmtId="0" fontId="53" fillId="0" borderId="0"/>
    <xf numFmtId="0" fontId="45" fillId="0" borderId="0"/>
    <xf numFmtId="0" fontId="54" fillId="0" borderId="0"/>
    <xf numFmtId="189" fontId="55" fillId="0" borderId="0" applyFill="0" applyBorder="0" applyAlignment="0"/>
    <xf numFmtId="190" fontId="55" fillId="0" borderId="0" applyFill="0" applyBorder="0" applyAlignment="0"/>
    <xf numFmtId="191" fontId="55" fillId="0" borderId="0" applyFill="0" applyBorder="0" applyAlignment="0"/>
    <xf numFmtId="192" fontId="55" fillId="0" borderId="0" applyFill="0" applyBorder="0" applyAlignment="0"/>
    <xf numFmtId="193" fontId="55" fillId="0" borderId="0" applyFill="0" applyBorder="0" applyAlignment="0"/>
    <xf numFmtId="189" fontId="55" fillId="0" borderId="0" applyFill="0" applyBorder="0" applyAlignment="0"/>
    <xf numFmtId="194" fontId="55" fillId="0" borderId="0" applyFill="0" applyBorder="0" applyAlignment="0"/>
    <xf numFmtId="190" fontId="55" fillId="0" borderId="0" applyFill="0" applyBorder="0" applyAlignment="0"/>
    <xf numFmtId="0" fontId="56" fillId="0" borderId="0"/>
    <xf numFmtId="252" fontId="57" fillId="0" borderId="9" applyBorder="0"/>
    <xf numFmtId="252" fontId="58" fillId="0" borderId="10">
      <protection locked="0"/>
    </xf>
    <xf numFmtId="228" fontId="24" fillId="0" borderId="0" applyFont="0" applyFill="0" applyBorder="0" applyAlignment="0" applyProtection="0"/>
    <xf numFmtId="0" fontId="61" fillId="0" borderId="11" applyNumberFormat="0" applyFill="0" applyProtection="0">
      <alignment horizontal="center"/>
    </xf>
    <xf numFmtId="43" fontId="4" fillId="0" borderId="0" applyFont="0" applyFill="0" applyBorder="0" applyAlignment="0" applyProtection="0"/>
    <xf numFmtId="244" fontId="63" fillId="0" borderId="0"/>
    <xf numFmtId="244" fontId="63" fillId="0" borderId="0"/>
    <xf numFmtId="244" fontId="63" fillId="0" borderId="0"/>
    <xf numFmtId="244" fontId="63" fillId="0" borderId="0"/>
    <xf numFmtId="244" fontId="63" fillId="0" borderId="0"/>
    <xf numFmtId="244" fontId="63" fillId="0" borderId="0"/>
    <xf numFmtId="244" fontId="63" fillId="0" borderId="0"/>
    <xf numFmtId="244" fontId="63" fillId="0" borderId="0"/>
    <xf numFmtId="0" fontId="55" fillId="0" borderId="8"/>
    <xf numFmtId="41" fontId="4" fillId="0" borderId="0"/>
    <xf numFmtId="189" fontId="55" fillId="0" borderId="0" applyFont="0" applyFill="0" applyBorder="0" applyAlignment="0" applyProtection="0"/>
    <xf numFmtId="43" fontId="175" fillId="0" borderId="0" applyFont="0" applyFill="0" applyBorder="0" applyAlignment="0" applyProtection="0"/>
    <xf numFmtId="43" fontId="172" fillId="0" borderId="0" applyFont="0" applyFill="0" applyBorder="0" applyAlignment="0" applyProtection="0"/>
    <xf numFmtId="43" fontId="172" fillId="0" borderId="0" applyFont="0" applyFill="0" applyBorder="0" applyAlignment="0" applyProtection="0"/>
    <xf numFmtId="43" fontId="172" fillId="0" borderId="0" applyFont="0" applyFill="0" applyBorder="0" applyAlignment="0" applyProtection="0"/>
    <xf numFmtId="174" fontId="32" fillId="0" borderId="0"/>
    <xf numFmtId="37" fontId="35" fillId="0" borderId="0" applyFont="0" applyFill="0" applyBorder="0" applyAlignment="0" applyProtection="0"/>
    <xf numFmtId="181" fontId="35" fillId="0" borderId="0" applyFont="0" applyFill="0" applyBorder="0" applyAlignment="0" applyProtection="0"/>
    <xf numFmtId="39" fontId="35" fillId="0" borderId="0" applyFont="0" applyFill="0" applyBorder="0" applyAlignment="0" applyProtection="0"/>
    <xf numFmtId="165" fontId="26" fillId="0" borderId="0" applyFont="0" applyFill="0" applyBorder="0" applyAlignment="0" applyProtection="0"/>
    <xf numFmtId="3" fontId="10" fillId="0" borderId="0" applyFont="0" applyFill="0" applyBorder="0" applyAlignment="0" applyProtection="0"/>
    <xf numFmtId="37" fontId="10" fillId="2" borderId="4" applyFill="0" applyBorder="0" applyAlignment="0" applyProtection="0"/>
    <xf numFmtId="0" fontId="64" fillId="0" borderId="0" applyNumberFormat="0" applyAlignment="0">
      <alignment horizontal="left"/>
    </xf>
    <xf numFmtId="0" fontId="65" fillId="0" borderId="0" applyNumberFormat="0" applyAlignment="0"/>
    <xf numFmtId="254" fontId="66" fillId="0" borderId="0">
      <protection locked="0"/>
    </xf>
    <xf numFmtId="255" fontId="66" fillId="0" borderId="0">
      <protection locked="0"/>
    </xf>
    <xf numFmtId="256" fontId="67" fillId="0" borderId="12">
      <protection locked="0"/>
    </xf>
    <xf numFmtId="257" fontId="66" fillId="0" borderId="0">
      <protection locked="0"/>
    </xf>
    <xf numFmtId="258" fontId="66" fillId="0" borderId="0">
      <protection locked="0"/>
    </xf>
    <xf numFmtId="257" fontId="66" fillId="0" borderId="0" applyNumberFormat="0">
      <protection locked="0"/>
    </xf>
    <xf numFmtId="257" fontId="66" fillId="0" borderId="0">
      <protection locked="0"/>
    </xf>
    <xf numFmtId="252" fontId="68" fillId="0" borderId="1"/>
    <xf numFmtId="259" fontId="68" fillId="0" borderId="1"/>
    <xf numFmtId="190" fontId="55" fillId="0" borderId="0" applyFont="0" applyFill="0" applyBorder="0" applyAlignment="0" applyProtection="0"/>
    <xf numFmtId="5" fontId="35" fillId="0" borderId="0" applyFont="0" applyFill="0" applyBorder="0" applyAlignment="0" applyProtection="0"/>
    <xf numFmtId="7" fontId="35" fillId="0" borderId="0" applyFont="0" applyFill="0" applyBorder="0" applyAlignment="0" applyProtection="0"/>
    <xf numFmtId="178" fontId="10" fillId="0" borderId="0" applyFont="0" applyFill="0" applyBorder="0" applyAlignment="0" applyProtection="0"/>
    <xf numFmtId="212" fontId="10" fillId="0" borderId="0"/>
    <xf numFmtId="253" fontId="59" fillId="0" borderId="10"/>
    <xf numFmtId="1" fontId="60" fillId="0" borderId="13" applyBorder="0"/>
    <xf numFmtId="252" fontId="7" fillId="0" borderId="1">
      <alignment horizontal="center"/>
      <protection hidden="1"/>
    </xf>
    <xf numFmtId="260" fontId="69" fillId="0" borderId="1">
      <alignment horizontal="center"/>
      <protection hidden="1"/>
    </xf>
    <xf numFmtId="2" fontId="7" fillId="0" borderId="1">
      <alignment horizontal="center"/>
      <protection hidden="1"/>
    </xf>
    <xf numFmtId="0" fontId="70" fillId="2" borderId="0" applyNumberFormat="0" applyFont="0" applyFill="0" applyBorder="0" applyProtection="0">
      <alignment horizontal="left"/>
    </xf>
    <xf numFmtId="0" fontId="10" fillId="0" borderId="0" applyFont="0" applyFill="0" applyBorder="0" applyAlignment="0" applyProtection="0"/>
    <xf numFmtId="14" fontId="71" fillId="0" borderId="0" applyFill="0" applyBorder="0" applyAlignment="0"/>
    <xf numFmtId="0" fontId="27" fillId="0" borderId="0" applyFill="0" applyBorder="0" applyAlignment="0" applyProtection="0"/>
    <xf numFmtId="215" fontId="10" fillId="0" borderId="14">
      <alignment vertical="center"/>
    </xf>
    <xf numFmtId="217" fontId="10" fillId="0" borderId="0" applyFont="0" applyFill="0" applyBorder="0" applyAlignment="0" applyProtection="0"/>
    <xf numFmtId="219" fontId="10" fillId="0" borderId="0" applyFont="0" applyFill="0" applyBorder="0" applyAlignment="0" applyProtection="0"/>
    <xf numFmtId="213" fontId="10" fillId="0" borderId="0"/>
    <xf numFmtId="0" fontId="72" fillId="0" borderId="0" applyNumberFormat="0" applyFill="0" applyBorder="0" applyAlignment="0" applyProtection="0"/>
    <xf numFmtId="0" fontId="24" fillId="0" borderId="0"/>
    <xf numFmtId="189" fontId="55" fillId="0" borderId="0" applyFill="0" applyBorder="0" applyAlignment="0"/>
    <xf numFmtId="190" fontId="55" fillId="0" borderId="0" applyFill="0" applyBorder="0" applyAlignment="0"/>
    <xf numFmtId="189" fontId="55" fillId="0" borderId="0" applyFill="0" applyBorder="0" applyAlignment="0"/>
    <xf numFmtId="194" fontId="55" fillId="0" borderId="0" applyFill="0" applyBorder="0" applyAlignment="0"/>
    <xf numFmtId="190" fontId="55" fillId="0" borderId="0" applyFill="0" applyBorder="0" applyAlignment="0"/>
    <xf numFmtId="0" fontId="73" fillId="0" borderId="0" applyNumberFormat="0" applyAlignment="0">
      <alignment horizontal="left"/>
    </xf>
    <xf numFmtId="1" fontId="4" fillId="0" borderId="0" applyFont="0" applyFill="0" applyBorder="0" applyAlignment="0" applyProtection="0"/>
    <xf numFmtId="211" fontId="74" fillId="0" borderId="0" applyFont="0" applyFill="0" applyBorder="0" applyAlignment="0" applyProtection="0"/>
    <xf numFmtId="243" fontId="75" fillId="0" borderId="0"/>
    <xf numFmtId="0" fontId="76" fillId="0" borderId="0" applyProtection="0"/>
    <xf numFmtId="0" fontId="77" fillId="0" borderId="0" applyProtection="0"/>
    <xf numFmtId="0" fontId="78" fillId="0" borderId="0" applyProtection="0"/>
    <xf numFmtId="0" fontId="79" fillId="0" borderId="0" applyProtection="0"/>
    <xf numFmtId="0" fontId="80" fillId="0" borderId="0" applyNumberFormat="0" applyFont="0" applyFill="0" applyBorder="0" applyAlignment="0" applyProtection="0"/>
    <xf numFmtId="0" fontId="81" fillId="0" borderId="0" applyProtection="0"/>
    <xf numFmtId="0" fontId="82" fillId="0" borderId="0" applyProtection="0"/>
    <xf numFmtId="2" fontId="10" fillId="0" borderId="0" applyFont="0" applyFill="0" applyBorder="0" applyAlignment="0" applyProtection="0"/>
    <xf numFmtId="0" fontId="83" fillId="0" borderId="0" applyNumberFormat="0" applyFill="0" applyBorder="0" applyAlignment="0" applyProtection="0">
      <alignment vertical="top"/>
      <protection locked="0"/>
    </xf>
    <xf numFmtId="0" fontId="84" fillId="0" borderId="0"/>
    <xf numFmtId="38" fontId="44" fillId="2" borderId="0" applyNumberFormat="0" applyBorder="0" applyAlignment="0" applyProtection="0"/>
    <xf numFmtId="0" fontId="85" fillId="0" borderId="0" applyNumberFormat="0" applyFont="0" applyBorder="0" applyAlignment="0">
      <alignment horizontal="left" vertical="center"/>
    </xf>
    <xf numFmtId="0" fontId="86" fillId="5" borderId="0"/>
    <xf numFmtId="0" fontId="87" fillId="0" borderId="0">
      <alignment horizontal="left"/>
    </xf>
    <xf numFmtId="0" fontId="88" fillId="0" borderId="15" applyNumberFormat="0" applyAlignment="0" applyProtection="0">
      <alignment horizontal="left" vertical="center"/>
    </xf>
    <xf numFmtId="37" fontId="89" fillId="6" borderId="0">
      <alignment vertical="center"/>
    </xf>
    <xf numFmtId="0" fontId="88" fillId="0" borderId="16">
      <alignment horizontal="left" vertical="center"/>
    </xf>
    <xf numFmtId="206" fontId="90" fillId="7" borderId="0">
      <alignment horizontal="left" vertical="top"/>
    </xf>
    <xf numFmtId="0" fontId="91" fillId="0" borderId="0" applyNumberFormat="0" applyFill="0" applyBorder="0" applyAlignment="0" applyProtection="0"/>
    <xf numFmtId="0" fontId="91" fillId="0" borderId="0" applyNumberFormat="0" applyFill="0" applyBorder="0" applyAlignment="0" applyProtection="0"/>
    <xf numFmtId="0" fontId="88" fillId="0" borderId="0" applyNumberFormat="0" applyFill="0" applyBorder="0" applyAlignment="0" applyProtection="0"/>
    <xf numFmtId="186" fontId="26" fillId="0" borderId="0">
      <protection locked="0"/>
    </xf>
    <xf numFmtId="172" fontId="4" fillId="0" borderId="0">
      <protection locked="0"/>
    </xf>
    <xf numFmtId="172" fontId="4" fillId="0" borderId="0">
      <protection locked="0"/>
    </xf>
    <xf numFmtId="186" fontId="26" fillId="0" borderId="0">
      <protection locked="0"/>
    </xf>
    <xf numFmtId="0" fontId="92" fillId="0" borderId="17">
      <alignment horizontal="center"/>
    </xf>
    <xf numFmtId="0" fontId="92" fillId="0" borderId="0">
      <alignment horizontal="center"/>
    </xf>
    <xf numFmtId="5" fontId="93" fillId="8" borderId="8" applyNumberFormat="0" applyAlignment="0">
      <alignment horizontal="left" vertical="top"/>
    </xf>
    <xf numFmtId="199" fontId="10" fillId="0" borderId="0" applyFont="0" applyFill="0" applyBorder="0" applyAlignment="0" applyProtection="0">
      <alignment vertical="top" wrapText="1"/>
    </xf>
    <xf numFmtId="199" fontId="47" fillId="0" borderId="0" applyFont="0" applyFill="0" applyBorder="0" applyAlignment="0" applyProtection="0">
      <alignment horizontal="center" vertical="center"/>
    </xf>
    <xf numFmtId="0" fontId="94" fillId="2" borderId="18" applyNumberFormat="0" applyFont="0" applyBorder="0" applyAlignment="0">
      <alignment vertical="center"/>
    </xf>
    <xf numFmtId="0" fontId="94" fillId="9" borderId="19" applyNumberFormat="0" applyFont="0" applyBorder="0" applyAlignment="0"/>
    <xf numFmtId="49" fontId="95" fillId="0" borderId="8">
      <alignment vertical="center"/>
    </xf>
    <xf numFmtId="225" fontId="24" fillId="0" borderId="0" applyFont="0" applyFill="0" applyBorder="0" applyAlignment="0" applyProtection="0"/>
    <xf numFmtId="0" fontId="96" fillId="7" borderId="0">
      <alignment horizontal="left" wrapText="1" indent="2"/>
    </xf>
    <xf numFmtId="248" fontId="97" fillId="0" borderId="0">
      <alignment horizontal="left"/>
    </xf>
    <xf numFmtId="3" fontId="10" fillId="7" borderId="20" applyBorder="0" applyAlignment="0">
      <protection locked="0"/>
    </xf>
    <xf numFmtId="10" fontId="44" fillId="7" borderId="8" applyNumberFormat="0" applyBorder="0" applyAlignment="0" applyProtection="0"/>
    <xf numFmtId="203" fontId="10" fillId="10" borderId="0"/>
    <xf numFmtId="174" fontId="4" fillId="2" borderId="19" applyFill="0" applyBorder="0" applyAlignment="0"/>
    <xf numFmtId="0" fontId="28" fillId="0" borderId="0"/>
    <xf numFmtId="37" fontId="70" fillId="0" borderId="0" applyFont="0" applyFill="0" applyBorder="0" applyAlignment="0"/>
    <xf numFmtId="0" fontId="28" fillId="0" borderId="0"/>
    <xf numFmtId="189" fontId="55" fillId="0" borderId="0" applyFill="0" applyBorder="0" applyAlignment="0"/>
    <xf numFmtId="190" fontId="55" fillId="0" borderId="0" applyFill="0" applyBorder="0" applyAlignment="0"/>
    <xf numFmtId="189" fontId="55" fillId="0" borderId="0" applyFill="0" applyBorder="0" applyAlignment="0"/>
    <xf numFmtId="194" fontId="55" fillId="0" borderId="0" applyFill="0" applyBorder="0" applyAlignment="0"/>
    <xf numFmtId="190" fontId="55" fillId="0" borderId="0" applyFill="0" applyBorder="0" applyAlignment="0"/>
    <xf numFmtId="203" fontId="10" fillId="11" borderId="0"/>
    <xf numFmtId="252" fontId="44" fillId="0" borderId="9" applyFont="0"/>
    <xf numFmtId="3" fontId="4" fillId="0" borderId="21"/>
    <xf numFmtId="0" fontId="47" fillId="0" borderId="0" applyFont="0" applyFill="0" applyBorder="0" applyProtection="0">
      <alignment horizontal="center" vertical="center"/>
    </xf>
    <xf numFmtId="38" fontId="5" fillId="0" borderId="0" applyFont="0" applyFill="0" applyBorder="0" applyAlignment="0" applyProtection="0"/>
    <xf numFmtId="40" fontId="5" fillId="0" borderId="0" applyFont="0" applyFill="0" applyBorder="0" applyAlignment="0" applyProtection="0"/>
    <xf numFmtId="164" fontId="10" fillId="0" borderId="0" applyFont="0" applyFill="0" applyBorder="0" applyAlignment="0" applyProtection="0"/>
    <xf numFmtId="165" fontId="10" fillId="0" borderId="0" applyFont="0" applyFill="0" applyBorder="0" applyAlignment="0" applyProtection="0"/>
    <xf numFmtId="0" fontId="98" fillId="0" borderId="17"/>
    <xf numFmtId="246" fontId="99" fillId="0" borderId="22"/>
    <xf numFmtId="168" fontId="10" fillId="0" borderId="0" applyFont="0" applyFill="0" applyBorder="0" applyAlignment="0" applyProtection="0"/>
    <xf numFmtId="169" fontId="10" fillId="0" borderId="0" applyFont="0" applyFill="0" applyBorder="0" applyAlignment="0" applyProtection="0"/>
    <xf numFmtId="42" fontId="4" fillId="0" borderId="0" applyFont="0" applyFill="0" applyBorder="0" applyAlignment="0" applyProtection="0"/>
    <xf numFmtId="44" fontId="4" fillId="0" borderId="0" applyFont="0" applyFill="0" applyBorder="0" applyAlignment="0" applyProtection="0"/>
    <xf numFmtId="214" fontId="4" fillId="0" borderId="0" applyFont="0" applyFill="0" applyBorder="0" applyAlignment="0" applyProtection="0"/>
    <xf numFmtId="220" fontId="4" fillId="0" borderId="0" applyFont="0" applyFill="0" applyBorder="0" applyAlignment="0" applyProtection="0"/>
    <xf numFmtId="0" fontId="100" fillId="0" borderId="0" applyNumberFormat="0" applyFont="0" applyFill="0" applyAlignment="0"/>
    <xf numFmtId="0" fontId="100" fillId="0" borderId="0" applyNumberFormat="0" applyFont="0" applyFill="0" applyAlignment="0"/>
    <xf numFmtId="0" fontId="27" fillId="0" borderId="0" applyNumberFormat="0" applyFill="0" applyAlignment="0"/>
    <xf numFmtId="0" fontId="100" fillId="0" borderId="0" applyNumberFormat="0" applyFont="0" applyFill="0" applyAlignment="0"/>
    <xf numFmtId="0" fontId="68" fillId="0" borderId="0">
      <alignment horizontal="justify" vertical="top"/>
    </xf>
    <xf numFmtId="0" fontId="32" fillId="0" borderId="0"/>
    <xf numFmtId="37" fontId="101" fillId="0" borderId="0"/>
    <xf numFmtId="200" fontId="10" fillId="2" borderId="23" applyFont="0" applyBorder="0">
      <alignment horizontal="center" vertical="center"/>
    </xf>
    <xf numFmtId="0" fontId="102" fillId="0" borderId="8" applyNumberFormat="0" applyFont="0" applyFill="0" applyBorder="0" applyAlignment="0">
      <alignment horizontal="center"/>
    </xf>
    <xf numFmtId="187" fontId="103" fillId="0" borderId="0"/>
    <xf numFmtId="0" fontId="104" fillId="0" borderId="0"/>
    <xf numFmtId="0" fontId="26" fillId="0" borderId="0"/>
    <xf numFmtId="0" fontId="4" fillId="0" borderId="0"/>
    <xf numFmtId="0" fontId="105" fillId="0" borderId="0"/>
    <xf numFmtId="0" fontId="4" fillId="0" borderId="0"/>
    <xf numFmtId="37" fontId="106" fillId="0" borderId="0"/>
    <xf numFmtId="3" fontId="107" fillId="0" borderId="0" applyFont="0" applyFill="0" applyBorder="0" applyAlignment="0" applyProtection="0"/>
    <xf numFmtId="197" fontId="4" fillId="0" borderId="0" applyFont="0" applyFill="0" applyBorder="0" applyAlignment="0" applyProtection="0"/>
    <xf numFmtId="196" fontId="4" fillId="0" borderId="0" applyFont="0" applyFill="0" applyBorder="0" applyAlignment="0" applyProtection="0"/>
    <xf numFmtId="0" fontId="108" fillId="0" borderId="0" applyNumberFormat="0" applyFill="0" applyBorder="0" applyAlignment="0" applyProtection="0"/>
    <xf numFmtId="0" fontId="109" fillId="0" borderId="0" applyNumberFormat="0" applyFill="0" applyBorder="0" applyAlignment="0" applyProtection="0"/>
    <xf numFmtId="0" fontId="110" fillId="0" borderId="0" applyNumberFormat="0" applyFill="0" applyBorder="0" applyAlignment="0" applyProtection="0"/>
    <xf numFmtId="0" fontId="6" fillId="0" borderId="0" applyNumberFormat="0" applyFill="0" applyBorder="0" applyAlignment="0" applyProtection="0"/>
    <xf numFmtId="0" fontId="10" fillId="0" borderId="0" applyFont="0" applyFill="0" applyBorder="0" applyAlignment="0" applyProtection="0"/>
    <xf numFmtId="0" fontId="32" fillId="0" borderId="0"/>
    <xf numFmtId="3" fontId="10" fillId="2" borderId="4" applyFill="0" applyBorder="0" applyAlignment="0" applyProtection="0">
      <alignment vertical="top"/>
    </xf>
    <xf numFmtId="0" fontId="111" fillId="4" borderId="0"/>
    <xf numFmtId="0" fontId="55" fillId="0" borderId="0"/>
    <xf numFmtId="14" fontId="49" fillId="0" borderId="0">
      <alignment horizontal="center" wrapText="1"/>
      <protection locked="0"/>
    </xf>
    <xf numFmtId="9" fontId="4" fillId="0" borderId="0" applyFont="0" applyFill="0" applyBorder="0" applyAlignment="0" applyProtection="0"/>
    <xf numFmtId="249" fontId="27" fillId="0" borderId="0" applyFill="0" applyBorder="0" applyAlignment="0" applyProtection="0"/>
    <xf numFmtId="193" fontId="55" fillId="0" borderId="0" applyFont="0" applyFill="0" applyBorder="0" applyAlignment="0" applyProtection="0"/>
    <xf numFmtId="188" fontId="4" fillId="0" borderId="0" applyFont="0" applyFill="0" applyBorder="0" applyAlignment="0" applyProtection="0"/>
    <xf numFmtId="10" fontId="4" fillId="0" borderId="0" applyFont="0" applyFill="0" applyBorder="0" applyAlignment="0" applyProtection="0"/>
    <xf numFmtId="9" fontId="5" fillId="0" borderId="24" applyNumberFormat="0" applyBorder="0"/>
    <xf numFmtId="189" fontId="55" fillId="0" borderId="0" applyFill="0" applyBorder="0" applyAlignment="0"/>
    <xf numFmtId="190" fontId="55" fillId="0" borderId="0" applyFill="0" applyBorder="0" applyAlignment="0"/>
    <xf numFmtId="189" fontId="55" fillId="0" borderId="0" applyFill="0" applyBorder="0" applyAlignment="0"/>
    <xf numFmtId="194" fontId="55" fillId="0" borderId="0" applyFill="0" applyBorder="0" applyAlignment="0"/>
    <xf numFmtId="190" fontId="55" fillId="0" borderId="0" applyFill="0" applyBorder="0" applyAlignment="0"/>
    <xf numFmtId="0" fontId="112" fillId="0" borderId="0"/>
    <xf numFmtId="0" fontId="113" fillId="0" borderId="0" applyFont="0" applyFill="0" applyBorder="0" applyAlignment="0" applyProtection="0"/>
    <xf numFmtId="0" fontId="5" fillId="0" borderId="0" applyNumberFormat="0" applyFont="0" applyFill="0" applyBorder="0" applyAlignment="0" applyProtection="0">
      <alignment horizontal="left"/>
    </xf>
    <xf numFmtId="15" fontId="27" fillId="0" borderId="0" applyFill="0" applyBorder="0" applyAlignment="0" applyProtection="0"/>
    <xf numFmtId="4" fontId="27" fillId="0" borderId="0" applyFill="0" applyBorder="0" applyAlignment="0" applyProtection="0"/>
    <xf numFmtId="0" fontId="114" fillId="0" borderId="17">
      <alignment horizontal="center"/>
    </xf>
    <xf numFmtId="0" fontId="27" fillId="12" borderId="0" applyNumberFormat="0" applyBorder="0" applyAlignment="0" applyProtection="0"/>
    <xf numFmtId="0" fontId="115" fillId="13" borderId="0" applyNumberFormat="0" applyFont="0" applyBorder="0" applyAlignment="0">
      <alignment horizontal="center"/>
    </xf>
    <xf numFmtId="202" fontId="4" fillId="0" borderId="0" applyNumberFormat="0" applyFill="0" applyBorder="0" applyAlignment="0" applyProtection="0">
      <alignment horizontal="left"/>
    </xf>
    <xf numFmtId="225" fontId="24" fillId="0" borderId="0" applyFont="0" applyFill="0" applyBorder="0" applyAlignment="0" applyProtection="0"/>
    <xf numFmtId="0" fontId="6" fillId="0" borderId="0" applyNumberFormat="0" applyFill="0" applyBorder="0" applyAlignment="0" applyProtection="0"/>
    <xf numFmtId="4" fontId="116" fillId="14" borderId="25" applyNumberFormat="0" applyProtection="0">
      <alignment horizontal="left" vertical="center"/>
    </xf>
    <xf numFmtId="3" fontId="100" fillId="4" borderId="26" applyProtection="0">
      <alignment horizontal="right" vertical="center"/>
    </xf>
    <xf numFmtId="4" fontId="94" fillId="7" borderId="25" applyNumberFormat="0" applyProtection="0">
      <alignment horizontal="left" vertical="center" wrapText="1"/>
    </xf>
    <xf numFmtId="0" fontId="115" fillId="1" borderId="16" applyNumberFormat="0" applyFont="0" applyAlignment="0">
      <alignment horizontal="center"/>
    </xf>
    <xf numFmtId="0" fontId="84" fillId="0" borderId="9"/>
    <xf numFmtId="0" fontId="117" fillId="0" borderId="0" applyNumberFormat="0" applyFill="0" applyBorder="0" applyAlignment="0" applyProtection="0"/>
    <xf numFmtId="0" fontId="118" fillId="0" borderId="0" applyNumberFormat="0" applyFill="0" applyBorder="0" applyAlignment="0">
      <alignment horizontal="center"/>
    </xf>
    <xf numFmtId="209" fontId="28" fillId="0" borderId="0">
      <alignment horizontal="center"/>
    </xf>
    <xf numFmtId="0" fontId="5" fillId="0" borderId="0"/>
    <xf numFmtId="227" fontId="26" fillId="0" borderId="0" applyFont="0" applyFill="0" applyBorder="0" applyAlignment="0" applyProtection="0"/>
    <xf numFmtId="227" fontId="26" fillId="0" borderId="0" applyFont="0" applyFill="0" applyBorder="0" applyAlignment="0" applyProtection="0"/>
    <xf numFmtId="225" fontId="24" fillId="0" borderId="0" applyFont="0" applyFill="0" applyBorder="0" applyAlignment="0" applyProtection="0"/>
    <xf numFmtId="223" fontId="24" fillId="0" borderId="0" applyFont="0" applyFill="0" applyBorder="0" applyAlignment="0" applyProtection="0"/>
    <xf numFmtId="225" fontId="24" fillId="0" borderId="0" applyFont="0" applyFill="0" applyBorder="0" applyAlignment="0" applyProtection="0"/>
    <xf numFmtId="222" fontId="24" fillId="0" borderId="0" applyFont="0" applyFill="0" applyBorder="0" applyAlignment="0" applyProtection="0"/>
    <xf numFmtId="182"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23" fontId="24" fillId="0" borderId="0" applyFont="0" applyFill="0" applyBorder="0" applyAlignment="0" applyProtection="0"/>
    <xf numFmtId="223" fontId="24" fillId="0" borderId="0" applyFont="0" applyFill="0" applyBorder="0" applyAlignment="0" applyProtection="0"/>
    <xf numFmtId="227" fontId="24" fillId="0" borderId="0" applyFont="0" applyFill="0" applyBorder="0" applyAlignment="0" applyProtection="0"/>
    <xf numFmtId="227"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27" fontId="24" fillId="0" borderId="0" applyFont="0" applyFill="0" applyBorder="0" applyAlignment="0" applyProtection="0"/>
    <xf numFmtId="225" fontId="24" fillId="0" borderId="0" applyFont="0" applyFill="0" applyBorder="0" applyAlignment="0" applyProtection="0"/>
    <xf numFmtId="227" fontId="24" fillId="0" borderId="0" applyFont="0" applyFill="0" applyBorder="0" applyAlignment="0" applyProtection="0"/>
    <xf numFmtId="168" fontId="29" fillId="0" borderId="0" applyFont="0" applyFill="0" applyBorder="0" applyAlignment="0" applyProtection="0"/>
    <xf numFmtId="225" fontId="24"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169" fontId="29" fillId="0" borderId="0" applyFont="0" applyFill="0" applyBorder="0" applyAlignment="0" applyProtection="0"/>
    <xf numFmtId="230" fontId="24" fillId="0" borderId="0" applyFont="0" applyFill="0" applyBorder="0" applyAlignment="0" applyProtection="0"/>
    <xf numFmtId="168" fontId="29" fillId="0" borderId="0" applyFont="0" applyFill="0" applyBorder="0" applyAlignment="0" applyProtection="0"/>
    <xf numFmtId="41" fontId="24" fillId="0" borderId="0" applyFont="0" applyFill="0" applyBorder="0" applyAlignment="0" applyProtection="0"/>
    <xf numFmtId="225" fontId="24" fillId="0" borderId="0" applyFont="0" applyFill="0" applyBorder="0" applyAlignment="0" applyProtection="0"/>
    <xf numFmtId="41"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182" fontId="24" fillId="0" borderId="0" applyFont="0" applyFill="0" applyBorder="0" applyAlignment="0" applyProtection="0"/>
    <xf numFmtId="225" fontId="24" fillId="0" borderId="0" applyFont="0" applyFill="0" applyBorder="0" applyAlignment="0" applyProtection="0"/>
    <xf numFmtId="182" fontId="24" fillId="0" borderId="0" applyFont="0" applyFill="0" applyBorder="0" applyAlignment="0" applyProtection="0"/>
    <xf numFmtId="225" fontId="24" fillId="0" borderId="0" applyFont="0" applyFill="0" applyBorder="0" applyAlignment="0" applyProtection="0"/>
    <xf numFmtId="227"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182" fontId="24" fillId="0" borderId="0" applyFont="0" applyFill="0" applyBorder="0" applyAlignment="0" applyProtection="0"/>
    <xf numFmtId="227" fontId="26" fillId="0" borderId="0" applyFont="0" applyFill="0" applyBorder="0" applyAlignment="0" applyProtection="0"/>
    <xf numFmtId="227" fontId="26"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23" fontId="24" fillId="0" borderId="0" applyFont="0" applyFill="0" applyBorder="0" applyAlignment="0" applyProtection="0"/>
    <xf numFmtId="225" fontId="24" fillId="0" borderId="0" applyFont="0" applyFill="0" applyBorder="0" applyAlignment="0" applyProtection="0"/>
    <xf numFmtId="222" fontId="24" fillId="0" borderId="0" applyFont="0" applyFill="0" applyBorder="0" applyAlignment="0" applyProtection="0"/>
    <xf numFmtId="182"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23" fontId="24" fillId="0" borderId="0" applyFont="0" applyFill="0" applyBorder="0" applyAlignment="0" applyProtection="0"/>
    <xf numFmtId="223" fontId="24" fillId="0" borderId="0" applyFont="0" applyFill="0" applyBorder="0" applyAlignment="0" applyProtection="0"/>
    <xf numFmtId="227" fontId="24" fillId="0" borderId="0" applyFont="0" applyFill="0" applyBorder="0" applyAlignment="0" applyProtection="0"/>
    <xf numFmtId="227" fontId="24" fillId="0" borderId="0" applyFont="0" applyFill="0" applyBorder="0" applyAlignment="0" applyProtection="0"/>
    <xf numFmtId="227"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227" fontId="24" fillId="0" borderId="0" applyFont="0" applyFill="0" applyBorder="0" applyAlignment="0" applyProtection="0"/>
    <xf numFmtId="225" fontId="24" fillId="0" borderId="0" applyFont="0" applyFill="0" applyBorder="0" applyAlignment="0" applyProtection="0"/>
    <xf numFmtId="227" fontId="24" fillId="0" borderId="0" applyFont="0" applyFill="0" applyBorder="0" applyAlignment="0" applyProtection="0"/>
    <xf numFmtId="168" fontId="29" fillId="0" borderId="0" applyFont="0" applyFill="0" applyBorder="0" applyAlignment="0" applyProtection="0"/>
    <xf numFmtId="230" fontId="24" fillId="0" borderId="0" applyFont="0" applyFill="0" applyBorder="0" applyAlignment="0" applyProtection="0"/>
    <xf numFmtId="230" fontId="24" fillId="0" borderId="0" applyFont="0" applyFill="0" applyBorder="0" applyAlignment="0" applyProtection="0"/>
    <xf numFmtId="225" fontId="24" fillId="0" borderId="0" applyFont="0" applyFill="0" applyBorder="0" applyAlignment="0" applyProtection="0"/>
    <xf numFmtId="169" fontId="29" fillId="0" borderId="0" applyFont="0" applyFill="0" applyBorder="0" applyAlignment="0" applyProtection="0"/>
    <xf numFmtId="230" fontId="24" fillId="0" borderId="0" applyFont="0" applyFill="0" applyBorder="0" applyAlignment="0" applyProtection="0"/>
    <xf numFmtId="168" fontId="29" fillId="0" borderId="0" applyFont="0" applyFill="0" applyBorder="0" applyAlignment="0" applyProtection="0"/>
    <xf numFmtId="41" fontId="24" fillId="0" borderId="0" applyFont="0" applyFill="0" applyBorder="0" applyAlignment="0" applyProtection="0"/>
    <xf numFmtId="225" fontId="24" fillId="0" borderId="0" applyFont="0" applyFill="0" applyBorder="0" applyAlignment="0" applyProtection="0"/>
    <xf numFmtId="41" fontId="24" fillId="0" borderId="0" applyFont="0" applyFill="0" applyBorder="0" applyAlignment="0" applyProtection="0"/>
    <xf numFmtId="225" fontId="24" fillId="0" borderId="0" applyFont="0" applyFill="0" applyBorder="0" applyAlignment="0" applyProtection="0"/>
    <xf numFmtId="225" fontId="24" fillId="0" borderId="0" applyFont="0" applyFill="0" applyBorder="0" applyAlignment="0" applyProtection="0"/>
    <xf numFmtId="42" fontId="24" fillId="0" borderId="0" applyFont="0" applyFill="0" applyBorder="0" applyAlignment="0" applyProtection="0"/>
    <xf numFmtId="210" fontId="26" fillId="0" borderId="0" applyFont="0" applyFill="0" applyBorder="0" applyAlignment="0" applyProtection="0"/>
    <xf numFmtId="225" fontId="24" fillId="0" borderId="0" applyFont="0" applyFill="0" applyBorder="0" applyAlignment="0" applyProtection="0"/>
    <xf numFmtId="221" fontId="24" fillId="0" borderId="0" applyFont="0" applyFill="0" applyBorder="0" applyAlignment="0" applyProtection="0"/>
    <xf numFmtId="42" fontId="24" fillId="0" borderId="0" applyFont="0" applyFill="0" applyBorder="0" applyAlignment="0" applyProtection="0"/>
    <xf numFmtId="210" fontId="24" fillId="0" borderId="0" applyFont="0" applyFill="0" applyBorder="0" applyAlignment="0" applyProtection="0"/>
    <xf numFmtId="166" fontId="29" fillId="0" borderId="0" applyFont="0" applyFill="0" applyBorder="0" applyAlignment="0" applyProtection="0"/>
    <xf numFmtId="231" fontId="24" fillId="0" borderId="0" applyFont="0" applyFill="0" applyBorder="0" applyAlignment="0" applyProtection="0"/>
    <xf numFmtId="231" fontId="24" fillId="0" borderId="0" applyFont="0" applyFill="0" applyBorder="0" applyAlignment="0" applyProtection="0"/>
    <xf numFmtId="167" fontId="29" fillId="0" borderId="0" applyFont="0" applyFill="0" applyBorder="0" applyAlignment="0" applyProtection="0"/>
    <xf numFmtId="231" fontId="24" fillId="0" borderId="0" applyFont="0" applyFill="0" applyBorder="0" applyAlignment="0" applyProtection="0"/>
    <xf numFmtId="166" fontId="29" fillId="0" borderId="0" applyFont="0" applyFill="0" applyBorder="0" applyAlignment="0" applyProtection="0"/>
    <xf numFmtId="210" fontId="24" fillId="0" borderId="0" applyFont="0" applyFill="0" applyBorder="0" applyAlignment="0" applyProtection="0"/>
    <xf numFmtId="182" fontId="24" fillId="0" borderId="0" applyFont="0" applyFill="0" applyBorder="0" applyAlignment="0" applyProtection="0"/>
    <xf numFmtId="167" fontId="29" fillId="0" borderId="0" applyFont="0" applyFill="0" applyBorder="0" applyAlignment="0" applyProtection="0"/>
    <xf numFmtId="232" fontId="24" fillId="0" borderId="0" applyFont="0" applyFill="0" applyBorder="0" applyAlignment="0" applyProtection="0"/>
    <xf numFmtId="232" fontId="24" fillId="0" borderId="0" applyFont="0" applyFill="0" applyBorder="0" applyAlignment="0" applyProtection="0"/>
    <xf numFmtId="164" fontId="29" fillId="0" borderId="0" applyFont="0" applyFill="0" applyBorder="0" applyAlignment="0" applyProtection="0"/>
    <xf numFmtId="232" fontId="24" fillId="0" borderId="0" applyFont="0" applyFill="0" applyBorder="0" applyAlignment="0" applyProtection="0"/>
    <xf numFmtId="167" fontId="29" fillId="0" borderId="0" applyFont="0" applyFill="0" applyBorder="0" applyAlignment="0" applyProtection="0"/>
    <xf numFmtId="0" fontId="119" fillId="0" borderId="0" applyNumberFormat="0" applyBorder="0" applyAlignment="0"/>
    <xf numFmtId="0" fontId="120" fillId="0" borderId="0" applyNumberFormat="0" applyBorder="0" applyAlignment="0"/>
    <xf numFmtId="0" fontId="121" fillId="0" borderId="0" applyNumberFormat="0" applyBorder="0" applyAlignment="0"/>
    <xf numFmtId="0" fontId="122" fillId="0" borderId="0" applyNumberFormat="0" applyBorder="0" applyAlignment="0"/>
    <xf numFmtId="0" fontId="123" fillId="0" borderId="0" applyNumberFormat="0" applyBorder="0" applyAlignment="0"/>
    <xf numFmtId="0" fontId="124" fillId="0" borderId="0" applyNumberFormat="0" applyBorder="0" applyAlignment="0"/>
    <xf numFmtId="0" fontId="98" fillId="0" borderId="0"/>
    <xf numFmtId="0" fontId="125" fillId="7" borderId="0">
      <alignment wrapText="1"/>
    </xf>
    <xf numFmtId="40" fontId="126" fillId="0" borderId="0" applyBorder="0">
      <alignment horizontal="right"/>
    </xf>
    <xf numFmtId="0" fontId="127" fillId="0" borderId="0"/>
    <xf numFmtId="209" fontId="110" fillId="0" borderId="27">
      <alignment horizontal="right" vertical="center"/>
    </xf>
    <xf numFmtId="214" fontId="105" fillId="0" borderId="27">
      <alignment horizontal="right" vertical="center"/>
    </xf>
    <xf numFmtId="214" fontId="105" fillId="0" borderId="27">
      <alignment horizontal="right" vertical="center"/>
    </xf>
    <xf numFmtId="209" fontId="128" fillId="0" borderId="27">
      <alignment horizontal="right" vertical="center"/>
    </xf>
    <xf numFmtId="209" fontId="128" fillId="0" borderId="27">
      <alignment horizontal="right" vertical="center"/>
    </xf>
    <xf numFmtId="214" fontId="105" fillId="0" borderId="27">
      <alignment horizontal="right" vertical="center"/>
    </xf>
    <xf numFmtId="214" fontId="105" fillId="0" borderId="27">
      <alignment horizontal="right" vertical="center"/>
    </xf>
    <xf numFmtId="209" fontId="128" fillId="0" borderId="27">
      <alignment horizontal="right" vertical="center"/>
    </xf>
    <xf numFmtId="209" fontId="128" fillId="0" borderId="27">
      <alignment horizontal="right" vertical="center"/>
    </xf>
    <xf numFmtId="209" fontId="128" fillId="0" borderId="27">
      <alignment horizontal="right" vertical="center"/>
    </xf>
    <xf numFmtId="209" fontId="128" fillId="0" borderId="27">
      <alignment horizontal="right" vertical="center"/>
    </xf>
    <xf numFmtId="214" fontId="105" fillId="0" borderId="27">
      <alignment horizontal="right" vertical="center"/>
    </xf>
    <xf numFmtId="209" fontId="128" fillId="0" borderId="27">
      <alignment horizontal="right" vertical="center"/>
    </xf>
    <xf numFmtId="214" fontId="105" fillId="0" borderId="27">
      <alignment horizontal="right" vertical="center"/>
    </xf>
    <xf numFmtId="214" fontId="105" fillId="0" borderId="27">
      <alignment horizontal="right" vertical="center"/>
    </xf>
    <xf numFmtId="214" fontId="105" fillId="0" borderId="27">
      <alignment horizontal="right" vertical="center"/>
    </xf>
    <xf numFmtId="209" fontId="110" fillId="0" borderId="27">
      <alignment horizontal="right" vertical="center"/>
    </xf>
    <xf numFmtId="209" fontId="110" fillId="0" borderId="27">
      <alignment horizontal="right" vertical="center"/>
    </xf>
    <xf numFmtId="209" fontId="128" fillId="0" borderId="27">
      <alignment horizontal="right" vertical="center"/>
    </xf>
    <xf numFmtId="214" fontId="105" fillId="0" borderId="27">
      <alignment horizontal="right" vertical="center"/>
    </xf>
    <xf numFmtId="209" fontId="128" fillId="0" borderId="27">
      <alignment horizontal="right" vertical="center"/>
    </xf>
    <xf numFmtId="214" fontId="105" fillId="0" borderId="27">
      <alignment horizontal="right" vertical="center"/>
    </xf>
    <xf numFmtId="252" fontId="68" fillId="0" borderId="1">
      <protection hidden="1"/>
    </xf>
    <xf numFmtId="37" fontId="71" fillId="0" borderId="0" applyBorder="0" applyAlignment="0" applyProtection="0"/>
    <xf numFmtId="49" fontId="71" fillId="0" borderId="0" applyFill="0" applyBorder="0" applyAlignment="0"/>
    <xf numFmtId="195" fontId="55" fillId="0" borderId="0" applyFill="0" applyBorder="0" applyAlignment="0"/>
    <xf numFmtId="173" fontId="4" fillId="0" borderId="0" applyFill="0" applyBorder="0" applyAlignment="0"/>
    <xf numFmtId="0" fontId="132" fillId="0" borderId="0">
      <alignment horizontal="center" vertical="top"/>
    </xf>
    <xf numFmtId="40" fontId="133" fillId="0" borderId="0"/>
    <xf numFmtId="0" fontId="134" fillId="0" borderId="28" applyNumberFormat="0" applyFont="0" applyFill="0" applyBorder="0" applyAlignment="0">
      <alignment horizontal="left"/>
    </xf>
    <xf numFmtId="0" fontId="10" fillId="0" borderId="3" applyNumberFormat="0" applyFont="0" applyFill="0" applyAlignment="0" applyProtection="0"/>
    <xf numFmtId="0" fontId="4" fillId="0" borderId="0"/>
    <xf numFmtId="164" fontId="4" fillId="0" borderId="0" applyFont="0" applyFill="0" applyBorder="0" applyAlignment="0" applyProtection="0"/>
    <xf numFmtId="165" fontId="4" fillId="0" borderId="0" applyFont="0" applyFill="0" applyBorder="0" applyAlignment="0" applyProtection="0"/>
    <xf numFmtId="210" fontId="110" fillId="0" borderId="27">
      <alignment horizontal="center"/>
    </xf>
    <xf numFmtId="0" fontId="129" fillId="0" borderId="29"/>
    <xf numFmtId="237" fontId="24" fillId="0" borderId="8">
      <alignment horizontal="left"/>
    </xf>
    <xf numFmtId="0" fontId="130" fillId="0" borderId="0">
      <alignment vertical="center" wrapText="1"/>
      <protection locked="0"/>
    </xf>
    <xf numFmtId="0" fontId="131" fillId="0" borderId="29"/>
    <xf numFmtId="0" fontId="129" fillId="0" borderId="29"/>
    <xf numFmtId="0" fontId="129" fillId="0" borderId="29"/>
    <xf numFmtId="0" fontId="110" fillId="0" borderId="0" applyNumberFormat="0" applyFill="0" applyBorder="0" applyAlignment="0" applyProtection="0"/>
    <xf numFmtId="0" fontId="4" fillId="0" borderId="0"/>
    <xf numFmtId="0" fontId="109" fillId="0" borderId="0" applyNumberFormat="0" applyFill="0" applyBorder="0" applyAlignment="0" applyProtection="0"/>
    <xf numFmtId="0" fontId="108" fillId="0" borderId="0" applyNumberFormat="0" applyFill="0" applyBorder="0" applyAlignment="0" applyProtection="0"/>
    <xf numFmtId="0" fontId="109" fillId="0" borderId="0" applyNumberFormat="0" applyFill="0" applyBorder="0" applyAlignment="0" applyProtection="0"/>
    <xf numFmtId="0" fontId="108" fillId="0" borderId="0" applyNumberFormat="0" applyFill="0" applyBorder="0" applyAlignment="0" applyProtection="0"/>
    <xf numFmtId="0" fontId="109"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99" fillId="0" borderId="30" applyNumberFormat="0" applyAlignment="0">
      <alignment horizontal="center"/>
    </xf>
    <xf numFmtId="201" fontId="4" fillId="0" borderId="31" applyFont="0" applyFill="0" applyBorder="0" applyProtection="0">
      <alignment horizontal="center"/>
      <protection locked="0"/>
    </xf>
    <xf numFmtId="204" fontId="62" fillId="0" borderId="32" applyFont="0" applyFill="0" applyBorder="0" applyProtection="0">
      <alignment horizontal="center"/>
    </xf>
    <xf numFmtId="38" fontId="4" fillId="0" borderId="8" applyFont="0" applyFill="0" applyBorder="0" applyAlignment="0" applyProtection="0">
      <protection locked="0"/>
    </xf>
    <xf numFmtId="15" fontId="4" fillId="0" borderId="8" applyFont="0" applyFill="0" applyBorder="0" applyProtection="0">
      <alignment horizontal="center"/>
      <protection locked="0"/>
    </xf>
    <xf numFmtId="10" fontId="4" fillId="0" borderId="8" applyFont="0" applyFill="0" applyBorder="0" applyProtection="0">
      <alignment horizontal="center"/>
      <protection locked="0"/>
    </xf>
    <xf numFmtId="205" fontId="4" fillId="0" borderId="8" applyFont="0" applyFill="0" applyBorder="0" applyProtection="0">
      <alignment horizontal="center"/>
    </xf>
    <xf numFmtId="168" fontId="4" fillId="0" borderId="0" applyFont="0" applyFill="0" applyBorder="0" applyAlignment="0" applyProtection="0"/>
    <xf numFmtId="169" fontId="4" fillId="0" borderId="0" applyFont="0" applyFill="0" applyBorder="0" applyAlignment="0" applyProtection="0"/>
    <xf numFmtId="207" fontId="110" fillId="0" borderId="0"/>
    <xf numFmtId="208" fontId="110" fillId="0" borderId="8"/>
    <xf numFmtId="0" fontId="135" fillId="0" borderId="0"/>
    <xf numFmtId="0" fontId="135" fillId="0" borderId="0"/>
    <xf numFmtId="5" fontId="136" fillId="15" borderId="33">
      <alignment vertical="top"/>
    </xf>
    <xf numFmtId="5" fontId="43" fillId="0" borderId="19">
      <alignment horizontal="left" vertical="top"/>
    </xf>
    <xf numFmtId="0" fontId="141" fillId="0" borderId="19">
      <alignment horizontal="left" vertical="center"/>
    </xf>
    <xf numFmtId="0" fontId="137" fillId="16" borderId="8">
      <alignment horizontal="left" vertical="center"/>
    </xf>
    <xf numFmtId="6" fontId="138" fillId="17" borderId="33"/>
    <xf numFmtId="5" fontId="139" fillId="0" borderId="33">
      <alignment horizontal="left" vertical="top"/>
    </xf>
    <xf numFmtId="0" fontId="140" fillId="18" borderId="0">
      <alignment horizontal="left" vertical="center"/>
    </xf>
    <xf numFmtId="216" fontId="10" fillId="0" borderId="0" applyFont="0" applyFill="0" applyBorder="0" applyAlignment="0" applyProtection="0"/>
    <xf numFmtId="218" fontId="10" fillId="0" borderId="0" applyFont="0" applyFill="0" applyBorder="0" applyAlignment="0" applyProtection="0"/>
    <xf numFmtId="0" fontId="143" fillId="0" borderId="0" applyNumberFormat="0" applyFill="0" applyBorder="0" applyAlignment="0" applyProtection="0"/>
    <xf numFmtId="0" fontId="117" fillId="0" borderId="0" applyNumberFormat="0" applyFill="0" applyBorder="0" applyAlignment="0" applyProtection="0"/>
    <xf numFmtId="0" fontId="144" fillId="0" borderId="0">
      <alignment vertical="center"/>
    </xf>
    <xf numFmtId="42" fontId="12" fillId="0" borderId="0" applyFont="0" applyFill="0" applyBorder="0" applyAlignment="0" applyProtection="0"/>
    <xf numFmtId="44" fontId="12" fillId="0" borderId="0" applyFont="0" applyFill="0" applyBorder="0" applyAlignment="0" applyProtection="0"/>
    <xf numFmtId="0" fontId="12" fillId="0" borderId="0"/>
    <xf numFmtId="0" fontId="164" fillId="0" borderId="0" applyFont="0" applyFill="0" applyBorder="0" applyAlignment="0" applyProtection="0"/>
    <xf numFmtId="0" fontId="164" fillId="0" borderId="0" applyFont="0" applyFill="0" applyBorder="0" applyAlignment="0" applyProtection="0"/>
    <xf numFmtId="0" fontId="27" fillId="0" borderId="0">
      <alignment vertical="center"/>
    </xf>
    <xf numFmtId="198" fontId="104" fillId="0" borderId="0">
      <protection locked="0"/>
    </xf>
    <xf numFmtId="0" fontId="145" fillId="0" borderId="0">
      <protection locked="0"/>
    </xf>
    <xf numFmtId="0" fontId="145" fillId="0" borderId="0">
      <protection locked="0"/>
    </xf>
    <xf numFmtId="0" fontId="146" fillId="0" borderId="0">
      <protection locked="0"/>
    </xf>
    <xf numFmtId="0" fontId="146" fillId="0" borderId="0">
      <protection locked="0"/>
    </xf>
    <xf numFmtId="40" fontId="147" fillId="0" borderId="0" applyFont="0" applyFill="0" applyBorder="0" applyAlignment="0" applyProtection="0"/>
    <xf numFmtId="38" fontId="147" fillId="0" borderId="0" applyFont="0" applyFill="0" applyBorder="0" applyAlignment="0" applyProtection="0"/>
    <xf numFmtId="0" fontId="147" fillId="0" borderId="0" applyFont="0" applyFill="0" applyBorder="0" applyAlignment="0" applyProtection="0"/>
    <xf numFmtId="0" fontId="147" fillId="0" borderId="0" applyFont="0" applyFill="0" applyBorder="0" applyAlignment="0" applyProtection="0"/>
    <xf numFmtId="9" fontId="148" fillId="0" borderId="0" applyBorder="0" applyAlignment="0" applyProtection="0"/>
    <xf numFmtId="0" fontId="149" fillId="0" borderId="0"/>
    <xf numFmtId="238" fontId="150" fillId="0" borderId="0">
      <alignment vertical="center"/>
    </xf>
    <xf numFmtId="41" fontId="151" fillId="0" borderId="0" applyFont="0" applyFill="0" applyBorder="0" applyAlignment="0" applyProtection="0"/>
    <xf numFmtId="43" fontId="10" fillId="0" borderId="0" applyFont="0" applyFill="0" applyBorder="0" applyAlignment="0" applyProtection="0"/>
    <xf numFmtId="4" fontId="146" fillId="0" borderId="0">
      <protection locked="0"/>
    </xf>
    <xf numFmtId="240" fontId="104" fillId="0" borderId="0">
      <protection locked="0"/>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04" fillId="0" borderId="0" applyFont="0" applyFill="0" applyBorder="0" applyAlignment="0" applyProtection="0"/>
    <xf numFmtId="0" fontId="104" fillId="0" borderId="0" applyFont="0" applyFill="0" applyBorder="0" applyAlignment="0" applyProtection="0"/>
    <xf numFmtId="177" fontId="104" fillId="0" borderId="0" applyFont="0" applyFill="0" applyBorder="0" applyAlignment="0" applyProtection="0"/>
    <xf numFmtId="176" fontId="104" fillId="0" borderId="0" applyFont="0" applyFill="0" applyBorder="0" applyAlignment="0" applyProtection="0"/>
    <xf numFmtId="184" fontId="100" fillId="0" borderId="0">
      <protection locked="0"/>
    </xf>
    <xf numFmtId="0" fontId="155" fillId="0" borderId="0"/>
    <xf numFmtId="0" fontId="146" fillId="0" borderId="3">
      <protection locked="0"/>
    </xf>
    <xf numFmtId="241" fontId="100" fillId="0" borderId="0">
      <protection locked="0"/>
    </xf>
    <xf numFmtId="242" fontId="104" fillId="0" borderId="0">
      <protection locked="0"/>
    </xf>
    <xf numFmtId="0" fontId="100" fillId="0" borderId="0"/>
    <xf numFmtId="182" fontId="10" fillId="0" borderId="0" applyFont="0" applyFill="0" applyBorder="0" applyAlignment="0" applyProtection="0"/>
    <xf numFmtId="183" fontId="10" fillId="0" borderId="0" applyFont="0" applyFill="0" applyBorder="0" applyAlignment="0" applyProtection="0"/>
    <xf numFmtId="183" fontId="152" fillId="0" borderId="0" applyFont="0" applyFill="0" applyBorder="0" applyAlignment="0" applyProtection="0"/>
    <xf numFmtId="164" fontId="153" fillId="0" borderId="0" applyFont="0" applyFill="0" applyBorder="0" applyAlignment="0" applyProtection="0"/>
    <xf numFmtId="165" fontId="153" fillId="0" borderId="0" applyFont="0" applyFill="0" applyBorder="0" applyAlignment="0" applyProtection="0"/>
    <xf numFmtId="0" fontId="154" fillId="0" borderId="0" applyNumberFormat="0" applyFill="0" applyBorder="0" applyAlignment="0" applyProtection="0"/>
    <xf numFmtId="0" fontId="156" fillId="0" borderId="0" applyNumberFormat="0" applyFill="0" applyBorder="0" applyAlignment="0" applyProtection="0">
      <alignment vertical="top"/>
      <protection locked="0"/>
    </xf>
    <xf numFmtId="0" fontId="157" fillId="0" borderId="0"/>
    <xf numFmtId="0" fontId="28" fillId="0" borderId="0"/>
    <xf numFmtId="0" fontId="158" fillId="0" borderId="0"/>
    <xf numFmtId="183" fontId="10" fillId="0" borderId="0" applyFont="0" applyFill="0" applyBorder="0" applyAlignment="0" applyProtection="0"/>
    <xf numFmtId="182" fontId="10" fillId="0" borderId="0" applyFont="0" applyFill="0" applyBorder="0" applyAlignment="0" applyProtection="0"/>
    <xf numFmtId="0" fontId="10" fillId="0" borderId="0"/>
    <xf numFmtId="168" fontId="153" fillId="0" borderId="0" applyFont="0" applyFill="0" applyBorder="0" applyAlignment="0" applyProtection="0"/>
    <xf numFmtId="6" fontId="14" fillId="0" borderId="0" applyFont="0" applyFill="0" applyBorder="0" applyAlignment="0" applyProtection="0"/>
    <xf numFmtId="169" fontId="153" fillId="0" borderId="0" applyFont="0" applyFill="0" applyBorder="0" applyAlignment="0" applyProtection="0"/>
    <xf numFmtId="0" fontId="159" fillId="0" borderId="0" applyNumberFormat="0" applyFill="0" applyBorder="0" applyAlignment="0" applyProtection="0"/>
    <xf numFmtId="0" fontId="160" fillId="0" borderId="0" applyNumberFormat="0" applyFill="0" applyBorder="0" applyAlignment="0" applyProtection="0">
      <alignment vertical="top"/>
      <protection locked="0"/>
    </xf>
    <xf numFmtId="0" fontId="161" fillId="0" borderId="0" applyNumberFormat="0" applyFill="0" applyBorder="0" applyAlignment="0" applyProtection="0">
      <alignment vertical="top"/>
      <protection locked="0"/>
    </xf>
    <xf numFmtId="0" fontId="161" fillId="0" borderId="0" applyNumberFormat="0" applyFill="0" applyBorder="0" applyAlignment="0" applyProtection="0">
      <alignment vertical="top"/>
      <protection locked="0"/>
    </xf>
    <xf numFmtId="0" fontId="161" fillId="0" borderId="0" applyNumberFormat="0" applyFill="0" applyBorder="0" applyAlignment="0" applyProtection="0">
      <alignment vertical="top"/>
      <protection locked="0"/>
    </xf>
    <xf numFmtId="0" fontId="161" fillId="0" borderId="0" applyNumberFormat="0" applyFill="0" applyBorder="0" applyAlignment="0" applyProtection="0">
      <alignment vertical="top"/>
      <protection locked="0"/>
    </xf>
    <xf numFmtId="0" fontId="161" fillId="0" borderId="0" applyNumberFormat="0" applyFill="0" applyBorder="0" applyAlignment="0" applyProtection="0">
      <alignment vertical="top"/>
      <protection locked="0"/>
    </xf>
    <xf numFmtId="0" fontId="161" fillId="0" borderId="0" applyNumberFormat="0" applyFill="0" applyBorder="0" applyAlignment="0" applyProtection="0">
      <alignment vertical="top"/>
      <protection locked="0"/>
    </xf>
    <xf numFmtId="0" fontId="161" fillId="0" borderId="0" applyNumberFormat="0" applyFill="0" applyBorder="0" applyAlignment="0" applyProtection="0">
      <alignment vertical="top"/>
      <protection locked="0"/>
    </xf>
    <xf numFmtId="0" fontId="161" fillId="0" borderId="0" applyNumberFormat="0" applyFill="0" applyBorder="0" applyAlignment="0" applyProtection="0">
      <alignment vertical="top"/>
      <protection locked="0"/>
    </xf>
    <xf numFmtId="44" fontId="10" fillId="0" borderId="0" applyFont="0" applyFill="0" applyBorder="0" applyAlignment="0" applyProtection="0"/>
    <xf numFmtId="42" fontId="10" fillId="0" borderId="0" applyFont="0" applyFill="0" applyBorder="0" applyAlignment="0" applyProtection="0"/>
    <xf numFmtId="0" fontId="162" fillId="0" borderId="0" applyNumberFormat="0" applyFill="0" applyBorder="0" applyAlignment="0" applyProtection="0">
      <alignment vertical="top"/>
      <protection locked="0"/>
    </xf>
    <xf numFmtId="0" fontId="162" fillId="0" borderId="0" applyNumberFormat="0" applyFill="0" applyBorder="0" applyAlignment="0" applyProtection="0">
      <alignment vertical="top"/>
      <protection locked="0"/>
    </xf>
    <xf numFmtId="0" fontId="162" fillId="0" borderId="0" applyNumberFormat="0" applyFill="0" applyBorder="0" applyAlignment="0" applyProtection="0">
      <alignment vertical="top"/>
      <protection locked="0"/>
    </xf>
    <xf numFmtId="0" fontId="162" fillId="0" borderId="0" applyNumberFormat="0" applyFill="0" applyBorder="0" applyAlignment="0" applyProtection="0">
      <alignment vertical="top"/>
      <protection locked="0"/>
    </xf>
    <xf numFmtId="0" fontId="162" fillId="0" borderId="0" applyNumberFormat="0" applyFill="0" applyBorder="0" applyAlignment="0" applyProtection="0">
      <alignment vertical="top"/>
      <protection locked="0"/>
    </xf>
    <xf numFmtId="0" fontId="162" fillId="0" borderId="0" applyNumberFormat="0" applyFill="0" applyBorder="0" applyAlignment="0" applyProtection="0">
      <alignment vertical="top"/>
      <protection locked="0"/>
    </xf>
    <xf numFmtId="199" fontId="163" fillId="0" borderId="27">
      <alignment horizontal="center"/>
    </xf>
    <xf numFmtId="0" fontId="3" fillId="0" borderId="0"/>
    <xf numFmtId="43" fontId="3" fillId="0" borderId="0" applyFont="0" applyFill="0" applyBorder="0" applyAlignment="0" applyProtection="0"/>
    <xf numFmtId="211" fontId="3" fillId="0" borderId="0"/>
    <xf numFmtId="43" fontId="3" fillId="0" borderId="0" applyFont="0" applyFill="0" applyBorder="0" applyAlignment="0" applyProtection="0"/>
    <xf numFmtId="0" fontId="3" fillId="0" borderId="0"/>
    <xf numFmtId="0" fontId="4" fillId="0" borderId="0"/>
    <xf numFmtId="0" fontId="2" fillId="0" borderId="0"/>
    <xf numFmtId="0" fontId="1" fillId="0" borderId="0"/>
    <xf numFmtId="165" fontId="1" fillId="0" borderId="0" applyFont="0" applyFill="0" applyBorder="0" applyAlignment="0" applyProtection="0"/>
    <xf numFmtId="43" fontId="2" fillId="0" borderId="0" applyFont="0" applyFill="0" applyBorder="0" applyAlignment="0" applyProtection="0"/>
  </cellStyleXfs>
  <cellXfs count="763">
    <xf numFmtId="0" fontId="0" fillId="0" borderId="0" xfId="0"/>
    <xf numFmtId="0" fontId="168" fillId="0" borderId="0" xfId="660" applyFont="1" applyAlignment="1">
      <alignment vertical="center"/>
    </xf>
    <xf numFmtId="0" fontId="55" fillId="0" borderId="0" xfId="660" applyFont="1" applyAlignment="1">
      <alignment vertical="center"/>
    </xf>
    <xf numFmtId="0" fontId="167" fillId="0" borderId="0" xfId="660" applyFont="1" applyAlignment="1">
      <alignment horizontal="center" vertical="center"/>
    </xf>
    <xf numFmtId="0" fontId="166" fillId="0" borderId="0" xfId="660" applyFont="1" applyAlignment="1">
      <alignment vertical="center"/>
    </xf>
    <xf numFmtId="171" fontId="55" fillId="0" borderId="0" xfId="522" applyNumberFormat="1" applyFont="1" applyFill="1" applyAlignment="1">
      <alignment vertical="center"/>
    </xf>
    <xf numFmtId="0" fontId="133" fillId="0" borderId="0" xfId="660" applyFont="1" applyAlignment="1">
      <alignment vertical="center"/>
    </xf>
    <xf numFmtId="0" fontId="177" fillId="0" borderId="0" xfId="660" applyFont="1" applyAlignment="1">
      <alignment vertical="center"/>
    </xf>
    <xf numFmtId="0" fontId="178" fillId="0" borderId="0" xfId="660" applyFont="1" applyAlignment="1">
      <alignment vertical="center"/>
    </xf>
    <xf numFmtId="171" fontId="177" fillId="0" borderId="0" xfId="522" applyNumberFormat="1" applyFont="1" applyFill="1" applyAlignment="1">
      <alignment vertical="center"/>
    </xf>
    <xf numFmtId="0" fontId="178" fillId="0" borderId="0" xfId="660" applyFont="1" applyAlignment="1">
      <alignment horizontal="center" vertical="center"/>
    </xf>
    <xf numFmtId="49" fontId="178" fillId="19" borderId="53" xfId="660" applyNumberFormat="1" applyFont="1" applyFill="1" applyBorder="1" applyAlignment="1">
      <alignment horizontal="center" vertical="center"/>
    </xf>
    <xf numFmtId="49" fontId="178" fillId="19" borderId="50" xfId="660" applyNumberFormat="1" applyFont="1" applyFill="1" applyBorder="1" applyAlignment="1">
      <alignment horizontal="center" vertical="center"/>
    </xf>
    <xf numFmtId="49" fontId="178" fillId="19" borderId="50" xfId="660" applyNumberFormat="1" applyFont="1" applyFill="1" applyBorder="1" applyAlignment="1">
      <alignment horizontal="center" vertical="center" wrapText="1"/>
    </xf>
    <xf numFmtId="0" fontId="133" fillId="0" borderId="51" xfId="660" applyFont="1" applyBorder="1" applyAlignment="1">
      <alignment horizontal="center" vertical="center"/>
    </xf>
    <xf numFmtId="49" fontId="133" fillId="0" borderId="35" xfId="660" applyNumberFormat="1" applyFont="1" applyBorder="1" applyAlignment="1">
      <alignment vertical="center"/>
    </xf>
    <xf numFmtId="49" fontId="133" fillId="0" borderId="35" xfId="660" applyNumberFormat="1" applyFont="1" applyBorder="1" applyAlignment="1">
      <alignment horizontal="center" vertical="center"/>
    </xf>
    <xf numFmtId="171" fontId="133" fillId="0" borderId="35" xfId="522" applyNumberFormat="1" applyFont="1" applyFill="1" applyBorder="1" applyAlignment="1">
      <alignment horizontal="right" vertical="center"/>
    </xf>
    <xf numFmtId="0" fontId="177" fillId="0" borderId="51" xfId="660" applyFont="1" applyBorder="1" applyAlignment="1">
      <alignment horizontal="center" vertical="center"/>
    </xf>
    <xf numFmtId="49" fontId="177" fillId="0" borderId="35" xfId="660" applyNumberFormat="1" applyFont="1" applyBorder="1" applyAlignment="1">
      <alignment vertical="center"/>
    </xf>
    <xf numFmtId="49" fontId="177" fillId="0" borderId="35" xfId="660" applyNumberFormat="1" applyFont="1" applyBorder="1" applyAlignment="1">
      <alignment horizontal="center" vertical="center"/>
    </xf>
    <xf numFmtId="171" fontId="177" fillId="0" borderId="35" xfId="522" applyNumberFormat="1" applyFont="1" applyFill="1" applyBorder="1" applyAlignment="1">
      <alignment vertical="center"/>
    </xf>
    <xf numFmtId="49" fontId="177" fillId="0" borderId="35" xfId="660" quotePrefix="1" applyNumberFormat="1" applyFont="1" applyBorder="1" applyAlignment="1">
      <alignment horizontal="center" vertical="center"/>
    </xf>
    <xf numFmtId="171" fontId="177" fillId="4" borderId="35" xfId="522" applyNumberFormat="1" applyFont="1" applyFill="1" applyBorder="1" applyAlignment="1">
      <alignment vertical="center"/>
    </xf>
    <xf numFmtId="171" fontId="177" fillId="0" borderId="35" xfId="522" applyNumberFormat="1" applyFont="1" applyFill="1" applyBorder="1" applyAlignment="1">
      <alignment horizontal="right" vertical="center"/>
    </xf>
    <xf numFmtId="49" fontId="177" fillId="0" borderId="51" xfId="660" applyNumberFormat="1" applyFont="1" applyBorder="1" applyAlignment="1">
      <alignment vertical="center"/>
    </xf>
    <xf numFmtId="49" fontId="173" fillId="0" borderId="35" xfId="660" applyNumberFormat="1" applyFont="1" applyBorder="1" applyAlignment="1">
      <alignment horizontal="center" vertical="center" wrapText="1"/>
    </xf>
    <xf numFmtId="171" fontId="133" fillId="0" borderId="35" xfId="522" applyNumberFormat="1" applyFont="1" applyFill="1" applyBorder="1" applyAlignment="1">
      <alignment vertical="center"/>
    </xf>
    <xf numFmtId="49" fontId="178" fillId="19" borderId="51" xfId="660" applyNumberFormat="1" applyFont="1" applyFill="1" applyBorder="1" applyAlignment="1">
      <alignment horizontal="center" vertical="center"/>
    </xf>
    <xf numFmtId="49" fontId="178" fillId="19" borderId="35" xfId="660" applyNumberFormat="1" applyFont="1" applyFill="1" applyBorder="1" applyAlignment="1">
      <alignment horizontal="center" vertical="center"/>
    </xf>
    <xf numFmtId="49" fontId="177" fillId="19" borderId="35" xfId="660" applyNumberFormat="1" applyFont="1" applyFill="1" applyBorder="1" applyAlignment="1">
      <alignment horizontal="center" vertical="center"/>
    </xf>
    <xf numFmtId="171" fontId="178" fillId="19" borderId="35" xfId="522" applyNumberFormat="1" applyFont="1" applyFill="1" applyBorder="1" applyAlignment="1">
      <alignment horizontal="center" vertical="center"/>
    </xf>
    <xf numFmtId="49" fontId="177" fillId="0" borderId="51" xfId="660" applyNumberFormat="1" applyFont="1" applyBorder="1" applyAlignment="1">
      <alignment horizontal="center" vertical="center"/>
    </xf>
    <xf numFmtId="171" fontId="177" fillId="4" borderId="35" xfId="522" applyNumberFormat="1" applyFont="1" applyFill="1" applyBorder="1" applyAlignment="1">
      <alignment horizontal="right" vertical="center"/>
    </xf>
    <xf numFmtId="0" fontId="173" fillId="0" borderId="0" xfId="660" applyFont="1" applyAlignment="1">
      <alignment vertical="center"/>
    </xf>
    <xf numFmtId="49" fontId="177" fillId="0" borderId="5" xfId="660" applyNumberFormat="1" applyFont="1" applyBorder="1" applyAlignment="1">
      <alignment horizontal="center" vertical="center"/>
    </xf>
    <xf numFmtId="49" fontId="133" fillId="0" borderId="0" xfId="660" applyNumberFormat="1" applyFont="1" applyAlignment="1">
      <alignment vertical="center"/>
    </xf>
    <xf numFmtId="171" fontId="133" fillId="0" borderId="35" xfId="522" applyNumberFormat="1" applyFont="1" applyFill="1" applyBorder="1" applyAlignment="1">
      <alignment horizontal="center" vertical="center"/>
    </xf>
    <xf numFmtId="49" fontId="133" fillId="0" borderId="51" xfId="660" applyNumberFormat="1" applyFont="1" applyBorder="1" applyAlignment="1">
      <alignment horizontal="center" vertical="center"/>
    </xf>
    <xf numFmtId="0" fontId="181" fillId="0" borderId="0" xfId="660" applyFont="1" applyAlignment="1">
      <alignment vertical="center"/>
    </xf>
    <xf numFmtId="0" fontId="182" fillId="0" borderId="0" xfId="660" applyFont="1" applyAlignment="1">
      <alignment vertical="center"/>
    </xf>
    <xf numFmtId="0" fontId="177" fillId="0" borderId="0" xfId="660" applyFont="1" applyAlignment="1">
      <alignment horizontal="center" vertical="center"/>
    </xf>
    <xf numFmtId="0" fontId="183" fillId="0" borderId="0" xfId="660" applyFont="1" applyAlignment="1">
      <alignment vertical="center"/>
    </xf>
    <xf numFmtId="0" fontId="184" fillId="0" borderId="0" xfId="660" applyFont="1" applyAlignment="1">
      <alignment vertical="center"/>
    </xf>
    <xf numFmtId="171" fontId="182" fillId="0" borderId="0" xfId="522" applyNumberFormat="1" applyFont="1" applyFill="1" applyAlignment="1">
      <alignment vertical="center"/>
    </xf>
    <xf numFmtId="0" fontId="133" fillId="0" borderId="50" xfId="660" applyFont="1" applyBorder="1" applyAlignment="1">
      <alignment horizontal="center" vertical="center" wrapText="1"/>
    </xf>
    <xf numFmtId="2" fontId="133" fillId="0" borderId="54" xfId="660" applyNumberFormat="1" applyFont="1" applyBorder="1" applyAlignment="1">
      <alignment horizontal="center" vertical="center"/>
    </xf>
    <xf numFmtId="171" fontId="133" fillId="0" borderId="50" xfId="522" applyNumberFormat="1" applyFont="1" applyFill="1" applyBorder="1" applyAlignment="1">
      <alignment horizontal="center" vertical="center"/>
    </xf>
    <xf numFmtId="49" fontId="177" fillId="0" borderId="5" xfId="660" applyNumberFormat="1" applyFont="1" applyBorder="1" applyAlignment="1">
      <alignment vertical="center"/>
    </xf>
    <xf numFmtId="49" fontId="173" fillId="0" borderId="35" xfId="660" applyNumberFormat="1" applyFont="1" applyBorder="1" applyAlignment="1">
      <alignment horizontal="center" vertical="center"/>
    </xf>
    <xf numFmtId="0" fontId="173" fillId="0" borderId="5" xfId="0" applyFont="1" applyBorder="1" applyAlignment="1">
      <alignment vertical="center"/>
    </xf>
    <xf numFmtId="49" fontId="133" fillId="0" borderId="5" xfId="660" applyNumberFormat="1" applyFont="1" applyBorder="1" applyAlignment="1">
      <alignment vertical="center"/>
    </xf>
    <xf numFmtId="49" fontId="133" fillId="0" borderId="5" xfId="660" applyNumberFormat="1" applyFont="1" applyBorder="1" applyAlignment="1">
      <alignment vertical="center" wrapText="1"/>
    </xf>
    <xf numFmtId="49" fontId="173" fillId="0" borderId="5" xfId="660" applyNumberFormat="1" applyFont="1" applyBorder="1" applyAlignment="1">
      <alignment vertical="center"/>
    </xf>
    <xf numFmtId="49" fontId="186" fillId="0" borderId="35" xfId="660" applyNumberFormat="1" applyFont="1" applyBorder="1" applyAlignment="1">
      <alignment horizontal="center" vertical="center"/>
    </xf>
    <xf numFmtId="49" fontId="182" fillId="0" borderId="0" xfId="660" applyNumberFormat="1" applyFont="1" applyAlignment="1">
      <alignment horizontal="center" vertical="center"/>
    </xf>
    <xf numFmtId="49" fontId="182" fillId="0" borderId="0" xfId="660" applyNumberFormat="1" applyFont="1" applyAlignment="1">
      <alignment vertical="center"/>
    </xf>
    <xf numFmtId="49" fontId="177" fillId="0" borderId="0" xfId="660" applyNumberFormat="1" applyFont="1" applyAlignment="1">
      <alignment horizontal="center" vertical="center"/>
    </xf>
    <xf numFmtId="49" fontId="177" fillId="0" borderId="0" xfId="660" applyNumberFormat="1" applyFont="1" applyAlignment="1">
      <alignment vertical="center"/>
    </xf>
    <xf numFmtId="49" fontId="177" fillId="0" borderId="0" xfId="660" applyNumberFormat="1" applyFont="1" applyAlignment="1">
      <alignment horizontal="centerContinuous" vertical="center"/>
    </xf>
    <xf numFmtId="49" fontId="177" fillId="0" borderId="0" xfId="660" applyNumberFormat="1" applyFont="1" applyAlignment="1">
      <alignment horizontal="left" vertical="center"/>
    </xf>
    <xf numFmtId="3" fontId="177" fillId="0" borderId="0" xfId="661" applyNumberFormat="1" applyFont="1" applyAlignment="1">
      <alignment wrapText="1"/>
    </xf>
    <xf numFmtId="49" fontId="133" fillId="0" borderId="50" xfId="661" applyNumberFormat="1" applyFont="1" applyBorder="1" applyAlignment="1">
      <alignment horizontal="center" vertical="center"/>
    </xf>
    <xf numFmtId="0" fontId="133" fillId="0" borderId="50" xfId="661" applyFont="1" applyBorder="1" applyAlignment="1">
      <alignment horizontal="center" vertical="center" wrapText="1"/>
    </xf>
    <xf numFmtId="261" fontId="178" fillId="0" borderId="50" xfId="522" applyNumberFormat="1" applyFont="1" applyFill="1" applyBorder="1" applyAlignment="1">
      <alignment horizontal="center" vertical="center" wrapText="1"/>
    </xf>
    <xf numFmtId="49" fontId="133" fillId="0" borderId="35" xfId="661" applyNumberFormat="1" applyFont="1" applyBorder="1" applyAlignment="1">
      <alignment horizontal="center"/>
    </xf>
    <xf numFmtId="0" fontId="133" fillId="0" borderId="35" xfId="661" applyFont="1" applyBorder="1" applyAlignment="1">
      <alignment wrapText="1"/>
    </xf>
    <xf numFmtId="49" fontId="177" fillId="0" borderId="35" xfId="661" applyNumberFormat="1" applyFont="1" applyBorder="1" applyAlignment="1">
      <alignment horizontal="center"/>
    </xf>
    <xf numFmtId="0" fontId="177" fillId="0" borderId="35" xfId="661" applyFont="1" applyBorder="1" applyAlignment="1">
      <alignment wrapText="1"/>
    </xf>
    <xf numFmtId="49" fontId="187" fillId="0" borderId="35" xfId="661" applyNumberFormat="1" applyFont="1" applyBorder="1" applyAlignment="1">
      <alignment horizontal="center"/>
    </xf>
    <xf numFmtId="0" fontId="187" fillId="0" borderId="35" xfId="661" applyFont="1" applyBorder="1" applyAlignment="1">
      <alignment wrapText="1"/>
    </xf>
    <xf numFmtId="261" fontId="177" fillId="0" borderId="0" xfId="522" applyNumberFormat="1" applyFont="1" applyFill="1"/>
    <xf numFmtId="171" fontId="177" fillId="0" borderId="0" xfId="522" applyNumberFormat="1" applyFont="1" applyFill="1"/>
    <xf numFmtId="171" fontId="188" fillId="0" borderId="0" xfId="522" applyNumberFormat="1" applyFont="1" applyFill="1"/>
    <xf numFmtId="0" fontId="177" fillId="0" borderId="0" xfId="661" applyFont="1"/>
    <xf numFmtId="49" fontId="178" fillId="0" borderId="0" xfId="661" applyNumberFormat="1" applyFont="1" applyAlignment="1">
      <alignment horizontal="center"/>
    </xf>
    <xf numFmtId="171" fontId="189" fillId="0" borderId="0" xfId="522" applyNumberFormat="1" applyFont="1" applyFill="1"/>
    <xf numFmtId="171" fontId="189" fillId="0" borderId="0" xfId="522" applyNumberFormat="1" applyFont="1" applyFill="1" applyAlignment="1">
      <alignment horizontal="center"/>
    </xf>
    <xf numFmtId="0" fontId="133" fillId="0" borderId="0" xfId="661" applyFont="1" applyAlignment="1">
      <alignment horizontal="center"/>
    </xf>
    <xf numFmtId="261" fontId="133" fillId="0" borderId="35" xfId="522" applyNumberFormat="1" applyFont="1" applyFill="1" applyBorder="1" applyAlignment="1">
      <alignment horizontal="center" wrapText="1"/>
    </xf>
    <xf numFmtId="171" fontId="177" fillId="0" borderId="35" xfId="522" applyNumberFormat="1" applyFont="1" applyFill="1" applyBorder="1"/>
    <xf numFmtId="261" fontId="133" fillId="0" borderId="35" xfId="522" applyNumberFormat="1" applyFont="1" applyFill="1" applyBorder="1" applyAlignment="1">
      <alignment horizontal="center"/>
    </xf>
    <xf numFmtId="171" fontId="133" fillId="0" borderId="35" xfId="537" applyNumberFormat="1" applyFont="1" applyFill="1" applyBorder="1"/>
    <xf numFmtId="0" fontId="133" fillId="0" borderId="0" xfId="661" applyFont="1"/>
    <xf numFmtId="171" fontId="133" fillId="0" borderId="35" xfId="522" applyNumberFormat="1" applyFont="1" applyFill="1" applyBorder="1"/>
    <xf numFmtId="261" fontId="177" fillId="0" borderId="35" xfId="522" applyNumberFormat="1" applyFont="1" applyFill="1" applyBorder="1" applyAlignment="1">
      <alignment horizontal="center"/>
    </xf>
    <xf numFmtId="171" fontId="177" fillId="0" borderId="35" xfId="537" applyNumberFormat="1" applyFont="1" applyFill="1" applyBorder="1"/>
    <xf numFmtId="171" fontId="177" fillId="0" borderId="35" xfId="522" quotePrefix="1" applyNumberFormat="1" applyFont="1" applyFill="1" applyBorder="1" applyAlignment="1">
      <alignment horizontal="center"/>
    </xf>
    <xf numFmtId="261" fontId="177" fillId="0" borderId="35" xfId="522" quotePrefix="1" applyNumberFormat="1" applyFont="1" applyFill="1" applyBorder="1" applyAlignment="1">
      <alignment horizontal="center"/>
    </xf>
    <xf numFmtId="171" fontId="188" fillId="0" borderId="0" xfId="522" applyNumberFormat="1" applyFont="1" applyFill="1" applyBorder="1"/>
    <xf numFmtId="41" fontId="177" fillId="0" borderId="35" xfId="537" applyNumberFormat="1" applyFont="1" applyFill="1" applyBorder="1"/>
    <xf numFmtId="261" fontId="187" fillId="0" borderId="35" xfId="522" applyNumberFormat="1" applyFont="1" applyFill="1" applyBorder="1" applyAlignment="1">
      <alignment horizontal="center"/>
    </xf>
    <xf numFmtId="41" fontId="187" fillId="0" borderId="35" xfId="537" applyNumberFormat="1" applyFont="1" applyFill="1" applyBorder="1"/>
    <xf numFmtId="171" fontId="187" fillId="0" borderId="35" xfId="522" applyNumberFormat="1" applyFont="1" applyFill="1" applyBorder="1"/>
    <xf numFmtId="49" fontId="177" fillId="0" borderId="0" xfId="661" applyNumberFormat="1" applyFont="1" applyAlignment="1">
      <alignment horizontal="center"/>
    </xf>
    <xf numFmtId="0" fontId="133" fillId="0" borderId="0" xfId="0" applyFont="1"/>
    <xf numFmtId="0" fontId="190" fillId="0" borderId="0" xfId="0" applyFont="1"/>
    <xf numFmtId="0" fontId="191" fillId="0" borderId="33" xfId="0" applyFont="1" applyBorder="1" applyAlignment="1">
      <alignment horizontal="center" vertical="center" wrapText="1"/>
    </xf>
    <xf numFmtId="0" fontId="177" fillId="0" borderId="8" xfId="0" applyFont="1" applyBorder="1" applyAlignment="1">
      <alignment horizontal="center" vertical="center"/>
    </xf>
    <xf numFmtId="0" fontId="177" fillId="0" borderId="0" xfId="0" applyFont="1"/>
    <xf numFmtId="0" fontId="133" fillId="0" borderId="19" xfId="0" applyFont="1" applyBorder="1"/>
    <xf numFmtId="0" fontId="177" fillId="0" borderId="19" xfId="0" applyFont="1" applyBorder="1"/>
    <xf numFmtId="0" fontId="133" fillId="0" borderId="19" xfId="0" applyFont="1" applyBorder="1" applyAlignment="1">
      <alignment horizontal="left"/>
    </xf>
    <xf numFmtId="0" fontId="190" fillId="0" borderId="19" xfId="0" applyFont="1" applyBorder="1"/>
    <xf numFmtId="0" fontId="191" fillId="0" borderId="19" xfId="0" applyFont="1" applyBorder="1"/>
    <xf numFmtId="0" fontId="178" fillId="0" borderId="19" xfId="0" applyFont="1" applyBorder="1"/>
    <xf numFmtId="0" fontId="173" fillId="0" borderId="19" xfId="0" applyFont="1" applyBorder="1"/>
    <xf numFmtId="171" fontId="133" fillId="0" borderId="0" xfId="537" applyNumberFormat="1" applyFont="1" applyBorder="1" applyAlignment="1">
      <alignment horizontal="left"/>
    </xf>
    <xf numFmtId="171" fontId="190" fillId="0" borderId="0" xfId="537" applyNumberFormat="1" applyFont="1" applyBorder="1"/>
    <xf numFmtId="0" fontId="173" fillId="0" borderId="19" xfId="0" quotePrefix="1" applyFont="1" applyBorder="1"/>
    <xf numFmtId="0" fontId="177" fillId="0" borderId="19" xfId="0" quotePrefix="1" applyFont="1" applyBorder="1"/>
    <xf numFmtId="0" fontId="173" fillId="0" borderId="19" xfId="0" applyFont="1" applyBorder="1" applyAlignment="1">
      <alignment wrapText="1"/>
    </xf>
    <xf numFmtId="0" fontId="187" fillId="0" borderId="19" xfId="0" applyFont="1" applyBorder="1"/>
    <xf numFmtId="171" fontId="177" fillId="0" borderId="0" xfId="537" applyNumberFormat="1" applyFont="1"/>
    <xf numFmtId="261" fontId="177" fillId="0" borderId="0" xfId="522" applyNumberFormat="1" applyFont="1" applyBorder="1"/>
    <xf numFmtId="171" fontId="177" fillId="0" borderId="0" xfId="537" applyNumberFormat="1" applyFont="1" applyBorder="1"/>
    <xf numFmtId="171" fontId="177" fillId="0" borderId="0" xfId="537" applyNumberFormat="1" applyFont="1" applyFill="1" applyBorder="1"/>
    <xf numFmtId="261" fontId="177" fillId="0" borderId="0" xfId="522" applyNumberFormat="1" applyFont="1" applyBorder="1" applyAlignment="1">
      <alignment horizontal="left"/>
    </xf>
    <xf numFmtId="0" fontId="181" fillId="0" borderId="19" xfId="0" applyFont="1" applyBorder="1"/>
    <xf numFmtId="0" fontId="190" fillId="0" borderId="13" xfId="0" applyFont="1" applyBorder="1"/>
    <xf numFmtId="171" fontId="133" fillId="0" borderId="0" xfId="522" applyNumberFormat="1" applyFont="1" applyAlignment="1"/>
    <xf numFmtId="171" fontId="177" fillId="0" borderId="0" xfId="522" applyNumberFormat="1" applyFont="1"/>
    <xf numFmtId="171" fontId="177" fillId="0" borderId="0" xfId="522" applyNumberFormat="1" applyFont="1" applyAlignment="1">
      <alignment horizontal="center" vertical="center"/>
    </xf>
    <xf numFmtId="0" fontId="177" fillId="0" borderId="0" xfId="0" applyFont="1" applyAlignment="1">
      <alignment horizontal="center" vertical="center"/>
    </xf>
    <xf numFmtId="0" fontId="190" fillId="0" borderId="19" xfId="0" applyFont="1" applyBorder="1" applyAlignment="1">
      <alignment horizontal="center"/>
    </xf>
    <xf numFmtId="171" fontId="192" fillId="0" borderId="33" xfId="522" applyNumberFormat="1" applyFont="1" applyFill="1" applyBorder="1" applyAlignment="1" applyProtection="1">
      <alignment horizontal="center" vertical="center"/>
    </xf>
    <xf numFmtId="171" fontId="133" fillId="0" borderId="19" xfId="522" applyNumberFormat="1" applyFont="1" applyBorder="1" applyAlignment="1">
      <alignment horizontal="center"/>
    </xf>
    <xf numFmtId="171" fontId="133" fillId="0" borderId="19" xfId="522" applyNumberFormat="1" applyFont="1" applyFill="1" applyBorder="1" applyAlignment="1">
      <alignment horizontal="center" vertical="center"/>
    </xf>
    <xf numFmtId="171" fontId="177" fillId="0" borderId="19" xfId="537" applyNumberFormat="1" applyFont="1" applyBorder="1"/>
    <xf numFmtId="171" fontId="177" fillId="0" borderId="19" xfId="522" applyNumberFormat="1" applyFont="1" applyBorder="1"/>
    <xf numFmtId="49" fontId="190" fillId="0" borderId="19" xfId="660" applyNumberFormat="1" applyFont="1" applyBorder="1" applyAlignment="1">
      <alignment horizontal="center" vertical="center"/>
    </xf>
    <xf numFmtId="171" fontId="133" fillId="0" borderId="19" xfId="522" applyNumberFormat="1" applyFont="1" applyBorder="1"/>
    <xf numFmtId="0" fontId="190" fillId="0" borderId="19" xfId="660" applyFont="1" applyBorder="1" applyAlignment="1">
      <alignment horizontal="center" vertical="center"/>
    </xf>
    <xf numFmtId="171" fontId="191" fillId="0" borderId="19" xfId="522" applyNumberFormat="1" applyFont="1" applyBorder="1"/>
    <xf numFmtId="171" fontId="191" fillId="0" borderId="0" xfId="522" applyNumberFormat="1" applyFont="1"/>
    <xf numFmtId="0" fontId="191" fillId="0" borderId="0" xfId="0" applyFont="1"/>
    <xf numFmtId="171" fontId="190" fillId="0" borderId="19" xfId="522" applyNumberFormat="1" applyFont="1" applyBorder="1"/>
    <xf numFmtId="171" fontId="190" fillId="0" borderId="19" xfId="522" quotePrefix="1" applyNumberFormat="1" applyFont="1" applyBorder="1"/>
    <xf numFmtId="171" fontId="190" fillId="0" borderId="0" xfId="522" applyNumberFormat="1" applyFont="1"/>
    <xf numFmtId="171" fontId="177" fillId="0" borderId="19" xfId="522" applyNumberFormat="1" applyFont="1" applyFill="1" applyBorder="1"/>
    <xf numFmtId="171" fontId="133" fillId="0" borderId="19" xfId="522" applyNumberFormat="1" applyFont="1" applyFill="1" applyBorder="1"/>
    <xf numFmtId="171" fontId="190" fillId="0" borderId="19" xfId="522" applyNumberFormat="1" applyFont="1" applyFill="1" applyBorder="1"/>
    <xf numFmtId="171" fontId="177" fillId="23" borderId="19" xfId="522" applyNumberFormat="1" applyFont="1" applyFill="1" applyBorder="1"/>
    <xf numFmtId="171" fontId="133" fillId="23" borderId="19" xfId="522" applyNumberFormat="1" applyFont="1" applyFill="1" applyBorder="1"/>
    <xf numFmtId="171" fontId="177" fillId="0" borderId="19" xfId="522" applyNumberFormat="1" applyFont="1" applyFill="1" applyBorder="1" applyAlignment="1">
      <alignment horizontal="center"/>
    </xf>
    <xf numFmtId="171" fontId="133" fillId="0" borderId="19" xfId="522" quotePrefix="1" applyNumberFormat="1" applyFont="1" applyBorder="1"/>
    <xf numFmtId="171" fontId="191" fillId="0" borderId="19" xfId="522" quotePrefix="1" applyNumberFormat="1" applyFont="1" applyFill="1" applyBorder="1"/>
    <xf numFmtId="171" fontId="191" fillId="23" borderId="19" xfId="522" quotePrefix="1" applyNumberFormat="1" applyFont="1" applyFill="1" applyBorder="1"/>
    <xf numFmtId="171" fontId="191" fillId="0" borderId="0" xfId="522" applyNumberFormat="1" applyFont="1" applyFill="1"/>
    <xf numFmtId="171" fontId="178" fillId="0" borderId="19" xfId="522" quotePrefix="1" applyNumberFormat="1" applyFont="1" applyFill="1" applyBorder="1"/>
    <xf numFmtId="171" fontId="177" fillId="0" borderId="19" xfId="522" quotePrefix="1" applyNumberFormat="1" applyFont="1" applyFill="1" applyBorder="1"/>
    <xf numFmtId="171" fontId="191" fillId="0" borderId="19" xfId="522" quotePrefix="1" applyNumberFormat="1" applyFont="1" applyBorder="1"/>
    <xf numFmtId="171" fontId="177" fillId="0" borderId="19" xfId="522" quotePrefix="1" applyNumberFormat="1" applyFont="1" applyBorder="1"/>
    <xf numFmtId="171" fontId="178" fillId="0" borderId="19" xfId="522" quotePrefix="1" applyNumberFormat="1" applyFont="1" applyBorder="1"/>
    <xf numFmtId="3" fontId="190" fillId="0" borderId="19" xfId="660" applyNumberFormat="1" applyFont="1" applyBorder="1" applyAlignment="1">
      <alignment horizontal="center" vertical="center"/>
    </xf>
    <xf numFmtId="171" fontId="182" fillId="0" borderId="19" xfId="522" applyNumberFormat="1" applyFont="1" applyFill="1" applyBorder="1"/>
    <xf numFmtId="171" fontId="182" fillId="0" borderId="19" xfId="522" quotePrefix="1" applyNumberFormat="1" applyFont="1" applyFill="1" applyBorder="1"/>
    <xf numFmtId="171" fontId="133" fillId="0" borderId="19" xfId="522" applyNumberFormat="1" applyFont="1" applyFill="1" applyBorder="1" applyAlignment="1">
      <alignment horizontal="center"/>
    </xf>
    <xf numFmtId="171" fontId="133" fillId="0" borderId="33" xfId="522" applyNumberFormat="1" applyFont="1" applyFill="1" applyBorder="1" applyAlignment="1">
      <alignment horizontal="center"/>
    </xf>
    <xf numFmtId="171" fontId="133" fillId="0" borderId="0" xfId="522" applyNumberFormat="1" applyFont="1" applyFill="1"/>
    <xf numFmtId="171" fontId="133" fillId="0" borderId="19" xfId="522" quotePrefix="1" applyNumberFormat="1" applyFont="1" applyFill="1" applyBorder="1"/>
    <xf numFmtId="171" fontId="173" fillId="0" borderId="19" xfId="522" quotePrefix="1" applyNumberFormat="1" applyFont="1" applyFill="1" applyBorder="1"/>
    <xf numFmtId="171" fontId="193" fillId="0" borderId="19" xfId="522" quotePrefix="1" applyNumberFormat="1" applyFont="1" applyFill="1" applyBorder="1"/>
    <xf numFmtId="171" fontId="190" fillId="0" borderId="19" xfId="522" quotePrefix="1" applyNumberFormat="1" applyFont="1" applyFill="1" applyBorder="1"/>
    <xf numFmtId="171" fontId="190" fillId="0" borderId="13" xfId="522" quotePrefix="1" applyNumberFormat="1" applyFont="1" applyFill="1" applyBorder="1"/>
    <xf numFmtId="171" fontId="133" fillId="0" borderId="0" xfId="522" applyNumberFormat="1" applyFont="1"/>
    <xf numFmtId="171" fontId="181" fillId="0" borderId="0" xfId="522" applyNumberFormat="1" applyFont="1"/>
    <xf numFmtId="171" fontId="177" fillId="0" borderId="19" xfId="522" applyNumberFormat="1" applyFont="1" applyBorder="1" applyAlignment="1">
      <alignment horizontal="center"/>
    </xf>
    <xf numFmtId="49" fontId="190" fillId="0" borderId="19" xfId="660" quotePrefix="1" applyNumberFormat="1" applyFont="1" applyBorder="1" applyAlignment="1">
      <alignment horizontal="center" vertical="center"/>
    </xf>
    <xf numFmtId="0" fontId="190" fillId="0" borderId="19" xfId="660" quotePrefix="1" applyFont="1" applyBorder="1" applyAlignment="1">
      <alignment horizontal="center" vertical="center"/>
    </xf>
    <xf numFmtId="171" fontId="177" fillId="0" borderId="19" xfId="522" applyNumberFormat="1" applyFont="1" applyFill="1" applyBorder="1" applyAlignment="1">
      <alignment horizontal="right"/>
    </xf>
    <xf numFmtId="171" fontId="177" fillId="0" borderId="0" xfId="522" applyNumberFormat="1" applyFont="1" applyFill="1" applyBorder="1" applyAlignment="1">
      <alignment horizontal="left"/>
    </xf>
    <xf numFmtId="171" fontId="181" fillId="0" borderId="19" xfId="522" quotePrefix="1" applyNumberFormat="1" applyFont="1" applyBorder="1"/>
    <xf numFmtId="171" fontId="177" fillId="0" borderId="19" xfId="522" applyNumberFormat="1" applyFont="1" applyFill="1" applyBorder="1" applyAlignment="1">
      <alignment horizontal="center" vertical="center"/>
    </xf>
    <xf numFmtId="0" fontId="190" fillId="0" borderId="7" xfId="0" applyFont="1" applyBorder="1"/>
    <xf numFmtId="3" fontId="190" fillId="0" borderId="13" xfId="660" applyNumberFormat="1" applyFont="1" applyBorder="1" applyAlignment="1">
      <alignment horizontal="center" vertical="center"/>
    </xf>
    <xf numFmtId="171" fontId="190" fillId="0" borderId="13" xfId="522" applyNumberFormat="1" applyFont="1" applyBorder="1"/>
    <xf numFmtId="0" fontId="133" fillId="24" borderId="8" xfId="0" applyFont="1" applyFill="1" applyBorder="1" applyAlignment="1">
      <alignment horizontal="left" vertical="center"/>
    </xf>
    <xf numFmtId="0" fontId="181" fillId="0" borderId="8" xfId="0" applyFont="1" applyBorder="1" applyAlignment="1">
      <alignment horizontal="center" vertical="center" wrapText="1"/>
    </xf>
    <xf numFmtId="171" fontId="133" fillId="0" borderId="8" xfId="522" applyNumberFormat="1" applyFont="1" applyFill="1" applyBorder="1" applyAlignment="1">
      <alignment horizontal="center" vertical="center"/>
    </xf>
    <xf numFmtId="171" fontId="133" fillId="0" borderId="33" xfId="522" applyNumberFormat="1" applyFont="1" applyFill="1" applyBorder="1" applyAlignment="1">
      <alignment horizontal="center" vertical="center"/>
    </xf>
    <xf numFmtId="0" fontId="133" fillId="0" borderId="0" xfId="0" applyFont="1" applyAlignment="1">
      <alignment horizontal="left" vertical="center"/>
    </xf>
    <xf numFmtId="0" fontId="177" fillId="0" borderId="0" xfId="0" applyFont="1" applyAlignment="1">
      <alignment horizontal="left" vertical="center"/>
    </xf>
    <xf numFmtId="171" fontId="177" fillId="0" borderId="0" xfId="522" applyNumberFormat="1" applyFont="1" applyAlignment="1">
      <alignment horizontal="left" vertical="center"/>
    </xf>
    <xf numFmtId="0" fontId="187" fillId="0" borderId="0" xfId="0" applyFont="1" applyAlignment="1">
      <alignment horizontal="left" vertical="center"/>
    </xf>
    <xf numFmtId="0" fontId="191" fillId="0" borderId="11" xfId="0" applyFont="1" applyBorder="1" applyAlignment="1">
      <alignment horizontal="left" vertical="center"/>
    </xf>
    <xf numFmtId="0" fontId="178" fillId="0" borderId="34" xfId="0" applyFont="1" applyBorder="1"/>
    <xf numFmtId="0" fontId="191" fillId="0" borderId="0" xfId="0" applyFont="1" applyAlignment="1">
      <alignment horizontal="center"/>
    </xf>
    <xf numFmtId="0" fontId="173" fillId="0" borderId="10" xfId="0" applyFont="1" applyBorder="1"/>
    <xf numFmtId="0" fontId="173" fillId="0" borderId="36" xfId="0" applyFont="1" applyBorder="1"/>
    <xf numFmtId="0" fontId="173" fillId="0" borderId="37" xfId="0" applyFont="1" applyBorder="1"/>
    <xf numFmtId="0" fontId="178" fillId="0" borderId="22" xfId="0" applyFont="1" applyBorder="1"/>
    <xf numFmtId="0" fontId="173" fillId="0" borderId="22" xfId="0" applyFont="1" applyBorder="1"/>
    <xf numFmtId="0" fontId="177" fillId="0" borderId="37" xfId="0" applyFont="1" applyBorder="1"/>
    <xf numFmtId="0" fontId="133" fillId="0" borderId="13" xfId="0" applyFont="1" applyBorder="1"/>
    <xf numFmtId="0" fontId="191" fillId="0" borderId="32" xfId="0" applyFont="1" applyBorder="1" applyAlignment="1">
      <alignment horizontal="center"/>
    </xf>
    <xf numFmtId="0" fontId="191" fillId="0" borderId="22" xfId="0" applyFont="1" applyBorder="1" applyAlignment="1">
      <alignment horizontal="center"/>
    </xf>
    <xf numFmtId="0" fontId="191" fillId="0" borderId="37" xfId="0" applyFont="1" applyBorder="1" applyAlignment="1">
      <alignment horizontal="center"/>
    </xf>
    <xf numFmtId="0" fontId="177" fillId="0" borderId="10" xfId="0" applyFont="1" applyBorder="1"/>
    <xf numFmtId="0" fontId="177" fillId="0" borderId="34" xfId="0" applyFont="1" applyBorder="1"/>
    <xf numFmtId="0" fontId="133" fillId="0" borderId="8" xfId="0" applyFont="1" applyBorder="1"/>
    <xf numFmtId="0" fontId="177" fillId="0" borderId="8" xfId="0" applyFont="1" applyBorder="1"/>
    <xf numFmtId="0" fontId="191" fillId="0" borderId="33" xfId="0" applyFont="1" applyBorder="1" applyAlignment="1">
      <alignment horizontal="center"/>
    </xf>
    <xf numFmtId="0" fontId="133" fillId="0" borderId="10" xfId="0" applyFont="1" applyBorder="1"/>
    <xf numFmtId="0" fontId="182" fillId="0" borderId="51" xfId="660" applyFont="1" applyBorder="1" applyAlignment="1">
      <alignment horizontal="center" vertical="center"/>
    </xf>
    <xf numFmtId="0" fontId="191" fillId="0" borderId="10" xfId="0" applyFont="1" applyBorder="1" applyAlignment="1">
      <alignment horizontal="center"/>
    </xf>
    <xf numFmtId="171" fontId="173" fillId="0" borderId="0" xfId="522" quotePrefix="1" applyNumberFormat="1" applyFont="1" applyFill="1" applyBorder="1"/>
    <xf numFmtId="0" fontId="133" fillId="0" borderId="33" xfId="0" applyFont="1" applyBorder="1" applyAlignment="1">
      <alignment horizontal="center"/>
    </xf>
    <xf numFmtId="0" fontId="133" fillId="0" borderId="13" xfId="0" applyFont="1" applyBorder="1" applyAlignment="1">
      <alignment horizontal="center"/>
    </xf>
    <xf numFmtId="0" fontId="177" fillId="0" borderId="12" xfId="0" applyFont="1" applyBorder="1"/>
    <xf numFmtId="0" fontId="178" fillId="24" borderId="8" xfId="0" applyFont="1" applyFill="1" applyBorder="1" applyAlignment="1">
      <alignment horizontal="left" vertical="center"/>
    </xf>
    <xf numFmtId="3" fontId="191" fillId="0" borderId="8" xfId="660" applyNumberFormat="1" applyFont="1" applyBorder="1" applyAlignment="1">
      <alignment horizontal="center" vertical="center"/>
    </xf>
    <xf numFmtId="0" fontId="133" fillId="0" borderId="34" xfId="0" applyFont="1" applyBorder="1"/>
    <xf numFmtId="0" fontId="177" fillId="0" borderId="10" xfId="0" quotePrefix="1" applyFont="1" applyBorder="1"/>
    <xf numFmtId="0" fontId="133" fillId="0" borderId="37" xfId="0" applyFont="1" applyBorder="1"/>
    <xf numFmtId="3" fontId="191" fillId="0" borderId="51" xfId="660" applyNumberFormat="1" applyFont="1" applyBorder="1" applyAlignment="1">
      <alignment horizontal="center" vertical="center"/>
    </xf>
    <xf numFmtId="3" fontId="181" fillId="0" borderId="8" xfId="660" applyNumberFormat="1" applyFont="1" applyBorder="1" applyAlignment="1">
      <alignment horizontal="center" vertical="center"/>
    </xf>
    <xf numFmtId="0" fontId="191" fillId="0" borderId="37" xfId="0" applyFont="1" applyBorder="1"/>
    <xf numFmtId="3" fontId="181" fillId="0" borderId="37" xfId="660" applyNumberFormat="1" applyFont="1" applyBorder="1" applyAlignment="1">
      <alignment horizontal="center" vertical="center"/>
    </xf>
    <xf numFmtId="171" fontId="133" fillId="0" borderId="34" xfId="522" applyNumberFormat="1" applyFont="1" applyFill="1" applyBorder="1"/>
    <xf numFmtId="171" fontId="133" fillId="0" borderId="22" xfId="522" applyNumberFormat="1" applyFont="1" applyFill="1" applyBorder="1"/>
    <xf numFmtId="171" fontId="177" fillId="0" borderId="10" xfId="522" applyNumberFormat="1" applyFont="1" applyFill="1" applyBorder="1" applyAlignment="1">
      <alignment horizontal="right"/>
    </xf>
    <xf numFmtId="171" fontId="177" fillId="0" borderId="10" xfId="522" applyNumberFormat="1" applyFont="1" applyBorder="1" applyAlignment="1">
      <alignment horizontal="right"/>
    </xf>
    <xf numFmtId="171" fontId="177" fillId="0" borderId="37" xfId="522" applyNumberFormat="1" applyFont="1" applyFill="1" applyBorder="1" applyAlignment="1">
      <alignment horizontal="right"/>
    </xf>
    <xf numFmtId="171" fontId="177" fillId="0" borderId="37" xfId="522" applyNumberFormat="1" applyFont="1" applyBorder="1" applyAlignment="1">
      <alignment horizontal="right"/>
    </xf>
    <xf numFmtId="171" fontId="133" fillId="0" borderId="22" xfId="522" applyNumberFormat="1" applyFont="1" applyFill="1" applyBorder="1" applyAlignment="1">
      <alignment horizontal="right"/>
    </xf>
    <xf numFmtId="171" fontId="177" fillId="0" borderId="22" xfId="522" applyNumberFormat="1" applyFont="1" applyFill="1" applyBorder="1" applyAlignment="1">
      <alignment horizontal="right"/>
    </xf>
    <xf numFmtId="171" fontId="177" fillId="0" borderId="22" xfId="522" applyNumberFormat="1" applyFont="1" applyBorder="1" applyAlignment="1">
      <alignment horizontal="right"/>
    </xf>
    <xf numFmtId="171" fontId="177" fillId="0" borderId="37" xfId="522" applyNumberFormat="1" applyFont="1" applyFill="1" applyBorder="1"/>
    <xf numFmtId="171" fontId="177" fillId="0" borderId="37" xfId="522" applyNumberFormat="1" applyFont="1" applyBorder="1"/>
    <xf numFmtId="171" fontId="133" fillId="0" borderId="13" xfId="522" applyNumberFormat="1" applyFont="1" applyFill="1" applyBorder="1"/>
    <xf numFmtId="171" fontId="173" fillId="0" borderId="32" xfId="522" quotePrefix="1" applyNumberFormat="1" applyFont="1" applyFill="1" applyBorder="1"/>
    <xf numFmtId="171" fontId="191" fillId="0" borderId="32" xfId="522" quotePrefix="1" applyNumberFormat="1" applyFont="1" applyFill="1" applyBorder="1"/>
    <xf numFmtId="41" fontId="190" fillId="0" borderId="0" xfId="0" applyNumberFormat="1" applyFont="1"/>
    <xf numFmtId="10" fontId="178" fillId="0" borderId="34" xfId="678" applyNumberFormat="1" applyFont="1" applyFill="1" applyBorder="1" applyAlignment="1">
      <alignment horizontal="right"/>
    </xf>
    <xf numFmtId="171" fontId="177" fillId="0" borderId="34" xfId="522" applyNumberFormat="1" applyFont="1" applyFill="1" applyBorder="1" applyAlignment="1">
      <alignment horizontal="right"/>
    </xf>
    <xf numFmtId="3" fontId="173" fillId="0" borderId="10" xfId="678" applyNumberFormat="1" applyFont="1" applyFill="1" applyBorder="1" applyAlignment="1">
      <alignment horizontal="right"/>
    </xf>
    <xf numFmtId="171" fontId="173" fillId="0" borderId="10" xfId="522" applyNumberFormat="1" applyFont="1" applyFill="1" applyBorder="1" applyAlignment="1">
      <alignment horizontal="right"/>
    </xf>
    <xf numFmtId="10" fontId="178" fillId="0" borderId="10" xfId="678" applyNumberFormat="1" applyFont="1" applyFill="1" applyBorder="1" applyAlignment="1">
      <alignment horizontal="right"/>
    </xf>
    <xf numFmtId="171" fontId="178" fillId="0" borderId="8" xfId="522" applyNumberFormat="1" applyFont="1" applyFill="1" applyBorder="1" applyAlignment="1">
      <alignment horizontal="right"/>
    </xf>
    <xf numFmtId="171" fontId="190" fillId="0" borderId="0" xfId="522" quotePrefix="1" applyNumberFormat="1" applyFont="1" applyFill="1" applyBorder="1"/>
    <xf numFmtId="171" fontId="191" fillId="0" borderId="0" xfId="522" quotePrefix="1" applyNumberFormat="1" applyFont="1" applyFill="1" applyBorder="1"/>
    <xf numFmtId="41" fontId="182" fillId="0" borderId="0" xfId="0" applyNumberFormat="1" applyFont="1"/>
    <xf numFmtId="171" fontId="178" fillId="0" borderId="0" xfId="522" quotePrefix="1" applyNumberFormat="1" applyFont="1" applyFill="1" applyBorder="1"/>
    <xf numFmtId="171" fontId="178" fillId="0" borderId="34" xfId="522" quotePrefix="1" applyNumberFormat="1" applyFont="1" applyFill="1" applyBorder="1"/>
    <xf numFmtId="171" fontId="177" fillId="0" borderId="10" xfId="522" quotePrefix="1" applyNumberFormat="1" applyFont="1" applyFill="1" applyBorder="1"/>
    <xf numFmtId="171" fontId="178" fillId="0" borderId="10" xfId="522" quotePrefix="1" applyNumberFormat="1" applyFont="1" applyFill="1" applyBorder="1"/>
    <xf numFmtId="171" fontId="177" fillId="0" borderId="37" xfId="522" quotePrefix="1" applyNumberFormat="1" applyFont="1" applyFill="1" applyBorder="1"/>
    <xf numFmtId="171" fontId="177" fillId="0" borderId="0" xfId="522" applyNumberFormat="1" applyFont="1" applyBorder="1"/>
    <xf numFmtId="171" fontId="133" fillId="0" borderId="8" xfId="522" applyNumberFormat="1" applyFont="1" applyFill="1" applyBorder="1" applyAlignment="1">
      <alignment horizontal="center" vertical="center" wrapText="1"/>
    </xf>
    <xf numFmtId="171" fontId="133" fillId="0" borderId="10" xfId="522" applyNumberFormat="1" applyFont="1" applyFill="1" applyBorder="1" applyAlignment="1">
      <alignment horizontal="right"/>
    </xf>
    <xf numFmtId="10" fontId="178" fillId="0" borderId="8" xfId="678" applyNumberFormat="1" applyFont="1" applyFill="1" applyBorder="1" applyAlignment="1">
      <alignment horizontal="right"/>
    </xf>
    <xf numFmtId="171" fontId="133" fillId="0" borderId="8" xfId="522" applyNumberFormat="1" applyFont="1" applyFill="1" applyBorder="1" applyAlignment="1">
      <alignment horizontal="right"/>
    </xf>
    <xf numFmtId="10" fontId="178" fillId="0" borderId="0" xfId="678" applyNumberFormat="1" applyFont="1" applyFill="1" applyBorder="1" applyAlignment="1">
      <alignment horizontal="right"/>
    </xf>
    <xf numFmtId="171" fontId="177" fillId="0" borderId="0" xfId="522" applyNumberFormat="1" applyFont="1" applyFill="1" applyBorder="1" applyAlignment="1">
      <alignment horizontal="right"/>
    </xf>
    <xf numFmtId="171" fontId="182" fillId="0" borderId="0" xfId="522" applyNumberFormat="1" applyFont="1" applyFill="1" applyBorder="1" applyAlignment="1">
      <alignment horizontal="right"/>
    </xf>
    <xf numFmtId="10" fontId="173" fillId="0" borderId="10" xfId="678" applyNumberFormat="1" applyFont="1" applyFill="1" applyBorder="1" applyAlignment="1">
      <alignment horizontal="right"/>
    </xf>
    <xf numFmtId="171" fontId="173" fillId="0" borderId="10" xfId="522" applyNumberFormat="1" applyFont="1" applyBorder="1" applyAlignment="1">
      <alignment horizontal="right"/>
    </xf>
    <xf numFmtId="171" fontId="133" fillId="0" borderId="0" xfId="522" applyNumberFormat="1" applyFont="1" applyFill="1" applyBorder="1" applyAlignment="1">
      <alignment horizontal="right"/>
    </xf>
    <xf numFmtId="171" fontId="181" fillId="0" borderId="0" xfId="522" applyNumberFormat="1" applyFont="1" applyFill="1" applyBorder="1" applyAlignment="1">
      <alignment horizontal="right"/>
    </xf>
    <xf numFmtId="171" fontId="177" fillId="0" borderId="0" xfId="522" applyNumberFormat="1" applyFont="1" applyBorder="1" applyAlignment="1">
      <alignment horizontal="right"/>
    </xf>
    <xf numFmtId="0" fontId="133" fillId="0" borderId="8" xfId="0" applyFont="1" applyBorder="1" applyAlignment="1">
      <alignment horizontal="center" vertical="center" wrapText="1"/>
    </xf>
    <xf numFmtId="171" fontId="133" fillId="0" borderId="34" xfId="522" applyNumberFormat="1" applyFont="1" applyBorder="1"/>
    <xf numFmtId="171" fontId="177" fillId="0" borderId="10" xfId="522" applyNumberFormat="1" applyFont="1" applyBorder="1"/>
    <xf numFmtId="171" fontId="173" fillId="0" borderId="10" xfId="522" applyNumberFormat="1" applyFont="1" applyBorder="1"/>
    <xf numFmtId="171" fontId="133" fillId="0" borderId="37" xfId="522" applyNumberFormat="1" applyFont="1" applyBorder="1"/>
    <xf numFmtId="171" fontId="182" fillId="0" borderId="0" xfId="522" applyNumberFormat="1" applyFont="1"/>
    <xf numFmtId="0" fontId="133" fillId="0" borderId="8" xfId="0" applyFont="1" applyBorder="1" applyAlignment="1">
      <alignment horizontal="center" vertical="center"/>
    </xf>
    <xf numFmtId="171" fontId="133" fillId="0" borderId="34" xfId="0" applyNumberFormat="1" applyFont="1" applyBorder="1"/>
    <xf numFmtId="171" fontId="133" fillId="0" borderId="10" xfId="522" applyNumberFormat="1" applyFont="1" applyBorder="1"/>
    <xf numFmtId="171" fontId="182" fillId="0" borderId="37" xfId="522" applyNumberFormat="1" applyFont="1" applyBorder="1"/>
    <xf numFmtId="41" fontId="182" fillId="0" borderId="37" xfId="0" applyNumberFormat="1" applyFont="1" applyBorder="1"/>
    <xf numFmtId="0" fontId="173" fillId="0" borderId="10" xfId="0" quotePrefix="1" applyFont="1" applyBorder="1"/>
    <xf numFmtId="171" fontId="133" fillId="0" borderId="8" xfId="522" applyNumberFormat="1" applyFont="1" applyBorder="1" applyAlignment="1">
      <alignment horizontal="center"/>
    </xf>
    <xf numFmtId="0" fontId="173" fillId="0" borderId="0" xfId="0" applyFont="1"/>
    <xf numFmtId="171" fontId="173" fillId="0" borderId="19" xfId="522" applyNumberFormat="1" applyFont="1" applyFill="1" applyBorder="1"/>
    <xf numFmtId="0" fontId="190" fillId="0" borderId="0" xfId="0" applyFont="1" applyAlignment="1">
      <alignment vertical="top" wrapText="1"/>
    </xf>
    <xf numFmtId="171" fontId="182" fillId="0" borderId="19" xfId="522" quotePrefix="1" applyNumberFormat="1" applyFont="1" applyBorder="1"/>
    <xf numFmtId="0" fontId="177" fillId="0" borderId="0" xfId="0" applyFont="1" applyAlignment="1">
      <alignment wrapText="1"/>
    </xf>
    <xf numFmtId="171" fontId="133" fillId="0" borderId="8" xfId="522" applyNumberFormat="1" applyFont="1" applyBorder="1"/>
    <xf numFmtId="171" fontId="177" fillId="0" borderId="33" xfId="522" applyNumberFormat="1" applyFont="1" applyBorder="1"/>
    <xf numFmtId="171" fontId="177" fillId="0" borderId="12" xfId="522" applyNumberFormat="1" applyFont="1" applyFill="1" applyBorder="1"/>
    <xf numFmtId="173" fontId="133" fillId="0" borderId="0" xfId="522" applyNumberFormat="1" applyFont="1" applyFill="1" applyBorder="1"/>
    <xf numFmtId="173" fontId="133" fillId="0" borderId="0" xfId="522" applyNumberFormat="1" applyFont="1" applyBorder="1"/>
    <xf numFmtId="173" fontId="177" fillId="0" borderId="0" xfId="522" applyNumberFormat="1" applyFont="1" applyBorder="1"/>
    <xf numFmtId="171" fontId="177" fillId="0" borderId="33" xfId="534" applyNumberFormat="1" applyFont="1" applyFill="1" applyBorder="1"/>
    <xf numFmtId="171" fontId="177" fillId="0" borderId="19" xfId="537" applyNumberFormat="1" applyFont="1" applyFill="1" applyBorder="1"/>
    <xf numFmtId="171" fontId="133" fillId="0" borderId="8" xfId="522" applyNumberFormat="1" applyFont="1" applyFill="1" applyBorder="1"/>
    <xf numFmtId="171" fontId="182" fillId="0" borderId="0" xfId="522" quotePrefix="1" applyNumberFormat="1" applyFont="1" applyBorder="1"/>
    <xf numFmtId="171" fontId="133" fillId="0" borderId="0" xfId="522" applyNumberFormat="1" applyFont="1" applyAlignment="1">
      <alignment vertical="top" wrapText="1"/>
    </xf>
    <xf numFmtId="0" fontId="182" fillId="0" borderId="0" xfId="0" applyFont="1"/>
    <xf numFmtId="171" fontId="173" fillId="0" borderId="19" xfId="522" applyNumberFormat="1" applyFont="1" applyBorder="1" applyAlignment="1">
      <alignment horizontal="center"/>
    </xf>
    <xf numFmtId="41" fontId="188" fillId="0" borderId="0" xfId="0" applyNumberFormat="1" applyFont="1"/>
    <xf numFmtId="0" fontId="181" fillId="0" borderId="0" xfId="0" applyFont="1"/>
    <xf numFmtId="171" fontId="133" fillId="0" borderId="8" xfId="522" applyNumberFormat="1" applyFont="1" applyBorder="1" applyAlignment="1">
      <alignment horizontal="center" vertical="center" wrapText="1"/>
    </xf>
    <xf numFmtId="171" fontId="133" fillId="0" borderId="8" xfId="522" applyNumberFormat="1" applyFont="1" applyBorder="1" applyAlignment="1">
      <alignment horizontal="center" vertical="center"/>
    </xf>
    <xf numFmtId="171" fontId="177" fillId="0" borderId="22" xfId="522" applyNumberFormat="1" applyFont="1" applyBorder="1"/>
    <xf numFmtId="0" fontId="133" fillId="0" borderId="22" xfId="660" applyFont="1" applyBorder="1"/>
    <xf numFmtId="0" fontId="177" fillId="0" borderId="10" xfId="660" applyFont="1" applyBorder="1"/>
    <xf numFmtId="173" fontId="173" fillId="0" borderId="10" xfId="660" applyNumberFormat="1" applyFont="1" applyBorder="1"/>
    <xf numFmtId="171" fontId="177" fillId="0" borderId="10" xfId="522" applyNumberFormat="1" applyFont="1" applyFill="1" applyBorder="1"/>
    <xf numFmtId="171" fontId="173" fillId="0" borderId="10" xfId="522" applyNumberFormat="1" applyFont="1" applyFill="1" applyBorder="1"/>
    <xf numFmtId="0" fontId="133" fillId="0" borderId="10" xfId="660" applyFont="1" applyBorder="1"/>
    <xf numFmtId="171" fontId="133" fillId="0" borderId="10" xfId="536" applyNumberFormat="1" applyFont="1" applyFill="1" applyBorder="1"/>
    <xf numFmtId="171" fontId="133" fillId="0" borderId="10" xfId="522" applyNumberFormat="1" applyFont="1" applyFill="1" applyBorder="1"/>
    <xf numFmtId="0" fontId="177" fillId="0" borderId="37" xfId="660" applyFont="1" applyBorder="1"/>
    <xf numFmtId="0" fontId="190" fillId="0" borderId="0" xfId="660" applyFont="1"/>
    <xf numFmtId="173" fontId="133" fillId="3" borderId="11" xfId="522" applyNumberFormat="1" applyFont="1" applyFill="1" applyBorder="1" applyAlignment="1"/>
    <xf numFmtId="171" fontId="133" fillId="0" borderId="11" xfId="522" applyNumberFormat="1" applyFont="1" applyFill="1" applyBorder="1" applyAlignment="1"/>
    <xf numFmtId="173" fontId="133" fillId="0" borderId="8" xfId="522" applyNumberFormat="1" applyFont="1" applyBorder="1" applyAlignment="1">
      <alignment horizontal="center" vertical="center"/>
    </xf>
    <xf numFmtId="0" fontId="133" fillId="0" borderId="34" xfId="660" applyFont="1" applyBorder="1"/>
    <xf numFmtId="171" fontId="177" fillId="0" borderId="34" xfId="522" applyNumberFormat="1" applyFont="1" applyBorder="1"/>
    <xf numFmtId="171" fontId="133" fillId="0" borderId="10" xfId="536" applyNumberFormat="1" applyFont="1" applyBorder="1"/>
    <xf numFmtId="173" fontId="177" fillId="0" borderId="10" xfId="522" applyNumberFormat="1" applyFont="1" applyBorder="1"/>
    <xf numFmtId="0" fontId="177" fillId="0" borderId="38" xfId="660" applyFont="1" applyBorder="1"/>
    <xf numFmtId="171" fontId="190" fillId="0" borderId="0" xfId="522" applyNumberFormat="1" applyFont="1" applyBorder="1"/>
    <xf numFmtId="171" fontId="194" fillId="0" borderId="0" xfId="522" applyNumberFormat="1" applyFont="1" applyBorder="1"/>
    <xf numFmtId="0" fontId="133" fillId="3" borderId="0" xfId="0" applyFont="1" applyFill="1"/>
    <xf numFmtId="0" fontId="177" fillId="0" borderId="11" xfId="0" applyFont="1" applyBorder="1"/>
    <xf numFmtId="171" fontId="177" fillId="0" borderId="11" xfId="522" applyNumberFormat="1" applyFont="1" applyBorder="1"/>
    <xf numFmtId="41" fontId="133" fillId="0" borderId="38" xfId="537" applyNumberFormat="1" applyFont="1" applyBorder="1" applyAlignment="1">
      <alignment horizontal="right"/>
    </xf>
    <xf numFmtId="0" fontId="173" fillId="0" borderId="10" xfId="660" applyFont="1" applyBorder="1"/>
    <xf numFmtId="41" fontId="133" fillId="0" borderId="10" xfId="537" applyNumberFormat="1" applyFont="1" applyFill="1" applyBorder="1"/>
    <xf numFmtId="41" fontId="177" fillId="0" borderId="10" xfId="542" applyNumberFormat="1" applyFont="1" applyBorder="1"/>
    <xf numFmtId="0" fontId="177" fillId="0" borderId="0" xfId="660" applyFont="1"/>
    <xf numFmtId="0" fontId="177" fillId="0" borderId="8" xfId="660" applyFont="1" applyBorder="1"/>
    <xf numFmtId="171" fontId="181" fillId="0" borderId="22" xfId="522" applyNumberFormat="1" applyFont="1" applyBorder="1"/>
    <xf numFmtId="0" fontId="133" fillId="0" borderId="0" xfId="660" applyFont="1"/>
    <xf numFmtId="171" fontId="195" fillId="0" borderId="10" xfId="522" applyNumberFormat="1" applyFont="1" applyBorder="1"/>
    <xf numFmtId="171" fontId="182" fillId="0" borderId="10" xfId="522" applyNumberFormat="1" applyFont="1" applyBorder="1"/>
    <xf numFmtId="164" fontId="177" fillId="0" borderId="0" xfId="660" applyNumberFormat="1" applyFont="1"/>
    <xf numFmtId="171" fontId="178" fillId="0" borderId="10" xfId="522" applyNumberFormat="1" applyFont="1" applyBorder="1"/>
    <xf numFmtId="0" fontId="173" fillId="0" borderId="0" xfId="660" applyFont="1"/>
    <xf numFmtId="171" fontId="190" fillId="0" borderId="0" xfId="522" quotePrefix="1" applyNumberFormat="1" applyFont="1" applyFill="1"/>
    <xf numFmtId="173" fontId="177" fillId="0" borderId="0" xfId="522" applyNumberFormat="1" applyFont="1"/>
    <xf numFmtId="171" fontId="133" fillId="0" borderId="52" xfId="536" applyNumberFormat="1" applyFont="1" applyBorder="1"/>
    <xf numFmtId="171" fontId="177" fillId="0" borderId="52" xfId="522" applyNumberFormat="1" applyFont="1" applyBorder="1"/>
    <xf numFmtId="41" fontId="133" fillId="0" borderId="10" xfId="537" applyNumberFormat="1" applyFont="1" applyBorder="1"/>
    <xf numFmtId="173" fontId="177" fillId="0" borderId="10" xfId="542" applyNumberFormat="1" applyFont="1" applyBorder="1"/>
    <xf numFmtId="173" fontId="133" fillId="0" borderId="0" xfId="542" applyNumberFormat="1" applyFont="1" applyBorder="1"/>
    <xf numFmtId="173" fontId="177" fillId="0" borderId="0" xfId="542" applyNumberFormat="1" applyFont="1" applyBorder="1"/>
    <xf numFmtId="49" fontId="133" fillId="0" borderId="10" xfId="542" applyNumberFormat="1" applyFont="1" applyBorder="1" applyAlignment="1">
      <alignment horizontal="left"/>
    </xf>
    <xf numFmtId="49" fontId="133" fillId="0" borderId="10" xfId="542" applyNumberFormat="1" applyFont="1" applyBorder="1" applyAlignment="1">
      <alignment horizontal="center"/>
    </xf>
    <xf numFmtId="173" fontId="177" fillId="0" borderId="10" xfId="542" applyNumberFormat="1" applyFont="1" applyFill="1" applyBorder="1"/>
    <xf numFmtId="171" fontId="177" fillId="0" borderId="10" xfId="537" applyNumberFormat="1" applyFont="1" applyFill="1" applyBorder="1"/>
    <xf numFmtId="173" fontId="177" fillId="0" borderId="10" xfId="542" quotePrefix="1" applyNumberFormat="1" applyFont="1" applyBorder="1"/>
    <xf numFmtId="171" fontId="177" fillId="0" borderId="10" xfId="537" applyNumberFormat="1" applyFont="1" applyBorder="1"/>
    <xf numFmtId="171" fontId="179" fillId="0" borderId="0" xfId="522" applyNumberFormat="1" applyFont="1" applyBorder="1"/>
    <xf numFmtId="171" fontId="196" fillId="0" borderId="10" xfId="522" applyNumberFormat="1" applyFont="1" applyFill="1" applyBorder="1"/>
    <xf numFmtId="173" fontId="133" fillId="0" borderId="10" xfId="542" applyNumberFormat="1" applyFont="1" applyFill="1" applyBorder="1"/>
    <xf numFmtId="173" fontId="177" fillId="0" borderId="36" xfId="542" applyNumberFormat="1" applyFont="1" applyFill="1" applyBorder="1"/>
    <xf numFmtId="171" fontId="179" fillId="0" borderId="0" xfId="522" quotePrefix="1" applyNumberFormat="1" applyFont="1" applyBorder="1"/>
    <xf numFmtId="173" fontId="177" fillId="0" borderId="0" xfId="542" applyNumberFormat="1" applyFont="1" applyFill="1" applyBorder="1"/>
    <xf numFmtId="173" fontId="177" fillId="0" borderId="0" xfId="542" applyNumberFormat="1" applyFont="1" applyFill="1"/>
    <xf numFmtId="173" fontId="177" fillId="0" borderId="0" xfId="542" applyNumberFormat="1" applyFont="1"/>
    <xf numFmtId="43" fontId="197" fillId="0" borderId="11" xfId="522" applyFont="1" applyFill="1" applyBorder="1" applyAlignment="1"/>
    <xf numFmtId="173" fontId="133" fillId="0" borderId="0" xfId="542" applyNumberFormat="1" applyFont="1" applyFill="1" applyBorder="1"/>
    <xf numFmtId="173" fontId="133" fillId="0" borderId="0" xfId="542" applyNumberFormat="1" applyFont="1"/>
    <xf numFmtId="173" fontId="198" fillId="0" borderId="22" xfId="542" applyNumberFormat="1" applyFont="1" applyBorder="1" applyAlignment="1">
      <alignment horizontal="center" vertical="center"/>
    </xf>
    <xf numFmtId="173" fontId="198" fillId="0" borderId="0" xfId="542" applyNumberFormat="1" applyFont="1" applyAlignment="1">
      <alignment horizontal="center" vertical="center"/>
    </xf>
    <xf numFmtId="49" fontId="133" fillId="0" borderId="10" xfId="542" applyNumberFormat="1" applyFont="1" applyBorder="1" applyAlignment="1">
      <alignment horizontal="center" wrapText="1"/>
    </xf>
    <xf numFmtId="171" fontId="133" fillId="0" borderId="10" xfId="522" applyNumberFormat="1" applyFont="1" applyBorder="1" applyAlignment="1">
      <alignment wrapText="1"/>
    </xf>
    <xf numFmtId="49" fontId="133" fillId="0" borderId="10" xfId="542" applyNumberFormat="1" applyFont="1" applyFill="1" applyBorder="1" applyAlignment="1">
      <alignment horizontal="center" wrapText="1"/>
    </xf>
    <xf numFmtId="171" fontId="133" fillId="0" borderId="10" xfId="522" applyNumberFormat="1" applyFont="1" applyBorder="1" applyAlignment="1">
      <alignment horizontal="center" wrapText="1"/>
    </xf>
    <xf numFmtId="49" fontId="133" fillId="0" borderId="34" xfId="542" applyNumberFormat="1" applyFont="1" applyFill="1" applyBorder="1" applyAlignment="1">
      <alignment horizontal="center" wrapText="1"/>
    </xf>
    <xf numFmtId="49" fontId="177" fillId="0" borderId="0" xfId="542" applyNumberFormat="1" applyFont="1" applyAlignment="1">
      <alignment horizontal="center"/>
    </xf>
    <xf numFmtId="173" fontId="177" fillId="0" borderId="10" xfId="522" applyNumberFormat="1" applyFont="1" applyFill="1" applyBorder="1"/>
    <xf numFmtId="171" fontId="177" fillId="0" borderId="10" xfId="534" applyNumberFormat="1" applyFont="1" applyFill="1" applyBorder="1"/>
    <xf numFmtId="171" fontId="177" fillId="0" borderId="36" xfId="522" applyNumberFormat="1" applyFont="1" applyFill="1" applyBorder="1"/>
    <xf numFmtId="173" fontId="196" fillId="0" borderId="0" xfId="542" applyNumberFormat="1" applyFont="1" applyFill="1"/>
    <xf numFmtId="173" fontId="182" fillId="0" borderId="0" xfId="542" applyNumberFormat="1" applyFont="1" applyFill="1"/>
    <xf numFmtId="171" fontId="179" fillId="0" borderId="0" xfId="522" quotePrefix="1" applyNumberFormat="1" applyFont="1" applyFill="1" applyBorder="1"/>
    <xf numFmtId="171" fontId="180" fillId="0" borderId="0" xfId="522" applyNumberFormat="1" applyFont="1"/>
    <xf numFmtId="171" fontId="177" fillId="0" borderId="0" xfId="522" applyNumberFormat="1" applyFont="1" applyFill="1" applyBorder="1"/>
    <xf numFmtId="173" fontId="133" fillId="0" borderId="34" xfId="542" applyNumberFormat="1" applyFont="1" applyBorder="1" applyAlignment="1">
      <alignment horizontal="center" vertical="center"/>
    </xf>
    <xf numFmtId="173" fontId="133" fillId="0" borderId="34" xfId="542" applyNumberFormat="1" applyFont="1" applyBorder="1" applyAlignment="1">
      <alignment horizontal="center" vertical="center" wrapText="1"/>
    </xf>
    <xf numFmtId="171" fontId="133" fillId="0" borderId="34" xfId="522" applyNumberFormat="1" applyFont="1" applyBorder="1" applyAlignment="1">
      <alignment horizontal="center" vertical="center" wrapText="1"/>
    </xf>
    <xf numFmtId="173" fontId="133" fillId="0" borderId="34" xfId="542" applyNumberFormat="1" applyFont="1" applyFill="1" applyBorder="1" applyAlignment="1">
      <alignment horizontal="center" vertical="center" wrapText="1"/>
    </xf>
    <xf numFmtId="173" fontId="133" fillId="0" borderId="8" xfId="542" applyNumberFormat="1" applyFont="1" applyFill="1" applyBorder="1" applyAlignment="1">
      <alignment horizontal="center" vertical="center" wrapText="1"/>
    </xf>
    <xf numFmtId="0" fontId="199" fillId="0" borderId="39" xfId="0" applyFont="1" applyBorder="1" applyAlignment="1">
      <alignment horizontal="center" vertical="center"/>
    </xf>
    <xf numFmtId="0" fontId="199" fillId="0" borderId="40" xfId="0" applyFont="1" applyBorder="1" applyAlignment="1">
      <alignment horizontal="center" vertical="center"/>
    </xf>
    <xf numFmtId="0" fontId="199" fillId="0" borderId="40" xfId="0" applyFont="1" applyBorder="1" applyAlignment="1">
      <alignment horizontal="center" vertical="center" wrapText="1"/>
    </xf>
    <xf numFmtId="0" fontId="199" fillId="0" borderId="41" xfId="0" applyFont="1" applyBorder="1" applyAlignment="1">
      <alignment horizontal="center" vertical="center"/>
    </xf>
    <xf numFmtId="0" fontId="32" fillId="0" borderId="0" xfId="0" applyFont="1"/>
    <xf numFmtId="0" fontId="32" fillId="0" borderId="42" xfId="0" applyFont="1" applyBorder="1"/>
    <xf numFmtId="171" fontId="32" fillId="0" borderId="42" xfId="0" applyNumberFormat="1" applyFont="1" applyBorder="1"/>
    <xf numFmtId="170" fontId="32" fillId="0" borderId="43" xfId="678" applyNumberFormat="1" applyFont="1" applyBorder="1"/>
    <xf numFmtId="10" fontId="32" fillId="0" borderId="45" xfId="0" applyNumberFormat="1" applyFont="1" applyBorder="1"/>
    <xf numFmtId="0" fontId="32" fillId="0" borderId="44" xfId="0" applyFont="1" applyBorder="1" applyAlignment="1">
      <alignment horizontal="center"/>
    </xf>
    <xf numFmtId="0" fontId="197" fillId="0" borderId="43" xfId="0" applyFont="1" applyBorder="1"/>
    <xf numFmtId="3" fontId="32" fillId="0" borderId="43" xfId="0" applyNumberFormat="1" applyFont="1" applyBorder="1"/>
    <xf numFmtId="10" fontId="32" fillId="0" borderId="43" xfId="0" applyNumberFormat="1" applyFont="1" applyBorder="1"/>
    <xf numFmtId="0" fontId="32" fillId="0" borderId="43" xfId="0" applyFont="1" applyBorder="1"/>
    <xf numFmtId="3" fontId="32" fillId="0" borderId="0" xfId="0" applyNumberFormat="1" applyFont="1"/>
    <xf numFmtId="3" fontId="32" fillId="0" borderId="42" xfId="0" applyNumberFormat="1" applyFont="1" applyBorder="1"/>
    <xf numFmtId="10" fontId="32" fillId="0" borderId="0" xfId="0" applyNumberFormat="1" applyFont="1"/>
    <xf numFmtId="0" fontId="198" fillId="0" borderId="34" xfId="0" applyFont="1" applyBorder="1" applyAlignment="1">
      <alignment horizontal="left" vertical="center" wrapText="1"/>
    </xf>
    <xf numFmtId="8" fontId="32" fillId="0" borderId="43" xfId="0" applyNumberFormat="1" applyFont="1" applyBorder="1" applyAlignment="1">
      <alignment vertical="center"/>
    </xf>
    <xf numFmtId="10" fontId="32" fillId="0" borderId="43" xfId="678" applyNumberFormat="1" applyFont="1" applyBorder="1" applyAlignment="1">
      <alignment vertical="center"/>
    </xf>
    <xf numFmtId="3" fontId="32" fillId="20" borderId="43" xfId="0" applyNumberFormat="1" applyFont="1" applyFill="1" applyBorder="1" applyAlignment="1">
      <alignment vertical="center"/>
    </xf>
    <xf numFmtId="3" fontId="32" fillId="0" borderId="43" xfId="0" applyNumberFormat="1" applyFont="1" applyBorder="1" applyAlignment="1">
      <alignment vertical="center"/>
    </xf>
    <xf numFmtId="3" fontId="32" fillId="0" borderId="42" xfId="0" applyNumberFormat="1" applyFont="1" applyBorder="1" applyAlignment="1">
      <alignment vertical="center"/>
    </xf>
    <xf numFmtId="10" fontId="32" fillId="20" borderId="45" xfId="678" applyNumberFormat="1" applyFont="1" applyFill="1" applyBorder="1" applyAlignment="1">
      <alignment vertical="center"/>
    </xf>
    <xf numFmtId="0" fontId="32" fillId="0" borderId="46" xfId="0" applyFont="1" applyBorder="1"/>
    <xf numFmtId="0" fontId="32" fillId="0" borderId="47" xfId="0" applyFont="1" applyBorder="1"/>
    <xf numFmtId="0" fontId="32" fillId="0" borderId="48" xfId="0" applyFont="1" applyBorder="1"/>
    <xf numFmtId="171" fontId="200" fillId="0" borderId="0" xfId="534" applyNumberFormat="1" applyFont="1" applyAlignment="1">
      <alignment vertical="center"/>
    </xf>
    <xf numFmtId="261" fontId="195" fillId="0" borderId="0" xfId="534" applyNumberFormat="1" applyFont="1" applyAlignment="1">
      <alignment horizontal="right"/>
    </xf>
    <xf numFmtId="171" fontId="200" fillId="0" borderId="0" xfId="534" applyNumberFormat="1" applyFont="1" applyAlignment="1">
      <alignment horizontal="left"/>
    </xf>
    <xf numFmtId="261" fontId="200" fillId="22" borderId="0" xfId="534" applyNumberFormat="1" applyFont="1" applyFill="1" applyAlignment="1">
      <alignment horizontal="right"/>
    </xf>
    <xf numFmtId="171" fontId="200" fillId="22" borderId="0" xfId="534" applyNumberFormat="1" applyFont="1" applyFill="1"/>
    <xf numFmtId="171" fontId="200" fillId="0" borderId="0" xfId="534" applyNumberFormat="1" applyFont="1"/>
    <xf numFmtId="171" fontId="195" fillId="0" borderId="0" xfId="534" applyNumberFormat="1" applyFont="1"/>
    <xf numFmtId="171" fontId="200" fillId="0" borderId="0" xfId="534" applyNumberFormat="1" applyFont="1" applyFill="1" applyAlignment="1">
      <alignment vertical="center"/>
    </xf>
    <xf numFmtId="171" fontId="195" fillId="0" borderId="0" xfId="534" applyNumberFormat="1" applyFont="1" applyAlignment="1">
      <alignment wrapText="1"/>
    </xf>
    <xf numFmtId="171" fontId="195" fillId="22" borderId="0" xfId="534" applyNumberFormat="1" applyFont="1" applyFill="1"/>
    <xf numFmtId="171" fontId="195" fillId="0" borderId="0" xfId="534" applyNumberFormat="1" applyFont="1" applyFill="1"/>
    <xf numFmtId="0" fontId="177" fillId="0" borderId="10" xfId="0" applyFont="1" applyBorder="1" applyAlignment="1">
      <alignment horizontal="center"/>
    </xf>
    <xf numFmtId="49" fontId="195" fillId="0" borderId="38" xfId="0" applyNumberFormat="1" applyFont="1" applyBorder="1"/>
    <xf numFmtId="0" fontId="179" fillId="0" borderId="0" xfId="0" applyFont="1"/>
    <xf numFmtId="171" fontId="179" fillId="0" borderId="0" xfId="0" applyNumberFormat="1" applyFont="1"/>
    <xf numFmtId="3" fontId="177" fillId="0" borderId="0" xfId="0" applyNumberFormat="1" applyFont="1"/>
    <xf numFmtId="171" fontId="177" fillId="4" borderId="10" xfId="522" applyNumberFormat="1" applyFont="1" applyFill="1" applyBorder="1"/>
    <xf numFmtId="170" fontId="177" fillId="0" borderId="10" xfId="522" applyNumberFormat="1" applyFont="1" applyFill="1" applyBorder="1" applyAlignment="1">
      <alignment horizontal="center"/>
    </xf>
    <xf numFmtId="171" fontId="179" fillId="0" borderId="0" xfId="522" applyNumberFormat="1" applyFont="1"/>
    <xf numFmtId="0" fontId="201" fillId="0" borderId="0" xfId="963" applyFont="1"/>
    <xf numFmtId="0" fontId="202" fillId="0" borderId="0" xfId="963" applyFont="1"/>
    <xf numFmtId="0" fontId="203" fillId="0" borderId="0" xfId="963" applyFont="1" applyAlignment="1">
      <alignment vertical="center"/>
    </xf>
    <xf numFmtId="0" fontId="203" fillId="0" borderId="0" xfId="963" applyFont="1"/>
    <xf numFmtId="0" fontId="133" fillId="0" borderId="0" xfId="963" applyFont="1" applyAlignment="1">
      <alignment vertical="center"/>
    </xf>
    <xf numFmtId="0" fontId="206" fillId="0" borderId="0" xfId="963" applyFont="1"/>
    <xf numFmtId="0" fontId="205" fillId="0" borderId="0" xfId="963" applyFont="1"/>
    <xf numFmtId="0" fontId="207" fillId="0" borderId="0" xfId="963" applyFont="1" applyAlignment="1">
      <alignment vertical="center"/>
    </xf>
    <xf numFmtId="0" fontId="207" fillId="0" borderId="0" xfId="963" applyFont="1"/>
    <xf numFmtId="0" fontId="197" fillId="25" borderId="8" xfId="963" applyFont="1" applyFill="1" applyBorder="1" applyAlignment="1">
      <alignment vertical="center"/>
    </xf>
    <xf numFmtId="0" fontId="32" fillId="25" borderId="8" xfId="963" applyFont="1" applyFill="1" applyBorder="1" applyAlignment="1">
      <alignment horizontal="center" vertical="center"/>
    </xf>
    <xf numFmtId="171" fontId="209" fillId="0" borderId="0" xfId="964" applyNumberFormat="1" applyFont="1"/>
    <xf numFmtId="0" fontId="201" fillId="0" borderId="0" xfId="963" applyFont="1" applyAlignment="1">
      <alignment horizontal="center"/>
    </xf>
    <xf numFmtId="0" fontId="32" fillId="0" borderId="0" xfId="963" applyFont="1" applyAlignment="1">
      <alignment vertical="center"/>
    </xf>
    <xf numFmtId="171" fontId="201" fillId="0" borderId="0" xfId="963" applyNumberFormat="1" applyFont="1"/>
    <xf numFmtId="0" fontId="133" fillId="0" borderId="22" xfId="660" applyFont="1" applyBorder="1" applyAlignment="1">
      <alignment horizontal="center" vertical="center" wrapText="1"/>
    </xf>
    <xf numFmtId="171" fontId="133" fillId="0" borderId="22" xfId="522" applyNumberFormat="1" applyFont="1" applyFill="1" applyBorder="1" applyAlignment="1">
      <alignment horizontal="center" vertical="center" wrapText="1"/>
    </xf>
    <xf numFmtId="49" fontId="177" fillId="0" borderId="10" xfId="660" applyNumberFormat="1" applyFont="1" applyBorder="1" applyAlignment="1">
      <alignment horizontal="center" vertical="center"/>
    </xf>
    <xf numFmtId="0" fontId="177" fillId="0" borderId="10" xfId="660" applyFont="1" applyBorder="1" applyAlignment="1">
      <alignment vertical="center"/>
    </xf>
    <xf numFmtId="0" fontId="173" fillId="0" borderId="10" xfId="0" applyFont="1" applyBorder="1" applyAlignment="1">
      <alignment horizontal="center" vertical="center"/>
    </xf>
    <xf numFmtId="0" fontId="173" fillId="0" borderId="10" xfId="660" applyFont="1" applyBorder="1" applyAlignment="1">
      <alignment vertical="center"/>
    </xf>
    <xf numFmtId="49" fontId="173" fillId="0" borderId="10" xfId="660" applyNumberFormat="1" applyFont="1" applyBorder="1" applyAlignment="1">
      <alignment horizontal="center" vertical="center"/>
    </xf>
    <xf numFmtId="171" fontId="173" fillId="0" borderId="10" xfId="522" applyNumberFormat="1" applyFont="1" applyBorder="1" applyAlignment="1">
      <alignment horizontal="right" vertical="center"/>
    </xf>
    <xf numFmtId="49" fontId="177" fillId="0" borderId="10" xfId="660" applyNumberFormat="1" applyFont="1" applyBorder="1" applyAlignment="1">
      <alignment vertical="center"/>
    </xf>
    <xf numFmtId="171" fontId="177" fillId="0" borderId="10" xfId="522" applyNumberFormat="1" applyFont="1" applyBorder="1" applyAlignment="1">
      <alignment horizontal="right" vertical="center"/>
    </xf>
    <xf numFmtId="0" fontId="133" fillId="0" borderId="10" xfId="660" applyFont="1" applyBorder="1" applyAlignment="1">
      <alignment horizontal="center" vertical="center"/>
    </xf>
    <xf numFmtId="49" fontId="133" fillId="0" borderId="10" xfId="660" applyNumberFormat="1" applyFont="1" applyBorder="1" applyAlignment="1">
      <alignment vertical="center"/>
    </xf>
    <xf numFmtId="171" fontId="133" fillId="0" borderId="10" xfId="522" applyNumberFormat="1" applyFont="1" applyBorder="1" applyAlignment="1">
      <alignment horizontal="center" vertical="center"/>
    </xf>
    <xf numFmtId="0" fontId="177" fillId="0" borderId="10" xfId="660" applyFont="1" applyBorder="1" applyAlignment="1">
      <alignment horizontal="center" vertical="center"/>
    </xf>
    <xf numFmtId="41" fontId="177" fillId="4" borderId="10" xfId="0" applyNumberFormat="1" applyFont="1" applyFill="1" applyBorder="1"/>
    <xf numFmtId="0" fontId="173" fillId="0" borderId="10" xfId="0" applyFont="1" applyBorder="1" applyAlignment="1">
      <alignment vertical="center"/>
    </xf>
    <xf numFmtId="41" fontId="173" fillId="0" borderId="10" xfId="660" applyNumberFormat="1" applyFont="1" applyBorder="1" applyAlignment="1">
      <alignment horizontal="right" vertical="center"/>
    </xf>
    <xf numFmtId="49" fontId="133" fillId="0" borderId="10" xfId="660" applyNumberFormat="1" applyFont="1" applyBorder="1" applyAlignment="1">
      <alignment vertical="center" wrapText="1"/>
    </xf>
    <xf numFmtId="49" fontId="173" fillId="0" borderId="10" xfId="660" applyNumberFormat="1" applyFont="1" applyBorder="1" applyAlignment="1">
      <alignment vertical="center"/>
    </xf>
    <xf numFmtId="49" fontId="185" fillId="0" borderId="10" xfId="660" applyNumberFormat="1" applyFont="1" applyBorder="1" applyAlignment="1">
      <alignment horizontal="center" vertical="center"/>
    </xf>
    <xf numFmtId="0" fontId="173" fillId="0" borderId="10" xfId="660" applyFont="1" applyBorder="1" applyAlignment="1">
      <alignment horizontal="center" vertical="center"/>
    </xf>
    <xf numFmtId="41" fontId="173" fillId="4" borderId="10" xfId="0" applyNumberFormat="1" applyFont="1" applyFill="1" applyBorder="1"/>
    <xf numFmtId="171" fontId="133" fillId="4" borderId="10" xfId="522" applyNumberFormat="1" applyFont="1" applyFill="1" applyBorder="1"/>
    <xf numFmtId="41" fontId="133" fillId="4" borderId="10" xfId="0" applyNumberFormat="1" applyFont="1" applyFill="1" applyBorder="1"/>
    <xf numFmtId="171" fontId="177" fillId="4" borderId="10" xfId="522" applyNumberFormat="1" applyFont="1" applyFill="1" applyBorder="1" applyAlignment="1">
      <alignment horizontal="right" vertical="center"/>
    </xf>
    <xf numFmtId="171" fontId="133" fillId="4" borderId="10" xfId="522" applyNumberFormat="1" applyFont="1" applyFill="1" applyBorder="1" applyAlignment="1">
      <alignment horizontal="center" vertical="center"/>
    </xf>
    <xf numFmtId="41" fontId="177" fillId="4" borderId="10" xfId="660" applyNumberFormat="1" applyFont="1" applyFill="1" applyBorder="1" applyAlignment="1">
      <alignment horizontal="right" vertical="center"/>
    </xf>
    <xf numFmtId="171" fontId="133" fillId="4" borderId="10" xfId="522" applyNumberFormat="1" applyFont="1" applyFill="1" applyBorder="1" applyAlignment="1">
      <alignment horizontal="right" vertical="center"/>
    </xf>
    <xf numFmtId="171" fontId="133" fillId="0" borderId="10" xfId="522" applyNumberFormat="1" applyFont="1" applyBorder="1" applyAlignment="1">
      <alignment horizontal="right" vertical="center"/>
    </xf>
    <xf numFmtId="171" fontId="133" fillId="0" borderId="10" xfId="522" applyNumberFormat="1" applyFont="1" applyFill="1" applyBorder="1" applyAlignment="1">
      <alignment vertical="center"/>
    </xf>
    <xf numFmtId="171" fontId="177" fillId="0" borderId="10" xfId="522" applyNumberFormat="1" applyFont="1" applyFill="1" applyBorder="1" applyAlignment="1">
      <alignment vertical="center"/>
    </xf>
    <xf numFmtId="0" fontId="177" fillId="0" borderId="37" xfId="660" applyFont="1" applyBorder="1" applyAlignment="1">
      <alignment horizontal="center" vertical="center"/>
    </xf>
    <xf numFmtId="49" fontId="177" fillId="0" borderId="37" xfId="660" applyNumberFormat="1" applyFont="1" applyBorder="1" applyAlignment="1">
      <alignment vertical="center"/>
    </xf>
    <xf numFmtId="0" fontId="177" fillId="0" borderId="37" xfId="660" applyFont="1" applyBorder="1" applyAlignment="1">
      <alignment vertical="center"/>
    </xf>
    <xf numFmtId="171" fontId="177" fillId="0" borderId="37" xfId="522" applyNumberFormat="1" applyFont="1" applyFill="1" applyBorder="1" applyAlignment="1">
      <alignment vertical="center"/>
    </xf>
    <xf numFmtId="171" fontId="189" fillId="0" borderId="0" xfId="0" applyNumberFormat="1" applyFont="1"/>
    <xf numFmtId="171" fontId="188" fillId="0" borderId="0" xfId="522" applyNumberFormat="1" applyFont="1" applyFill="1" applyAlignment="1">
      <alignment vertical="center"/>
    </xf>
    <xf numFmtId="171" fontId="189" fillId="0" borderId="0" xfId="660" applyNumberFormat="1" applyFont="1"/>
    <xf numFmtId="0" fontId="188" fillId="0" borderId="0" xfId="660" applyFont="1"/>
    <xf numFmtId="164" fontId="188" fillId="0" borderId="0" xfId="0" applyNumberFormat="1" applyFont="1"/>
    <xf numFmtId="0" fontId="210" fillId="0" borderId="0" xfId="660" applyFont="1"/>
    <xf numFmtId="171" fontId="188" fillId="0" borderId="0" xfId="660" applyNumberFormat="1" applyFont="1"/>
    <xf numFmtId="173" fontId="210" fillId="0" borderId="0" xfId="660" applyNumberFormat="1" applyFont="1"/>
    <xf numFmtId="171" fontId="210" fillId="0" borderId="0" xfId="522" applyNumberFormat="1" applyFont="1"/>
    <xf numFmtId="173" fontId="188" fillId="0" borderId="0" xfId="522" applyNumberFormat="1" applyFont="1"/>
    <xf numFmtId="41" fontId="210" fillId="0" borderId="0" xfId="660" applyNumberFormat="1" applyFont="1"/>
    <xf numFmtId="171" fontId="188" fillId="0" borderId="0" xfId="522" applyNumberFormat="1" applyFont="1"/>
    <xf numFmtId="173" fontId="189" fillId="0" borderId="0" xfId="522" applyNumberFormat="1" applyFont="1"/>
    <xf numFmtId="173" fontId="133" fillId="0" borderId="0" xfId="522" applyNumberFormat="1" applyFont="1"/>
    <xf numFmtId="0" fontId="133" fillId="0" borderId="38" xfId="660" applyFont="1" applyBorder="1"/>
    <xf numFmtId="173" fontId="133" fillId="0" borderId="0" xfId="542" applyNumberFormat="1" applyFont="1" applyFill="1"/>
    <xf numFmtId="171" fontId="133" fillId="0" borderId="37" xfId="522" applyNumberFormat="1" applyFont="1" applyFill="1" applyBorder="1"/>
    <xf numFmtId="171" fontId="211" fillId="0" borderId="0" xfId="522" applyNumberFormat="1" applyFont="1"/>
    <xf numFmtId="43" fontId="191" fillId="0" borderId="32" xfId="522" quotePrefix="1" applyFont="1" applyFill="1" applyBorder="1"/>
    <xf numFmtId="171" fontId="177" fillId="0" borderId="34" xfId="522" applyNumberFormat="1" applyFont="1" applyFill="1" applyBorder="1"/>
    <xf numFmtId="43" fontId="181" fillId="0" borderId="0" xfId="522" applyFont="1" applyFill="1" applyBorder="1" applyAlignment="1">
      <alignment horizontal="right"/>
    </xf>
    <xf numFmtId="0" fontId="4" fillId="0" borderId="0" xfId="968"/>
    <xf numFmtId="0" fontId="88" fillId="0" borderId="0" xfId="968" applyFont="1"/>
    <xf numFmtId="0" fontId="100" fillId="0" borderId="0" xfId="968" applyFont="1"/>
    <xf numFmtId="0" fontId="213" fillId="26" borderId="0" xfId="968" applyFont="1" applyFill="1" applyAlignment="1">
      <alignment horizontal="center" vertical="center" wrapText="1"/>
    </xf>
    <xf numFmtId="0" fontId="214" fillId="0" borderId="0" xfId="968" applyFont="1" applyAlignment="1">
      <alignment horizontal="center" vertical="center"/>
    </xf>
    <xf numFmtId="0" fontId="212" fillId="0" borderId="0" xfId="968" applyFont="1" applyAlignment="1">
      <alignment horizontal="left" vertical="center" wrapText="1"/>
    </xf>
    <xf numFmtId="0" fontId="94" fillId="0" borderId="0" xfId="969" applyFont="1" applyAlignment="1">
      <alignment horizontal="left" vertical="center"/>
    </xf>
    <xf numFmtId="0" fontId="94" fillId="0" borderId="0" xfId="969" applyFont="1" applyAlignment="1">
      <alignment horizontal="left" vertical="center" wrapText="1"/>
    </xf>
    <xf numFmtId="0" fontId="212" fillId="27" borderId="0" xfId="968" applyFont="1" applyFill="1" applyAlignment="1">
      <alignment horizontal="left" vertical="center" wrapText="1"/>
    </xf>
    <xf numFmtId="0" fontId="94" fillId="27" borderId="0" xfId="969" applyFont="1" applyFill="1" applyAlignment="1">
      <alignment horizontal="left" vertical="center" wrapText="1"/>
    </xf>
    <xf numFmtId="0" fontId="218" fillId="21" borderId="0" xfId="968" applyFont="1" applyFill="1"/>
    <xf numFmtId="0" fontId="27" fillId="21" borderId="0" xfId="968" applyFont="1" applyFill="1"/>
    <xf numFmtId="171" fontId="183" fillId="9" borderId="0" xfId="522" applyNumberFormat="1" applyFont="1" applyFill="1" applyBorder="1" applyAlignment="1">
      <alignment horizontal="center" vertical="center"/>
    </xf>
    <xf numFmtId="0" fontId="27" fillId="0" borderId="0" xfId="968" applyFont="1"/>
    <xf numFmtId="0" fontId="27" fillId="0" borderId="55" xfId="968" applyFont="1" applyBorder="1"/>
    <xf numFmtId="0" fontId="27" fillId="0" borderId="56" xfId="968" applyFont="1" applyBorder="1"/>
    <xf numFmtId="0" fontId="183" fillId="0" borderId="0" xfId="968" applyFont="1"/>
    <xf numFmtId="171" fontId="27" fillId="0" borderId="0" xfId="522" applyNumberFormat="1" applyFont="1"/>
    <xf numFmtId="0" fontId="218" fillId="20" borderId="0" xfId="968" applyFont="1" applyFill="1"/>
    <xf numFmtId="0" fontId="27" fillId="20" borderId="0" xfId="968" applyFont="1" applyFill="1"/>
    <xf numFmtId="171" fontId="27" fillId="20" borderId="0" xfId="522" applyNumberFormat="1" applyFont="1" applyFill="1"/>
    <xf numFmtId="0" fontId="219" fillId="0" borderId="0" xfId="968" applyFont="1" applyAlignment="1">
      <alignment vertical="center"/>
    </xf>
    <xf numFmtId="0" fontId="183" fillId="0" borderId="0" xfId="968" applyFont="1" applyAlignment="1">
      <alignment horizontal="center"/>
    </xf>
    <xf numFmtId="171" fontId="183" fillId="0" borderId="0" xfId="522" applyNumberFormat="1" applyFont="1" applyAlignment="1">
      <alignment horizontal="center"/>
    </xf>
    <xf numFmtId="0" fontId="183" fillId="0" borderId="8" xfId="968" applyFont="1" applyBorder="1"/>
    <xf numFmtId="0" fontId="27" fillId="0" borderId="8" xfId="968" applyFont="1" applyBorder="1"/>
    <xf numFmtId="171" fontId="183" fillId="0" borderId="8" xfId="522" applyNumberFormat="1" applyFont="1" applyBorder="1" applyAlignment="1">
      <alignment horizontal="center"/>
    </xf>
    <xf numFmtId="0" fontId="220" fillId="0" borderId="0" xfId="968" applyFont="1"/>
    <xf numFmtId="171" fontId="27" fillId="0" borderId="19" xfId="522" applyNumberFormat="1" applyFont="1" applyBorder="1"/>
    <xf numFmtId="41" fontId="27" fillId="0" borderId="10" xfId="968" applyNumberFormat="1" applyFont="1" applyBorder="1"/>
    <xf numFmtId="171" fontId="27" fillId="0" borderId="10" xfId="522" applyNumberFormat="1" applyFont="1" applyFill="1" applyBorder="1"/>
    <xf numFmtId="171" fontId="27" fillId="0" borderId="0" xfId="522" applyNumberFormat="1" applyFont="1" applyFill="1"/>
    <xf numFmtId="171" fontId="27" fillId="0" borderId="36" xfId="522" applyNumberFormat="1" applyFont="1" applyFill="1" applyBorder="1"/>
    <xf numFmtId="0" fontId="27" fillId="0" borderId="11" xfId="968" applyFont="1" applyBorder="1"/>
    <xf numFmtId="0" fontId="27" fillId="0" borderId="61" xfId="968" applyFont="1" applyBorder="1"/>
    <xf numFmtId="171" fontId="27" fillId="0" borderId="37" xfId="522" applyNumberFormat="1" applyFont="1" applyFill="1" applyBorder="1"/>
    <xf numFmtId="171" fontId="183" fillId="0" borderId="0" xfId="522" applyNumberFormat="1" applyFont="1"/>
    <xf numFmtId="0" fontId="221" fillId="0" borderId="0" xfId="968" applyFont="1"/>
    <xf numFmtId="171" fontId="221" fillId="0" borderId="0" xfId="522" applyNumberFormat="1" applyFont="1"/>
    <xf numFmtId="41" fontId="221" fillId="0" borderId="0" xfId="968" applyNumberFormat="1" applyFont="1"/>
    <xf numFmtId="0" fontId="183" fillId="0" borderId="8" xfId="968" applyFont="1" applyBorder="1" applyAlignment="1">
      <alignment horizontal="left" vertical="center"/>
    </xf>
    <xf numFmtId="0" fontId="27" fillId="0" borderId="8" xfId="968" applyFont="1" applyBorder="1" applyAlignment="1">
      <alignment horizontal="center" vertical="center"/>
    </xf>
    <xf numFmtId="171" fontId="183" fillId="0" borderId="8" xfId="522" applyNumberFormat="1" applyFont="1" applyBorder="1" applyAlignment="1">
      <alignment horizontal="center" vertical="center" wrapText="1"/>
    </xf>
    <xf numFmtId="171" fontId="183" fillId="0" borderId="8" xfId="522" applyNumberFormat="1" applyFont="1" applyBorder="1" applyAlignment="1">
      <alignment horizontal="center" vertical="center"/>
    </xf>
    <xf numFmtId="0" fontId="27" fillId="0" borderId="0" xfId="968" applyFont="1" applyAlignment="1">
      <alignment horizontal="center" vertical="center"/>
    </xf>
    <xf numFmtId="0" fontId="27" fillId="0" borderId="22" xfId="968" applyFont="1" applyBorder="1"/>
    <xf numFmtId="171" fontId="27" fillId="0" borderId="22" xfId="522" applyNumberFormat="1" applyFont="1" applyFill="1" applyBorder="1"/>
    <xf numFmtId="0" fontId="27" fillId="0" borderId="38" xfId="968" applyFont="1" applyBorder="1"/>
    <xf numFmtId="41" fontId="27" fillId="0" borderId="0" xfId="968" applyNumberFormat="1" applyFont="1"/>
    <xf numFmtId="0" fontId="27" fillId="0" borderId="58" xfId="968" applyFont="1" applyBorder="1"/>
    <xf numFmtId="41" fontId="183" fillId="0" borderId="0" xfId="968" applyNumberFormat="1" applyFont="1"/>
    <xf numFmtId="0" fontId="183" fillId="27" borderId="0" xfId="968" applyFont="1" applyFill="1"/>
    <xf numFmtId="171" fontId="183" fillId="9" borderId="64" xfId="522" applyNumberFormat="1" applyFont="1" applyFill="1" applyBorder="1" applyAlignment="1">
      <alignment horizontal="center" vertical="center"/>
    </xf>
    <xf numFmtId="0" fontId="183" fillId="0" borderId="59" xfId="968" applyFont="1" applyBorder="1"/>
    <xf numFmtId="171" fontId="183" fillId="0" borderId="34" xfId="522" applyNumberFormat="1" applyFont="1" applyBorder="1"/>
    <xf numFmtId="171" fontId="183" fillId="0" borderId="22" xfId="522" applyNumberFormat="1" applyFont="1" applyBorder="1"/>
    <xf numFmtId="0" fontId="27" fillId="0" borderId="10" xfId="968" applyFont="1" applyBorder="1"/>
    <xf numFmtId="171" fontId="27" fillId="0" borderId="10" xfId="522" applyNumberFormat="1" applyFont="1" applyBorder="1"/>
    <xf numFmtId="0" fontId="220" fillId="0" borderId="38" xfId="968" applyFont="1" applyBorder="1"/>
    <xf numFmtId="0" fontId="27" fillId="0" borderId="57" xfId="968" applyFont="1" applyBorder="1"/>
    <xf numFmtId="171" fontId="221" fillId="27" borderId="0" xfId="522" applyNumberFormat="1" applyFont="1" applyFill="1"/>
    <xf numFmtId="171" fontId="221" fillId="0" borderId="0" xfId="522" applyNumberFormat="1" applyFont="1" applyFill="1"/>
    <xf numFmtId="0" fontId="27" fillId="0" borderId="60" xfId="968" applyFont="1" applyBorder="1"/>
    <xf numFmtId="0" fontId="27" fillId="28" borderId="52" xfId="968" applyFont="1" applyFill="1" applyBorder="1"/>
    <xf numFmtId="171" fontId="219" fillId="27" borderId="0" xfId="522" applyNumberFormat="1" applyFont="1" applyFill="1"/>
    <xf numFmtId="171" fontId="219" fillId="0" borderId="0" xfId="522" applyNumberFormat="1" applyFont="1" applyFill="1"/>
    <xf numFmtId="171" fontId="27" fillId="0" borderId="0" xfId="522" applyNumberFormat="1" applyFont="1" applyAlignment="1">
      <alignment horizontal="center"/>
    </xf>
    <xf numFmtId="0" fontId="222" fillId="0" borderId="0" xfId="968" applyFont="1"/>
    <xf numFmtId="0" fontId="223" fillId="0" borderId="0" xfId="968" quotePrefix="1" applyFont="1"/>
    <xf numFmtId="41" fontId="224" fillId="0" borderId="8" xfId="968" applyNumberFormat="1" applyFont="1" applyBorder="1" applyAlignment="1">
      <alignment horizontal="right"/>
    </xf>
    <xf numFmtId="41" fontId="222" fillId="0" borderId="11" xfId="968" applyNumberFormat="1" applyFont="1" applyBorder="1"/>
    <xf numFmtId="49" fontId="222" fillId="0" borderId="8" xfId="968" applyNumberFormat="1" applyFont="1" applyBorder="1" applyAlignment="1">
      <alignment horizontal="right"/>
    </xf>
    <xf numFmtId="41" fontId="222" fillId="0" borderId="27" xfId="968" applyNumberFormat="1" applyFont="1" applyBorder="1"/>
    <xf numFmtId="49" fontId="222" fillId="0" borderId="8" xfId="968" applyNumberFormat="1" applyFont="1" applyBorder="1" applyAlignment="1">
      <alignment horizontal="right" vertical="center" wrapText="1"/>
    </xf>
    <xf numFmtId="262" fontId="222" fillId="0" borderId="27" xfId="968" applyNumberFormat="1" applyFont="1" applyBorder="1" applyAlignment="1">
      <alignment horizontal="right"/>
    </xf>
    <xf numFmtId="41" fontId="27" fillId="0" borderId="32" xfId="968" applyNumberFormat="1" applyFont="1" applyBorder="1"/>
    <xf numFmtId="41" fontId="27" fillId="0" borderId="11" xfId="968" applyNumberFormat="1" applyFont="1" applyBorder="1"/>
    <xf numFmtId="262" fontId="111" fillId="0" borderId="27" xfId="968" applyNumberFormat="1" applyFont="1" applyBorder="1" applyAlignment="1">
      <alignment horizontal="right"/>
    </xf>
    <xf numFmtId="9" fontId="27" fillId="0" borderId="0" xfId="678" applyFont="1"/>
    <xf numFmtId="9" fontId="27" fillId="0" borderId="0" xfId="678" applyFont="1" applyAlignment="1">
      <alignment horizontal="right"/>
    </xf>
    <xf numFmtId="171" fontId="225" fillId="0" borderId="0" xfId="522" applyNumberFormat="1" applyFont="1"/>
    <xf numFmtId="171" fontId="226" fillId="0" borderId="0" xfId="522" applyNumberFormat="1" applyFont="1"/>
    <xf numFmtId="171" fontId="173" fillId="0" borderId="0" xfId="522" applyNumberFormat="1" applyFont="1" applyBorder="1"/>
    <xf numFmtId="171" fontId="177" fillId="0" borderId="0" xfId="522" applyNumberFormat="1" applyFont="1" applyBorder="1" applyAlignment="1">
      <alignment horizontal="right" vertical="center"/>
    </xf>
    <xf numFmtId="171" fontId="177" fillId="0" borderId="0" xfId="522" applyNumberFormat="1" applyFont="1" applyFill="1" applyBorder="1" applyAlignment="1">
      <alignment vertical="center"/>
    </xf>
    <xf numFmtId="171" fontId="133" fillId="0" borderId="0" xfId="522" applyNumberFormat="1" applyFont="1" applyFill="1" applyBorder="1" applyAlignment="1">
      <alignment vertical="center"/>
    </xf>
    <xf numFmtId="0" fontId="211" fillId="0" borderId="0" xfId="660" applyFont="1" applyAlignment="1">
      <alignment vertical="center"/>
    </xf>
    <xf numFmtId="9" fontId="177" fillId="0" borderId="0" xfId="678" applyFont="1" applyBorder="1"/>
    <xf numFmtId="9" fontId="177" fillId="0" borderId="0" xfId="678" applyFont="1" applyFill="1" applyAlignment="1">
      <alignment vertical="center"/>
    </xf>
    <xf numFmtId="9" fontId="178" fillId="28" borderId="0" xfId="678" applyFont="1" applyFill="1" applyBorder="1" applyAlignment="1">
      <alignment horizontal="center" vertical="center" wrapText="1"/>
    </xf>
    <xf numFmtId="9" fontId="182" fillId="0" borderId="0" xfId="678" applyFont="1" applyFill="1" applyAlignment="1">
      <alignment vertical="center"/>
    </xf>
    <xf numFmtId="0" fontId="178" fillId="29" borderId="0" xfId="660" applyFont="1" applyFill="1" applyAlignment="1">
      <alignment horizontal="center" vertical="center" wrapText="1"/>
    </xf>
    <xf numFmtId="171" fontId="133" fillId="0" borderId="0" xfId="522" applyNumberFormat="1" applyFont="1" applyBorder="1"/>
    <xf numFmtId="171" fontId="133" fillId="0" borderId="0" xfId="522" applyNumberFormat="1" applyFont="1" applyAlignment="1">
      <alignment horizontal="center" vertical="center"/>
    </xf>
    <xf numFmtId="0" fontId="189" fillId="0" borderId="0" xfId="0" applyFont="1"/>
    <xf numFmtId="0" fontId="32" fillId="0" borderId="49" xfId="0" applyFont="1" applyBorder="1" applyAlignment="1">
      <alignment horizontal="center"/>
    </xf>
    <xf numFmtId="171" fontId="32" fillId="0" borderId="43" xfId="522" applyNumberFormat="1" applyFont="1" applyFill="1" applyBorder="1"/>
    <xf numFmtId="171" fontId="195" fillId="0" borderId="0" xfId="522" applyNumberFormat="1" applyFont="1" applyAlignment="1">
      <alignment horizontal="center" vertical="center"/>
    </xf>
    <xf numFmtId="171" fontId="195" fillId="0" borderId="0" xfId="535" applyNumberFormat="1" applyFont="1" applyAlignment="1">
      <alignment horizontal="center" vertical="center" wrapText="1"/>
    </xf>
    <xf numFmtId="171" fontId="200" fillId="0" borderId="0" xfId="535" applyNumberFormat="1" applyFont="1" applyAlignment="1">
      <alignment horizontal="center" vertical="center"/>
    </xf>
    <xf numFmtId="171" fontId="195" fillId="0" borderId="0" xfId="535" applyNumberFormat="1" applyFont="1" applyAlignment="1">
      <alignment horizontal="left" vertical="center" wrapText="1"/>
    </xf>
    <xf numFmtId="171" fontId="195" fillId="0" borderId="0" xfId="535" applyNumberFormat="1" applyFont="1" applyAlignment="1">
      <alignment horizontal="center" vertical="center"/>
    </xf>
    <xf numFmtId="261" fontId="195" fillId="0" borderId="0" xfId="535" applyNumberFormat="1" applyFont="1" applyAlignment="1">
      <alignment horizontal="right"/>
    </xf>
    <xf numFmtId="171" fontId="200" fillId="0" borderId="0" xfId="535" applyNumberFormat="1" applyFont="1" applyAlignment="1">
      <alignment wrapText="1"/>
    </xf>
    <xf numFmtId="171" fontId="200" fillId="0" borderId="0" xfId="535" applyNumberFormat="1" applyFont="1"/>
    <xf numFmtId="171" fontId="195" fillId="0" borderId="0" xfId="535" applyNumberFormat="1" applyFont="1" applyAlignment="1">
      <alignment wrapText="1"/>
    </xf>
    <xf numFmtId="171" fontId="200" fillId="0" borderId="0" xfId="522" applyNumberFormat="1" applyFont="1" applyAlignment="1">
      <alignment horizontal="center" vertical="center"/>
    </xf>
    <xf numFmtId="171" fontId="200" fillId="0" borderId="0" xfId="535" applyNumberFormat="1" applyFont="1" applyAlignment="1">
      <alignment horizontal="center" vertical="center" wrapText="1"/>
    </xf>
    <xf numFmtId="171" fontId="200" fillId="0" borderId="0" xfId="535" applyNumberFormat="1" applyFont="1" applyAlignment="1">
      <alignment horizontal="left" vertical="center" wrapText="1"/>
    </xf>
    <xf numFmtId="171" fontId="195" fillId="0" borderId="0" xfId="535" applyNumberFormat="1" applyFont="1" applyFill="1" applyAlignment="1">
      <alignment horizontal="left" vertical="center" wrapText="1"/>
    </xf>
    <xf numFmtId="171" fontId="195" fillId="0" borderId="0" xfId="535" applyNumberFormat="1" applyFont="1" applyAlignment="1">
      <alignment vertical="center" wrapText="1"/>
    </xf>
    <xf numFmtId="171" fontId="200" fillId="0" borderId="0" xfId="535" applyNumberFormat="1" applyFont="1" applyAlignment="1">
      <alignment vertical="center"/>
    </xf>
    <xf numFmtId="171" fontId="195" fillId="0" borderId="0" xfId="535" applyNumberFormat="1" applyFont="1" applyAlignment="1">
      <alignment vertical="center"/>
    </xf>
    <xf numFmtId="171" fontId="195" fillId="0" borderId="0" xfId="535" applyNumberFormat="1" applyFont="1"/>
    <xf numFmtId="171" fontId="200" fillId="0" borderId="0" xfId="535" applyNumberFormat="1" applyFont="1" applyFill="1" applyAlignment="1">
      <alignment vertical="center"/>
    </xf>
    <xf numFmtId="171" fontId="195" fillId="0" borderId="0" xfId="535" applyNumberFormat="1" applyFont="1" applyFill="1" applyAlignment="1">
      <alignment vertical="center"/>
    </xf>
    <xf numFmtId="171" fontId="195" fillId="0" borderId="0" xfId="522" applyNumberFormat="1" applyFont="1" applyAlignment="1">
      <alignment horizontal="right" vertical="center"/>
    </xf>
    <xf numFmtId="0" fontId="177" fillId="0" borderId="34" xfId="0" applyFont="1" applyBorder="1" applyAlignment="1">
      <alignment horizontal="center"/>
    </xf>
    <xf numFmtId="170" fontId="177" fillId="0" borderId="34" xfId="678" applyNumberFormat="1" applyFont="1" applyBorder="1"/>
    <xf numFmtId="0" fontId="1" fillId="0" borderId="0" xfId="970"/>
    <xf numFmtId="0" fontId="229" fillId="0" borderId="0" xfId="970" applyFont="1"/>
    <xf numFmtId="173" fontId="229" fillId="0" borderId="0" xfId="971" applyNumberFormat="1" applyFont="1"/>
    <xf numFmtId="0" fontId="1" fillId="0" borderId="8" xfId="970" applyBorder="1" applyAlignment="1">
      <alignment horizontal="center" vertical="center"/>
    </xf>
    <xf numFmtId="173" fontId="230" fillId="30" borderId="8" xfId="971" applyNumberFormat="1" applyFont="1" applyFill="1" applyBorder="1" applyAlignment="1">
      <alignment horizontal="center" vertical="center" wrapText="1"/>
    </xf>
    <xf numFmtId="173" fontId="230" fillId="30" borderId="8" xfId="971" applyNumberFormat="1" applyFont="1" applyFill="1" applyBorder="1" applyAlignment="1">
      <alignment horizontal="center" vertical="center"/>
    </xf>
    <xf numFmtId="0" fontId="1" fillId="0" borderId="8" xfId="970" applyBorder="1"/>
    <xf numFmtId="173" fontId="231" fillId="30" borderId="8" xfId="971" applyNumberFormat="1" applyFont="1" applyFill="1" applyBorder="1" applyAlignment="1">
      <alignment vertical="center"/>
    </xf>
    <xf numFmtId="14" fontId="1" fillId="0" borderId="0" xfId="970" applyNumberFormat="1"/>
    <xf numFmtId="173" fontId="228" fillId="0" borderId="8" xfId="971" applyNumberFormat="1" applyFont="1" applyBorder="1"/>
    <xf numFmtId="173" fontId="1" fillId="0" borderId="0" xfId="970" applyNumberFormat="1"/>
    <xf numFmtId="0" fontId="228" fillId="0" borderId="8" xfId="970" applyFont="1" applyBorder="1" applyAlignment="1">
      <alignment horizontal="left" vertical="center"/>
    </xf>
    <xf numFmtId="173" fontId="231" fillId="30" borderId="8" xfId="971" applyNumberFormat="1" applyFont="1" applyFill="1" applyBorder="1" applyAlignment="1">
      <alignment horizontal="left" vertical="center"/>
    </xf>
    <xf numFmtId="173" fontId="228" fillId="0" borderId="8" xfId="971" applyNumberFormat="1" applyFont="1" applyBorder="1" applyAlignment="1">
      <alignment horizontal="left"/>
    </xf>
    <xf numFmtId="0" fontId="177" fillId="0" borderId="0" xfId="660" applyFont="1" applyAlignment="1">
      <alignment vertical="center" wrapText="1"/>
    </xf>
    <xf numFmtId="171" fontId="177" fillId="0" borderId="0" xfId="660" applyNumberFormat="1" applyFont="1" applyAlignment="1">
      <alignment vertical="center"/>
    </xf>
    <xf numFmtId="171" fontId="173" fillId="0" borderId="19" xfId="537" applyNumberFormat="1" applyFont="1" applyFill="1" applyBorder="1"/>
    <xf numFmtId="171" fontId="177" fillId="0" borderId="10" xfId="536" applyNumberFormat="1" applyFont="1" applyFill="1" applyBorder="1"/>
    <xf numFmtId="171" fontId="177" fillId="0" borderId="10" xfId="536" applyNumberFormat="1" applyFont="1" applyFill="1" applyBorder="1" applyAlignment="1">
      <alignment horizontal="right"/>
    </xf>
    <xf numFmtId="41" fontId="177" fillId="0" borderId="52" xfId="542" applyNumberFormat="1" applyFont="1" applyFill="1" applyBorder="1"/>
    <xf numFmtId="171" fontId="177" fillId="0" borderId="52" xfId="522" applyNumberFormat="1" applyFont="1" applyFill="1" applyBorder="1"/>
    <xf numFmtId="41" fontId="177" fillId="4" borderId="10" xfId="0" applyNumberFormat="1" applyFont="1" applyFill="1" applyBorder="1" applyAlignment="1">
      <alignment vertical="center"/>
    </xf>
    <xf numFmtId="171" fontId="177" fillId="0" borderId="10" xfId="522" applyNumberFormat="1" applyFont="1" applyBorder="1" applyAlignment="1">
      <alignment vertical="center"/>
    </xf>
    <xf numFmtId="262" fontId="177" fillId="0" borderId="10" xfId="0" applyNumberFormat="1" applyFont="1" applyBorder="1" applyAlignment="1">
      <alignment horizontal="right" vertical="center"/>
    </xf>
    <xf numFmtId="171" fontId="177" fillId="0" borderId="0" xfId="522" applyNumberFormat="1" applyFont="1" applyBorder="1" applyAlignment="1">
      <alignment horizontal="left" vertical="center"/>
    </xf>
    <xf numFmtId="171" fontId="197" fillId="25" borderId="8" xfId="522" applyNumberFormat="1" applyFont="1" applyFill="1" applyBorder="1" applyAlignment="1">
      <alignment vertical="center"/>
    </xf>
    <xf numFmtId="171" fontId="133" fillId="0" borderId="0" xfId="522" applyNumberFormat="1" applyFont="1" applyFill="1" applyAlignment="1">
      <alignment horizontal="center"/>
    </xf>
    <xf numFmtId="171" fontId="133" fillId="0" borderId="0" xfId="660" applyNumberFormat="1" applyFont="1" applyAlignment="1">
      <alignment vertical="center"/>
    </xf>
    <xf numFmtId="0" fontId="206" fillId="0" borderId="0" xfId="660" applyFont="1" applyAlignment="1">
      <alignment vertical="center" wrapText="1"/>
    </xf>
    <xf numFmtId="9" fontId="177" fillId="0" borderId="0" xfId="678" applyFont="1" applyBorder="1" applyAlignment="1">
      <alignment wrapText="1"/>
    </xf>
    <xf numFmtId="0" fontId="222" fillId="0" borderId="0" xfId="968" applyFont="1" applyAlignment="1">
      <alignment wrapText="1"/>
    </xf>
    <xf numFmtId="49" fontId="177" fillId="0" borderId="0" xfId="522" applyNumberFormat="1" applyFont="1" applyBorder="1" applyAlignment="1">
      <alignment wrapText="1"/>
    </xf>
    <xf numFmtId="171" fontId="177" fillId="31" borderId="19" xfId="522" applyNumberFormat="1" applyFont="1" applyFill="1" applyBorder="1" applyAlignment="1">
      <alignment horizontal="center"/>
    </xf>
    <xf numFmtId="49" fontId="177" fillId="31" borderId="0" xfId="522" applyNumberFormat="1" applyFont="1" applyFill="1" applyBorder="1" applyAlignment="1">
      <alignment horizontal="left" vertical="center" wrapText="1"/>
    </xf>
    <xf numFmtId="171" fontId="195" fillId="0" borderId="0" xfId="535" applyNumberFormat="1" applyFont="1" applyFill="1" applyAlignment="1">
      <alignment horizontal="center" vertical="center"/>
    </xf>
    <xf numFmtId="171" fontId="200" fillId="0" borderId="0" xfId="535" applyNumberFormat="1" applyFont="1" applyAlignment="1">
      <alignment horizontal="left" vertical="center"/>
    </xf>
    <xf numFmtId="9" fontId="177" fillId="0" borderId="0" xfId="678" applyFont="1"/>
    <xf numFmtId="171" fontId="190" fillId="0" borderId="0" xfId="678" applyNumberFormat="1" applyFont="1"/>
    <xf numFmtId="9" fontId="177" fillId="31" borderId="0" xfId="678" applyFont="1" applyFill="1" applyBorder="1" applyAlignment="1">
      <alignment vertical="center"/>
    </xf>
    <xf numFmtId="9" fontId="177" fillId="0" borderId="0" xfId="678" applyFont="1" applyBorder="1" applyAlignment="1">
      <alignment vertical="center"/>
    </xf>
    <xf numFmtId="3" fontId="177" fillId="0" borderId="0" xfId="660" applyNumberFormat="1" applyFont="1" applyAlignment="1">
      <alignment vertical="center"/>
    </xf>
    <xf numFmtId="171" fontId="177" fillId="0" borderId="0" xfId="678" applyNumberFormat="1" applyFont="1" applyFill="1" applyAlignment="1">
      <alignment vertical="center"/>
    </xf>
    <xf numFmtId="0" fontId="177" fillId="0" borderId="0" xfId="0" applyFont="1" applyAlignment="1">
      <alignment horizontal="left" wrapText="1"/>
    </xf>
    <xf numFmtId="171" fontId="200" fillId="0" borderId="0" xfId="535" applyNumberFormat="1" applyFont="1" applyFill="1"/>
    <xf numFmtId="0" fontId="177" fillId="0" borderId="0" xfId="660" applyFont="1" applyAlignment="1">
      <alignment horizontal="left" vertical="center" wrapText="1"/>
    </xf>
    <xf numFmtId="0" fontId="177" fillId="0" borderId="34" xfId="0" applyFont="1" applyBorder="1" applyAlignment="1">
      <alignment vertical="center"/>
    </xf>
    <xf numFmtId="171" fontId="177" fillId="0" borderId="34" xfId="522" applyNumberFormat="1" applyFont="1" applyBorder="1" applyAlignment="1">
      <alignment vertical="center"/>
    </xf>
    <xf numFmtId="171" fontId="177" fillId="0" borderId="34" xfId="522" applyNumberFormat="1" applyFont="1" applyBorder="1" applyAlignment="1">
      <alignment vertical="center" wrapText="1"/>
    </xf>
    <xf numFmtId="0" fontId="177" fillId="0" borderId="0" xfId="0" applyFont="1" applyAlignment="1">
      <alignment vertical="center"/>
    </xf>
    <xf numFmtId="3" fontId="133" fillId="0" borderId="0" xfId="660" applyNumberFormat="1" applyFont="1" applyAlignment="1">
      <alignment vertical="center"/>
    </xf>
    <xf numFmtId="3" fontId="177" fillId="0" borderId="0" xfId="661" applyNumberFormat="1" applyFont="1"/>
    <xf numFmtId="171" fontId="206" fillId="0" borderId="35" xfId="522" applyNumberFormat="1" applyFont="1" applyFill="1" applyBorder="1" applyAlignment="1">
      <alignment horizontal="right" vertical="center"/>
    </xf>
    <xf numFmtId="0" fontId="188" fillId="0" borderId="0" xfId="660" applyFont="1" applyAlignment="1">
      <alignment vertical="center"/>
    </xf>
    <xf numFmtId="0" fontId="189" fillId="0" borderId="0" xfId="660" applyFont="1" applyAlignment="1">
      <alignment vertical="center"/>
    </xf>
    <xf numFmtId="49" fontId="177" fillId="0" borderId="0" xfId="522" applyNumberFormat="1" applyFont="1" applyFill="1" applyBorder="1" applyAlignment="1">
      <alignment vertical="center" wrapText="1"/>
    </xf>
    <xf numFmtId="0" fontId="197" fillId="0" borderId="33" xfId="963" applyFont="1" applyBorder="1" applyAlignment="1">
      <alignment horizontal="center" vertical="center" wrapText="1"/>
    </xf>
    <xf numFmtId="0" fontId="201" fillId="0" borderId="56" xfId="963" applyFont="1" applyBorder="1"/>
    <xf numFmtId="0" fontId="207" fillId="0" borderId="9" xfId="963" applyFont="1" applyBorder="1" applyAlignment="1">
      <alignment vertical="center"/>
    </xf>
    <xf numFmtId="0" fontId="201" fillId="31" borderId="0" xfId="963" applyFont="1" applyFill="1"/>
    <xf numFmtId="171" fontId="209" fillId="31" borderId="0" xfId="964" applyNumberFormat="1" applyFont="1" applyFill="1"/>
    <xf numFmtId="0" fontId="206" fillId="31" borderId="0" xfId="963" applyFont="1" applyFill="1"/>
    <xf numFmtId="171" fontId="201" fillId="31" borderId="0" xfId="963" applyNumberFormat="1" applyFont="1" applyFill="1"/>
    <xf numFmtId="0" fontId="204" fillId="31" borderId="0" xfId="963" applyFont="1" applyFill="1" applyAlignment="1">
      <alignment horizontal="center"/>
    </xf>
    <xf numFmtId="0" fontId="208" fillId="31" borderId="0" xfId="963" applyFont="1" applyFill="1" applyAlignment="1">
      <alignment horizontal="right" vertical="center"/>
    </xf>
    <xf numFmtId="0" fontId="204" fillId="31" borderId="0" xfId="963" applyFont="1" applyFill="1" applyAlignment="1">
      <alignment horizontal="center" vertical="center"/>
    </xf>
    <xf numFmtId="0" fontId="204" fillId="31" borderId="0" xfId="963" applyFont="1" applyFill="1"/>
    <xf numFmtId="211" fontId="206" fillId="31" borderId="0" xfId="965" applyFont="1" applyFill="1"/>
    <xf numFmtId="211" fontId="208" fillId="31" borderId="0" xfId="965" applyFont="1" applyFill="1"/>
    <xf numFmtId="211" fontId="208" fillId="31" borderId="0" xfId="965" applyFont="1" applyFill="1" applyAlignment="1">
      <alignment horizontal="center"/>
    </xf>
    <xf numFmtId="9" fontId="206" fillId="31" borderId="0" xfId="965" applyNumberFormat="1" applyFont="1" applyFill="1"/>
    <xf numFmtId="211" fontId="208" fillId="31" borderId="0" xfId="965" applyFont="1" applyFill="1" applyAlignment="1">
      <alignment horizontal="right" vertical="center"/>
    </xf>
    <xf numFmtId="211" fontId="204" fillId="31" borderId="0" xfId="965" applyFont="1" applyFill="1" applyAlignment="1">
      <alignment horizontal="center" vertical="center"/>
    </xf>
    <xf numFmtId="9" fontId="201" fillId="31" borderId="0" xfId="965" applyNumberFormat="1" applyFont="1" applyFill="1" applyAlignment="1">
      <alignment horizontal="right" vertical="center"/>
    </xf>
    <xf numFmtId="0" fontId="197" fillId="31" borderId="33" xfId="963" applyFont="1" applyFill="1" applyBorder="1" applyAlignment="1">
      <alignment horizontal="center" vertical="center" wrapText="1"/>
    </xf>
    <xf numFmtId="0" fontId="197" fillId="0" borderId="35" xfId="969" applyFont="1" applyBorder="1" applyAlignment="1">
      <alignment vertical="center"/>
    </xf>
    <xf numFmtId="0" fontId="197" fillId="0" borderId="35" xfId="0" applyFont="1" applyBorder="1" applyAlignment="1">
      <alignment vertical="center"/>
    </xf>
    <xf numFmtId="171" fontId="197" fillId="31" borderId="35" xfId="522" applyNumberFormat="1" applyFont="1" applyFill="1" applyBorder="1" applyAlignment="1">
      <alignment vertical="center"/>
    </xf>
    <xf numFmtId="171" fontId="197" fillId="0" borderId="35" xfId="522" applyNumberFormat="1" applyFont="1" applyBorder="1" applyAlignment="1">
      <alignment vertical="center"/>
    </xf>
    <xf numFmtId="171" fontId="197" fillId="0" borderId="35" xfId="522" applyNumberFormat="1" applyFont="1" applyBorder="1" applyAlignment="1">
      <alignment horizontal="center" vertical="center"/>
    </xf>
    <xf numFmtId="0" fontId="32" fillId="0" borderId="35" xfId="0" applyFont="1" applyBorder="1" applyAlignment="1">
      <alignment vertical="center" wrapText="1"/>
    </xf>
    <xf numFmtId="171" fontId="32" fillId="31" borderId="35" xfId="522" applyNumberFormat="1" applyFont="1" applyFill="1" applyBorder="1" applyAlignment="1">
      <alignment vertical="center"/>
    </xf>
    <xf numFmtId="171" fontId="32" fillId="0" borderId="35" xfId="522" applyNumberFormat="1" applyFont="1" applyBorder="1" applyAlignment="1">
      <alignment vertical="center"/>
    </xf>
    <xf numFmtId="171" fontId="32" fillId="0" borderId="35" xfId="522" applyNumberFormat="1" applyFont="1" applyBorder="1" applyAlignment="1">
      <alignment horizontal="center" vertical="center"/>
    </xf>
    <xf numFmtId="0" fontId="197" fillId="0" borderId="35" xfId="0" applyFont="1" applyBorder="1" applyAlignment="1">
      <alignment vertical="center" wrapText="1"/>
    </xf>
    <xf numFmtId="3" fontId="197" fillId="31" borderId="35" xfId="969" applyNumberFormat="1" applyFont="1" applyFill="1" applyBorder="1" applyAlignment="1">
      <alignment vertical="center"/>
    </xf>
    <xf numFmtId="3" fontId="197" fillId="0" borderId="35" xfId="969" applyNumberFormat="1" applyFont="1" applyBorder="1" applyAlignment="1">
      <alignment vertical="center"/>
    </xf>
    <xf numFmtId="0" fontId="32" fillId="0" borderId="35" xfId="969" applyFont="1" applyBorder="1" applyAlignment="1">
      <alignment horizontal="center" vertical="center"/>
    </xf>
    <xf numFmtId="3" fontId="32" fillId="31" borderId="35" xfId="969" applyNumberFormat="1" applyFont="1" applyFill="1" applyBorder="1" applyAlignment="1">
      <alignment vertical="center"/>
    </xf>
    <xf numFmtId="3" fontId="32" fillId="0" borderId="35" xfId="969" applyNumberFormat="1" applyFont="1" applyBorder="1" applyAlignment="1">
      <alignment vertical="center"/>
    </xf>
    <xf numFmtId="0" fontId="4" fillId="0" borderId="35" xfId="0" applyFont="1" applyBorder="1" applyAlignment="1">
      <alignment vertical="center" wrapText="1"/>
    </xf>
    <xf numFmtId="0" fontId="197" fillId="31" borderId="35" xfId="0" applyFont="1" applyFill="1" applyBorder="1" applyAlignment="1">
      <alignment horizontal="left" vertical="center" wrapText="1"/>
    </xf>
    <xf numFmtId="0" fontId="32" fillId="31" borderId="35" xfId="963" applyFont="1" applyFill="1" applyBorder="1" applyAlignment="1">
      <alignment horizontal="left" vertical="center" wrapText="1"/>
    </xf>
    <xf numFmtId="0" fontId="177" fillId="0" borderId="35" xfId="0" applyFont="1" applyBorder="1" applyAlignment="1">
      <alignment wrapText="1"/>
    </xf>
    <xf numFmtId="3" fontId="4" fillId="31" borderId="35" xfId="0" applyNumberFormat="1" applyFont="1" applyFill="1" applyBorder="1" applyAlignment="1">
      <alignment vertical="center" wrapText="1"/>
    </xf>
    <xf numFmtId="171" fontId="177" fillId="0" borderId="0" xfId="0" applyNumberFormat="1" applyFont="1"/>
    <xf numFmtId="14" fontId="177" fillId="0" borderId="0" xfId="0" applyNumberFormat="1" applyFont="1"/>
    <xf numFmtId="170" fontId="177" fillId="0" borderId="10" xfId="678" applyNumberFormat="1" applyFont="1" applyBorder="1"/>
    <xf numFmtId="171" fontId="212" fillId="0" borderId="66" xfId="972" applyNumberFormat="1" applyFont="1" applyFill="1" applyBorder="1" applyAlignment="1">
      <alignment horizontal="right"/>
    </xf>
    <xf numFmtId="171" fontId="200" fillId="0" borderId="0" xfId="522" applyNumberFormat="1" applyFont="1" applyFill="1" applyAlignment="1">
      <alignment horizontal="center" vertical="center"/>
    </xf>
    <xf numFmtId="171" fontId="200" fillId="0" borderId="0" xfId="535" applyNumberFormat="1" applyFont="1" applyFill="1" applyAlignment="1">
      <alignment horizontal="center" vertical="center" wrapText="1"/>
    </xf>
    <xf numFmtId="171" fontId="200" fillId="0" borderId="0" xfId="535" applyNumberFormat="1" applyFont="1" applyFill="1" applyAlignment="1">
      <alignment horizontal="left" vertical="center" wrapText="1"/>
    </xf>
    <xf numFmtId="171" fontId="200" fillId="0" borderId="0" xfId="535" applyNumberFormat="1" applyFont="1" applyFill="1" applyAlignment="1">
      <alignment horizontal="center" vertical="center"/>
    </xf>
    <xf numFmtId="171" fontId="195" fillId="0" borderId="0" xfId="522" applyNumberFormat="1" applyFont="1" applyFill="1" applyAlignment="1">
      <alignment horizontal="center" vertical="center"/>
    </xf>
    <xf numFmtId="171" fontId="195" fillId="0" borderId="0" xfId="535" applyNumberFormat="1" applyFont="1" applyFill="1" applyAlignment="1">
      <alignment horizontal="center" vertical="center" wrapText="1"/>
    </xf>
    <xf numFmtId="9" fontId="177" fillId="0" borderId="0" xfId="678" applyFont="1" applyBorder="1" applyAlignment="1">
      <alignment horizontal="left" vertical="center" wrapText="1"/>
    </xf>
    <xf numFmtId="171" fontId="200" fillId="0" borderId="0" xfId="535" applyNumberFormat="1" applyFont="1" applyFill="1" applyAlignment="1">
      <alignment wrapText="1"/>
    </xf>
    <xf numFmtId="171" fontId="195" fillId="0" borderId="0" xfId="535" applyNumberFormat="1" applyFont="1" applyFill="1" applyAlignment="1">
      <alignment wrapText="1"/>
    </xf>
    <xf numFmtId="261" fontId="195" fillId="0" borderId="0" xfId="534" applyNumberFormat="1" applyFont="1" applyFill="1" applyAlignment="1">
      <alignment horizontal="right"/>
    </xf>
    <xf numFmtId="171" fontId="200" fillId="0" borderId="0" xfId="534" applyNumberFormat="1" applyFont="1" applyFill="1"/>
    <xf numFmtId="171" fontId="183" fillId="0" borderId="0" xfId="968" applyNumberFormat="1" applyFont="1"/>
    <xf numFmtId="171" fontId="195" fillId="0" borderId="0" xfId="534" applyNumberFormat="1" applyFont="1" applyAlignment="1">
      <alignment horizontal="center"/>
    </xf>
    <xf numFmtId="165" fontId="195" fillId="0" borderId="0" xfId="534" applyNumberFormat="1" applyFont="1"/>
    <xf numFmtId="9" fontId="195" fillId="0" borderId="0" xfId="678" applyFont="1"/>
    <xf numFmtId="0" fontId="62" fillId="0" borderId="0" xfId="968" applyFont="1" applyAlignment="1">
      <alignment horizontal="center" vertical="center"/>
    </xf>
    <xf numFmtId="171" fontId="177" fillId="0" borderId="0" xfId="522" applyNumberFormat="1" applyFont="1" applyFill="1" applyBorder="1" applyAlignment="1">
      <alignment horizontal="left"/>
    </xf>
    <xf numFmtId="171" fontId="133" fillId="9" borderId="27" xfId="522" applyNumberFormat="1" applyFont="1" applyFill="1" applyBorder="1" applyAlignment="1" applyProtection="1">
      <alignment horizontal="center" vertical="center"/>
    </xf>
    <xf numFmtId="171" fontId="133" fillId="9" borderId="31" xfId="522" applyNumberFormat="1" applyFont="1" applyFill="1" applyBorder="1" applyAlignment="1" applyProtection="1">
      <alignment horizontal="center" vertical="center"/>
    </xf>
    <xf numFmtId="171" fontId="133" fillId="9" borderId="27" xfId="522" applyNumberFormat="1" applyFont="1" applyFill="1" applyBorder="1" applyAlignment="1">
      <alignment horizontal="center" vertical="center"/>
    </xf>
    <xf numFmtId="171" fontId="133" fillId="9" borderId="16" xfId="522" applyNumberFormat="1" applyFont="1" applyFill="1" applyBorder="1" applyAlignment="1">
      <alignment horizontal="center" vertical="center"/>
    </xf>
    <xf numFmtId="171" fontId="133" fillId="9" borderId="31" xfId="522" applyNumberFormat="1" applyFont="1" applyFill="1" applyBorder="1" applyAlignment="1">
      <alignment horizontal="center" vertical="center"/>
    </xf>
    <xf numFmtId="171" fontId="133" fillId="0" borderId="27" xfId="522" applyNumberFormat="1" applyFont="1" applyFill="1" applyBorder="1" applyAlignment="1">
      <alignment horizontal="center" vertical="center"/>
    </xf>
    <xf numFmtId="171" fontId="133" fillId="0" borderId="16" xfId="522" applyNumberFormat="1" applyFont="1" applyFill="1" applyBorder="1" applyAlignment="1">
      <alignment horizontal="center" vertical="center"/>
    </xf>
    <xf numFmtId="171" fontId="133" fillId="0" borderId="31" xfId="522" applyNumberFormat="1" applyFont="1" applyFill="1" applyBorder="1" applyAlignment="1">
      <alignment horizontal="center" vertical="center"/>
    </xf>
    <xf numFmtId="171" fontId="133" fillId="0" borderId="62" xfId="522" applyNumberFormat="1" applyFont="1" applyFill="1" applyBorder="1" applyAlignment="1">
      <alignment horizontal="center" vertical="center"/>
    </xf>
    <xf numFmtId="171" fontId="133" fillId="0" borderId="32" xfId="522" applyNumberFormat="1" applyFont="1" applyFill="1" applyBorder="1" applyAlignment="1">
      <alignment horizontal="center" vertical="center"/>
    </xf>
    <xf numFmtId="171" fontId="133" fillId="0" borderId="63" xfId="522" applyNumberFormat="1" applyFont="1" applyFill="1" applyBorder="1" applyAlignment="1">
      <alignment horizontal="center" vertical="center"/>
    </xf>
    <xf numFmtId="171" fontId="133" fillId="0" borderId="8" xfId="522" applyNumberFormat="1" applyFont="1" applyFill="1" applyBorder="1" applyAlignment="1">
      <alignment horizontal="center" vertical="center"/>
    </xf>
    <xf numFmtId="171" fontId="133" fillId="9" borderId="62" xfId="522" applyNumberFormat="1" applyFont="1" applyFill="1" applyBorder="1" applyAlignment="1" applyProtection="1">
      <alignment horizontal="center" vertical="center" wrapText="1"/>
    </xf>
    <xf numFmtId="171" fontId="133" fillId="0" borderId="63" xfId="522" applyNumberFormat="1" applyFont="1" applyBorder="1" applyAlignment="1">
      <alignment horizontal="center" vertical="center" wrapText="1"/>
    </xf>
    <xf numFmtId="0" fontId="133" fillId="0" borderId="0" xfId="660" applyFont="1" applyAlignment="1">
      <alignment horizontal="center"/>
    </xf>
    <xf numFmtId="171" fontId="173" fillId="0" borderId="11" xfId="522" applyNumberFormat="1" applyFont="1" applyFill="1" applyBorder="1" applyAlignment="1">
      <alignment horizontal="center"/>
    </xf>
    <xf numFmtId="0" fontId="197" fillId="0" borderId="0" xfId="0" applyFont="1" applyAlignment="1">
      <alignment horizontal="center"/>
    </xf>
    <xf numFmtId="0" fontId="209" fillId="0" borderId="65" xfId="0" applyFont="1" applyBorder="1" applyAlignment="1">
      <alignment horizontal="left" wrapText="1"/>
    </xf>
    <xf numFmtId="171" fontId="183" fillId="9" borderId="27" xfId="522" applyNumberFormat="1" applyFont="1" applyFill="1" applyBorder="1" applyAlignment="1">
      <alignment horizontal="center"/>
    </xf>
    <xf numFmtId="171" fontId="183" fillId="9" borderId="16" xfId="522" applyNumberFormat="1" applyFont="1" applyFill="1" applyBorder="1" applyAlignment="1">
      <alignment horizontal="center"/>
    </xf>
    <xf numFmtId="171" fontId="183" fillId="9" borderId="31" xfId="522" applyNumberFormat="1" applyFont="1" applyFill="1" applyBorder="1" applyAlignment="1">
      <alignment horizontal="center"/>
    </xf>
    <xf numFmtId="49" fontId="224" fillId="0" borderId="8" xfId="968" applyNumberFormat="1" applyFont="1" applyBorder="1" applyAlignment="1">
      <alignment horizontal="right" vertical="center" wrapText="1"/>
    </xf>
    <xf numFmtId="0" fontId="177" fillId="0" borderId="0" xfId="0" applyFont="1" applyAlignment="1">
      <alignment horizontal="left" wrapText="1"/>
    </xf>
    <xf numFmtId="0" fontId="197" fillId="0" borderId="33" xfId="963" applyFont="1" applyBorder="1" applyAlignment="1">
      <alignment horizontal="center" vertical="center" wrapText="1"/>
    </xf>
    <xf numFmtId="0" fontId="197" fillId="0" borderId="19" xfId="963" applyFont="1" applyBorder="1" applyAlignment="1">
      <alignment horizontal="center" vertical="center" wrapText="1"/>
    </xf>
    <xf numFmtId="0" fontId="197" fillId="31" borderId="27" xfId="963" applyFont="1" applyFill="1" applyBorder="1" applyAlignment="1">
      <alignment horizontal="center" vertical="center" wrapText="1"/>
    </xf>
    <xf numFmtId="0" fontId="197" fillId="31" borderId="16" xfId="963" applyFont="1" applyFill="1" applyBorder="1" applyAlignment="1">
      <alignment horizontal="center" vertical="center" wrapText="1"/>
    </xf>
    <xf numFmtId="0" fontId="197" fillId="31" borderId="31" xfId="963" applyFont="1" applyFill="1" applyBorder="1" applyAlignment="1">
      <alignment horizontal="center" vertical="center" wrapText="1"/>
    </xf>
    <xf numFmtId="0" fontId="197" fillId="0" borderId="27" xfId="963" applyFont="1" applyBorder="1" applyAlignment="1">
      <alignment horizontal="center" vertical="center" wrapText="1"/>
    </xf>
    <xf numFmtId="0" fontId="197" fillId="0" borderId="16" xfId="963" applyFont="1" applyBorder="1" applyAlignment="1">
      <alignment horizontal="center" vertical="center" wrapText="1"/>
    </xf>
    <xf numFmtId="0" fontId="197" fillId="0" borderId="31" xfId="963" applyFont="1" applyBorder="1" applyAlignment="1">
      <alignment horizontal="center" vertical="center" wrapText="1"/>
    </xf>
    <xf numFmtId="0" fontId="227" fillId="0" borderId="0" xfId="970" applyFont="1" applyAlignment="1">
      <alignment horizontal="center"/>
    </xf>
    <xf numFmtId="0" fontId="228" fillId="0" borderId="0" xfId="970" applyFont="1" applyAlignment="1">
      <alignment horizontal="center"/>
    </xf>
  </cellXfs>
  <cellStyles count="973">
    <cellStyle name="_x0001_" xfId="1" xr:uid="{00000000-0005-0000-0000-000000000000}"/>
    <cellStyle name="          _x000d__x000a_shell=progman.exe_x000d__x000a_m" xfId="2" xr:uid="{00000000-0005-0000-0000-000001000000}"/>
    <cellStyle name="#,###" xfId="3" xr:uid="{00000000-0005-0000-0000-000002000000}"/>
    <cellStyle name="%" xfId="4" xr:uid="{00000000-0005-0000-0000-000003000000}"/>
    <cellStyle name=",." xfId="5" xr:uid="{00000000-0005-0000-0000-000004000000}"/>
    <cellStyle name="." xfId="6" xr:uid="{00000000-0005-0000-0000-000005000000}"/>
    <cellStyle name="??" xfId="7" xr:uid="{00000000-0005-0000-0000-000006000000}"/>
    <cellStyle name="?? [0.00]_ Att. 1- Cover" xfId="8" xr:uid="{00000000-0005-0000-0000-000007000000}"/>
    <cellStyle name="?? [0]" xfId="9" xr:uid="{00000000-0005-0000-0000-000008000000}"/>
    <cellStyle name="?_x001d_??%U©÷u&amp;H©÷9_x0008_?_x0009_s_x000a__x0007__x0001__x0001_" xfId="10" xr:uid="{00000000-0005-0000-0000-000009000000}"/>
    <cellStyle name="???? [0.00]_BE-BQ" xfId="11" xr:uid="{00000000-0005-0000-0000-00000A000000}"/>
    <cellStyle name="??????????????????? [0]_FTC_OFFER" xfId="12" xr:uid="{00000000-0005-0000-0000-00000B000000}"/>
    <cellStyle name="???????????????????_FTC_OFFER" xfId="13" xr:uid="{00000000-0005-0000-0000-00000C000000}"/>
    <cellStyle name="????_BE-BQ" xfId="14" xr:uid="{00000000-0005-0000-0000-00000D000000}"/>
    <cellStyle name="???[0]_?? DI" xfId="15" xr:uid="{00000000-0005-0000-0000-00000E000000}"/>
    <cellStyle name="???_?? DI" xfId="16" xr:uid="{00000000-0005-0000-0000-00000F000000}"/>
    <cellStyle name="??[0]_BRE" xfId="17" xr:uid="{00000000-0005-0000-0000-000010000000}"/>
    <cellStyle name="??_ ??? ???? " xfId="18" xr:uid="{00000000-0005-0000-0000-000011000000}"/>
    <cellStyle name="??A? [0]_laroux_1_¢¬???¢â? " xfId="19" xr:uid="{00000000-0005-0000-0000-000012000000}"/>
    <cellStyle name="??A?_laroux_1_¢¬???¢â? " xfId="20" xr:uid="{00000000-0005-0000-0000-000013000000}"/>
    <cellStyle name="?¡±¢¥?_?¨ù??¢´¢¥_¢¬???¢â? " xfId="21" xr:uid="{00000000-0005-0000-0000-000014000000}"/>
    <cellStyle name="?ðÇ%U?&amp;H?_x0008_?s_x000a__x0007__x0001__x0001_" xfId="22" xr:uid="{00000000-0005-0000-0000-000015000000}"/>
    <cellStyle name="_?_BOOKSHIP" xfId="23" xr:uid="{00000000-0005-0000-0000-000016000000}"/>
    <cellStyle name="__ [0.00]_PRODUCT DETAIL Q1" xfId="24" xr:uid="{00000000-0005-0000-0000-000017000000}"/>
    <cellStyle name="__ [0]_1202" xfId="25" xr:uid="{00000000-0005-0000-0000-000018000000}"/>
    <cellStyle name="__ [0]_1202_Result Red Store Jun" xfId="26" xr:uid="{00000000-0005-0000-0000-000019000000}"/>
    <cellStyle name="__ [0]_Book1" xfId="27" xr:uid="{00000000-0005-0000-0000-00001A000000}"/>
    <cellStyle name="___(____)______" xfId="28" xr:uid="{00000000-0005-0000-0000-00001B000000}"/>
    <cellStyle name="___[0]_Book1" xfId="29" xr:uid="{00000000-0005-0000-0000-00001C000000}"/>
    <cellStyle name="____ [0.00]_PRODUCT DETAIL Q1" xfId="30" xr:uid="{00000000-0005-0000-0000-00001D000000}"/>
    <cellStyle name="_____PRODUCT DETAIL Q1" xfId="31" xr:uid="{00000000-0005-0000-0000-00001E000000}"/>
    <cellStyle name="____95" xfId="32" xr:uid="{00000000-0005-0000-0000-00001F000000}"/>
    <cellStyle name="____Book1" xfId="33" xr:uid="{00000000-0005-0000-0000-000020000000}"/>
    <cellStyle name="___1202" xfId="34" xr:uid="{00000000-0005-0000-0000-000021000000}"/>
    <cellStyle name="___1202_Result Red Store Jun" xfId="35" xr:uid="{00000000-0005-0000-0000-000022000000}"/>
    <cellStyle name="___1202_Result Red Store Jun_1" xfId="36" xr:uid="{00000000-0005-0000-0000-000023000000}"/>
    <cellStyle name="___Book1" xfId="37" xr:uid="{00000000-0005-0000-0000-000024000000}"/>
    <cellStyle name="___Book1_Result Red Store Jun" xfId="38" xr:uid="{00000000-0005-0000-0000-000025000000}"/>
    <cellStyle name="___kc-elec system check list" xfId="39" xr:uid="{00000000-0005-0000-0000-000026000000}"/>
    <cellStyle name="___PRODUCT DETAIL Q1" xfId="40" xr:uid="{00000000-0005-0000-0000-000027000000}"/>
    <cellStyle name="_131_138_1311_2006" xfId="41" xr:uid="{00000000-0005-0000-0000-000028000000}"/>
    <cellStyle name="_3338.2006" xfId="42" xr:uid="{00000000-0005-0000-0000-000029000000}"/>
    <cellStyle name="_3388 BK SG" xfId="43" xr:uid="{00000000-0005-0000-0000-00002A000000}"/>
    <cellStyle name="_5113 BANG KE SG" xfId="44" xr:uid="{00000000-0005-0000-0000-00002B000000}"/>
    <cellStyle name="_A5-v4-client's comment" xfId="45" xr:uid="{00000000-0005-0000-0000-00002C000000}"/>
    <cellStyle name="_Ac 2160 - BO" xfId="46" xr:uid="{00000000-0005-0000-0000-00002D000000}"/>
    <cellStyle name="_Ajinomoto - WTB 30.09.06" xfId="47" xr:uid="{00000000-0005-0000-0000-00002E000000}"/>
    <cellStyle name="_Amstan - 31 Dec 06 - T Section" xfId="48" xr:uid="{00000000-0005-0000-0000-00002F000000}"/>
    <cellStyle name="_Book1" xfId="49" xr:uid="{00000000-0005-0000-0000-000030000000}"/>
    <cellStyle name="_Book1_1" xfId="50" xr:uid="{00000000-0005-0000-0000-000031000000}"/>
    <cellStyle name="_Book1_BC-QT-WB-dthao" xfId="51" xr:uid="{00000000-0005-0000-0000-000032000000}"/>
    <cellStyle name="_Book1_DT truong thinh phu" xfId="52" xr:uid="{00000000-0005-0000-0000-000033000000}"/>
    <cellStyle name="_Book1_ReeTech - WTB 31.12.07 - NTMD" xfId="53" xr:uid="{00000000-0005-0000-0000-000034000000}"/>
    <cellStyle name="_Book1_TH KHAI TOAN THU THIEM cac tuyen TT noi" xfId="54" xr:uid="{00000000-0005-0000-0000-000035000000}"/>
    <cellStyle name="_Book1_Vina KG-WTB 31.12.2007" xfId="55" xr:uid="{00000000-0005-0000-0000-000036000000}"/>
    <cellStyle name="_Castrol - Sales &amp; AR - NTHH" xfId="56" xr:uid="{00000000-0005-0000-0000-000037000000}"/>
    <cellStyle name="_Castrol - Stock WPs - NTHH" xfId="57" xr:uid="{00000000-0005-0000-0000-000038000000}"/>
    <cellStyle name="_CDKT-(01-12).2006NEW" xfId="58" xr:uid="{00000000-0005-0000-0000-000039000000}"/>
    <cellStyle name="_CDKT-(01-12).2006NEW v1" xfId="59" xr:uid="{00000000-0005-0000-0000-00003A000000}"/>
    <cellStyle name="_CDKT-(01-12).2006NEW2" xfId="60" xr:uid="{00000000-0005-0000-0000-00003B000000}"/>
    <cellStyle name="_CÐPS" xfId="61" xr:uid="{00000000-0005-0000-0000-00003C000000}"/>
    <cellStyle name="_DT truong thinh phu" xfId="62" xr:uid="{00000000-0005-0000-0000-00003D000000}"/>
    <cellStyle name="_E section" xfId="63" xr:uid="{00000000-0005-0000-0000-00003E000000}"/>
    <cellStyle name="_Enterprise Income Tax" xfId="64" xr:uid="{00000000-0005-0000-0000-00003F000000}"/>
    <cellStyle name="_EXPENSES-1206" xfId="65" xr:uid="{00000000-0005-0000-0000-000040000000}"/>
    <cellStyle name="_F. Stock-v3.2005.HTE" xfId="66" xr:uid="{00000000-0005-0000-0000-000041000000}"/>
    <cellStyle name="_FDN VAS account - 2006" xfId="67" xr:uid="{00000000-0005-0000-0000-000042000000}"/>
    <cellStyle name="_Fixed Assets WPs 2006 v2" xfId="68" xr:uid="{00000000-0005-0000-0000-000043000000}"/>
    <cellStyle name="_FS 31 Dec 2006" xfId="69" xr:uid="{00000000-0005-0000-0000-000044000000}"/>
    <cellStyle name="_Fsection" xfId="70" xr:uid="{00000000-0005-0000-0000-000045000000}"/>
    <cellStyle name="_G section_advance to employee 141-05" xfId="71" xr:uid="{00000000-0005-0000-0000-000046000000}"/>
    <cellStyle name="_HAGL-006-SGF-WTB-31.12.07" xfId="72" xr:uid="{00000000-0005-0000-0000-000047000000}"/>
    <cellStyle name="_HAN SU DUNG" xfId="73" xr:uid="{00000000-0005-0000-0000-000048000000}"/>
    <cellStyle name="_Harada - Taxations 311206 - v1" xfId="74" xr:uid="{00000000-0005-0000-0000-000049000000}"/>
    <cellStyle name="_HoSoQTThue2006" xfId="75" xr:uid="{00000000-0005-0000-0000-00004A000000}"/>
    <cellStyle name="_HoSoQTThue2006 v1" xfId="76" xr:uid="{00000000-0005-0000-0000-00004B000000}"/>
    <cellStyle name="_HoSoQTThue2006_11h_30032007_sent EY" xfId="77" xr:uid="{00000000-0005-0000-0000-00004C000000}"/>
    <cellStyle name="_ICP - WTB 31 Dec 06" xfId="78" xr:uid="{00000000-0005-0000-0000-00004D000000}"/>
    <cellStyle name="_ICP -SAD 2006" xfId="79" xr:uid="{00000000-0005-0000-0000-00004E000000}"/>
    <cellStyle name="_Intangible Assets detail WPs v2" xfId="80" xr:uid="{00000000-0005-0000-0000-00004F000000}"/>
    <cellStyle name="_KD - Stock WPs - NTHH" xfId="81" xr:uid="{00000000-0005-0000-0000-000050000000}"/>
    <cellStyle name="_KT (2)" xfId="82" xr:uid="{00000000-0005-0000-0000-000051000000}"/>
    <cellStyle name="_KT (2)_1" xfId="83" xr:uid="{00000000-0005-0000-0000-000052000000}"/>
    <cellStyle name="_KT (2)_1_bao cao ton chi tiet tuan 23-06" xfId="84" xr:uid="{00000000-0005-0000-0000-000053000000}"/>
    <cellStyle name="_KT (2)_1_Lora-tungchau" xfId="85" xr:uid="{00000000-0005-0000-0000-000054000000}"/>
    <cellStyle name="_KT (2)_1_Qt-HT3PQ1(CauKho)" xfId="86" xr:uid="{00000000-0005-0000-0000-000055000000}"/>
    <cellStyle name="_KT (2)_1_Qt-HT3PQ1(CauKho)_Book1" xfId="87" xr:uid="{00000000-0005-0000-0000-000056000000}"/>
    <cellStyle name="_KT (2)_1_Qt-HT3PQ1(CauKho)_Don gia quy 3 nam 2003 - Ban Dien Luc" xfId="88" xr:uid="{00000000-0005-0000-0000-000057000000}"/>
    <cellStyle name="_KT (2)_1_Qt-HT3PQ1(CauKho)_NC-VL2-2003" xfId="89" xr:uid="{00000000-0005-0000-0000-000058000000}"/>
    <cellStyle name="_KT (2)_1_Qt-HT3PQ1(CauKho)_NC-VL2-2003_1" xfId="90" xr:uid="{00000000-0005-0000-0000-000059000000}"/>
    <cellStyle name="_KT (2)_1_Qt-HT3PQ1(CauKho)_XL4Test5" xfId="91" xr:uid="{00000000-0005-0000-0000-00005A000000}"/>
    <cellStyle name="_KT (2)_1_ReeTech - WTB 31.12.07 - NTMD" xfId="92" xr:uid="{00000000-0005-0000-0000-00005B000000}"/>
    <cellStyle name="_KT (2)_1_Vina KG-WTB 31.12.2007" xfId="93" xr:uid="{00000000-0005-0000-0000-00005C000000}"/>
    <cellStyle name="_KT (2)_2" xfId="94" xr:uid="{00000000-0005-0000-0000-00005D000000}"/>
    <cellStyle name="_KT (2)_2_TG-TH" xfId="95" xr:uid="{00000000-0005-0000-0000-00005E000000}"/>
    <cellStyle name="_KT (2)_2_TG-TH_BAO CAO KLCT PT2000" xfId="96" xr:uid="{00000000-0005-0000-0000-00005F000000}"/>
    <cellStyle name="_KT (2)_2_TG-TH_BAO CAO PT2000" xfId="97" xr:uid="{00000000-0005-0000-0000-000060000000}"/>
    <cellStyle name="_KT (2)_2_TG-TH_BAO CAO PT2000_Book1" xfId="98" xr:uid="{00000000-0005-0000-0000-000061000000}"/>
    <cellStyle name="_KT (2)_2_TG-TH_Bao cao XDCB 2001 - T11 KH dieu chinh 20-11-THAI" xfId="99" xr:uid="{00000000-0005-0000-0000-000062000000}"/>
    <cellStyle name="_KT (2)_2_TG-TH_Book1" xfId="100" xr:uid="{00000000-0005-0000-0000-000063000000}"/>
    <cellStyle name="_KT (2)_2_TG-TH_Book1_1" xfId="101" xr:uid="{00000000-0005-0000-0000-000064000000}"/>
    <cellStyle name="_KT (2)_2_TG-TH_Book1_1_DanhMucDonGiaVTTB_Dien_TAM" xfId="102" xr:uid="{00000000-0005-0000-0000-000065000000}"/>
    <cellStyle name="_KT (2)_2_TG-TH_Book1_2" xfId="103" xr:uid="{00000000-0005-0000-0000-000066000000}"/>
    <cellStyle name="_KT (2)_2_TG-TH_Book1_3" xfId="104" xr:uid="{00000000-0005-0000-0000-000067000000}"/>
    <cellStyle name="_KT (2)_2_TG-TH_Book1_3_DT truong thinh phu" xfId="105" xr:uid="{00000000-0005-0000-0000-000068000000}"/>
    <cellStyle name="_KT (2)_2_TG-TH_Book1_3_XL4Test5" xfId="106" xr:uid="{00000000-0005-0000-0000-000069000000}"/>
    <cellStyle name="_KT (2)_2_TG-TH_Book1_DanhMucDonGiaVTTB_Dien_TAM" xfId="107" xr:uid="{00000000-0005-0000-0000-00006A000000}"/>
    <cellStyle name="_KT (2)_2_TG-TH_Dcdtoan-bcnckt " xfId="108" xr:uid="{00000000-0005-0000-0000-00006B000000}"/>
    <cellStyle name="_KT (2)_2_TG-TH_DN_MTP" xfId="109" xr:uid="{00000000-0005-0000-0000-00006C000000}"/>
    <cellStyle name="_KT (2)_2_TG-TH_Dongia2-2003" xfId="110" xr:uid="{00000000-0005-0000-0000-00006D000000}"/>
    <cellStyle name="_KT (2)_2_TG-TH_Dongia2-2003_DT truong thinh phu" xfId="111" xr:uid="{00000000-0005-0000-0000-00006E000000}"/>
    <cellStyle name="_KT (2)_2_TG-TH_DT truong thinh phu" xfId="112" xr:uid="{00000000-0005-0000-0000-00006F000000}"/>
    <cellStyle name="_KT (2)_2_TG-TH_DTCDT MR.2N110.HOCMON.TDTOAN.CCUNG" xfId="113" xr:uid="{00000000-0005-0000-0000-000070000000}"/>
    <cellStyle name="_KT (2)_2_TG-TH_Lora-tungchau" xfId="114" xr:uid="{00000000-0005-0000-0000-000071000000}"/>
    <cellStyle name="_KT (2)_2_TG-TH_moi" xfId="115" xr:uid="{00000000-0005-0000-0000-000072000000}"/>
    <cellStyle name="_KT (2)_2_TG-TH_PGIA-phieu tham tra Kho bac" xfId="116" xr:uid="{00000000-0005-0000-0000-000073000000}"/>
    <cellStyle name="_KT (2)_2_TG-TH_PT02-02" xfId="117" xr:uid="{00000000-0005-0000-0000-000074000000}"/>
    <cellStyle name="_KT (2)_2_TG-TH_PT02-02_Book1" xfId="118" xr:uid="{00000000-0005-0000-0000-000075000000}"/>
    <cellStyle name="_KT (2)_2_TG-TH_PT02-03" xfId="119" xr:uid="{00000000-0005-0000-0000-000076000000}"/>
    <cellStyle name="_KT (2)_2_TG-TH_PT02-03_Book1" xfId="120" xr:uid="{00000000-0005-0000-0000-000077000000}"/>
    <cellStyle name="_KT (2)_2_TG-TH_Qt-HT3PQ1(CauKho)" xfId="121" xr:uid="{00000000-0005-0000-0000-000078000000}"/>
    <cellStyle name="_KT (2)_2_TG-TH_Qt-HT3PQ1(CauKho)_Book1" xfId="122" xr:uid="{00000000-0005-0000-0000-000079000000}"/>
    <cellStyle name="_KT (2)_2_TG-TH_Qt-HT3PQ1(CauKho)_Don gia quy 3 nam 2003 - Ban Dien Luc" xfId="123" xr:uid="{00000000-0005-0000-0000-00007A000000}"/>
    <cellStyle name="_KT (2)_2_TG-TH_Qt-HT3PQ1(CauKho)_NC-VL2-2003" xfId="124" xr:uid="{00000000-0005-0000-0000-00007B000000}"/>
    <cellStyle name="_KT (2)_2_TG-TH_Qt-HT3PQ1(CauKho)_NC-VL2-2003_1" xfId="125" xr:uid="{00000000-0005-0000-0000-00007C000000}"/>
    <cellStyle name="_KT (2)_2_TG-TH_Qt-HT3PQ1(CauKho)_XL4Test5" xfId="126" xr:uid="{00000000-0005-0000-0000-00007D000000}"/>
    <cellStyle name="_KT (2)_2_TG-TH_ReeTech - WTB 31.12.07 - NTMD" xfId="127" xr:uid="{00000000-0005-0000-0000-00007E000000}"/>
    <cellStyle name="_KT (2)_2_TG-TH_Sheet2" xfId="128" xr:uid="{00000000-0005-0000-0000-00007F000000}"/>
    <cellStyle name="_KT (2)_2_TG-TH_Vina KG-WTB 31.12.2007" xfId="129" xr:uid="{00000000-0005-0000-0000-000080000000}"/>
    <cellStyle name="_KT (2)_2_TG-TH_XL4Poppy" xfId="130" xr:uid="{00000000-0005-0000-0000-000081000000}"/>
    <cellStyle name="_KT (2)_2_TG-TH_XL4Test5" xfId="131" xr:uid="{00000000-0005-0000-0000-000082000000}"/>
    <cellStyle name="_KT (2)_3" xfId="132" xr:uid="{00000000-0005-0000-0000-000083000000}"/>
    <cellStyle name="_KT (2)_3_TG-TH" xfId="133" xr:uid="{00000000-0005-0000-0000-000084000000}"/>
    <cellStyle name="_KT (2)_3_TG-TH_Book1" xfId="134" xr:uid="{00000000-0005-0000-0000-000085000000}"/>
    <cellStyle name="_KT (2)_3_TG-TH_Book1_BC-QT-WB-dthao" xfId="135" xr:uid="{00000000-0005-0000-0000-000086000000}"/>
    <cellStyle name="_KT (2)_3_TG-TH_Lora-tungchau" xfId="136" xr:uid="{00000000-0005-0000-0000-000087000000}"/>
    <cellStyle name="_KT (2)_3_TG-TH_PERSONAL" xfId="137" xr:uid="{00000000-0005-0000-0000-000088000000}"/>
    <cellStyle name="_KT (2)_3_TG-TH_PERSONAL_HTQ.8 GD1" xfId="138" xr:uid="{00000000-0005-0000-0000-000089000000}"/>
    <cellStyle name="_KT (2)_3_TG-TH_PERSONAL_HTQ.8 GD1_Book1" xfId="139" xr:uid="{00000000-0005-0000-0000-00008A000000}"/>
    <cellStyle name="_KT (2)_3_TG-TH_PERSONAL_HTQ.8 GD1_Don gia quy 3 nam 2003 - Ban Dien Luc" xfId="140" xr:uid="{00000000-0005-0000-0000-00008B000000}"/>
    <cellStyle name="_KT (2)_3_TG-TH_PERSONAL_HTQ.8 GD1_NC-VL2-2003" xfId="141" xr:uid="{00000000-0005-0000-0000-00008C000000}"/>
    <cellStyle name="_KT (2)_3_TG-TH_PERSONAL_HTQ.8 GD1_NC-VL2-2003_1" xfId="142" xr:uid="{00000000-0005-0000-0000-00008D000000}"/>
    <cellStyle name="_KT (2)_3_TG-TH_PERSONAL_HTQ.8 GD1_XL4Test5" xfId="143" xr:uid="{00000000-0005-0000-0000-00008E000000}"/>
    <cellStyle name="_KT (2)_3_TG-TH_PERSONAL_Tong hop KHCB 2001" xfId="144" xr:uid="{00000000-0005-0000-0000-00008F000000}"/>
    <cellStyle name="_KT (2)_3_TG-TH_Qt-HT3PQ1(CauKho)" xfId="145" xr:uid="{00000000-0005-0000-0000-000090000000}"/>
    <cellStyle name="_KT (2)_3_TG-TH_Qt-HT3PQ1(CauKho)_Book1" xfId="146" xr:uid="{00000000-0005-0000-0000-000091000000}"/>
    <cellStyle name="_KT (2)_3_TG-TH_Qt-HT3PQ1(CauKho)_Don gia quy 3 nam 2003 - Ban Dien Luc" xfId="147" xr:uid="{00000000-0005-0000-0000-000092000000}"/>
    <cellStyle name="_KT (2)_3_TG-TH_Qt-HT3PQ1(CauKho)_NC-VL2-2003" xfId="148" xr:uid="{00000000-0005-0000-0000-000093000000}"/>
    <cellStyle name="_KT (2)_3_TG-TH_Qt-HT3PQ1(CauKho)_NC-VL2-2003_1" xfId="149" xr:uid="{00000000-0005-0000-0000-000094000000}"/>
    <cellStyle name="_KT (2)_3_TG-TH_Qt-HT3PQ1(CauKho)_XL4Test5" xfId="150" xr:uid="{00000000-0005-0000-0000-000095000000}"/>
    <cellStyle name="_KT (2)_4" xfId="151" xr:uid="{00000000-0005-0000-0000-000096000000}"/>
    <cellStyle name="_KT (2)_4_BAO CAO KLCT PT2000" xfId="152" xr:uid="{00000000-0005-0000-0000-000097000000}"/>
    <cellStyle name="_KT (2)_4_BAO CAO PT2000" xfId="153" xr:uid="{00000000-0005-0000-0000-000098000000}"/>
    <cellStyle name="_KT (2)_4_BAO CAO PT2000_Book1" xfId="154" xr:uid="{00000000-0005-0000-0000-000099000000}"/>
    <cellStyle name="_KT (2)_4_Bao cao XDCB 2001 - T11 KH dieu chinh 20-11-THAI" xfId="155" xr:uid="{00000000-0005-0000-0000-00009A000000}"/>
    <cellStyle name="_KT (2)_4_Book1" xfId="156" xr:uid="{00000000-0005-0000-0000-00009B000000}"/>
    <cellStyle name="_KT (2)_4_Book1_1" xfId="157" xr:uid="{00000000-0005-0000-0000-00009C000000}"/>
    <cellStyle name="_KT (2)_4_Book1_1_DanhMucDonGiaVTTB_Dien_TAM" xfId="158" xr:uid="{00000000-0005-0000-0000-00009D000000}"/>
    <cellStyle name="_KT (2)_4_Book1_2" xfId="159" xr:uid="{00000000-0005-0000-0000-00009E000000}"/>
    <cellStyle name="_KT (2)_4_Book1_3" xfId="160" xr:uid="{00000000-0005-0000-0000-00009F000000}"/>
    <cellStyle name="_KT (2)_4_Book1_3_DT truong thinh phu" xfId="161" xr:uid="{00000000-0005-0000-0000-0000A0000000}"/>
    <cellStyle name="_KT (2)_4_Book1_3_XL4Test5" xfId="162" xr:uid="{00000000-0005-0000-0000-0000A1000000}"/>
    <cellStyle name="_KT (2)_4_Book1_DanhMucDonGiaVTTB_Dien_TAM" xfId="163" xr:uid="{00000000-0005-0000-0000-0000A2000000}"/>
    <cellStyle name="_KT (2)_4_Dcdtoan-bcnckt " xfId="164" xr:uid="{00000000-0005-0000-0000-0000A3000000}"/>
    <cellStyle name="_KT (2)_4_DN_MTP" xfId="165" xr:uid="{00000000-0005-0000-0000-0000A4000000}"/>
    <cellStyle name="_KT (2)_4_Dongia2-2003" xfId="166" xr:uid="{00000000-0005-0000-0000-0000A5000000}"/>
    <cellStyle name="_KT (2)_4_Dongia2-2003_DT truong thinh phu" xfId="167" xr:uid="{00000000-0005-0000-0000-0000A6000000}"/>
    <cellStyle name="_KT (2)_4_DT truong thinh phu" xfId="168" xr:uid="{00000000-0005-0000-0000-0000A7000000}"/>
    <cellStyle name="_KT (2)_4_DTCDT MR.2N110.HOCMON.TDTOAN.CCUNG" xfId="169" xr:uid="{00000000-0005-0000-0000-0000A8000000}"/>
    <cellStyle name="_KT (2)_4_Lora-tungchau" xfId="170" xr:uid="{00000000-0005-0000-0000-0000A9000000}"/>
    <cellStyle name="_KT (2)_4_moi" xfId="171" xr:uid="{00000000-0005-0000-0000-0000AA000000}"/>
    <cellStyle name="_KT (2)_4_PGIA-phieu tham tra Kho bac" xfId="172" xr:uid="{00000000-0005-0000-0000-0000AB000000}"/>
    <cellStyle name="_KT (2)_4_PT02-02" xfId="173" xr:uid="{00000000-0005-0000-0000-0000AC000000}"/>
    <cellStyle name="_KT (2)_4_PT02-02_Book1" xfId="174" xr:uid="{00000000-0005-0000-0000-0000AD000000}"/>
    <cellStyle name="_KT (2)_4_PT02-03" xfId="175" xr:uid="{00000000-0005-0000-0000-0000AE000000}"/>
    <cellStyle name="_KT (2)_4_PT02-03_Book1" xfId="176" xr:uid="{00000000-0005-0000-0000-0000AF000000}"/>
    <cellStyle name="_KT (2)_4_Qt-HT3PQ1(CauKho)" xfId="177" xr:uid="{00000000-0005-0000-0000-0000B0000000}"/>
    <cellStyle name="_KT (2)_4_Qt-HT3PQ1(CauKho)_Book1" xfId="178" xr:uid="{00000000-0005-0000-0000-0000B1000000}"/>
    <cellStyle name="_KT (2)_4_Qt-HT3PQ1(CauKho)_Don gia quy 3 nam 2003 - Ban Dien Luc" xfId="179" xr:uid="{00000000-0005-0000-0000-0000B2000000}"/>
    <cellStyle name="_KT (2)_4_Qt-HT3PQ1(CauKho)_NC-VL2-2003" xfId="180" xr:uid="{00000000-0005-0000-0000-0000B3000000}"/>
    <cellStyle name="_KT (2)_4_Qt-HT3PQ1(CauKho)_NC-VL2-2003_1" xfId="181" xr:uid="{00000000-0005-0000-0000-0000B4000000}"/>
    <cellStyle name="_KT (2)_4_Qt-HT3PQ1(CauKho)_XL4Test5" xfId="182" xr:uid="{00000000-0005-0000-0000-0000B5000000}"/>
    <cellStyle name="_KT (2)_4_ReeTech - WTB 31.12.07 - NTMD" xfId="183" xr:uid="{00000000-0005-0000-0000-0000B6000000}"/>
    <cellStyle name="_KT (2)_4_Sheet2" xfId="184" xr:uid="{00000000-0005-0000-0000-0000B7000000}"/>
    <cellStyle name="_KT (2)_4_TG-TH" xfId="185" xr:uid="{00000000-0005-0000-0000-0000B8000000}"/>
    <cellStyle name="_KT (2)_4_Vina KG-WTB 31.12.2007" xfId="186" xr:uid="{00000000-0005-0000-0000-0000B9000000}"/>
    <cellStyle name="_KT (2)_4_XL4Poppy" xfId="187" xr:uid="{00000000-0005-0000-0000-0000BA000000}"/>
    <cellStyle name="_KT (2)_4_XL4Test5" xfId="188" xr:uid="{00000000-0005-0000-0000-0000BB000000}"/>
    <cellStyle name="_KT (2)_5" xfId="189" xr:uid="{00000000-0005-0000-0000-0000BC000000}"/>
    <cellStyle name="_KT (2)_5_BAO CAO KLCT PT2000" xfId="190" xr:uid="{00000000-0005-0000-0000-0000BD000000}"/>
    <cellStyle name="_KT (2)_5_BAO CAO PT2000" xfId="191" xr:uid="{00000000-0005-0000-0000-0000BE000000}"/>
    <cellStyle name="_KT (2)_5_BAO CAO PT2000_Book1" xfId="192" xr:uid="{00000000-0005-0000-0000-0000BF000000}"/>
    <cellStyle name="_KT (2)_5_Bao cao XDCB 2001 - T11 KH dieu chinh 20-11-THAI" xfId="193" xr:uid="{00000000-0005-0000-0000-0000C0000000}"/>
    <cellStyle name="_KT (2)_5_Book1" xfId="194" xr:uid="{00000000-0005-0000-0000-0000C1000000}"/>
    <cellStyle name="_KT (2)_5_Book1_1" xfId="195" xr:uid="{00000000-0005-0000-0000-0000C2000000}"/>
    <cellStyle name="_KT (2)_5_Book1_1_DanhMucDonGiaVTTB_Dien_TAM" xfId="196" xr:uid="{00000000-0005-0000-0000-0000C3000000}"/>
    <cellStyle name="_KT (2)_5_Book1_2" xfId="197" xr:uid="{00000000-0005-0000-0000-0000C4000000}"/>
    <cellStyle name="_KT (2)_5_Book1_3" xfId="198" xr:uid="{00000000-0005-0000-0000-0000C5000000}"/>
    <cellStyle name="_KT (2)_5_Book1_3_DT truong thinh phu" xfId="199" xr:uid="{00000000-0005-0000-0000-0000C6000000}"/>
    <cellStyle name="_KT (2)_5_Book1_3_XL4Test5" xfId="200" xr:uid="{00000000-0005-0000-0000-0000C7000000}"/>
    <cellStyle name="_KT (2)_5_Book1_BC-QT-WB-dthao" xfId="201" xr:uid="{00000000-0005-0000-0000-0000C8000000}"/>
    <cellStyle name="_KT (2)_5_Book1_DanhMucDonGiaVTTB_Dien_TAM" xfId="202" xr:uid="{00000000-0005-0000-0000-0000C9000000}"/>
    <cellStyle name="_KT (2)_5_Dcdtoan-bcnckt " xfId="203" xr:uid="{00000000-0005-0000-0000-0000CA000000}"/>
    <cellStyle name="_KT (2)_5_DN_MTP" xfId="204" xr:uid="{00000000-0005-0000-0000-0000CB000000}"/>
    <cellStyle name="_KT (2)_5_Dongia2-2003" xfId="205" xr:uid="{00000000-0005-0000-0000-0000CC000000}"/>
    <cellStyle name="_KT (2)_5_Dongia2-2003_DT truong thinh phu" xfId="206" xr:uid="{00000000-0005-0000-0000-0000CD000000}"/>
    <cellStyle name="_KT (2)_5_DT truong thinh phu" xfId="207" xr:uid="{00000000-0005-0000-0000-0000CE000000}"/>
    <cellStyle name="_KT (2)_5_DTCDT MR.2N110.HOCMON.TDTOAN.CCUNG" xfId="208" xr:uid="{00000000-0005-0000-0000-0000CF000000}"/>
    <cellStyle name="_KT (2)_5_Lora-tungchau" xfId="209" xr:uid="{00000000-0005-0000-0000-0000D0000000}"/>
    <cellStyle name="_KT (2)_5_moi" xfId="210" xr:uid="{00000000-0005-0000-0000-0000D1000000}"/>
    <cellStyle name="_KT (2)_5_PGIA-phieu tham tra Kho bac" xfId="211" xr:uid="{00000000-0005-0000-0000-0000D2000000}"/>
    <cellStyle name="_KT (2)_5_PT02-02" xfId="212" xr:uid="{00000000-0005-0000-0000-0000D3000000}"/>
    <cellStyle name="_KT (2)_5_PT02-02_Book1" xfId="213" xr:uid="{00000000-0005-0000-0000-0000D4000000}"/>
    <cellStyle name="_KT (2)_5_PT02-03" xfId="214" xr:uid="{00000000-0005-0000-0000-0000D5000000}"/>
    <cellStyle name="_KT (2)_5_PT02-03_Book1" xfId="215" xr:uid="{00000000-0005-0000-0000-0000D6000000}"/>
    <cellStyle name="_KT (2)_5_Qt-HT3PQ1(CauKho)" xfId="216" xr:uid="{00000000-0005-0000-0000-0000D7000000}"/>
    <cellStyle name="_KT (2)_5_Qt-HT3PQ1(CauKho)_Book1" xfId="217" xr:uid="{00000000-0005-0000-0000-0000D8000000}"/>
    <cellStyle name="_KT (2)_5_Qt-HT3PQ1(CauKho)_Don gia quy 3 nam 2003 - Ban Dien Luc" xfId="218" xr:uid="{00000000-0005-0000-0000-0000D9000000}"/>
    <cellStyle name="_KT (2)_5_Qt-HT3PQ1(CauKho)_NC-VL2-2003" xfId="219" xr:uid="{00000000-0005-0000-0000-0000DA000000}"/>
    <cellStyle name="_KT (2)_5_Qt-HT3PQ1(CauKho)_NC-VL2-2003_1" xfId="220" xr:uid="{00000000-0005-0000-0000-0000DB000000}"/>
    <cellStyle name="_KT (2)_5_Qt-HT3PQ1(CauKho)_XL4Test5" xfId="221" xr:uid="{00000000-0005-0000-0000-0000DC000000}"/>
    <cellStyle name="_KT (2)_5_ReeTech - WTB 31.12.07 - NTMD" xfId="222" xr:uid="{00000000-0005-0000-0000-0000DD000000}"/>
    <cellStyle name="_KT (2)_5_Sheet2" xfId="223" xr:uid="{00000000-0005-0000-0000-0000DE000000}"/>
    <cellStyle name="_KT (2)_5_Vina KG-WTB 31.12.2007" xfId="224" xr:uid="{00000000-0005-0000-0000-0000DF000000}"/>
    <cellStyle name="_KT (2)_5_XL4Poppy" xfId="225" xr:uid="{00000000-0005-0000-0000-0000E0000000}"/>
    <cellStyle name="_KT (2)_5_XL4Test5" xfId="226" xr:uid="{00000000-0005-0000-0000-0000E1000000}"/>
    <cellStyle name="_KT (2)_Book1" xfId="227" xr:uid="{00000000-0005-0000-0000-0000E2000000}"/>
    <cellStyle name="_KT (2)_Book1_BC-QT-WB-dthao" xfId="228" xr:uid="{00000000-0005-0000-0000-0000E3000000}"/>
    <cellStyle name="_KT (2)_Lora-tungchau" xfId="229" xr:uid="{00000000-0005-0000-0000-0000E4000000}"/>
    <cellStyle name="_KT (2)_PERSONAL" xfId="230" xr:uid="{00000000-0005-0000-0000-0000E5000000}"/>
    <cellStyle name="_KT (2)_PERSONAL_HTQ.8 GD1" xfId="231" xr:uid="{00000000-0005-0000-0000-0000E6000000}"/>
    <cellStyle name="_KT (2)_PERSONAL_HTQ.8 GD1_Book1" xfId="232" xr:uid="{00000000-0005-0000-0000-0000E7000000}"/>
    <cellStyle name="_KT (2)_PERSONAL_HTQ.8 GD1_Don gia quy 3 nam 2003 - Ban Dien Luc" xfId="233" xr:uid="{00000000-0005-0000-0000-0000E8000000}"/>
    <cellStyle name="_KT (2)_PERSONAL_HTQ.8 GD1_NC-VL2-2003" xfId="234" xr:uid="{00000000-0005-0000-0000-0000E9000000}"/>
    <cellStyle name="_KT (2)_PERSONAL_HTQ.8 GD1_NC-VL2-2003_1" xfId="235" xr:uid="{00000000-0005-0000-0000-0000EA000000}"/>
    <cellStyle name="_KT (2)_PERSONAL_HTQ.8 GD1_XL4Test5" xfId="236" xr:uid="{00000000-0005-0000-0000-0000EB000000}"/>
    <cellStyle name="_KT (2)_PERSONAL_Tong hop KHCB 2001" xfId="237" xr:uid="{00000000-0005-0000-0000-0000EC000000}"/>
    <cellStyle name="_KT (2)_Qt-HT3PQ1(CauKho)" xfId="238" xr:uid="{00000000-0005-0000-0000-0000ED000000}"/>
    <cellStyle name="_KT (2)_Qt-HT3PQ1(CauKho)_Book1" xfId="239" xr:uid="{00000000-0005-0000-0000-0000EE000000}"/>
    <cellStyle name="_KT (2)_Qt-HT3PQ1(CauKho)_Don gia quy 3 nam 2003 - Ban Dien Luc" xfId="240" xr:uid="{00000000-0005-0000-0000-0000EF000000}"/>
    <cellStyle name="_KT (2)_Qt-HT3PQ1(CauKho)_NC-VL2-2003" xfId="241" xr:uid="{00000000-0005-0000-0000-0000F0000000}"/>
    <cellStyle name="_KT (2)_Qt-HT3PQ1(CauKho)_NC-VL2-2003_1" xfId="242" xr:uid="{00000000-0005-0000-0000-0000F1000000}"/>
    <cellStyle name="_KT (2)_Qt-HT3PQ1(CauKho)_XL4Test5" xfId="243" xr:uid="{00000000-0005-0000-0000-0000F2000000}"/>
    <cellStyle name="_KT (2)_TG-TH" xfId="244" xr:uid="{00000000-0005-0000-0000-0000F3000000}"/>
    <cellStyle name="_KT_TG" xfId="245" xr:uid="{00000000-0005-0000-0000-0000F4000000}"/>
    <cellStyle name="_KT_TG_1" xfId="246" xr:uid="{00000000-0005-0000-0000-0000F5000000}"/>
    <cellStyle name="_KT_TG_1_BAO CAO KLCT PT2000" xfId="247" xr:uid="{00000000-0005-0000-0000-0000F6000000}"/>
    <cellStyle name="_KT_TG_1_BAO CAO PT2000" xfId="248" xr:uid="{00000000-0005-0000-0000-0000F7000000}"/>
    <cellStyle name="_KT_TG_1_BAO CAO PT2000_Book1" xfId="249" xr:uid="{00000000-0005-0000-0000-0000F8000000}"/>
    <cellStyle name="_KT_TG_1_Bao cao XDCB 2001 - T11 KH dieu chinh 20-11-THAI" xfId="250" xr:uid="{00000000-0005-0000-0000-0000F9000000}"/>
    <cellStyle name="_KT_TG_1_Book1" xfId="251" xr:uid="{00000000-0005-0000-0000-0000FA000000}"/>
    <cellStyle name="_KT_TG_1_Book1_1" xfId="252" xr:uid="{00000000-0005-0000-0000-0000FB000000}"/>
    <cellStyle name="_KT_TG_1_Book1_1_DanhMucDonGiaVTTB_Dien_TAM" xfId="253" xr:uid="{00000000-0005-0000-0000-0000FC000000}"/>
    <cellStyle name="_KT_TG_1_Book1_2" xfId="254" xr:uid="{00000000-0005-0000-0000-0000FD000000}"/>
    <cellStyle name="_KT_TG_1_Book1_3" xfId="255" xr:uid="{00000000-0005-0000-0000-0000FE000000}"/>
    <cellStyle name="_KT_TG_1_Book1_3_DT truong thinh phu" xfId="256" xr:uid="{00000000-0005-0000-0000-0000FF000000}"/>
    <cellStyle name="_KT_TG_1_Book1_3_XL4Test5" xfId="257" xr:uid="{00000000-0005-0000-0000-000000010000}"/>
    <cellStyle name="_KT_TG_1_Book1_BC-QT-WB-dthao" xfId="258" xr:uid="{00000000-0005-0000-0000-000001010000}"/>
    <cellStyle name="_KT_TG_1_Book1_DanhMucDonGiaVTTB_Dien_TAM" xfId="259" xr:uid="{00000000-0005-0000-0000-000002010000}"/>
    <cellStyle name="_KT_TG_1_Dcdtoan-bcnckt " xfId="260" xr:uid="{00000000-0005-0000-0000-000003010000}"/>
    <cellStyle name="_KT_TG_1_DN_MTP" xfId="261" xr:uid="{00000000-0005-0000-0000-000004010000}"/>
    <cellStyle name="_KT_TG_1_Dongia2-2003" xfId="262" xr:uid="{00000000-0005-0000-0000-000005010000}"/>
    <cellStyle name="_KT_TG_1_Dongia2-2003_DT truong thinh phu" xfId="263" xr:uid="{00000000-0005-0000-0000-000006010000}"/>
    <cellStyle name="_KT_TG_1_DT truong thinh phu" xfId="264" xr:uid="{00000000-0005-0000-0000-000007010000}"/>
    <cellStyle name="_KT_TG_1_DTCDT MR.2N110.HOCMON.TDTOAN.CCUNG" xfId="265" xr:uid="{00000000-0005-0000-0000-000008010000}"/>
    <cellStyle name="_KT_TG_1_Lora-tungchau" xfId="266" xr:uid="{00000000-0005-0000-0000-000009010000}"/>
    <cellStyle name="_KT_TG_1_moi" xfId="267" xr:uid="{00000000-0005-0000-0000-00000A010000}"/>
    <cellStyle name="_KT_TG_1_PGIA-phieu tham tra Kho bac" xfId="268" xr:uid="{00000000-0005-0000-0000-00000B010000}"/>
    <cellStyle name="_KT_TG_1_PT02-02" xfId="269" xr:uid="{00000000-0005-0000-0000-00000C010000}"/>
    <cellStyle name="_KT_TG_1_PT02-02_Book1" xfId="270" xr:uid="{00000000-0005-0000-0000-00000D010000}"/>
    <cellStyle name="_KT_TG_1_PT02-03" xfId="271" xr:uid="{00000000-0005-0000-0000-00000E010000}"/>
    <cellStyle name="_KT_TG_1_PT02-03_Book1" xfId="272" xr:uid="{00000000-0005-0000-0000-00000F010000}"/>
    <cellStyle name="_KT_TG_1_Qt-HT3PQ1(CauKho)" xfId="273" xr:uid="{00000000-0005-0000-0000-000010010000}"/>
    <cellStyle name="_KT_TG_1_Qt-HT3PQ1(CauKho)_Book1" xfId="274" xr:uid="{00000000-0005-0000-0000-000011010000}"/>
    <cellStyle name="_KT_TG_1_Qt-HT3PQ1(CauKho)_Don gia quy 3 nam 2003 - Ban Dien Luc" xfId="275" xr:uid="{00000000-0005-0000-0000-000012010000}"/>
    <cellStyle name="_KT_TG_1_Qt-HT3PQ1(CauKho)_NC-VL2-2003" xfId="276" xr:uid="{00000000-0005-0000-0000-000013010000}"/>
    <cellStyle name="_KT_TG_1_Qt-HT3PQ1(CauKho)_NC-VL2-2003_1" xfId="277" xr:uid="{00000000-0005-0000-0000-000014010000}"/>
    <cellStyle name="_KT_TG_1_Qt-HT3PQ1(CauKho)_XL4Test5" xfId="278" xr:uid="{00000000-0005-0000-0000-000015010000}"/>
    <cellStyle name="_KT_TG_1_ReeTech - WTB 31.12.07 - NTMD" xfId="279" xr:uid="{00000000-0005-0000-0000-000016010000}"/>
    <cellStyle name="_KT_TG_1_Sheet2" xfId="280" xr:uid="{00000000-0005-0000-0000-000017010000}"/>
    <cellStyle name="_KT_TG_1_Vina KG-WTB 31.12.2007" xfId="281" xr:uid="{00000000-0005-0000-0000-000018010000}"/>
    <cellStyle name="_KT_TG_1_XL4Poppy" xfId="282" xr:uid="{00000000-0005-0000-0000-000019010000}"/>
    <cellStyle name="_KT_TG_1_XL4Test5" xfId="283" xr:uid="{00000000-0005-0000-0000-00001A010000}"/>
    <cellStyle name="_KT_TG_2" xfId="284" xr:uid="{00000000-0005-0000-0000-00001B010000}"/>
    <cellStyle name="_KT_TG_2_BAO CAO KLCT PT2000" xfId="285" xr:uid="{00000000-0005-0000-0000-00001C010000}"/>
    <cellStyle name="_KT_TG_2_BAO CAO PT2000" xfId="286" xr:uid="{00000000-0005-0000-0000-00001D010000}"/>
    <cellStyle name="_KT_TG_2_BAO CAO PT2000_Book1" xfId="287" xr:uid="{00000000-0005-0000-0000-00001E010000}"/>
    <cellStyle name="_KT_TG_2_Bao cao XDCB 2001 - T11 KH dieu chinh 20-11-THAI" xfId="288" xr:uid="{00000000-0005-0000-0000-00001F010000}"/>
    <cellStyle name="_KT_TG_2_Book1" xfId="289" xr:uid="{00000000-0005-0000-0000-000020010000}"/>
    <cellStyle name="_KT_TG_2_Book1_1" xfId="290" xr:uid="{00000000-0005-0000-0000-000021010000}"/>
    <cellStyle name="_KT_TG_2_Book1_1_DanhMucDonGiaVTTB_Dien_TAM" xfId="291" xr:uid="{00000000-0005-0000-0000-000022010000}"/>
    <cellStyle name="_KT_TG_2_Book1_2" xfId="292" xr:uid="{00000000-0005-0000-0000-000023010000}"/>
    <cellStyle name="_KT_TG_2_Book1_3" xfId="293" xr:uid="{00000000-0005-0000-0000-000024010000}"/>
    <cellStyle name="_KT_TG_2_Book1_3_DT truong thinh phu" xfId="294" xr:uid="{00000000-0005-0000-0000-000025010000}"/>
    <cellStyle name="_KT_TG_2_Book1_3_XL4Test5" xfId="295" xr:uid="{00000000-0005-0000-0000-000026010000}"/>
    <cellStyle name="_KT_TG_2_Book1_DanhMucDonGiaVTTB_Dien_TAM" xfId="296" xr:uid="{00000000-0005-0000-0000-000027010000}"/>
    <cellStyle name="_KT_TG_2_Dcdtoan-bcnckt " xfId="297" xr:uid="{00000000-0005-0000-0000-000028010000}"/>
    <cellStyle name="_KT_TG_2_DN_MTP" xfId="298" xr:uid="{00000000-0005-0000-0000-000029010000}"/>
    <cellStyle name="_KT_TG_2_Dongia2-2003" xfId="299" xr:uid="{00000000-0005-0000-0000-00002A010000}"/>
    <cellStyle name="_KT_TG_2_Dongia2-2003_DT truong thinh phu" xfId="300" xr:uid="{00000000-0005-0000-0000-00002B010000}"/>
    <cellStyle name="_KT_TG_2_DT truong thinh phu" xfId="301" xr:uid="{00000000-0005-0000-0000-00002C010000}"/>
    <cellStyle name="_KT_TG_2_DTCDT MR.2N110.HOCMON.TDTOAN.CCUNG" xfId="302" xr:uid="{00000000-0005-0000-0000-00002D010000}"/>
    <cellStyle name="_KT_TG_2_Lora-tungchau" xfId="303" xr:uid="{00000000-0005-0000-0000-00002E010000}"/>
    <cellStyle name="_KT_TG_2_moi" xfId="304" xr:uid="{00000000-0005-0000-0000-00002F010000}"/>
    <cellStyle name="_KT_TG_2_PGIA-phieu tham tra Kho bac" xfId="305" xr:uid="{00000000-0005-0000-0000-000030010000}"/>
    <cellStyle name="_KT_TG_2_PT02-02" xfId="306" xr:uid="{00000000-0005-0000-0000-000031010000}"/>
    <cellStyle name="_KT_TG_2_PT02-02_Book1" xfId="307" xr:uid="{00000000-0005-0000-0000-000032010000}"/>
    <cellStyle name="_KT_TG_2_PT02-03" xfId="308" xr:uid="{00000000-0005-0000-0000-000033010000}"/>
    <cellStyle name="_KT_TG_2_PT02-03_Book1" xfId="309" xr:uid="{00000000-0005-0000-0000-000034010000}"/>
    <cellStyle name="_KT_TG_2_Qt-HT3PQ1(CauKho)" xfId="310" xr:uid="{00000000-0005-0000-0000-000035010000}"/>
    <cellStyle name="_KT_TG_2_Qt-HT3PQ1(CauKho)_Book1" xfId="311" xr:uid="{00000000-0005-0000-0000-000036010000}"/>
    <cellStyle name="_KT_TG_2_Qt-HT3PQ1(CauKho)_Don gia quy 3 nam 2003 - Ban Dien Luc" xfId="312" xr:uid="{00000000-0005-0000-0000-000037010000}"/>
    <cellStyle name="_KT_TG_2_Qt-HT3PQ1(CauKho)_NC-VL2-2003" xfId="313" xr:uid="{00000000-0005-0000-0000-000038010000}"/>
    <cellStyle name="_KT_TG_2_Qt-HT3PQ1(CauKho)_NC-VL2-2003_1" xfId="314" xr:uid="{00000000-0005-0000-0000-000039010000}"/>
    <cellStyle name="_KT_TG_2_Qt-HT3PQ1(CauKho)_XL4Test5" xfId="315" xr:uid="{00000000-0005-0000-0000-00003A010000}"/>
    <cellStyle name="_KT_TG_2_ReeTech - WTB 31.12.07 - NTMD" xfId="316" xr:uid="{00000000-0005-0000-0000-00003B010000}"/>
    <cellStyle name="_KT_TG_2_Sheet2" xfId="317" xr:uid="{00000000-0005-0000-0000-00003C010000}"/>
    <cellStyle name="_KT_TG_2_Vina KG-WTB 31.12.2007" xfId="318" xr:uid="{00000000-0005-0000-0000-00003D010000}"/>
    <cellStyle name="_KT_TG_2_XL4Poppy" xfId="319" xr:uid="{00000000-0005-0000-0000-00003E010000}"/>
    <cellStyle name="_KT_TG_2_XL4Test5" xfId="320" xr:uid="{00000000-0005-0000-0000-00003F010000}"/>
    <cellStyle name="_KT_TG_3" xfId="321" xr:uid="{00000000-0005-0000-0000-000040010000}"/>
    <cellStyle name="_KT_TG_4" xfId="322" xr:uid="{00000000-0005-0000-0000-000041010000}"/>
    <cellStyle name="_KT_TG_4_bao cao ton chi tiet tuan 23-06" xfId="323" xr:uid="{00000000-0005-0000-0000-000042010000}"/>
    <cellStyle name="_KT_TG_4_Lora-tungchau" xfId="324" xr:uid="{00000000-0005-0000-0000-000043010000}"/>
    <cellStyle name="_KT_TG_4_Qt-HT3PQ1(CauKho)" xfId="325" xr:uid="{00000000-0005-0000-0000-000044010000}"/>
    <cellStyle name="_KT_TG_4_Qt-HT3PQ1(CauKho)_Book1" xfId="326" xr:uid="{00000000-0005-0000-0000-000045010000}"/>
    <cellStyle name="_KT_TG_4_Qt-HT3PQ1(CauKho)_Don gia quy 3 nam 2003 - Ban Dien Luc" xfId="327" xr:uid="{00000000-0005-0000-0000-000046010000}"/>
    <cellStyle name="_KT_TG_4_Qt-HT3PQ1(CauKho)_NC-VL2-2003" xfId="328" xr:uid="{00000000-0005-0000-0000-000047010000}"/>
    <cellStyle name="_KT_TG_4_Qt-HT3PQ1(CauKho)_NC-VL2-2003_1" xfId="329" xr:uid="{00000000-0005-0000-0000-000048010000}"/>
    <cellStyle name="_KT_TG_4_Qt-HT3PQ1(CauKho)_XL4Test5" xfId="330" xr:uid="{00000000-0005-0000-0000-000049010000}"/>
    <cellStyle name="_KT_TG_4_ReeTech - WTB 31.12.07 - NTMD" xfId="331" xr:uid="{00000000-0005-0000-0000-00004A010000}"/>
    <cellStyle name="_KT_TG_4_Vina KG-WTB 31.12.2007" xfId="332" xr:uid="{00000000-0005-0000-0000-00004B010000}"/>
    <cellStyle name="_Long term prepayments" xfId="333" xr:uid="{00000000-0005-0000-0000-00004C010000}"/>
    <cellStyle name="_Lora-tungchau" xfId="334" xr:uid="{00000000-0005-0000-0000-00004D010000}"/>
    <cellStyle name="_LS-BS-EspaceAnLac30Jun06" xfId="335" xr:uid="{00000000-0005-0000-0000-00004E010000}"/>
    <cellStyle name="_Malaya_F section 300906.final " xfId="336" xr:uid="{00000000-0005-0000-0000-00004F010000}"/>
    <cellStyle name="_MUA NGOAI 2007" xfId="337" xr:uid="{00000000-0005-0000-0000-000050010000}"/>
    <cellStyle name="_OEM - WTB 31.12.06" xfId="338" xr:uid="{00000000-0005-0000-0000-000051010000}"/>
    <cellStyle name="_PERSONAL" xfId="339" xr:uid="{00000000-0005-0000-0000-000052010000}"/>
    <cellStyle name="_PERSONAL_HTQ.8 GD1" xfId="340" xr:uid="{00000000-0005-0000-0000-000053010000}"/>
    <cellStyle name="_PERSONAL_HTQ.8 GD1_Book1" xfId="341" xr:uid="{00000000-0005-0000-0000-000054010000}"/>
    <cellStyle name="_PERSONAL_HTQ.8 GD1_Don gia quy 3 nam 2003 - Ban Dien Luc" xfId="342" xr:uid="{00000000-0005-0000-0000-000055010000}"/>
    <cellStyle name="_PERSONAL_HTQ.8 GD1_NC-VL2-2003" xfId="343" xr:uid="{00000000-0005-0000-0000-000056010000}"/>
    <cellStyle name="_PERSONAL_HTQ.8 GD1_NC-VL2-2003_1" xfId="344" xr:uid="{00000000-0005-0000-0000-000057010000}"/>
    <cellStyle name="_PERSONAL_HTQ.8 GD1_XL4Test5" xfId="345" xr:uid="{00000000-0005-0000-0000-000058010000}"/>
    <cellStyle name="_PERSONAL_Tong hop KHCB 2001" xfId="346" xr:uid="{00000000-0005-0000-0000-000059010000}"/>
    <cellStyle name="_Purchasing 2006 YTD" xfId="347" xr:uid="{00000000-0005-0000-0000-00005A010000}"/>
    <cellStyle name="_Qt-HT3PQ1(CauKho)" xfId="348" xr:uid="{00000000-0005-0000-0000-00005B010000}"/>
    <cellStyle name="_Qt-HT3PQ1(CauKho)_Book1" xfId="349" xr:uid="{00000000-0005-0000-0000-00005C010000}"/>
    <cellStyle name="_Qt-HT3PQ1(CauKho)_Don gia quy 3 nam 2003 - Ban Dien Luc" xfId="350" xr:uid="{00000000-0005-0000-0000-00005D010000}"/>
    <cellStyle name="_Qt-HT3PQ1(CauKho)_NC-VL2-2003" xfId="351" xr:uid="{00000000-0005-0000-0000-00005E010000}"/>
    <cellStyle name="_Qt-HT3PQ1(CauKho)_NC-VL2-2003_1" xfId="352" xr:uid="{00000000-0005-0000-0000-00005F010000}"/>
    <cellStyle name="_Qt-HT3PQ1(CauKho)_XL4Test5" xfId="353" xr:uid="{00000000-0005-0000-0000-000060010000}"/>
    <cellStyle name="_QUYET TOAN THUE TNCN NGUOI LAO DONG NAM 2006" xfId="354" xr:uid="{00000000-0005-0000-0000-000061010000}"/>
    <cellStyle name="_RCL - WTB 31.12.06 - v3" xfId="355" xr:uid="{00000000-0005-0000-0000-000062010000}"/>
    <cellStyle name="_RM FG INV 2006" xfId="356" xr:uid="{00000000-0005-0000-0000-000063010000}"/>
    <cellStyle name="_Royal Cargo - Section O - NTHH" xfId="357" xr:uid="{00000000-0005-0000-0000-000064010000}"/>
    <cellStyle name="_Sales &amp; COGs - 2005" xfId="358" xr:uid="{00000000-0005-0000-0000-000065010000}"/>
    <cellStyle name="_Sheet4" xfId="359" xr:uid="{00000000-0005-0000-0000-000066010000}"/>
    <cellStyle name="_Stock" xfId="360" xr:uid="{00000000-0005-0000-0000-000067010000}"/>
    <cellStyle name="_Stocks-HNKV 31.12.06" xfId="361" xr:uid="{00000000-0005-0000-0000-000068010000}"/>
    <cellStyle name="_TG-TH" xfId="362" xr:uid="{00000000-0005-0000-0000-000069010000}"/>
    <cellStyle name="_TG-TH_1" xfId="363" xr:uid="{00000000-0005-0000-0000-00006A010000}"/>
    <cellStyle name="_TG-TH_1_BAO CAO KLCT PT2000" xfId="364" xr:uid="{00000000-0005-0000-0000-00006B010000}"/>
    <cellStyle name="_TG-TH_1_BAO CAO PT2000" xfId="365" xr:uid="{00000000-0005-0000-0000-00006C010000}"/>
    <cellStyle name="_TG-TH_1_BAO CAO PT2000_Book1" xfId="366" xr:uid="{00000000-0005-0000-0000-00006D010000}"/>
    <cellStyle name="_TG-TH_1_Bao cao XDCB 2001 - T11 KH dieu chinh 20-11-THAI" xfId="367" xr:uid="{00000000-0005-0000-0000-00006E010000}"/>
    <cellStyle name="_TG-TH_1_Book1" xfId="368" xr:uid="{00000000-0005-0000-0000-00006F010000}"/>
    <cellStyle name="_TG-TH_1_Book1_1" xfId="369" xr:uid="{00000000-0005-0000-0000-000070010000}"/>
    <cellStyle name="_TG-TH_1_Book1_1_DanhMucDonGiaVTTB_Dien_TAM" xfId="370" xr:uid="{00000000-0005-0000-0000-000071010000}"/>
    <cellStyle name="_TG-TH_1_Book1_2" xfId="371" xr:uid="{00000000-0005-0000-0000-000072010000}"/>
    <cellStyle name="_TG-TH_1_Book1_3" xfId="372" xr:uid="{00000000-0005-0000-0000-000073010000}"/>
    <cellStyle name="_TG-TH_1_Book1_3_DT truong thinh phu" xfId="373" xr:uid="{00000000-0005-0000-0000-000074010000}"/>
    <cellStyle name="_TG-TH_1_Book1_3_XL4Test5" xfId="374" xr:uid="{00000000-0005-0000-0000-000075010000}"/>
    <cellStyle name="_TG-TH_1_Book1_BC-QT-WB-dthao" xfId="375" xr:uid="{00000000-0005-0000-0000-000076010000}"/>
    <cellStyle name="_TG-TH_1_Book1_DanhMucDonGiaVTTB_Dien_TAM" xfId="376" xr:uid="{00000000-0005-0000-0000-000077010000}"/>
    <cellStyle name="_TG-TH_1_Dcdtoan-bcnckt " xfId="377" xr:uid="{00000000-0005-0000-0000-000078010000}"/>
    <cellStyle name="_TG-TH_1_DN_MTP" xfId="378" xr:uid="{00000000-0005-0000-0000-000079010000}"/>
    <cellStyle name="_TG-TH_1_Dongia2-2003" xfId="379" xr:uid="{00000000-0005-0000-0000-00007A010000}"/>
    <cellStyle name="_TG-TH_1_Dongia2-2003_DT truong thinh phu" xfId="380" xr:uid="{00000000-0005-0000-0000-00007B010000}"/>
    <cellStyle name="_TG-TH_1_DT truong thinh phu" xfId="381" xr:uid="{00000000-0005-0000-0000-00007C010000}"/>
    <cellStyle name="_TG-TH_1_DTCDT MR.2N110.HOCMON.TDTOAN.CCUNG" xfId="382" xr:uid="{00000000-0005-0000-0000-00007D010000}"/>
    <cellStyle name="_TG-TH_1_Lora-tungchau" xfId="383" xr:uid="{00000000-0005-0000-0000-00007E010000}"/>
    <cellStyle name="_TG-TH_1_moi" xfId="384" xr:uid="{00000000-0005-0000-0000-00007F010000}"/>
    <cellStyle name="_TG-TH_1_PGIA-phieu tham tra Kho bac" xfId="385" xr:uid="{00000000-0005-0000-0000-000080010000}"/>
    <cellStyle name="_TG-TH_1_PT02-02" xfId="386" xr:uid="{00000000-0005-0000-0000-000081010000}"/>
    <cellStyle name="_TG-TH_1_PT02-02_Book1" xfId="387" xr:uid="{00000000-0005-0000-0000-000082010000}"/>
    <cellStyle name="_TG-TH_1_PT02-03_Book1" xfId="388" xr:uid="{00000000-0005-0000-0000-000083010000}"/>
    <cellStyle name="_TG-TH_1_Qt-HT3PQ1(CauKho)" xfId="389" xr:uid="{00000000-0005-0000-0000-000084010000}"/>
    <cellStyle name="_TG-TH_1_Qt-HT3PQ1(CauKho)_Book1" xfId="390" xr:uid="{00000000-0005-0000-0000-000085010000}"/>
    <cellStyle name="_TG-TH_1_Qt-HT3PQ1(CauKho)_Don gia quy 3 nam 2003 - Ban Dien Luc" xfId="391" xr:uid="{00000000-0005-0000-0000-000086010000}"/>
    <cellStyle name="_TG-TH_1_Qt-HT3PQ1(CauKho)_NC-VL2-2003" xfId="392" xr:uid="{00000000-0005-0000-0000-000087010000}"/>
    <cellStyle name="_TG-TH_1_Qt-HT3PQ1(CauKho)_NC-VL2-2003_1" xfId="393" xr:uid="{00000000-0005-0000-0000-000088010000}"/>
    <cellStyle name="_TG-TH_1_Qt-HT3PQ1(CauKho)_XL4Test5" xfId="394" xr:uid="{00000000-0005-0000-0000-000089010000}"/>
    <cellStyle name="_TG-TH_1_ReeTech - WTB 31.12.07 - NTMD" xfId="395" xr:uid="{00000000-0005-0000-0000-00008A010000}"/>
    <cellStyle name="_TG-TH_1_Sheet2" xfId="396" xr:uid="{00000000-0005-0000-0000-00008B010000}"/>
    <cellStyle name="_TG-TH_1_Vina KG-WTB 31.12.2007" xfId="397" xr:uid="{00000000-0005-0000-0000-00008C010000}"/>
    <cellStyle name="_TG-TH_1_XL4Poppy" xfId="398" xr:uid="{00000000-0005-0000-0000-00008D010000}"/>
    <cellStyle name="_TG-TH_1_XL4Test5" xfId="399" xr:uid="{00000000-0005-0000-0000-00008E010000}"/>
    <cellStyle name="_TG-TH_2" xfId="400" xr:uid="{00000000-0005-0000-0000-00008F010000}"/>
    <cellStyle name="_TG-TH_2_BAO CAO KLCT PT2000" xfId="401" xr:uid="{00000000-0005-0000-0000-000090010000}"/>
    <cellStyle name="_TG-TH_2_BAO CAO PT2000" xfId="402" xr:uid="{00000000-0005-0000-0000-000091010000}"/>
    <cellStyle name="_TG-TH_2_BAO CAO PT2000_Book1" xfId="403" xr:uid="{00000000-0005-0000-0000-000092010000}"/>
    <cellStyle name="_TG-TH_2_Bao cao XDCB 2001 - T11 KH dieu chinh 20-11-THAI" xfId="404" xr:uid="{00000000-0005-0000-0000-000093010000}"/>
    <cellStyle name="_TG-TH_2_Book1" xfId="405" xr:uid="{00000000-0005-0000-0000-000094010000}"/>
    <cellStyle name="_TG-TH_2_Book1_1" xfId="406" xr:uid="{00000000-0005-0000-0000-000095010000}"/>
    <cellStyle name="_TG-TH_2_Book1_1_DanhMucDonGiaVTTB_Dien_TAM" xfId="407" xr:uid="{00000000-0005-0000-0000-000096010000}"/>
    <cellStyle name="_TG-TH_2_Book1_2" xfId="408" xr:uid="{00000000-0005-0000-0000-000097010000}"/>
    <cellStyle name="_TG-TH_2_Book1_3" xfId="409" xr:uid="{00000000-0005-0000-0000-000098010000}"/>
    <cellStyle name="_TG-TH_2_Book1_3_DT truong thinh phu" xfId="410" xr:uid="{00000000-0005-0000-0000-000099010000}"/>
    <cellStyle name="_TG-TH_2_Book1_3_XL4Test5" xfId="411" xr:uid="{00000000-0005-0000-0000-00009A010000}"/>
    <cellStyle name="_TG-TH_2_Book1_DanhMucDonGiaVTTB_Dien_TAM" xfId="412" xr:uid="{00000000-0005-0000-0000-00009B010000}"/>
    <cellStyle name="_TG-TH_2_Dcdtoan-bcnckt " xfId="413" xr:uid="{00000000-0005-0000-0000-00009C010000}"/>
    <cellStyle name="_TG-TH_2_DN_MTP" xfId="414" xr:uid="{00000000-0005-0000-0000-00009D010000}"/>
    <cellStyle name="_TG-TH_2_Dongia2-2003" xfId="415" xr:uid="{00000000-0005-0000-0000-00009E010000}"/>
    <cellStyle name="_TG-TH_2_Dongia2-2003_DT truong thinh phu" xfId="416" xr:uid="{00000000-0005-0000-0000-00009F010000}"/>
    <cellStyle name="_TG-TH_2_DT truong thinh phu" xfId="417" xr:uid="{00000000-0005-0000-0000-0000A0010000}"/>
    <cellStyle name="_TG-TH_2_DTCDT MR.2N110.HOCMON.TDTOAN.CCUNG" xfId="418" xr:uid="{00000000-0005-0000-0000-0000A1010000}"/>
    <cellStyle name="_TG-TH_2_Lora-tungchau" xfId="419" xr:uid="{00000000-0005-0000-0000-0000A2010000}"/>
    <cellStyle name="_TG-TH_2_moi" xfId="420" xr:uid="{00000000-0005-0000-0000-0000A3010000}"/>
    <cellStyle name="_TG-TH_2_PGIA-phieu tham tra Kho bac" xfId="421" xr:uid="{00000000-0005-0000-0000-0000A4010000}"/>
    <cellStyle name="_TG-TH_2_PT02-02" xfId="422" xr:uid="{00000000-0005-0000-0000-0000A5010000}"/>
    <cellStyle name="_TG-TH_2_PT02-02_Book1" xfId="423" xr:uid="{00000000-0005-0000-0000-0000A6010000}"/>
    <cellStyle name="_TG-TH_2_PT02-03" xfId="424" xr:uid="{00000000-0005-0000-0000-0000A7010000}"/>
    <cellStyle name="_TG-TH_2_PT02-03_Book1" xfId="425" xr:uid="{00000000-0005-0000-0000-0000A8010000}"/>
    <cellStyle name="_TG-TH_2_Qt-HT3PQ1(CauKho)" xfId="426" xr:uid="{00000000-0005-0000-0000-0000A9010000}"/>
    <cellStyle name="_TG-TH_2_Qt-HT3PQ1(CauKho)_Book1" xfId="427" xr:uid="{00000000-0005-0000-0000-0000AA010000}"/>
    <cellStyle name="_TG-TH_2_Qt-HT3PQ1(CauKho)_Don gia quy 3 nam 2003 - Ban Dien Luc" xfId="428" xr:uid="{00000000-0005-0000-0000-0000AB010000}"/>
    <cellStyle name="_TG-TH_2_Qt-HT3PQ1(CauKho)_NC-VL2-2003" xfId="429" xr:uid="{00000000-0005-0000-0000-0000AC010000}"/>
    <cellStyle name="_TG-TH_2_Qt-HT3PQ1(CauKho)_NC-VL2-2003_1" xfId="430" xr:uid="{00000000-0005-0000-0000-0000AD010000}"/>
    <cellStyle name="_TG-TH_2_Qt-HT3PQ1(CauKho)_XL4Test5" xfId="431" xr:uid="{00000000-0005-0000-0000-0000AE010000}"/>
    <cellStyle name="_TG-TH_2_ReeTech - WTB 31.12.07 - NTMD" xfId="432" xr:uid="{00000000-0005-0000-0000-0000AF010000}"/>
    <cellStyle name="_TG-TH_2_Sheet2" xfId="433" xr:uid="{00000000-0005-0000-0000-0000B0010000}"/>
    <cellStyle name="_TG-TH_2_Vina KG-WTB 31.12.2007" xfId="434" xr:uid="{00000000-0005-0000-0000-0000B1010000}"/>
    <cellStyle name="_TG-TH_2_XL4Poppy" xfId="435" xr:uid="{00000000-0005-0000-0000-0000B2010000}"/>
    <cellStyle name="_TG-TH_2_XL4Test5" xfId="436" xr:uid="{00000000-0005-0000-0000-0000B3010000}"/>
    <cellStyle name="_TG-TH_3" xfId="437" xr:uid="{00000000-0005-0000-0000-0000B4010000}"/>
    <cellStyle name="_TG-TH_3_bao cao ton chi tiet tuan 23-06" xfId="438" xr:uid="{00000000-0005-0000-0000-0000B5010000}"/>
    <cellStyle name="_TG-TH_3_Lora-tungchau" xfId="439" xr:uid="{00000000-0005-0000-0000-0000B6010000}"/>
    <cellStyle name="_TG-TH_3_Qt-HT3PQ1(CauKho)" xfId="440" xr:uid="{00000000-0005-0000-0000-0000B7010000}"/>
    <cellStyle name="_TG-TH_3_Qt-HT3PQ1(CauKho)_Book1" xfId="441" xr:uid="{00000000-0005-0000-0000-0000B8010000}"/>
    <cellStyle name="_TG-TH_3_Qt-HT3PQ1(CauKho)_Don gia quy 3 nam 2003 - Ban Dien Luc" xfId="442" xr:uid="{00000000-0005-0000-0000-0000B9010000}"/>
    <cellStyle name="_TG-TH_3_Qt-HT3PQ1(CauKho)_NC-VL2-2003" xfId="443" xr:uid="{00000000-0005-0000-0000-0000BA010000}"/>
    <cellStyle name="_TG-TH_3_Qt-HT3PQ1(CauKho)_NC-VL2-2003_1" xfId="444" xr:uid="{00000000-0005-0000-0000-0000BB010000}"/>
    <cellStyle name="_TG-TH_3_Qt-HT3PQ1(CauKho)_XL4Test5" xfId="445" xr:uid="{00000000-0005-0000-0000-0000BC010000}"/>
    <cellStyle name="_TG-TH_3_ReeTech - WTB 31.12.07 - NTMD" xfId="446" xr:uid="{00000000-0005-0000-0000-0000BD010000}"/>
    <cellStyle name="_TG-TH_3_Vina KG-WTB 31.12.2007" xfId="447" xr:uid="{00000000-0005-0000-0000-0000BE010000}"/>
    <cellStyle name="_TG-TH_4" xfId="448" xr:uid="{00000000-0005-0000-0000-0000BF010000}"/>
    <cellStyle name="_TH KHAI TOAN THU THIEM cac tuyen TT noi" xfId="451" xr:uid="{00000000-0005-0000-0000-0000C0010000}"/>
    <cellStyle name="_TL Hai Phong - WTB 311206" xfId="449" xr:uid="{00000000-0005-0000-0000-0000C1010000}"/>
    <cellStyle name="_tong kho 31.12.06" xfId="450" xr:uid="{00000000-0005-0000-0000-0000C2010000}"/>
    <cellStyle name="_VCBF - WTB 31.12.07 - Final - NTMD" xfId="452" xr:uid="{00000000-0005-0000-0000-0000C3010000}"/>
    <cellStyle name="_VPF1 - Investment 31.12.07 - NTMD" xfId="453" xr:uid="{00000000-0005-0000-0000-0000C4010000}"/>
    <cellStyle name="_VPF1 - WTB final - NTMD" xfId="454" xr:uid="{00000000-0005-0000-0000-0000C5010000}"/>
    <cellStyle name="_WIP_1205" xfId="455" xr:uid="{00000000-0005-0000-0000-0000C6010000}"/>
    <cellStyle name="_WP - Thuy Duong -v2" xfId="456" xr:uid="{00000000-0005-0000-0000-0000C7010000}"/>
    <cellStyle name="_Write off" xfId="457" xr:uid="{00000000-0005-0000-0000-0000C8010000}"/>
    <cellStyle name="_WTB - final - v9 (agreed with Ms.Trang)" xfId="458" xr:uid="{00000000-0005-0000-0000-0000C9010000}"/>
    <cellStyle name="_WTB revised 31.12.2001 &amp; FS revised sent to client-Van 150307" xfId="459" xr:uid="{00000000-0005-0000-0000-0000CA010000}"/>
    <cellStyle name="_WTB revised 31.12.2002 with TCI adjs-dated 2507-V1" xfId="460" xr:uid="{00000000-0005-0000-0000-0000CB010000}"/>
    <cellStyle name="_Xnt_0105" xfId="461" xr:uid="{00000000-0005-0000-0000-0000CC010000}"/>
    <cellStyle name="_Xnt_1205" xfId="462" xr:uid="{00000000-0005-0000-0000-0000CD010000}"/>
    <cellStyle name="–¢’è‹`" xfId="463" xr:uid="{00000000-0005-0000-0000-0000CE010000}"/>
    <cellStyle name="‡" xfId="464" xr:uid="{00000000-0005-0000-0000-0000CF010000}"/>
    <cellStyle name="‡_Accounting Report in 2007" xfId="465" xr:uid="{00000000-0005-0000-0000-0000D0010000}"/>
    <cellStyle name="‡_Finance Report 12.2007" xfId="466" xr:uid="{00000000-0005-0000-0000-0000D1010000}"/>
    <cellStyle name="•\Ž¦Ï‚Ý‚ÌƒnƒCƒp[ƒŠƒ“ƒN" xfId="467" xr:uid="{00000000-0005-0000-0000-0000D2010000}"/>
    <cellStyle name="•W?_Format" xfId="468" xr:uid="{00000000-0005-0000-0000-0000D3010000}"/>
    <cellStyle name="•W€_Format" xfId="469" xr:uid="{00000000-0005-0000-0000-0000D4010000}"/>
    <cellStyle name="W_RENKETU1" xfId="470" xr:uid="{00000000-0005-0000-0000-0000D5010000}"/>
    <cellStyle name="0%" xfId="471" xr:uid="{00000000-0005-0000-0000-0000D6010000}"/>
    <cellStyle name="0.0%" xfId="472" xr:uid="{00000000-0005-0000-0000-0000D7010000}"/>
    <cellStyle name="0.00%" xfId="473" xr:uid="{00000000-0005-0000-0000-0000D8010000}"/>
    <cellStyle name="1" xfId="474" xr:uid="{00000000-0005-0000-0000-0000D9010000}"/>
    <cellStyle name="15" xfId="475" xr:uid="{00000000-0005-0000-0000-0000DA010000}"/>
    <cellStyle name="18" xfId="476" xr:uid="{00000000-0005-0000-0000-0000DB010000}"/>
    <cellStyle name="¹éºÐÀ²_      " xfId="477" xr:uid="{00000000-0005-0000-0000-0000DC010000}"/>
    <cellStyle name="2" xfId="478" xr:uid="{00000000-0005-0000-0000-0000DD010000}"/>
    <cellStyle name="3" xfId="479" xr:uid="{00000000-0005-0000-0000-0000DE010000}"/>
    <cellStyle name="³f¹ô[0]_pldt" xfId="480" xr:uid="{00000000-0005-0000-0000-0000DF010000}"/>
    <cellStyle name="³f¹ô_pldt" xfId="481" xr:uid="{00000000-0005-0000-0000-0000E0010000}"/>
    <cellStyle name="4" xfId="482" xr:uid="{00000000-0005-0000-0000-0000E1010000}"/>
    <cellStyle name="6" xfId="483" xr:uid="{00000000-0005-0000-0000-0000E2010000}"/>
    <cellStyle name="Account" xfId="484" xr:uid="{00000000-0005-0000-0000-0000E3010000}"/>
    <cellStyle name="active" xfId="485" xr:uid="{00000000-0005-0000-0000-0000E4010000}"/>
    <cellStyle name="ÅëÈ­ [0]_      " xfId="486" xr:uid="{00000000-0005-0000-0000-0000E5010000}"/>
    <cellStyle name="AeE­ [0]_INQUIRY ¿?¾÷AßAø " xfId="487" xr:uid="{00000000-0005-0000-0000-0000E6010000}"/>
    <cellStyle name="ÅëÈ­ [0]_L601CPT" xfId="488" xr:uid="{00000000-0005-0000-0000-0000E7010000}"/>
    <cellStyle name="ÅëÈ­_      " xfId="489" xr:uid="{00000000-0005-0000-0000-0000E8010000}"/>
    <cellStyle name="AeE­_INQUIRY ¿?¾÷AßAø " xfId="490" xr:uid="{00000000-0005-0000-0000-0000E9010000}"/>
    <cellStyle name="ÅëÈ­_L601CPT" xfId="491" xr:uid="{00000000-0005-0000-0000-0000EA010000}"/>
    <cellStyle name="APPEAR" xfId="492" xr:uid="{00000000-0005-0000-0000-0000EB010000}"/>
    <cellStyle name="arbres" xfId="493" xr:uid="{00000000-0005-0000-0000-0000EC010000}"/>
    <cellStyle name="args.style" xfId="494" xr:uid="{00000000-0005-0000-0000-0000ED010000}"/>
    <cellStyle name="ÄÞ¸¶ [0]_      " xfId="495" xr:uid="{00000000-0005-0000-0000-0000EE010000}"/>
    <cellStyle name="AÞ¸¶ [0]_INQUIRY ¿?¾÷AßAø " xfId="496" xr:uid="{00000000-0005-0000-0000-0000EF010000}"/>
    <cellStyle name="ÄÞ¸¶ [0]_L601CPT" xfId="497" xr:uid="{00000000-0005-0000-0000-0000F0010000}"/>
    <cellStyle name="ÄÞ¸¶_      " xfId="498" xr:uid="{00000000-0005-0000-0000-0000F1010000}"/>
    <cellStyle name="AÞ¸¶_INQUIRY ¿?¾÷AßAø " xfId="499" xr:uid="{00000000-0005-0000-0000-0000F2010000}"/>
    <cellStyle name="ÄÞ¸¶_L601CPT" xfId="500" xr:uid="{00000000-0005-0000-0000-0000F3010000}"/>
    <cellStyle name="AutoFormat Options" xfId="501" xr:uid="{00000000-0005-0000-0000-0000F4010000}"/>
    <cellStyle name="AZERO" xfId="502" xr:uid="{00000000-0005-0000-0000-0000F5010000}"/>
    <cellStyle name="BKWmas" xfId="503" xr:uid="{00000000-0005-0000-0000-0000F6010000}"/>
    <cellStyle name="Body" xfId="504" xr:uid="{00000000-0005-0000-0000-0000F7010000}"/>
    <cellStyle name="C?AØ_¿?¾÷CoE² " xfId="505" xr:uid="{00000000-0005-0000-0000-0000F8010000}"/>
    <cellStyle name="Ç¥ÁØ_      " xfId="506" xr:uid="{00000000-0005-0000-0000-0000F9010000}"/>
    <cellStyle name="C￥AØ_¿μ¾÷CoE² " xfId="507" xr:uid="{00000000-0005-0000-0000-0000FA010000}"/>
    <cellStyle name="Ç¥ÁØ_±¸¹Ì´ëÃ¥" xfId="508" xr:uid="{00000000-0005-0000-0000-0000FB010000}"/>
    <cellStyle name="Calc Currency (0)" xfId="509" xr:uid="{00000000-0005-0000-0000-0000FC010000}"/>
    <cellStyle name="Calc Currency (2)" xfId="510" xr:uid="{00000000-0005-0000-0000-0000FD010000}"/>
    <cellStyle name="Calc Percent (0)" xfId="511" xr:uid="{00000000-0005-0000-0000-0000FE010000}"/>
    <cellStyle name="Calc Percent (1)" xfId="512" xr:uid="{00000000-0005-0000-0000-0000FF010000}"/>
    <cellStyle name="Calc Percent (2)" xfId="513" xr:uid="{00000000-0005-0000-0000-000000020000}"/>
    <cellStyle name="Calc Units (0)" xfId="514" xr:uid="{00000000-0005-0000-0000-000001020000}"/>
    <cellStyle name="Calc Units (1)" xfId="515" xr:uid="{00000000-0005-0000-0000-000002020000}"/>
    <cellStyle name="Calc Units (2)" xfId="516" xr:uid="{00000000-0005-0000-0000-000003020000}"/>
    <cellStyle name="category" xfId="517" xr:uid="{00000000-0005-0000-0000-000004020000}"/>
    <cellStyle name="CC1" xfId="518" xr:uid="{00000000-0005-0000-0000-000005020000}"/>
    <cellStyle name="CC2" xfId="519" xr:uid="{00000000-0005-0000-0000-000006020000}"/>
    <cellStyle name="Cerrency_Sheet2_XANGDAU" xfId="520" xr:uid="{00000000-0005-0000-0000-000007020000}"/>
    <cellStyle name="chchuyen" xfId="561" xr:uid="{00000000-0005-0000-0000-000008020000}"/>
    <cellStyle name="CHUONG" xfId="562" xr:uid="{00000000-0005-0000-0000-000009020000}"/>
    <cellStyle name="Col Heads" xfId="521" xr:uid="{00000000-0005-0000-0000-00000A020000}"/>
    <cellStyle name="Comma" xfId="522" builtinId="3"/>
    <cellStyle name="Comma  - Style1" xfId="523" xr:uid="{00000000-0005-0000-0000-00000C020000}"/>
    <cellStyle name="Comma  - Style2" xfId="524" xr:uid="{00000000-0005-0000-0000-00000D020000}"/>
    <cellStyle name="Comma  - Style3" xfId="525" xr:uid="{00000000-0005-0000-0000-00000E020000}"/>
    <cellStyle name="Comma  - Style4" xfId="526" xr:uid="{00000000-0005-0000-0000-00000F020000}"/>
    <cellStyle name="Comma  - Style5" xfId="527" xr:uid="{00000000-0005-0000-0000-000010020000}"/>
    <cellStyle name="Comma  - Style6" xfId="528" xr:uid="{00000000-0005-0000-0000-000011020000}"/>
    <cellStyle name="Comma  - Style7" xfId="529" xr:uid="{00000000-0005-0000-0000-000012020000}"/>
    <cellStyle name="Comma  - Style8" xfId="530" xr:uid="{00000000-0005-0000-0000-000013020000}"/>
    <cellStyle name="Comma [ ,]" xfId="531" xr:uid="{00000000-0005-0000-0000-000014020000}"/>
    <cellStyle name="Comma []" xfId="532" xr:uid="{00000000-0005-0000-0000-000015020000}"/>
    <cellStyle name="Comma [00]" xfId="533" xr:uid="{00000000-0005-0000-0000-000016020000}"/>
    <cellStyle name="Comma 15" xfId="966" xr:uid="{00000000-0005-0000-0000-000017020000}"/>
    <cellStyle name="Comma 2" xfId="534" xr:uid="{00000000-0005-0000-0000-000018020000}"/>
    <cellStyle name="Comma 2 2" xfId="535" xr:uid="{00000000-0005-0000-0000-000019020000}"/>
    <cellStyle name="Comma 2 6 2" xfId="536" xr:uid="{00000000-0005-0000-0000-00001A020000}"/>
    <cellStyle name="Comma 28" xfId="972" xr:uid="{00000000-0005-0000-0000-00001B020000}"/>
    <cellStyle name="Comma 3" xfId="964" xr:uid="{00000000-0005-0000-0000-00001C020000}"/>
    <cellStyle name="Comma 4" xfId="971" xr:uid="{00000000-0005-0000-0000-00001D020000}"/>
    <cellStyle name="Comma 8" xfId="537" xr:uid="{00000000-0005-0000-0000-00001E020000}"/>
    <cellStyle name="comma zerodec" xfId="538" xr:uid="{00000000-0005-0000-0000-00001F020000}"/>
    <cellStyle name="Comma,0" xfId="539" xr:uid="{00000000-0005-0000-0000-000020020000}"/>
    <cellStyle name="Comma,1" xfId="540" xr:uid="{00000000-0005-0000-0000-000021020000}"/>
    <cellStyle name="Comma,2" xfId="541" xr:uid="{00000000-0005-0000-0000-000022020000}"/>
    <cellStyle name="Comma_BAO CAO QUY1.2007" xfId="542" xr:uid="{00000000-0005-0000-0000-000023020000}"/>
    <cellStyle name="Comma0" xfId="543" xr:uid="{00000000-0005-0000-0000-000024020000}"/>
    <cellStyle name="computed cell" xfId="544" xr:uid="{00000000-0005-0000-0000-000025020000}"/>
    <cellStyle name="Copied" xfId="545" xr:uid="{00000000-0005-0000-0000-000026020000}"/>
    <cellStyle name="COST1" xfId="546" xr:uid="{00000000-0005-0000-0000-000027020000}"/>
    <cellStyle name="CT1" xfId="547" xr:uid="{00000000-0005-0000-0000-000028020000}"/>
    <cellStyle name="CT2" xfId="548" xr:uid="{00000000-0005-0000-0000-000029020000}"/>
    <cellStyle name="CT4" xfId="549" xr:uid="{00000000-0005-0000-0000-00002A020000}"/>
    <cellStyle name="CT5" xfId="550" xr:uid="{00000000-0005-0000-0000-00002B020000}"/>
    <cellStyle name="ct7" xfId="551" xr:uid="{00000000-0005-0000-0000-00002C020000}"/>
    <cellStyle name="ct8" xfId="552" xr:uid="{00000000-0005-0000-0000-00002D020000}"/>
    <cellStyle name="cth1" xfId="553" xr:uid="{00000000-0005-0000-0000-00002E020000}"/>
    <cellStyle name="Cthuc" xfId="554" xr:uid="{00000000-0005-0000-0000-00002F020000}"/>
    <cellStyle name="Cthuc1" xfId="555" xr:uid="{00000000-0005-0000-0000-000030020000}"/>
    <cellStyle name="Currency [00]" xfId="556" xr:uid="{00000000-0005-0000-0000-000031020000}"/>
    <cellStyle name="Currency,0" xfId="557" xr:uid="{00000000-0005-0000-0000-000032020000}"/>
    <cellStyle name="Currency,2" xfId="558" xr:uid="{00000000-0005-0000-0000-000033020000}"/>
    <cellStyle name="Currency0" xfId="559" xr:uid="{00000000-0005-0000-0000-000034020000}"/>
    <cellStyle name="Currency1" xfId="560" xr:uid="{00000000-0005-0000-0000-000035020000}"/>
    <cellStyle name="d" xfId="563" xr:uid="{00000000-0005-0000-0000-000036020000}"/>
    <cellStyle name="d%" xfId="564" xr:uid="{00000000-0005-0000-0000-000037020000}"/>
    <cellStyle name="d1" xfId="565" xr:uid="{00000000-0005-0000-0000-000038020000}"/>
    <cellStyle name="Dan" xfId="566" xr:uid="{00000000-0005-0000-0000-000039020000}"/>
    <cellStyle name="Date" xfId="567" xr:uid="{00000000-0005-0000-0000-00003A020000}"/>
    <cellStyle name="Date Short" xfId="568" xr:uid="{00000000-0005-0000-0000-00003B020000}"/>
    <cellStyle name="Date_2003-June-Reporting Package_SHElect_Jun14" xfId="569" xr:uid="{00000000-0005-0000-0000-00003C020000}"/>
    <cellStyle name="DELTA" xfId="570" xr:uid="{00000000-0005-0000-0000-00003D020000}"/>
    <cellStyle name="Dezimal [0]_68574_Materialbedarfsliste" xfId="571" xr:uid="{00000000-0005-0000-0000-00003E020000}"/>
    <cellStyle name="Dezimal_68574_Materialbedarfsliste" xfId="572" xr:uid="{00000000-0005-0000-0000-00003F020000}"/>
    <cellStyle name="Dollar (zero dec)" xfId="573" xr:uid="{00000000-0005-0000-0000-000040020000}"/>
    <cellStyle name="E&amp;Y House" xfId="574" xr:uid="{00000000-0005-0000-0000-000041020000}"/>
    <cellStyle name="EN CO.," xfId="575" xr:uid="{00000000-0005-0000-0000-000042020000}"/>
    <cellStyle name="Enter Currency (0)" xfId="576" xr:uid="{00000000-0005-0000-0000-000043020000}"/>
    <cellStyle name="Enter Currency (2)" xfId="577" xr:uid="{00000000-0005-0000-0000-000044020000}"/>
    <cellStyle name="Enter Units (0)" xfId="578" xr:uid="{00000000-0005-0000-0000-000045020000}"/>
    <cellStyle name="Enter Units (1)" xfId="579" xr:uid="{00000000-0005-0000-0000-000046020000}"/>
    <cellStyle name="Enter Units (2)" xfId="580" xr:uid="{00000000-0005-0000-0000-000047020000}"/>
    <cellStyle name="Entered" xfId="581" xr:uid="{00000000-0005-0000-0000-000048020000}"/>
    <cellStyle name="Entier" xfId="582" xr:uid="{00000000-0005-0000-0000-000049020000}"/>
    <cellStyle name="Euro" xfId="583" xr:uid="{00000000-0005-0000-0000-00004A020000}"/>
    <cellStyle name="EYSheetHeader1" xfId="584" xr:uid="{00000000-0005-0000-0000-00004B020000}"/>
    <cellStyle name="F2" xfId="585" xr:uid="{00000000-0005-0000-0000-00004C020000}"/>
    <cellStyle name="F3" xfId="586" xr:uid="{00000000-0005-0000-0000-00004D020000}"/>
    <cellStyle name="F4" xfId="587" xr:uid="{00000000-0005-0000-0000-00004E020000}"/>
    <cellStyle name="F5" xfId="588" xr:uid="{00000000-0005-0000-0000-00004F020000}"/>
    <cellStyle name="F6" xfId="589" xr:uid="{00000000-0005-0000-0000-000050020000}"/>
    <cellStyle name="F7" xfId="590" xr:uid="{00000000-0005-0000-0000-000051020000}"/>
    <cellStyle name="F8" xfId="591" xr:uid="{00000000-0005-0000-0000-000052020000}"/>
    <cellStyle name="Fixed" xfId="592" xr:uid="{00000000-0005-0000-0000-000053020000}"/>
    <cellStyle name="ƒnƒCƒp[ƒŠƒ“ƒN" xfId="593" xr:uid="{00000000-0005-0000-0000-000054020000}"/>
    <cellStyle name="form" xfId="594" xr:uid="{00000000-0005-0000-0000-000055020000}"/>
    <cellStyle name="Grey" xfId="595" xr:uid="{00000000-0005-0000-0000-000056020000}"/>
    <cellStyle name="ha" xfId="596" xr:uid="{00000000-0005-0000-0000-000057020000}"/>
    <cellStyle name="Head 1" xfId="597" xr:uid="{00000000-0005-0000-0000-000058020000}"/>
    <cellStyle name="HEADER" xfId="598" xr:uid="{00000000-0005-0000-0000-000059020000}"/>
    <cellStyle name="Header1" xfId="599" xr:uid="{00000000-0005-0000-0000-00005A020000}"/>
    <cellStyle name="Header-1-1" xfId="600" xr:uid="{00000000-0005-0000-0000-00005B020000}"/>
    <cellStyle name="Header2" xfId="601" xr:uid="{00000000-0005-0000-0000-00005C020000}"/>
    <cellStyle name="Heading" xfId="602" xr:uid="{00000000-0005-0000-0000-00005D020000}"/>
    <cellStyle name="Heading 1" xfId="603" builtinId="16" customBuiltin="1"/>
    <cellStyle name="Heading 1 1" xfId="604" xr:uid="{00000000-0005-0000-0000-00005F020000}"/>
    <cellStyle name="Heading 2" xfId="605" builtinId="17" customBuiltin="1"/>
    <cellStyle name="Heading1" xfId="606" xr:uid="{00000000-0005-0000-0000-000061020000}"/>
    <cellStyle name="Heading1 1" xfId="607" xr:uid="{00000000-0005-0000-0000-000062020000}"/>
    <cellStyle name="Heading1_Enterprise Income Tax" xfId="608" xr:uid="{00000000-0005-0000-0000-000063020000}"/>
    <cellStyle name="Heading2" xfId="609" xr:uid="{00000000-0005-0000-0000-000064020000}"/>
    <cellStyle name="HEADINGS" xfId="610" xr:uid="{00000000-0005-0000-0000-000065020000}"/>
    <cellStyle name="HEADINGSTOP" xfId="611" xr:uid="{00000000-0005-0000-0000-000066020000}"/>
    <cellStyle name="headoption" xfId="612" xr:uid="{00000000-0005-0000-0000-000067020000}"/>
    <cellStyle name="hidden" xfId="613" xr:uid="{00000000-0005-0000-0000-000068020000}"/>
    <cellStyle name="HIDE" xfId="614" xr:uid="{00000000-0005-0000-0000-000069020000}"/>
    <cellStyle name="HMRCalculated" xfId="615" xr:uid="{00000000-0005-0000-0000-00006A020000}"/>
    <cellStyle name="HMRInput" xfId="616" xr:uid="{00000000-0005-0000-0000-00006B020000}"/>
    <cellStyle name="Hoa-Scholl" xfId="617" xr:uid="{00000000-0005-0000-0000-00006C020000}"/>
    <cellStyle name="i·0" xfId="618" xr:uid="{00000000-0005-0000-0000-00006D020000}"/>
    <cellStyle name="Indent" xfId="619" xr:uid="{00000000-0005-0000-0000-00006E020000}"/>
    <cellStyle name="Index" xfId="620" xr:uid="{00000000-0005-0000-0000-00006F020000}"/>
    <cellStyle name="Input" xfId="621" builtinId="20" customBuiltin="1"/>
    <cellStyle name="Input [yellow]" xfId="622" xr:uid="{00000000-0005-0000-0000-000071020000}"/>
    <cellStyle name="Input Cells" xfId="623" xr:uid="{00000000-0005-0000-0000-000072020000}"/>
    <cellStyle name="Latest Estimate" xfId="624" xr:uid="{00000000-0005-0000-0000-000073020000}"/>
    <cellStyle name="Ledger 17 x 11 in" xfId="625" xr:uid="{00000000-0005-0000-0000-000074020000}"/>
    <cellStyle name="lien" xfId="626" xr:uid="{00000000-0005-0000-0000-000075020000}"/>
    <cellStyle name="Line" xfId="627" xr:uid="{00000000-0005-0000-0000-000076020000}"/>
    <cellStyle name="Link Currency (0)" xfId="628" xr:uid="{00000000-0005-0000-0000-000077020000}"/>
    <cellStyle name="Link Currency (2)" xfId="629" xr:uid="{00000000-0005-0000-0000-000078020000}"/>
    <cellStyle name="Link Units (0)" xfId="630" xr:uid="{00000000-0005-0000-0000-000079020000}"/>
    <cellStyle name="Link Units (1)" xfId="631" xr:uid="{00000000-0005-0000-0000-00007A020000}"/>
    <cellStyle name="Link Units (2)" xfId="632" xr:uid="{00000000-0005-0000-0000-00007B020000}"/>
    <cellStyle name="Linked Cells" xfId="633" xr:uid="{00000000-0005-0000-0000-00007C020000}"/>
    <cellStyle name="luc" xfId="634" xr:uid="{00000000-0005-0000-0000-00007D020000}"/>
    <cellStyle name="luc2" xfId="635" xr:uid="{00000000-0005-0000-0000-00007E020000}"/>
    <cellStyle name="MARK" xfId="636" xr:uid="{00000000-0005-0000-0000-00007F020000}"/>
    <cellStyle name="Millares [0]_Well Timing" xfId="637" xr:uid="{00000000-0005-0000-0000-000080020000}"/>
    <cellStyle name="Millares_Well Timing" xfId="638" xr:uid="{00000000-0005-0000-0000-000081020000}"/>
    <cellStyle name="Milliers [0]_      " xfId="639" xr:uid="{00000000-0005-0000-0000-000082020000}"/>
    <cellStyle name="Milliers_      " xfId="640" xr:uid="{00000000-0005-0000-0000-000083020000}"/>
    <cellStyle name="Model" xfId="641" xr:uid="{00000000-0005-0000-0000-000084020000}"/>
    <cellStyle name="moi" xfId="642" xr:uid="{00000000-0005-0000-0000-000085020000}"/>
    <cellStyle name="Mon?aire [0]_      " xfId="643" xr:uid="{00000000-0005-0000-0000-000086020000}"/>
    <cellStyle name="Mon?aire_      " xfId="644" xr:uid="{00000000-0005-0000-0000-000087020000}"/>
    <cellStyle name="Moneda [0]_VERA" xfId="645" xr:uid="{00000000-0005-0000-0000-000088020000}"/>
    <cellStyle name="Moneda_VERA" xfId="646" xr:uid="{00000000-0005-0000-0000-000089020000}"/>
    <cellStyle name="Monétaire [0]_      " xfId="647" xr:uid="{00000000-0005-0000-0000-00008A020000}"/>
    <cellStyle name="Monétaire_      " xfId="648" xr:uid="{00000000-0005-0000-0000-00008B020000}"/>
    <cellStyle name="n" xfId="649" xr:uid="{00000000-0005-0000-0000-00008C020000}"/>
    <cellStyle name="n_Accounting Report in 2007" xfId="650" xr:uid="{00000000-0005-0000-0000-00008D020000}"/>
    <cellStyle name="n_Enterprise Income Tax" xfId="651" xr:uid="{00000000-0005-0000-0000-00008E020000}"/>
    <cellStyle name="n_Finance Report 12.2007" xfId="652" xr:uid="{00000000-0005-0000-0000-00008F020000}"/>
    <cellStyle name="n1" xfId="653" xr:uid="{00000000-0005-0000-0000-000090020000}"/>
    <cellStyle name="New Times Roman" xfId="654" xr:uid="{00000000-0005-0000-0000-000091020000}"/>
    <cellStyle name="no dec" xfId="655" xr:uid="{00000000-0005-0000-0000-000092020000}"/>
    <cellStyle name="NoFill" xfId="656" xr:uid="{00000000-0005-0000-0000-000093020000}"/>
    <cellStyle name="ÑONVÒ" xfId="657" xr:uid="{00000000-0005-0000-0000-000094020000}"/>
    <cellStyle name="Normal" xfId="0" builtinId="0"/>
    <cellStyle name="Normal - Style1" xfId="658" xr:uid="{00000000-0005-0000-0000-000096020000}"/>
    <cellStyle name="Normal - 유형1" xfId="659" xr:uid="{00000000-0005-0000-0000-000097020000}"/>
    <cellStyle name="Normal 14" xfId="965" xr:uid="{00000000-0005-0000-0000-000098020000}"/>
    <cellStyle name="Normal 166" xfId="967" xr:uid="{00000000-0005-0000-0000-000099020000}"/>
    <cellStyle name="Normal 2" xfId="963" xr:uid="{00000000-0005-0000-0000-00009A020000}"/>
    <cellStyle name="Normal 2 2" xfId="969" xr:uid="{00000000-0005-0000-0000-00009B020000}"/>
    <cellStyle name="Normal 3" xfId="968" xr:uid="{00000000-0005-0000-0000-00009C020000}"/>
    <cellStyle name="Normal 4" xfId="970" xr:uid="{00000000-0005-0000-0000-00009D020000}"/>
    <cellStyle name="Normal_BAO CAO QUY1.2007" xfId="660" xr:uid="{00000000-0005-0000-0000-00009E020000}"/>
    <cellStyle name="Normal_LUU CHUYEN TIEN TE Q3.2006" xfId="661" xr:uid="{00000000-0005-0000-0000-00009F020000}"/>
    <cellStyle name="Normal1" xfId="662" xr:uid="{00000000-0005-0000-0000-0000A0020000}"/>
    <cellStyle name="Normale_BP" xfId="663" xr:uid="{00000000-0005-0000-0000-0000A1020000}"/>
    <cellStyle name="normální_A" xfId="664" xr:uid="{00000000-0005-0000-0000-0000A2020000}"/>
    <cellStyle name="Œ…‹æ_Ø‚è [0.00]_ÆÂ__" xfId="665" xr:uid="{00000000-0005-0000-0000-0000A3020000}"/>
    <cellStyle name="Œ…‹æØ‚è [0.00]_Cancel list" xfId="666" xr:uid="{00000000-0005-0000-0000-0000A4020000}"/>
    <cellStyle name="Œ…‹æØ‚è_Cancel list" xfId="667" xr:uid="{00000000-0005-0000-0000-0000A5020000}"/>
    <cellStyle name="oft Excel]_x000d__x000a_Comment=open=/f ‚ðw’è‚·‚é‚ÆAƒ†[ƒU[’è‹`ŠÖ”‚ðŠÖ”“\‚è•t‚¯‚Ìˆê——‚É“o˜^‚·‚é‚±‚Æ‚ª‚Å‚«‚Ü‚·B_x000d__x000a_Maximized" xfId="668" xr:uid="{00000000-0005-0000-0000-0000A6020000}"/>
    <cellStyle name="oft Excel]_x000d__x000a_Comment=open=/f ‚ðŽw’è‚·‚é‚ÆAƒ†[ƒU[’è‹`ŠÖ”‚ðŠÖ”“\‚è•t‚¯‚Ìˆê——‚É“o˜^‚·‚é‚±‚Æ‚ª‚Å‚«‚Ü‚·B_x000d__x000a_Maximized" xfId="669" xr:uid="{00000000-0005-0000-0000-0000A7020000}"/>
    <cellStyle name="oft Excel]_x000d__x000a_Comment=The open=/f lines load custom functions into the Paste Function list._x000d__x000a_Maximized=2_x000d__x000a_Basics=1_x000d__x000a_A" xfId="670" xr:uid="{00000000-0005-0000-0000-0000A8020000}"/>
    <cellStyle name="oft Excel]_x000d__x000a_Comment=The open=/f lines load custom functions into the Paste Function list._x000d__x000a_Maximized=3_x000d__x000a_Basics=1_x000d__x000a_A" xfId="671" xr:uid="{00000000-0005-0000-0000-0000A9020000}"/>
    <cellStyle name="omma [0]_Mktg Prog" xfId="672" xr:uid="{00000000-0005-0000-0000-0000AA020000}"/>
    <cellStyle name="ormal_Sheet1_1" xfId="673" xr:uid="{00000000-0005-0000-0000-0000AB020000}"/>
    <cellStyle name="Package_numbers" xfId="674" xr:uid="{00000000-0005-0000-0000-0000AC020000}"/>
    <cellStyle name="paint" xfId="675" xr:uid="{00000000-0005-0000-0000-0000AD020000}"/>
    <cellStyle name="Pattern" xfId="676" xr:uid="{00000000-0005-0000-0000-0000AE020000}"/>
    <cellStyle name="per.style" xfId="677" xr:uid="{00000000-0005-0000-0000-0000AF020000}"/>
    <cellStyle name="Percent" xfId="678" builtinId="5"/>
    <cellStyle name="Percent (0)" xfId="679" xr:uid="{00000000-0005-0000-0000-0000B1020000}"/>
    <cellStyle name="Percent [0]" xfId="680" xr:uid="{00000000-0005-0000-0000-0000B2020000}"/>
    <cellStyle name="Percent [00]" xfId="681" xr:uid="{00000000-0005-0000-0000-0000B3020000}"/>
    <cellStyle name="Percent [2]" xfId="682" xr:uid="{00000000-0005-0000-0000-0000B4020000}"/>
    <cellStyle name="PERCENTAGE" xfId="683" xr:uid="{00000000-0005-0000-0000-0000B5020000}"/>
    <cellStyle name="PrePop Currency (0)" xfId="684" xr:uid="{00000000-0005-0000-0000-0000B6020000}"/>
    <cellStyle name="PrePop Currency (2)" xfId="685" xr:uid="{00000000-0005-0000-0000-0000B7020000}"/>
    <cellStyle name="PrePop Units (0)" xfId="686" xr:uid="{00000000-0005-0000-0000-0000B8020000}"/>
    <cellStyle name="PrePop Units (1)" xfId="687" xr:uid="{00000000-0005-0000-0000-0000B9020000}"/>
    <cellStyle name="PrePop Units (2)" xfId="688" xr:uid="{00000000-0005-0000-0000-0000BA020000}"/>
    <cellStyle name="pricing" xfId="689" xr:uid="{00000000-0005-0000-0000-0000BB020000}"/>
    <cellStyle name="Print_header" xfId="690" xr:uid="{00000000-0005-0000-0000-0000BC020000}"/>
    <cellStyle name="PSChar" xfId="691" xr:uid="{00000000-0005-0000-0000-0000BD020000}"/>
    <cellStyle name="PSDate" xfId="692" xr:uid="{00000000-0005-0000-0000-0000BE020000}"/>
    <cellStyle name="PSDec" xfId="693" xr:uid="{00000000-0005-0000-0000-0000BF020000}"/>
    <cellStyle name="PSHeading" xfId="694" xr:uid="{00000000-0005-0000-0000-0000C0020000}"/>
    <cellStyle name="PSSpacer" xfId="695" xr:uid="{00000000-0005-0000-0000-0000C1020000}"/>
    <cellStyle name="regstoresfromspecstores" xfId="696" xr:uid="{00000000-0005-0000-0000-0000C2020000}"/>
    <cellStyle name="RevList" xfId="697" xr:uid="{00000000-0005-0000-0000-0000C3020000}"/>
    <cellStyle name="S—_x0008_" xfId="698" xr:uid="{00000000-0005-0000-0000-0000C4020000}"/>
    <cellStyle name="s]_x000d__x000a_spooler=yes_x000d__x000a_load=_x000d__x000a_Beep=yes_x000d__x000a_NullPort=None_x000d__x000a_BorderWidth=3_x000d__x000a_CursorBlinkRate=1200_x000d__x000a_DoubleClickSpeed=452_x000d__x000a_Programs=co" xfId="699" xr:uid="{00000000-0005-0000-0000-0000C5020000}"/>
    <cellStyle name="SAPBEXchaText" xfId="700" xr:uid="{00000000-0005-0000-0000-0000C6020000}"/>
    <cellStyle name="SAPBEXstdData" xfId="701" xr:uid="{00000000-0005-0000-0000-0000C7020000}"/>
    <cellStyle name="SAPBEXstdItem" xfId="702" xr:uid="{00000000-0005-0000-0000-0000C8020000}"/>
    <cellStyle name="SHADEDSTORES" xfId="703" xr:uid="{00000000-0005-0000-0000-0000C9020000}"/>
    <cellStyle name="Shell" xfId="704" xr:uid="{00000000-0005-0000-0000-0000CA020000}"/>
    <cellStyle name="Spaltenebene_1_主营业务利润明细表" xfId="705" xr:uid="{00000000-0005-0000-0000-0000CB020000}"/>
    <cellStyle name="specstores" xfId="706" xr:uid="{00000000-0005-0000-0000-0000CC020000}"/>
    <cellStyle name="STANDARD" xfId="707" xr:uid="{00000000-0005-0000-0000-0000CD020000}"/>
    <cellStyle name="Style 1" xfId="708" xr:uid="{00000000-0005-0000-0000-0000CE020000}"/>
    <cellStyle name="Style 10" xfId="709" xr:uid="{00000000-0005-0000-0000-0000CF020000}"/>
    <cellStyle name="Style 11" xfId="710" xr:uid="{00000000-0005-0000-0000-0000D0020000}"/>
    <cellStyle name="Style 12" xfId="711" xr:uid="{00000000-0005-0000-0000-0000D1020000}"/>
    <cellStyle name="Style 13" xfId="712" xr:uid="{00000000-0005-0000-0000-0000D2020000}"/>
    <cellStyle name="Style 14" xfId="713" xr:uid="{00000000-0005-0000-0000-0000D3020000}"/>
    <cellStyle name="Style 15" xfId="714" xr:uid="{00000000-0005-0000-0000-0000D4020000}"/>
    <cellStyle name="Style 16" xfId="715" xr:uid="{00000000-0005-0000-0000-0000D5020000}"/>
    <cellStyle name="Style 17" xfId="716" xr:uid="{00000000-0005-0000-0000-0000D6020000}"/>
    <cellStyle name="Style 18" xfId="717" xr:uid="{00000000-0005-0000-0000-0000D7020000}"/>
    <cellStyle name="Style 19" xfId="718" xr:uid="{00000000-0005-0000-0000-0000D8020000}"/>
    <cellStyle name="Style 2" xfId="719" xr:uid="{00000000-0005-0000-0000-0000D9020000}"/>
    <cellStyle name="Style 20" xfId="720" xr:uid="{00000000-0005-0000-0000-0000DA020000}"/>
    <cellStyle name="Style 21" xfId="721" xr:uid="{00000000-0005-0000-0000-0000DB020000}"/>
    <cellStyle name="Style 22" xfId="722" xr:uid="{00000000-0005-0000-0000-0000DC020000}"/>
    <cellStyle name="Style 23" xfId="723" xr:uid="{00000000-0005-0000-0000-0000DD020000}"/>
    <cellStyle name="Style 24" xfId="724" xr:uid="{00000000-0005-0000-0000-0000DE020000}"/>
    <cellStyle name="Style 25" xfId="725" xr:uid="{00000000-0005-0000-0000-0000DF020000}"/>
    <cellStyle name="Style 26" xfId="726" xr:uid="{00000000-0005-0000-0000-0000E0020000}"/>
    <cellStyle name="Style 27" xfId="727" xr:uid="{00000000-0005-0000-0000-0000E1020000}"/>
    <cellStyle name="Style 28" xfId="728" xr:uid="{00000000-0005-0000-0000-0000E2020000}"/>
    <cellStyle name="Style 29" xfId="729" xr:uid="{00000000-0005-0000-0000-0000E3020000}"/>
    <cellStyle name="Style 3" xfId="730" xr:uid="{00000000-0005-0000-0000-0000E4020000}"/>
    <cellStyle name="Style 30" xfId="731" xr:uid="{00000000-0005-0000-0000-0000E5020000}"/>
    <cellStyle name="Style 31" xfId="732" xr:uid="{00000000-0005-0000-0000-0000E6020000}"/>
    <cellStyle name="Style 32" xfId="733" xr:uid="{00000000-0005-0000-0000-0000E7020000}"/>
    <cellStyle name="Style 33" xfId="734" xr:uid="{00000000-0005-0000-0000-0000E8020000}"/>
    <cellStyle name="Style 34" xfId="735" xr:uid="{00000000-0005-0000-0000-0000E9020000}"/>
    <cellStyle name="Style 35" xfId="736" xr:uid="{00000000-0005-0000-0000-0000EA020000}"/>
    <cellStyle name="Style 36" xfId="737" xr:uid="{00000000-0005-0000-0000-0000EB020000}"/>
    <cellStyle name="Style 37" xfId="738" xr:uid="{00000000-0005-0000-0000-0000EC020000}"/>
    <cellStyle name="Style 38" xfId="739" xr:uid="{00000000-0005-0000-0000-0000ED020000}"/>
    <cellStyle name="Style 39" xfId="740" xr:uid="{00000000-0005-0000-0000-0000EE020000}"/>
    <cellStyle name="Style 4" xfId="741" xr:uid="{00000000-0005-0000-0000-0000EF020000}"/>
    <cellStyle name="Style 40" xfId="742" xr:uid="{00000000-0005-0000-0000-0000F0020000}"/>
    <cellStyle name="Style 41" xfId="743" xr:uid="{00000000-0005-0000-0000-0000F1020000}"/>
    <cellStyle name="Style 42" xfId="744" xr:uid="{00000000-0005-0000-0000-0000F2020000}"/>
    <cellStyle name="Style 43" xfId="745" xr:uid="{00000000-0005-0000-0000-0000F3020000}"/>
    <cellStyle name="Style 44" xfId="746" xr:uid="{00000000-0005-0000-0000-0000F4020000}"/>
    <cellStyle name="Style 45" xfId="747" xr:uid="{00000000-0005-0000-0000-0000F5020000}"/>
    <cellStyle name="Style 46" xfId="748" xr:uid="{00000000-0005-0000-0000-0000F6020000}"/>
    <cellStyle name="Style 47" xfId="749" xr:uid="{00000000-0005-0000-0000-0000F7020000}"/>
    <cellStyle name="Style 48" xfId="750" xr:uid="{00000000-0005-0000-0000-0000F8020000}"/>
    <cellStyle name="Style 49" xfId="751" xr:uid="{00000000-0005-0000-0000-0000F9020000}"/>
    <cellStyle name="Style 5" xfId="752" xr:uid="{00000000-0005-0000-0000-0000FA020000}"/>
    <cellStyle name="Style 50" xfId="753" xr:uid="{00000000-0005-0000-0000-0000FB020000}"/>
    <cellStyle name="Style 51" xfId="754" xr:uid="{00000000-0005-0000-0000-0000FC020000}"/>
    <cellStyle name="Style 52" xfId="755" xr:uid="{00000000-0005-0000-0000-0000FD020000}"/>
    <cellStyle name="Style 53" xfId="756" xr:uid="{00000000-0005-0000-0000-0000FE020000}"/>
    <cellStyle name="Style 54" xfId="757" xr:uid="{00000000-0005-0000-0000-0000FF020000}"/>
    <cellStyle name="Style 55" xfId="758" xr:uid="{00000000-0005-0000-0000-000000030000}"/>
    <cellStyle name="Style 56" xfId="759" xr:uid="{00000000-0005-0000-0000-000001030000}"/>
    <cellStyle name="Style 57" xfId="760" xr:uid="{00000000-0005-0000-0000-000002030000}"/>
    <cellStyle name="Style 58" xfId="761" xr:uid="{00000000-0005-0000-0000-000003030000}"/>
    <cellStyle name="Style 59" xfId="762" xr:uid="{00000000-0005-0000-0000-000004030000}"/>
    <cellStyle name="Style 6" xfId="763" xr:uid="{00000000-0005-0000-0000-000005030000}"/>
    <cellStyle name="Style 60" xfId="764" xr:uid="{00000000-0005-0000-0000-000006030000}"/>
    <cellStyle name="Style 61" xfId="765" xr:uid="{00000000-0005-0000-0000-000007030000}"/>
    <cellStyle name="Style 62" xfId="766" xr:uid="{00000000-0005-0000-0000-000008030000}"/>
    <cellStyle name="Style 63" xfId="767" xr:uid="{00000000-0005-0000-0000-000009030000}"/>
    <cellStyle name="Style 64" xfId="768" xr:uid="{00000000-0005-0000-0000-00000A030000}"/>
    <cellStyle name="Style 65" xfId="769" xr:uid="{00000000-0005-0000-0000-00000B030000}"/>
    <cellStyle name="Style 66" xfId="770" xr:uid="{00000000-0005-0000-0000-00000C030000}"/>
    <cellStyle name="Style 67" xfId="771" xr:uid="{00000000-0005-0000-0000-00000D030000}"/>
    <cellStyle name="Style 68" xfId="772" xr:uid="{00000000-0005-0000-0000-00000E030000}"/>
    <cellStyle name="Style 69" xfId="773" xr:uid="{00000000-0005-0000-0000-00000F030000}"/>
    <cellStyle name="Style 7" xfId="774" xr:uid="{00000000-0005-0000-0000-000010030000}"/>
    <cellStyle name="Style 70" xfId="775" xr:uid="{00000000-0005-0000-0000-000011030000}"/>
    <cellStyle name="Style 71" xfId="776" xr:uid="{00000000-0005-0000-0000-000012030000}"/>
    <cellStyle name="Style 72" xfId="777" xr:uid="{00000000-0005-0000-0000-000013030000}"/>
    <cellStyle name="Style 73" xfId="778" xr:uid="{00000000-0005-0000-0000-000014030000}"/>
    <cellStyle name="Style 74" xfId="779" xr:uid="{00000000-0005-0000-0000-000015030000}"/>
    <cellStyle name="Style 75" xfId="780" xr:uid="{00000000-0005-0000-0000-000016030000}"/>
    <cellStyle name="Style 76" xfId="781" xr:uid="{00000000-0005-0000-0000-000017030000}"/>
    <cellStyle name="Style 77" xfId="782" xr:uid="{00000000-0005-0000-0000-000018030000}"/>
    <cellStyle name="Style 78" xfId="783" xr:uid="{00000000-0005-0000-0000-000019030000}"/>
    <cellStyle name="Style 79" xfId="784" xr:uid="{00000000-0005-0000-0000-00001A030000}"/>
    <cellStyle name="Style 8" xfId="785" xr:uid="{00000000-0005-0000-0000-00001B030000}"/>
    <cellStyle name="Style 80" xfId="786" xr:uid="{00000000-0005-0000-0000-00001C030000}"/>
    <cellStyle name="Style 81" xfId="787" xr:uid="{00000000-0005-0000-0000-00001D030000}"/>
    <cellStyle name="Style 82" xfId="788" xr:uid="{00000000-0005-0000-0000-00001E030000}"/>
    <cellStyle name="Style 83" xfId="789" xr:uid="{00000000-0005-0000-0000-00001F030000}"/>
    <cellStyle name="Style 84" xfId="790" xr:uid="{00000000-0005-0000-0000-000020030000}"/>
    <cellStyle name="Style 85" xfId="791" xr:uid="{00000000-0005-0000-0000-000021030000}"/>
    <cellStyle name="Style 86" xfId="792" xr:uid="{00000000-0005-0000-0000-000022030000}"/>
    <cellStyle name="Style 87" xfId="793" xr:uid="{00000000-0005-0000-0000-000023030000}"/>
    <cellStyle name="Style 88" xfId="794" xr:uid="{00000000-0005-0000-0000-000024030000}"/>
    <cellStyle name="Style 89" xfId="795" xr:uid="{00000000-0005-0000-0000-000025030000}"/>
    <cellStyle name="Style 9" xfId="796" xr:uid="{00000000-0005-0000-0000-000026030000}"/>
    <cellStyle name="Style 90" xfId="797" xr:uid="{00000000-0005-0000-0000-000027030000}"/>
    <cellStyle name="Style 91" xfId="798" xr:uid="{00000000-0005-0000-0000-000028030000}"/>
    <cellStyle name="Style 92" xfId="799" xr:uid="{00000000-0005-0000-0000-000029030000}"/>
    <cellStyle name="Style 93" xfId="800" xr:uid="{00000000-0005-0000-0000-00002A030000}"/>
    <cellStyle name="Style 94" xfId="801" xr:uid="{00000000-0005-0000-0000-00002B030000}"/>
    <cellStyle name="Style 95" xfId="802" xr:uid="{00000000-0005-0000-0000-00002C030000}"/>
    <cellStyle name="STYLE1" xfId="803" xr:uid="{00000000-0005-0000-0000-00002D030000}"/>
    <cellStyle name="STYLE2" xfId="804" xr:uid="{00000000-0005-0000-0000-00002E030000}"/>
    <cellStyle name="STYLE3" xfId="805" xr:uid="{00000000-0005-0000-0000-00002F030000}"/>
    <cellStyle name="STYLE4" xfId="806" xr:uid="{00000000-0005-0000-0000-000030030000}"/>
    <cellStyle name="STYLE5" xfId="807" xr:uid="{00000000-0005-0000-0000-000031030000}"/>
    <cellStyle name="STYLE6" xfId="808" xr:uid="{00000000-0005-0000-0000-000032030000}"/>
    <cellStyle name="subhead" xfId="809" xr:uid="{00000000-0005-0000-0000-000033030000}"/>
    <cellStyle name="SubHeading" xfId="810" xr:uid="{00000000-0005-0000-0000-000034030000}"/>
    <cellStyle name="Subtotal" xfId="811" xr:uid="{00000000-0005-0000-0000-000035030000}"/>
    <cellStyle name="symbol" xfId="812" xr:uid="{00000000-0005-0000-0000-000036030000}"/>
    <cellStyle name="T" xfId="813" xr:uid="{00000000-0005-0000-0000-000037030000}"/>
    <cellStyle name="T_Bao cao kttb milk yomilkYAO-mien bac" xfId="814" xr:uid="{00000000-0005-0000-0000-000038030000}"/>
    <cellStyle name="T_bc_km_ngay" xfId="815" xr:uid="{00000000-0005-0000-0000-000039030000}"/>
    <cellStyle name="T_Book1" xfId="816" xr:uid="{00000000-0005-0000-0000-00003A030000}"/>
    <cellStyle name="T_Cac bao cao TB  Milk-Yomilk-co Ke- CK 1-Vinh Thang" xfId="817" xr:uid="{00000000-0005-0000-0000-00003B030000}"/>
    <cellStyle name="T_cham diem Milk chu ky2-ANH MINH" xfId="818" xr:uid="{00000000-0005-0000-0000-00003C030000}"/>
    <cellStyle name="T_cham trung bay ck 1 m.Bac milk co ke 2" xfId="819" xr:uid="{00000000-0005-0000-0000-00003D030000}"/>
    <cellStyle name="T_cham trung bay yao smart milk ck 2 mien Bac" xfId="820" xr:uid="{00000000-0005-0000-0000-00003E030000}"/>
    <cellStyle name="T_danh sach chua nop bcao trung bay sua chua  tinh den 1-3-06" xfId="821" xr:uid="{00000000-0005-0000-0000-00003F030000}"/>
    <cellStyle name="T_Danh sach KH TB MilkYomilk Yao  Smart chu ky 2-Vinh Thang" xfId="822" xr:uid="{00000000-0005-0000-0000-000040030000}"/>
    <cellStyle name="T_Danh sach KH trung bay MilkYomilk co ke chu ky 2-Vinh Thang" xfId="823" xr:uid="{00000000-0005-0000-0000-000041030000}"/>
    <cellStyle name="T_DSACH MILK YO MILK CK 2 M.BAC" xfId="824" xr:uid="{00000000-0005-0000-0000-000042030000}"/>
    <cellStyle name="T_DSKH Tbay Milk , Yomilk CK 2 Vu Thi Hanh" xfId="825" xr:uid="{00000000-0005-0000-0000-000043030000}"/>
    <cellStyle name="T_form ton kho CK 2 tuan 8" xfId="826" xr:uid="{00000000-0005-0000-0000-000044030000}"/>
    <cellStyle name="T_HAN SU DUNG" xfId="827" xr:uid="{00000000-0005-0000-0000-000045030000}"/>
    <cellStyle name="T_Harada - WTB 31.12.06 v10" xfId="828" xr:uid="{00000000-0005-0000-0000-000046030000}"/>
    <cellStyle name="T_KD - Stock WPs - NTHH" xfId="829" xr:uid="{00000000-0005-0000-0000-000047030000}"/>
    <cellStyle name="T_Long term prepayments" xfId="830" xr:uid="{00000000-0005-0000-0000-000048030000}"/>
    <cellStyle name="T_NPP Khanh Vinh Thai Nguyen - BC KTTB_CTrinh_TB__20_loc__Milk_Yomilk_CK1" xfId="831" xr:uid="{00000000-0005-0000-0000-000049030000}"/>
    <cellStyle name="T_Sheet1" xfId="832" xr:uid="{00000000-0005-0000-0000-00004A030000}"/>
    <cellStyle name="T_sua chua cham trung bay  mien Bac" xfId="833" xr:uid="{00000000-0005-0000-0000-00004B030000}"/>
    <cellStyle name="T_tong kho 31.12.06" xfId="834" xr:uid="{00000000-0005-0000-0000-00004C030000}"/>
    <cellStyle name="tde" xfId="835" xr:uid="{00000000-0005-0000-0000-00004D030000}"/>
    <cellStyle name="Text" xfId="836" xr:uid="{00000000-0005-0000-0000-00004E030000}"/>
    <cellStyle name="Text Indent A" xfId="837" xr:uid="{00000000-0005-0000-0000-00004F030000}"/>
    <cellStyle name="Text Indent B" xfId="838" xr:uid="{00000000-0005-0000-0000-000050030000}"/>
    <cellStyle name="Text Indent C" xfId="839" xr:uid="{00000000-0005-0000-0000-000051030000}"/>
    <cellStyle name="th" xfId="847" xr:uid="{00000000-0005-0000-0000-000052030000}"/>
    <cellStyle name="þ_x001d_" xfId="848" xr:uid="{00000000-0005-0000-0000-000053030000}"/>
    <cellStyle name="th_HAGL-006-SGF-WTB-31.12.07" xfId="849" xr:uid="{00000000-0005-0000-0000-000054030000}"/>
    <cellStyle name="Thanh" xfId="850" xr:uid="{00000000-0005-0000-0000-000055030000}"/>
    <cellStyle name="þ_x001d_ð¤_x000c_¯" xfId="851" xr:uid="{00000000-0005-0000-0000-000056030000}"/>
    <cellStyle name="þ_x001d_ð¤_x000c_¯þ_x0014__x000d_¨" xfId="852" xr:uid="{00000000-0005-0000-0000-000057030000}"/>
    <cellStyle name="þ_x001d_ð¤_x000c_¯þ_x0014__x000d_¨þU_x0001_À_x0004_ _x0015__x000f__x0001__x0001_" xfId="853" xr:uid="{00000000-0005-0000-0000-000058030000}"/>
    <cellStyle name="þ_x001d_ð·_x000c_æþ'_x000d_ßþU_x0001_Ø_x0005_ü_x0014__x0007__x0001__x0001_" xfId="854" xr:uid="{00000000-0005-0000-0000-000059030000}"/>
    <cellStyle name="þ_x001d_ð2_x000c_ëþ_x0002__x000d_ÞþU_x0001_R_x0006_—_x0007__x0007__x0001__x0001_" xfId="855" xr:uid="{00000000-0005-0000-0000-00005A030000}"/>
    <cellStyle name="þ_x001d_ðK_x000c_Fý_x001b_" xfId="856" xr:uid="{00000000-0005-0000-0000-00005B030000}"/>
    <cellStyle name="þ_x001d_ðK_x000c_Fý_x001b__x000d_" xfId="857" xr:uid="{00000000-0005-0000-0000-00005C030000}"/>
    <cellStyle name="þ_x001d_ðK_x000c_Fý_x001b__x000d_9" xfId="858" xr:uid="{00000000-0005-0000-0000-00005D030000}"/>
    <cellStyle name="þ_x001d_ðK_x000c_Fý_x001b__x000d_9ýU" xfId="859" xr:uid="{00000000-0005-0000-0000-00005E030000}"/>
    <cellStyle name="þ_x001d_ðK_x000c_Fý_x001b__x000d_9ýU_x0001_Ð" xfId="860" xr:uid="{00000000-0005-0000-0000-00005F030000}"/>
    <cellStyle name="þ_x001d_ðK_x000c_Fý_x001b__x000d_9ýU_x0001_Ð_x0008_" xfId="861" xr:uid="{00000000-0005-0000-0000-000060030000}"/>
    <cellStyle name="þ_x001d_ðK_x000c_Fý_x001b__x000d_9ýU_x0001_Ð_x0008_¦)_x0007__x0001__x0001_" xfId="862" xr:uid="{00000000-0005-0000-0000-000061030000}"/>
    <cellStyle name="Tickmark" xfId="840" xr:uid="{00000000-0005-0000-0000-000062030000}"/>
    <cellStyle name="Times New Roman" xfId="841" xr:uid="{00000000-0005-0000-0000-000063030000}"/>
    <cellStyle name="Title" xfId="842" builtinId="15" customBuiltin="1"/>
    <cellStyle name="Total" xfId="843" builtinId="25" customBuiltin="1"/>
    <cellStyle name="trang" xfId="863" xr:uid="{00000000-0005-0000-0000-000066030000}"/>
    <cellStyle name="ts" xfId="844" xr:uid="{00000000-0005-0000-0000-000067030000}"/>
    <cellStyle name="Tusental (0)_pldt" xfId="845" xr:uid="{00000000-0005-0000-0000-000068030000}"/>
    <cellStyle name="Tusental_pldt" xfId="846" xr:uid="{00000000-0005-0000-0000-000069030000}"/>
    <cellStyle name="UNIDAGSCode" xfId="864" xr:uid="{00000000-0005-0000-0000-00006A030000}"/>
    <cellStyle name="UNIDAGSCode2" xfId="865" xr:uid="{00000000-0005-0000-0000-00006B030000}"/>
    <cellStyle name="UNIDAGSCurrency" xfId="866" xr:uid="{00000000-0005-0000-0000-00006C030000}"/>
    <cellStyle name="UNIDAGSDate" xfId="867" xr:uid="{00000000-0005-0000-0000-00006D030000}"/>
    <cellStyle name="UNIDAGSPercent" xfId="868" xr:uid="{00000000-0005-0000-0000-00006E030000}"/>
    <cellStyle name="UNIDAGSPercent2" xfId="869" xr:uid="{00000000-0005-0000-0000-00006F030000}"/>
    <cellStyle name="Valuta (0)_pldt" xfId="870" xr:uid="{00000000-0005-0000-0000-000070030000}"/>
    <cellStyle name="Valuta_pldt" xfId="871" xr:uid="{00000000-0005-0000-0000-000071030000}"/>
    <cellStyle name="viet" xfId="872" xr:uid="{00000000-0005-0000-0000-000072030000}"/>
    <cellStyle name="viet2" xfId="873" xr:uid="{00000000-0005-0000-0000-000073030000}"/>
    <cellStyle name="VN new romanNormal" xfId="874" xr:uid="{00000000-0005-0000-0000-000074030000}"/>
    <cellStyle name="VN time new roman" xfId="875" xr:uid="{00000000-0005-0000-0000-000075030000}"/>
    <cellStyle name="vnbo" xfId="876" xr:uid="{00000000-0005-0000-0000-000076030000}"/>
    <cellStyle name="vnhead1" xfId="879" xr:uid="{00000000-0005-0000-0000-000077030000}"/>
    <cellStyle name="vnhead2" xfId="880" xr:uid="{00000000-0005-0000-0000-000078030000}"/>
    <cellStyle name="vnhead3" xfId="881" xr:uid="{00000000-0005-0000-0000-000079030000}"/>
    <cellStyle name="vnhead4" xfId="882" xr:uid="{00000000-0005-0000-0000-00007A030000}"/>
    <cellStyle name="vntxt1" xfId="877" xr:uid="{00000000-0005-0000-0000-00007B030000}"/>
    <cellStyle name="vntxt2" xfId="878" xr:uid="{00000000-0005-0000-0000-00007C030000}"/>
    <cellStyle name="Währung [0]_68574_Materialbedarfsliste" xfId="883" xr:uid="{00000000-0005-0000-0000-00007D030000}"/>
    <cellStyle name="Währung_68574_Materialbedarfsliste" xfId="884" xr:uid="{00000000-0005-0000-0000-00007E030000}"/>
    <cellStyle name="xuan" xfId="885" xr:uid="{00000000-0005-0000-0000-00007F030000}"/>
    <cellStyle name="Zeilenebene_1_主营业务利润明细表" xfId="886" xr:uid="{00000000-0005-0000-0000-000080030000}"/>
    <cellStyle name="センター" xfId="887" xr:uid="{00000000-0005-0000-0000-000081030000}"/>
    <cellStyle name="เครื่องหมายสกุลเงิน [0]_FTC_OFFER" xfId="888" xr:uid="{00000000-0005-0000-0000-000082030000}"/>
    <cellStyle name="เครื่องหมายสกุลเงิน_FTC_OFFER" xfId="889" xr:uid="{00000000-0005-0000-0000-000083030000}"/>
    <cellStyle name="ปกติ_FTC_OFFER" xfId="890" xr:uid="{00000000-0005-0000-0000-000084030000}"/>
    <cellStyle name=" [0.00]_ Att. 1- Cover" xfId="891" xr:uid="{00000000-0005-0000-0000-000085030000}"/>
    <cellStyle name="_ Att. 1- Cover" xfId="892" xr:uid="{00000000-0005-0000-0000-000086030000}"/>
    <cellStyle name="?_ Att. 1- Cover" xfId="893" xr:uid="{00000000-0005-0000-0000-000087030000}"/>
    <cellStyle name="고정소숫점" xfId="894" xr:uid="{00000000-0005-0000-0000-000088030000}"/>
    <cellStyle name="고정출력1" xfId="895" xr:uid="{00000000-0005-0000-0000-000089030000}"/>
    <cellStyle name="고정출력2" xfId="896" xr:uid="{00000000-0005-0000-0000-00008A030000}"/>
    <cellStyle name="날짜" xfId="897" xr:uid="{00000000-0005-0000-0000-00008B030000}"/>
    <cellStyle name="달러" xfId="898" xr:uid="{00000000-0005-0000-0000-00008C030000}"/>
    <cellStyle name="똿뗦먛귟 [0.00]_PRODUCT DETAIL Q1" xfId="899" xr:uid="{00000000-0005-0000-0000-00008D030000}"/>
    <cellStyle name="똿뗦먛귟_PRODUCT DETAIL Q1" xfId="900" xr:uid="{00000000-0005-0000-0000-00008E030000}"/>
    <cellStyle name="믅됞 [0.00]_PRODUCT DETAIL Q1" xfId="901" xr:uid="{00000000-0005-0000-0000-00008F030000}"/>
    <cellStyle name="믅됞_PRODUCT DETAIL Q1" xfId="902" xr:uid="{00000000-0005-0000-0000-000090030000}"/>
    <cellStyle name="백분율_††††† " xfId="903" xr:uid="{00000000-0005-0000-0000-000091030000}"/>
    <cellStyle name="뷭?_BOOKSHIP" xfId="904" xr:uid="{00000000-0005-0000-0000-000092030000}"/>
    <cellStyle name="숫자(R)" xfId="905" xr:uid="{00000000-0005-0000-0000-000093030000}"/>
    <cellStyle name="쉼표 [0]_FABTEC AIR USA PANT 230302" xfId="906" xr:uid="{00000000-0005-0000-0000-000094030000}"/>
    <cellStyle name="쉼표_Sample plan" xfId="907" xr:uid="{00000000-0005-0000-0000-000095030000}"/>
    <cellStyle name="자리수" xfId="908" xr:uid="{00000000-0005-0000-0000-000096030000}"/>
    <cellStyle name="자리수0" xfId="909" xr:uid="{00000000-0005-0000-0000-000097030000}"/>
    <cellStyle name="콤마 [ - 유형1" xfId="910" xr:uid="{00000000-0005-0000-0000-000098030000}"/>
    <cellStyle name="콤마 [ - 유형2" xfId="911" xr:uid="{00000000-0005-0000-0000-000099030000}"/>
    <cellStyle name="콤마 [ - 유형3" xfId="912" xr:uid="{00000000-0005-0000-0000-00009A030000}"/>
    <cellStyle name="콤마 [ - 유형4" xfId="913" xr:uid="{00000000-0005-0000-0000-00009B030000}"/>
    <cellStyle name="콤마 [ - 유형5" xfId="914" xr:uid="{00000000-0005-0000-0000-00009C030000}"/>
    <cellStyle name="콤마 [ - 유형6" xfId="915" xr:uid="{00000000-0005-0000-0000-00009D030000}"/>
    <cellStyle name="콤마 [ - 유형7" xfId="916" xr:uid="{00000000-0005-0000-0000-00009E030000}"/>
    <cellStyle name="콤마 [ - 유형8" xfId="917" xr:uid="{00000000-0005-0000-0000-00009F030000}"/>
    <cellStyle name="콤마 [0]_ 비목별 월별기술 " xfId="918" xr:uid="{00000000-0005-0000-0000-0000A0030000}"/>
    <cellStyle name="콤마_ 비목별 월별기술 " xfId="919" xr:uid="{00000000-0005-0000-0000-0000A1030000}"/>
    <cellStyle name="통화 [0]_(type)총괄" xfId="920" xr:uid="{00000000-0005-0000-0000-0000A2030000}"/>
    <cellStyle name="통화_(type)총괄" xfId="921" xr:uid="{00000000-0005-0000-0000-0000A3030000}"/>
    <cellStyle name="퍼센트" xfId="922" xr:uid="{00000000-0005-0000-0000-0000A4030000}"/>
    <cellStyle name="표준_(type)총괄" xfId="923" xr:uid="{00000000-0005-0000-0000-0000A5030000}"/>
    <cellStyle name="합산" xfId="924" xr:uid="{00000000-0005-0000-0000-0000A6030000}"/>
    <cellStyle name="화폐기호" xfId="925" xr:uid="{00000000-0005-0000-0000-0000A7030000}"/>
    <cellStyle name="화폐기호0" xfId="926" xr:uid="{00000000-0005-0000-0000-0000A8030000}"/>
    <cellStyle name="一般_00Q3902REV.1" xfId="927" xr:uid="{00000000-0005-0000-0000-0000A9030000}"/>
    <cellStyle name="千位[0]_pldt" xfId="928" xr:uid="{00000000-0005-0000-0000-0000AA030000}"/>
    <cellStyle name="千位_pldt" xfId="929" xr:uid="{00000000-0005-0000-0000-0000AB030000}"/>
    <cellStyle name="千位分隔_2002固定资产明细表" xfId="930" xr:uid="{00000000-0005-0000-0000-0000AC030000}"/>
    <cellStyle name="千分位[0]_00Q3902REV.1" xfId="931" xr:uid="{00000000-0005-0000-0000-0000AD030000}"/>
    <cellStyle name="千分位_00Q3902REV.1" xfId="932" xr:uid="{00000000-0005-0000-0000-0000AE030000}"/>
    <cellStyle name="后继超级链接_销售公司-2002年报表体系（12.21）" xfId="933" xr:uid="{00000000-0005-0000-0000-0000AF030000}"/>
    <cellStyle name="已瀏覽過的超連結" xfId="934" xr:uid="{00000000-0005-0000-0000-0000B0030000}"/>
    <cellStyle name="常?_Sales Forecast - TCLVN" xfId="935" xr:uid="{00000000-0005-0000-0000-0000B1030000}"/>
    <cellStyle name="常规_01-03年张飞产成品明细" xfId="936" xr:uid="{00000000-0005-0000-0000-0000B2030000}"/>
    <cellStyle name="昗弨_OL-A2$(2" xfId="937" xr:uid="{00000000-0005-0000-0000-0000B3030000}"/>
    <cellStyle name="桁区切り [0.00]_††††† " xfId="938" xr:uid="{00000000-0005-0000-0000-0000B4030000}"/>
    <cellStyle name="桁区切り_††††† " xfId="939" xr:uid="{00000000-0005-0000-0000-0000B5030000}"/>
    <cellStyle name="標準_(A1)BOQ " xfId="940" xr:uid="{00000000-0005-0000-0000-0000B6030000}"/>
    <cellStyle name="貨幣 [0]_00Q3902REV.1" xfId="941" xr:uid="{00000000-0005-0000-0000-0000B7030000}"/>
    <cellStyle name="貨幣[0]_BRE" xfId="942" xr:uid="{00000000-0005-0000-0000-0000B8030000}"/>
    <cellStyle name="貨幣_00Q3902REV.1" xfId="943" xr:uid="{00000000-0005-0000-0000-0000B9030000}"/>
    <cellStyle name="超级链接_销售公司-2002年报表体系（12.21）" xfId="944" xr:uid="{00000000-0005-0000-0000-0000BA030000}"/>
    <cellStyle name="超連結" xfId="945" xr:uid="{00000000-0005-0000-0000-0000BB030000}"/>
    <cellStyle name="超連結_x000f_" xfId="946" xr:uid="{00000000-0005-0000-0000-0000BC030000}"/>
    <cellStyle name="超連結_x000d_" xfId="947" xr:uid="{00000000-0005-0000-0000-0000BD030000}"/>
    <cellStyle name="超連結??汸" xfId="948" xr:uid="{00000000-0005-0000-0000-0000BE030000}"/>
    <cellStyle name="超連結?w?" xfId="949" xr:uid="{00000000-0005-0000-0000-0000BF030000}"/>
    <cellStyle name="超連結?潒?" xfId="950" xr:uid="{00000000-0005-0000-0000-0000C0030000}"/>
    <cellStyle name="超連結♇⹡汸" xfId="951" xr:uid="{00000000-0005-0000-0000-0000C1030000}"/>
    <cellStyle name="超連結⁷潒慭" xfId="952" xr:uid="{00000000-0005-0000-0000-0000C2030000}"/>
    <cellStyle name="超連結敎w慭" xfId="953" xr:uid="{00000000-0005-0000-0000-0000C3030000}"/>
    <cellStyle name="通貨 [0.00]_††††† " xfId="954" xr:uid="{00000000-0005-0000-0000-0000C4030000}"/>
    <cellStyle name="通貨_††††† " xfId="955" xr:uid="{00000000-0005-0000-0000-0000C5030000}"/>
    <cellStyle name="隨後的超連結" xfId="956" xr:uid="{00000000-0005-0000-0000-0000C6030000}"/>
    <cellStyle name="隨後的超連結n_x0003_" xfId="957" xr:uid="{00000000-0005-0000-0000-0000C7030000}"/>
    <cellStyle name="隨後的超連結n汸s?呃L" xfId="958" xr:uid="{00000000-0005-0000-0000-0000C8030000}"/>
    <cellStyle name="隨後的超連結n汸s䱘呃L" xfId="959" xr:uid="{00000000-0005-0000-0000-0000C9030000}"/>
    <cellStyle name="隨後的超連結s?呃L?R" xfId="960" xr:uid="{00000000-0005-0000-0000-0000CA030000}"/>
    <cellStyle name="隨後的超連結s䱘呃L䄀R" xfId="961" xr:uid="{00000000-0005-0000-0000-0000CB030000}"/>
    <cellStyle name="非表示" xfId="962" xr:uid="{00000000-0005-0000-0000-0000CC030000}"/>
  </cellStyles>
  <dxfs count="0"/>
  <tableStyles count="1" defaultTableStyle="TableStyleMedium9" defaultPivotStyle="PivotStyleLight16">
    <tableStyle name="Invisible" pivot="0" table="0" count="0" xr9:uid="{CC1E62B5-F59B-4B71-961C-B59F1E78FF6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2.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externalLink" Target="externalLinks/externalLink9.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externalLink" Target="externalLinks/externalLink11.xml"/><Relationship Id="rId35" Type="http://schemas.openxmlformats.org/officeDocument/2006/relationships/sharedStrings" Target="sharedString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ung\daitu\LUUTAM\VBAO\BookJHFGJGXBGCCNCVCCVVCVCC2.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dtk486.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Q3-01-duye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REECORP/Qui%20dinh%20quy%20trinh/Nam%202021/M&#7851;u%20BCTC%20hop%20nhat%20hang%20Quy-cap%20nhat%202021%20new.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My%20PC/Documents/Zalo%20Received%20Files/TBC_BCTC%20hop%20nhat%20Quy%202_2023%20VS3.%20Nhu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ser01\Trung%20%20(D)\Congviec\Tam.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Khoan%20cong%20truong%20Tan%20D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dtTKKT-98-10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Vnhochmeyfl01\audit\Documents%20and%20Settings\khoihn\Local%20Settings\Temporary%20Internet%20Files\OLK5\VN%20CCR%20F05%20budget-April.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DT-THL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UNGYEN/Template/DT%20TKK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hnhung\thienke\tdinh.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PHUTRO5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JHFGJGXBGCCNCVCCVVCVCC2"/>
      <sheetName val="#REF"/>
      <sheetName val="_REF"/>
      <sheetName val="MTO REV.2(ARMOR)"/>
      <sheetName val="Sheet1"/>
      <sheetName val="DN"/>
      <sheetName val="VP"/>
      <sheetName val="KD"/>
      <sheetName val="DD"/>
      <sheetName val="CT"/>
      <sheetName val="PX"/>
      <sheetName val="GR"/>
      <sheetName val="00000000"/>
      <sheetName val="DS CHU Phuc"/>
      <sheetName val="DS THI AT"/>
      <sheetName val="Bien Ban"/>
      <sheetName val="Sheet2"/>
      <sheetName val="XL4Poppy"/>
      <sheetName val="MeKong - Penetration"/>
      <sheetName val="Dist. Perform - Ctns.sales in "/>
      <sheetName val="Dist. Perform - Value.sales in"/>
      <sheetName val="Dist. Perform - Value.sales Out"/>
      <sheetName val="Head Count"/>
      <sheetName val="Sales Result For Month"/>
      <sheetName val="dongia (2)"/>
      <sheetName val="Gia_GC_Satthep"/>
      <sheetName val="DS CHU Ph_x0001__x0000_"/>
      <sheetName val=""/>
      <sheetName val="Ref"/>
      <sheetName val="PNT-QUOT-#3"/>
      <sheetName val="COAT&amp;WRAP-QIOT-#3"/>
      <sheetName val="ESTI."/>
      <sheetName val="DI-ESTI"/>
      <sheetName val="BC Ton Kho New"/>
      <sheetName val="BC Cua GSBH New"/>
      <sheetName val="10000000"/>
      <sheetName val="DTKLg"/>
      <sheetName val="VL"/>
      <sheetName val="PTVTu"/>
      <sheetName val="THKP-Full"/>
      <sheetName val="KLg"/>
      <sheetName val="DAMNEN KHONG HC"/>
      <sheetName val="dochat"/>
      <sheetName val="DAM NEN HC"/>
      <sheetName val="DS CHU Ph_x0001_?"/>
      <sheetName val="2001"/>
      <sheetName val="156nhap01"/>
      <sheetName val="CT00"/>
      <sheetName val="CT99"/>
      <sheetName val="total"/>
      <sheetName val="global"/>
      <sheetName val="CT Thang Mo"/>
      <sheetName val="CT  PL"/>
      <sheetName val="SILICATE"/>
      <sheetName val="Detailed Reporting"/>
      <sheetName val="MeKong_-_Penetration"/>
      <sheetName val="Dist__Perform_-_Ctns_sales_in_"/>
      <sheetName val="Dist__Perform_-_Value_sales_in"/>
      <sheetName val="Dist__Perform_-_Value_sales_Out"/>
      <sheetName val="Head_Count"/>
      <sheetName val="Sales_Result_For_Month"/>
      <sheetName val="MTO_REV_2(ARMOR)"/>
      <sheetName val="DS_CHU_Phuc"/>
      <sheetName val="DS_THI_AT"/>
      <sheetName val="Bien_Ban"/>
      <sheetName val="dongia_(2)"/>
      <sheetName val="DAMNEN_KHONG_HC"/>
      <sheetName val="DAM_NEN_HC"/>
      <sheetName val="DS_CHU_Ph"/>
      <sheetName val="ESTI_"/>
      <sheetName val="DS_CHU_Ph?"/>
      <sheetName val="CT_Thang_Mo"/>
      <sheetName val="CT__PL"/>
      <sheetName val="Detailed_Reporting"/>
      <sheetName val="BC_Ton_Kho_New"/>
      <sheetName val="BC_Cua_GSBH_New"/>
      <sheetName val="DS CHU Ph_x0001__"/>
      <sheetName val="DU LIEU"/>
      <sheetName val="206"/>
      <sheetName val="vªÄ"/>
      <sheetName val="ZC³"/>
      <sheetName val="Øü"/>
      <sheetName val="PL_VÆQ"/>
      <sheetName val="PL_DUO_2Q"/>
      <sheetName val="Leave Statistic Report"/>
      <sheetName val="Database"/>
      <sheetName val="Leave_Statistic_Report"/>
      <sheetName val="—˜‰vˆ•ªˆÄ"/>
      <sheetName val="ŒˆŽZC³"/>
      <sheetName val="ŽØ“ü"/>
      <sheetName val="PL_VŽ–‹ÆQŒˆ"/>
      <sheetName val="PL_DUO_2QŒˆ"/>
      <sheetName val="���v������"/>
      <sheetName val="���Z�C��"/>
      <sheetName val="PL_�V�����Q��"/>
      <sheetName val="PL_DUO_2�Q��"/>
      <sheetName val="FW Sum"/>
      <sheetName val="2002"/>
      <sheetName val="Chuso"/>
      <sheetName val="Bhyt t1"/>
      <sheetName val="Detail"/>
      <sheetName val="登録データ"/>
      <sheetName val="MTO_REV_2(ARMOR)1"/>
      <sheetName val="MeKong_-_Penetration1"/>
      <sheetName val="Dist__Perform_-_Ctns_sales_in_1"/>
      <sheetName val="Dist__Perform_-_Value_sales_in1"/>
      <sheetName val="Dist__Perform_-_Value_sales_Ou1"/>
      <sheetName val="Head_Count1"/>
      <sheetName val="Sales_Result_For_Month1"/>
      <sheetName val="DS_CHU_Phuc1"/>
      <sheetName val="DS_THI_AT1"/>
      <sheetName val="Bien_Ban1"/>
      <sheetName val="dongia_(2)1"/>
      <sheetName val="Leave_Statistic_Report1"/>
      <sheetName val="FW_Sum"/>
      <sheetName val="DS_CHU_Ph_"/>
      <sheetName val="MTP"/>
      <sheetName val="MTP1"/>
      <sheetName val="Chitiet"/>
      <sheetName val="Dongia"/>
      <sheetName val="¡X??v??¡Ea?A"/>
      <sheetName val="???Z?C?3"/>
      <sheetName val="?O¡§u"/>
      <sheetName val="PL_?V?¡V?A?Q??"/>
      <sheetName val="PL_DUO_2?Q??"/>
      <sheetName val="bieu_solieu"/>
      <sheetName val="UA602"/>
      <sheetName val="TAI"/>
      <sheetName val="QUANG"/>
      <sheetName val="XL4Test5"/>
      <sheetName val="CHUONG TRINH"/>
      <sheetName val="dg-VTu"/>
      <sheetName val="XL4Pop_x0000__x0000_"/>
      <sheetName val="노임단가"/>
      <sheetName val="DS CHU Ph_x005f_x0001__x005f_x0000_"/>
      <sheetName val="DS CHU Ph_x005f_x0001__"/>
      <sheetName val="DS CHU Ph_x005f_x0001_"/>
      <sheetName val="OPERATING HEAD"/>
      <sheetName val="BAOGIATHANG"/>
      <sheetName val="vanchuyen TC"/>
      <sheetName val="XL4Pop??"/>
      <sheetName val="XL4Pop__"/>
      <sheetName val="XL4Pop_x005f_x0000__x005f_x0000_"/>
      <sheetName val="¡X__v__¡Ea_A"/>
      <sheetName val="___Z_C_3"/>
      <sheetName val="_O¡§u"/>
      <sheetName val="PL__V_¡V_A_Q__"/>
      <sheetName val="PL_DUO_2_Q__"/>
      <sheetName val="DS CHU Ph_x005f_x005f_x005f_x0001__x005f_x005f_x0"/>
      <sheetName val="DS CHU Ph_x005f_x005f_x005f_x0001__"/>
      <sheetName val="DS CHU Ph_x005f_x005f_x005f_x0001_"/>
      <sheetName val="XL4Pop_x005f_x005f_x005f_x0000__x005f_x005f_x0000"/>
      <sheetName val="DS CHU Ph_x005f_x005f_x005f_x005f_x005f_x005f_x00"/>
      <sheetName val="XL4Pop_x005f_x005f_x005f_x005f_x005f_x005f_x005f_x0000_"/>
      <sheetName val="DS CHU Ph_x005f_x0001_?"/>
      <sheetName val="dsphongban"/>
      <sheetName val="???v??????"/>
      <sheetName val="???Z?C??"/>
      <sheetName val="PL_?V?????Q??"/>
      <sheetName val="?????"/>
      <sheetName val="達成729"/>
      <sheetName val="Quantity"/>
      <sheetName val="gvl"/>
      <sheetName val="REN"/>
      <sheetName val="BBo"/>
      <sheetName val="DS CHU Ph_x0001_"/>
      <sheetName val="XL4Pop"/>
      <sheetName val="XL4Pop_x0000_"/>
      <sheetName val="Forecast"/>
      <sheetName val="Data"/>
      <sheetName val="LS_VAS"/>
      <sheetName val="590P追加"/>
      <sheetName val="___v______"/>
      <sheetName val="___Z_C__"/>
      <sheetName val="PL__V_____Q__"/>
      <sheetName val="_____"/>
      <sheetName val="KKKKKKKK"/>
      <sheetName val="新ﾗｲﾝﾍﾞｰｽ"/>
      <sheetName val="新ﾗｲﾝ将来戦略"/>
      <sheetName val="Nluc KTFA(Khong Có KPY)"/>
      <sheetName val="Năng lưc -2010-2S"/>
      <sheetName val="鋳造機負荷，要員(2S)"/>
      <sheetName val="Năng lực CĐ PHUN BI-09 "/>
      <sheetName val="bang tien luong"/>
      <sheetName val="DS phuong tien"/>
      <sheetName val="ThongSo"/>
      <sheetName val="Huong dan chung"/>
      <sheetName val="Note VAS Q3.11-Q3.12"/>
      <sheetName val="Product hierachy-old"/>
      <sheetName val="XL4Pop?"/>
      <sheetName val="MTO_REV_2(ARMOR)2"/>
      <sheetName val="DS_CHU_Phuc2"/>
      <sheetName val="DS_THI_AT2"/>
      <sheetName val="Bien_Ban2"/>
      <sheetName val="MeKong_-_Penetration2"/>
      <sheetName val="Dist__Perform_-_Ctns_sales_in_2"/>
      <sheetName val="Dist__Perform_-_Value_sales_in2"/>
      <sheetName val="Dist__Perform_-_Value_sales_Ou2"/>
      <sheetName val="Head_Count2"/>
      <sheetName val="Sales_Result_For_Month2"/>
      <sheetName val="dongia_(2)2"/>
      <sheetName val="ESTI_1"/>
      <sheetName val="Leave_Statistic_Report2"/>
      <sheetName val="FW_Sum1"/>
      <sheetName val="Bhyt_t1"/>
      <sheetName val="CHUONG_TRINH"/>
      <sheetName val="DU_LIEU"/>
      <sheetName val="DS_CHU_Ph_x005f_x0001__x005f_x0000_"/>
      <sheetName val="DS_CHU_Ph_x005f_x0001__"/>
      <sheetName val="DS_CHU_Ph_x005f_x0001_"/>
      <sheetName val="DS_CHU_Ph_x005f_x005f_x005f_x0001__x005f_x005f_x0"/>
      <sheetName val="DS_CHU_Ph_x005f_x005f_x005f_x0001__"/>
      <sheetName val="DS_CHU_Ph_x005f_x005f_x005f_x0001_"/>
      <sheetName val="DS_CHU_Ph_x005f_x005f_x005f_x005f_x005f_x005f_x00"/>
      <sheetName val="DS_CHU_Ph_x005f_x0001_?"/>
      <sheetName val="Thuc thanh"/>
      <sheetName val="????????"/>
      <sheetName val="Huong dan"/>
      <sheetName val="Name"/>
      <sheetName val="ThietBi"/>
      <sheetName val="Chiet tinh dz35"/>
      <sheetName val="XL4Pop_x005f_x005f_x005f_x005f_x005f_x005f_x005f_x005f_"/>
      <sheetName val="Table"/>
      <sheetName val="truc tiep"/>
      <sheetName val="XL4Pop_x005f_x005f_x005f_x0000_"/>
      <sheetName val="XL4Pop_x005f_x005f_x005f_x005f_"/>
      <sheetName val="DS CHU Ph_x005f_x0001__x0"/>
      <sheetName val="DS CHU Ph_x005f_x005f_x00"/>
      <sheetName val="XL4Pop_x005f_x0000__x0000"/>
      <sheetName val="DS CHU Ph_x005f_x005f_x005f_x0001__x0"/>
      <sheetName val="DS CHU Ph_x005f_x005f_x005f_x005f_x00"/>
      <sheetName val="XL4Pop_x005f_x005f_x005f_x0000__x0000"/>
      <sheetName val="ŒˆZC³"/>
      <sheetName val="Ø“ü"/>
      <sheetName val="PL_V–‹ÆQŒˆ"/>
      <sheetName val="SPS"/>
      <sheetName val="Calendar Reminder"/>
      <sheetName val="SPECSHEET"/>
      <sheetName val="예가표"/>
      <sheetName val="DAMNEN_KHONG_HC1"/>
      <sheetName val="DAM_NEN_HC1"/>
      <sheetName val="Detailed_Reporting1"/>
      <sheetName val="CT_Thang_Mo1"/>
      <sheetName val="CT__PL1"/>
      <sheetName val="BC_Ton_Kho_New1"/>
      <sheetName val="BC_Cua_GSBH_New1"/>
      <sheetName val="OPERATING_HEAD"/>
      <sheetName val="Nluc_KTFA(Khong_Có_KPY)"/>
      <sheetName val="Năng_lưc_-2010-2S"/>
      <sheetName val="Năng_lực_CĐ_PHUN_BI-09_"/>
      <sheetName val="Calendar_Reminder"/>
      <sheetName val="PB THEO HUYỆN 2010"/>
      <sheetName val="NGOÀI TINH 2010"/>
      <sheetName val="thao-go"/>
      <sheetName val="????"/>
      <sheetName val="ફS몠_x0005_㠂ఀ_x001a_＀_xffff_ヿሱ堀✶耀መఀ_x001a__x0000_㠂吀✮䬀પS몠者ሙ_x0000__x0000__x0000_몠"/>
      <sheetName val="COST"/>
      <sheetName val="SRP FH"/>
      <sheetName val="Profit"/>
      <sheetName val="V2-14Jan12-2012 process cost"/>
      <sheetName val="MTO_REV_2(ARMOR)3"/>
      <sheetName val="MeKong_-_Penetration3"/>
      <sheetName val="Dist__Perform_-_Ctns_sales_in_3"/>
      <sheetName val="Dist__Perform_-_Value_sales_in3"/>
      <sheetName val="Dist__Perform_-_Value_sales_Ou3"/>
      <sheetName val="Head_Count3"/>
      <sheetName val="Sales_Result_For_Month3"/>
      <sheetName val="DS_CHU_Phuc3"/>
      <sheetName val="DS_THI_AT3"/>
      <sheetName val="Bien_Ban3"/>
      <sheetName val="dongia_(2)3"/>
      <sheetName val="Leave_Statistic_Report3"/>
      <sheetName val="ESTI_2"/>
      <sheetName val="FW_Sum2"/>
      <sheetName val="Bhyt_t11"/>
      <sheetName val="DS_CHU_Ph_x005f_x0001__x005f_x0000_1"/>
      <sheetName val="DS_CHU_Ph_x005f_x0001__1"/>
      <sheetName val="DS_CHU_Ph_x005f_x0001_1"/>
      <sheetName val="OPERATING_HEAD1"/>
      <sheetName val="DS_CHU_Ph_x005f_x0001_?1"/>
      <sheetName val="DS_CHU_Ph_x005f_x005f_x005f_x0001__x005f_x005f_x1"/>
      <sheetName val="DS_CHU_Ph_x005f_x005f_x005f_x0001__1"/>
      <sheetName val="DS_CHU_Ph_x005f_x005f_x005f_x0001_1"/>
      <sheetName val="MTO_REV_2(ARMOR)5"/>
      <sheetName val="MeKong_-_Penetration5"/>
      <sheetName val="Dist__Perform_-_Ctns_sales_in_5"/>
      <sheetName val="Dist__Perform_-_Value_sales_in5"/>
      <sheetName val="Dist__Perform_-_Value_sales_Ou5"/>
      <sheetName val="Head_Count5"/>
      <sheetName val="Sales_Result_For_Month5"/>
      <sheetName val="DS_CHU_Phuc5"/>
      <sheetName val="DS_THI_AT5"/>
      <sheetName val="Bien_Ban5"/>
      <sheetName val="dongia_(2)5"/>
      <sheetName val="Leave_Statistic_Report5"/>
      <sheetName val="ESTI_4"/>
      <sheetName val="FW_Sum4"/>
      <sheetName val="Bhyt_t13"/>
      <sheetName val="DAMNEN_KHONG_HC3"/>
      <sheetName val="DAM_NEN_HC3"/>
      <sheetName val="Detailed_Reporting3"/>
      <sheetName val="CT_Thang_Mo3"/>
      <sheetName val="CT__PL3"/>
      <sheetName val="BC_Ton_Kho_New3"/>
      <sheetName val="BC_Cua_GSBH_New3"/>
      <sheetName val="DS_CHU_Ph_x005f_x0001__x005f_x0000_3"/>
      <sheetName val="DS_CHU_Ph_x005f_x0001__3"/>
      <sheetName val="DS_CHU_Ph_x005f_x0001_3"/>
      <sheetName val="OPERATING_HEAD3"/>
      <sheetName val="DS_CHU_Ph_x005f_x0001_?3"/>
      <sheetName val="DS_CHU_Ph_x005f_x005f_x005f_x0001__x005f_x005f_x3"/>
      <sheetName val="DS_CHU_Ph_x005f_x005f_x005f_x0001__3"/>
      <sheetName val="DS_CHU_Ph_x005f_x005f_x005f_x0001_3"/>
      <sheetName val="MTO_REV_2(ARMOR)4"/>
      <sheetName val="MeKong_-_Penetration4"/>
      <sheetName val="Dist__Perform_-_Ctns_sales_in_4"/>
      <sheetName val="Dist__Perform_-_Value_sales_in4"/>
      <sheetName val="Dist__Perform_-_Value_sales_Ou4"/>
      <sheetName val="Head_Count4"/>
      <sheetName val="Sales_Result_For_Month4"/>
      <sheetName val="DS_CHU_Phuc4"/>
      <sheetName val="DS_THI_AT4"/>
      <sheetName val="Bien_Ban4"/>
      <sheetName val="dongia_(2)4"/>
      <sheetName val="Leave_Statistic_Report4"/>
      <sheetName val="ESTI_3"/>
      <sheetName val="FW_Sum3"/>
      <sheetName val="Bhyt_t12"/>
      <sheetName val="DAMNEN_KHONG_HC2"/>
      <sheetName val="DAM_NEN_HC2"/>
      <sheetName val="Detailed_Reporting2"/>
      <sheetName val="CT_Thang_Mo2"/>
      <sheetName val="CT__PL2"/>
      <sheetName val="BC_Ton_Kho_New2"/>
      <sheetName val="BC_Cua_GSBH_New2"/>
      <sheetName val="DS_CHU_Ph_x005f_x0001__x005f_x0000_2"/>
      <sheetName val="DS_CHU_Ph_x005f_x0001__2"/>
      <sheetName val="DS_CHU_Ph_x005f_x0001_2"/>
      <sheetName val="OPERATING_HEAD2"/>
      <sheetName val="DS_CHU_Ph_x005f_x0001_?2"/>
      <sheetName val="DS_CHU_Ph_x005f_x005f_x005f_x0001__x005f_x005f_x2"/>
      <sheetName val="DS_CHU_Ph_x005f_x005f_x005f_x0001__2"/>
      <sheetName val="DS_CHU_Ph_x005f_x005f_x005f_x0001_2"/>
      <sheetName val="J94A-WT"/>
      <sheetName val="参考 人員調査表"/>
      <sheetName val="USING-ENG"/>
      <sheetName val="mau"/>
      <sheetName val="songang"/>
      <sheetName val="____"/>
      <sheetName val="R2_E"/>
      <sheetName val="Chiet tinh dz22"/>
      <sheetName val="ctdg"/>
      <sheetName val="ptvt"/>
      <sheetName val="Tra_bang"/>
      <sheetName val="Tke"/>
      <sheetName val="DTCT"/>
      <sheetName val="GiaVL"/>
      <sheetName val="VL,NC"/>
      <sheetName val="DGBT"/>
      <sheetName val="DGVT"/>
      <sheetName val="DGXLD"/>
      <sheetName val="quy luong"/>
      <sheetName val="Danh sách"/>
      <sheetName val="tính hệ số"/>
      <sheetName val="Menu"/>
      <sheetName val="Apr'10-Daily Sales"/>
      <sheetName val="May'10-Daily Sales"/>
      <sheetName val="Jun'10-Daily Sales"/>
      <sheetName val="Jul'10-Daily Sales"/>
      <sheetName val="Aug'10-Daily Sales"/>
      <sheetName val="Sep'10-Daily Sales"/>
      <sheetName val="Oct'10-Daily Sales"/>
      <sheetName val="Nov'10-Daily Sales"/>
      <sheetName val="Dec'10-Daily Sales"/>
      <sheetName val="Jan'11-Daily Sales"/>
      <sheetName val="Feb'11-Daily Sales"/>
      <sheetName val="Mar'11-Daily Sales"/>
      <sheetName val="Apr'11-Daily Sales"/>
      <sheetName val="May'11-Daily Sales"/>
      <sheetName val="Jun'11-Daily Sales"/>
      <sheetName val="Jul'11-Daily Sales"/>
      <sheetName val="Aug'11-Daily Sales"/>
      <sheetName val="Sep'11-Daily Sales"/>
      <sheetName val="Oct'11-Daily Sales"/>
      <sheetName val="Nov'11-Daily Sales"/>
      <sheetName val="Dec'11-Daily Sales"/>
      <sheetName val="ﾃﾞｰﾀｼｰﾄ"/>
      <sheetName val="ફS몠_x0005_㠂ఀ_x001a_＀_xffff_ヿሱ堀✶耀መఀ_x001a_?㠂吀✮䬀પS몠者ሙ???몠"/>
      <sheetName val="ocean voyage"/>
      <sheetName val="ﾌﾟﾛﾄ_P772分解5号機"/>
      <sheetName val="⑤弁当"/>
      <sheetName val="���v�����"/>
      <sheetName val="PL_�V����Q��"/>
      <sheetName val="PL_DUO_2�_x0001_��"/>
      <sheetName val="DS_CHU_Ph_x0005_c1"/>
      <sheetName val="DS_THI_AT_x0001_"/>
      <sheetName val="CT Thang _x0005_o"/>
      <sheetName val="PL_DUO_2?_x0001_??"/>
      <sheetName val="CT_Thang__x0005_o"/>
      <sheetName val="dsphongba_x0006_"/>
      <sheetName val="DS_CHU_Ph_x0005_c2"/>
      <sheetName val="CT_Thang__x0005_o1"/>
      <sheetName val="dongia_(2_x0001_3"/>
      <sheetName val="CT_Thang__x0005_o3"/>
      <sheetName val="J51-J70-J76-EL"/>
      <sheetName val="Roster"/>
      <sheetName val="Leave"/>
      <sheetName val="Shift"/>
      <sheetName val="T.Tinh"/>
      <sheetName val="DS CHU Ph_x005f_x005f_x005f_x0001_?"/>
      <sheetName val="DS_CHU_Ph_x005f_x005f_x005f_x0001_?"/>
      <sheetName val="加工費率設定"/>
      <sheetName val="A"/>
      <sheetName val="法規課84上半年經營實績"/>
      <sheetName val="HEAD LAMP BRANDING"/>
      <sheetName val="CHITIET VL-NC-TT -1p"/>
      <sheetName val="初期03"/>
      <sheetName val="npp"/>
      <sheetName val="Summary."/>
      <sheetName val="1_TTChung"/>
      <sheetName val="Chi tiet"/>
      <sheetName val="bangluong5.2"/>
      <sheetName val="VP-MM"/>
      <sheetName val="DG"/>
      <sheetName val="ma-pt"/>
      <sheetName val="??-BLDG"/>
      <sheetName val="Xeo 1"/>
      <sheetName val="DANH BẠ"/>
      <sheetName val="TONG HOP"/>
      <sheetName val="M1"/>
      <sheetName val="M2"/>
      <sheetName val="M3"/>
      <sheetName val="M4"/>
      <sheetName val="M5"/>
      <sheetName val="M6"/>
      <sheetName val="M7"/>
      <sheetName val="M8"/>
      <sheetName val="M9"/>
      <sheetName val="M10"/>
      <sheetName val="M11"/>
      <sheetName val="M12"/>
      <sheetName val="M13"/>
      <sheetName val="M14"/>
      <sheetName val="M15"/>
      <sheetName val="cc440THD"/>
      <sheetName val="CaQ5 gd2"/>
      <sheetName val="Duong PhuHuu"/>
      <sheetName val="Vh HTLO P14"/>
      <sheetName val="600!25D NT"/>
      <sheetName val="600!29D NT"/>
      <sheetName val="600!30D NT"/>
      <sheetName val="Chung"/>
      <sheetName val="YteP1"/>
      <sheetName val="BinhMinh"/>
      <sheetName val="YteP3"/>
      <sheetName val="20000000"/>
      <sheetName val="30000000"/>
      <sheetName val="_x0000__x0000__x0000__x0000__x0000__x0000__x0000__x0000_"/>
      <sheetName val="3pha-XDM"/>
      <sheetName val="3pha-CT"/>
      <sheetName val="VT A cap-THI CONG"/>
      <sheetName val="DANH SACH VAT TU THU HOI"/>
      <sheetName val="TONG.HT"/>
      <sheetName val="cdps"/>
      <sheetName val="Code"/>
      <sheetName val="XL4Pop_"/>
      <sheetName val="PVI"/>
      <sheetName val="PTTL"/>
      <sheetName val="CHITIET VL-NC-TT-3p"/>
      <sheetName val="khongin"/>
      <sheetName val="Dgia vat tu"/>
      <sheetName val="Don gia_III"/>
      <sheetName val="CHITIET VL-NC"/>
      <sheetName val="DON GIA"/>
      <sheetName val="VC"/>
      <sheetName val="Sheet3"/>
      <sheetName val="ND"/>
      <sheetName val="Cp&gt;10-Ln&lt;10"/>
      <sheetName val="Ln&lt;20"/>
      <sheetName val="EIRR&gt;1&lt;1"/>
      <sheetName val="EIRR&gt; 2"/>
      <sheetName val="EIRR&lt;2"/>
      <sheetName val="Target"/>
      <sheetName val="DS nhan vien"/>
      <sheetName val="List price"/>
      <sheetName val="Danh sach Broker"/>
      <sheetName val="Tien do ky thoa thuan"/>
      <sheetName val="CSTT"/>
      <sheetName val="COA"/>
      <sheetName val="Nganh nghe"/>
      <sheetName val="Mã khách"/>
      <sheetName val="16.Note"/>
      <sheetName val="SP Plan and Attn JAN"/>
      <sheetName val="BAO CAO THANG CUA SP"/>
      <sheetName val="AOP 2013_26.07"/>
      <sheetName val="DANH MUC SP"/>
      <sheetName val="DSNV"/>
      <sheetName val="MHTT-CORE"/>
      <sheetName val="Thong tin loai tu"/>
      <sheetName val="Bang chiet tinh TBA"/>
      <sheetName val="SA1 - Process information"/>
      <sheetName val="IA - Audit report front page"/>
      <sheetName val="IA - Audit summary report"/>
      <sheetName val="IA - Front page planning"/>
      <sheetName val="RR - Front page follow up"/>
      <sheetName val="IA Follow up - Audit summary "/>
      <sheetName val="IA - Follow up - Front page"/>
      <sheetName val="IA - Planning"/>
      <sheetName val="IA - SF02 (1)"/>
      <sheetName val="IA - Surveillance plan"/>
      <sheetName val="RR - Front page audit report"/>
      <sheetName val="RR - Front page planning"/>
      <sheetName val="RR - Readiness review findings"/>
      <sheetName val="SA1 - Audit report front page"/>
      <sheetName val="SA1 - Audit summary report"/>
      <sheetName val="SA1 - Follow up - Audit summary"/>
      <sheetName val="SA1 - Planning"/>
      <sheetName val="SSA2 - Follow up - Front page"/>
      <sheetName val="ફS몠_x005f_x0005_㠂ఀ_x005f_x001a_＀_x005f_xffff_ヿሱ堀✶"/>
      <sheetName val="DS_CHU_Ph_x005f_x005f_x005f_x0001_?1"/>
      <sheetName val="2017Sale Jul (2)"/>
      <sheetName val="ફS몠_x0005_㠂ఀ_x001a_＀_xffff_ヿሱ堀✶耀መఀ_x001a_"/>
      <sheetName val="MTO_REV_2(ARMOR)6"/>
      <sheetName val="MeKong_-_Penetration6"/>
      <sheetName val="Dist__Perform_-_Ctns_sales_in_6"/>
      <sheetName val="Dist__Perform_-_Value_sales_in6"/>
      <sheetName val="Dist__Perform_-_Value_sales_Ou6"/>
      <sheetName val="Head_Count6"/>
      <sheetName val="Sales_Result_For_Month6"/>
      <sheetName val="DS_CHU_Phuc6"/>
      <sheetName val="DS_THI_AT6"/>
      <sheetName val="Bien_Ban6"/>
      <sheetName val="dongia_(2)6"/>
      <sheetName val="Leave_Statistic_Report6"/>
      <sheetName val="ESTI_5"/>
      <sheetName val="FW_Sum5"/>
      <sheetName val="DAMNEN_KHONG_HC4"/>
      <sheetName val="DAM_NEN_HC4"/>
      <sheetName val="Detailed_Reporting4"/>
      <sheetName val="CT_Thang_Mo4"/>
      <sheetName val="CT__PL4"/>
      <sheetName val="BC_Ton_Kho_New4"/>
      <sheetName val="BC_Cua_GSBH_New4"/>
      <sheetName val="Bhyt_t14"/>
      <sheetName val="DS_CHU_Ph_x005f_x0001__x005f_x0000_4"/>
      <sheetName val="DS_CHU_Ph_x005f_x0001__4"/>
      <sheetName val="DS_CHU_Ph_x005f_x0001_4"/>
      <sheetName val="OPERATING_HEAD4"/>
      <sheetName val="DS_CHU_Ph_x005f_x0001_?4"/>
      <sheetName val="DS_CHU_Ph_x005f_x005f_x005f_x0001__x005f_x005f_x4"/>
      <sheetName val="DS_CHU_Ph_x005f_x005f_x005f_x0001__4"/>
      <sheetName val="DS_CHU_Ph_x005f_x005f_x005f_x0001_4"/>
      <sheetName val="Nluc_KTFA(Khong_Có_KPY)1"/>
      <sheetName val="Năng_lưc_-2010-2S1"/>
      <sheetName val="Năng_lực_CĐ_PHUN_BI-09_1"/>
      <sheetName val="Calendar_Reminder1"/>
      <sheetName val="DU_LIEU1"/>
      <sheetName val="PB_THEO_HUYỆN_2010"/>
      <sheetName val="NGOÀI_TINH_2010"/>
      <sheetName val="ફS몠㠂ఀ＀ヿሱ堀✶耀መఀ㠂吀✮䬀પS몠者ሙ몠"/>
      <sheetName val="SRP_FH"/>
      <sheetName val="MTO_REV_2(ARMOR)7"/>
      <sheetName val="Kurs"/>
      <sheetName val="MeKong_-_Penetration7"/>
      <sheetName val="Dist__Perform_-_Ctns_sales_in_7"/>
      <sheetName val="Dist__Perform_-_Value_sales_in7"/>
      <sheetName val="Dist__Perform_-_Value_sales_Ou7"/>
      <sheetName val="Head_Count7"/>
      <sheetName val="Sales_Result_For_Month7"/>
      <sheetName val="DS_CHU_Phuc7"/>
      <sheetName val="DS_THI_AT7"/>
      <sheetName val="Bien_Ban7"/>
      <sheetName val="dongia_(2)7"/>
      <sheetName val="Leave_Statistic_Report7"/>
      <sheetName val="ESTI_6"/>
      <sheetName val="FW_Sum6"/>
      <sheetName val="DAMNEN_KHONG_HC5"/>
      <sheetName val="DAM_NEN_HC5"/>
      <sheetName val="Detailed_Reporting5"/>
      <sheetName val="CT_Thang_Mo5"/>
      <sheetName val="CT__PL5"/>
      <sheetName val="BC_Ton_Kho_New5"/>
      <sheetName val="BC_Cua_GSBH_New5"/>
      <sheetName val="Bhyt_t15"/>
      <sheetName val="DS_CHU_Ph_x005f_x0001__x005f_x0000_5"/>
      <sheetName val="DS_CHU_Ph_x005f_x0001__5"/>
      <sheetName val="DS_CHU_Ph_x005f_x0001_5"/>
      <sheetName val="OPERATING_HEAD5"/>
      <sheetName val="DS_CHU_Ph_x005f_x0001_?5"/>
      <sheetName val="DS_CHU_Ph_x005f_x005f_x005f_x0001__x005f_x005f_x5"/>
      <sheetName val="DS_CHU_Ph_x005f_x005f_x005f_x0001__5"/>
      <sheetName val="DS_CHU_Ph_x005f_x005f_x005f_x0001_5"/>
      <sheetName val="Nluc_KTFA(Khong_Có_KPY)2"/>
      <sheetName val="Năng_lưc_-2010-2S2"/>
      <sheetName val="Năng_lực_CĐ_PHUN_BI-09_2"/>
      <sheetName val="Calendar_Reminder2"/>
      <sheetName val="DU_LIEU2"/>
      <sheetName val="PB_THEO_HUYỆN_20101"/>
      <sheetName val="NGOÀI_TINH_20101"/>
      <sheetName val="SRP_FH1"/>
      <sheetName val="MTO_REV_2(ARMOR)8"/>
      <sheetName val="P.I"/>
      <sheetName val="BAODUONG"/>
      <sheetName val="Pur"/>
      <sheetName val="TONGKE-HT"/>
      <sheetName val="V2-14Jan12-2012_process_cost1"/>
      <sheetName val="DS_CHU_Ph_x005f_x005f_x005f_x005f_x005f_x005f_x02"/>
      <sheetName val="参考_人員調査表1"/>
      <sheetName val="quy_luong1"/>
      <sheetName val="Danh_sách1"/>
      <sheetName val="tính_hệ_số1"/>
      <sheetName val="CHUONG_TRINH1"/>
      <sheetName val="Apr'10-Daily_Sales1"/>
      <sheetName val="May'10-Daily_Sales1"/>
      <sheetName val="Jun'10-Daily_Sales1"/>
      <sheetName val="Jul'10-Daily_Sales1"/>
      <sheetName val="Aug'10-Daily_Sales1"/>
      <sheetName val="Sep'10-Daily_Sales1"/>
      <sheetName val="Oct'10-Daily_Sales1"/>
      <sheetName val="Nov'10-Daily_Sales1"/>
      <sheetName val="Dec'10-Daily_Sales1"/>
      <sheetName val="Jan'11-Daily_Sales1"/>
      <sheetName val="Feb'11-Daily_Sales1"/>
      <sheetName val="Mar'11-Daily_Sales1"/>
      <sheetName val="Apr'11-Daily_Sales1"/>
      <sheetName val="May'11-Daily_Sales1"/>
      <sheetName val="Jun'11-Daily_Sales1"/>
      <sheetName val="Jul'11-Daily_Sales1"/>
      <sheetName val="Aug'11-Daily_Sales1"/>
      <sheetName val="Sep'11-Daily_Sales1"/>
      <sheetName val="Oct'11-Daily_Sales1"/>
      <sheetName val="Nov'11-Daily_Sales1"/>
      <sheetName val="Dec'11-Daily_Sales1"/>
      <sheetName val="ફS몠㠂ఀ＀ヿሱ堀✶耀መఀ?㠂吀✮䬀પS몠者ሙ???몠"/>
      <sheetName val="Chiet_tinh_dz221"/>
      <sheetName val="PL_DUO_2���"/>
      <sheetName val="DS_CHU_Phc1"/>
      <sheetName val="CT_Thang_o2"/>
      <sheetName val="PL_DUO_2???"/>
      <sheetName val="CT_Thang_o"/>
      <sheetName val="dsphongba"/>
      <sheetName val="DS_CHU_Phc2"/>
      <sheetName val="CT_Thang_o1"/>
      <sheetName val="dongia_(23"/>
      <sheetName val="CT_Thang_o3"/>
      <sheetName val="T_Tinh1"/>
      <sheetName val="Thuc_thanh1"/>
      <sheetName val="ocean_voyage"/>
      <sheetName val="DS_CHU_Ph_x005f_x005f_x005f_x0001_?2"/>
      <sheetName val="HEAD_LAMP_BRANDING"/>
      <sheetName val="CHITIET_VL-NC-TT_-1p"/>
      <sheetName val="SA1_-_Process_information"/>
      <sheetName val="IA_-_Audit_report_front_page"/>
      <sheetName val="IA_-_Audit_summary_report"/>
      <sheetName val="IA_-_Front_page_planning"/>
      <sheetName val="RR_-_Front_page_follow_up"/>
      <sheetName val="IA_Follow_up_-_Audit_summary_"/>
      <sheetName val="IA_-_Follow_up_-_Front_page"/>
      <sheetName val="IA_-_Planning"/>
      <sheetName val="IA_-_SF02_(1)"/>
      <sheetName val="IA_-_Surveillance_plan"/>
      <sheetName val="RR_-_Front_page_audit_report"/>
      <sheetName val="RR_-_Front_page_planning"/>
      <sheetName val="RR_-_Readiness_review_findings"/>
      <sheetName val="SA1_-_Audit_report_front_page"/>
      <sheetName val="SA1_-_Audit_summary_report"/>
      <sheetName val="SA1_-_Follow_up_-_Audit_summary"/>
      <sheetName val="SA1_-_Planning"/>
      <sheetName val="SSA2_-_Follow_up_-_Front_page"/>
      <sheetName val="2017Sale_Jul_(2)"/>
      <sheetName val="ફS몠㠂ఀ＀ヿሱ堀✶耀መఀ"/>
      <sheetName val="DS_CHU_Ph_x005f_x005f_x005f_x005f_x005f_x005f_x01"/>
      <sheetName val="V2-14Jan12-2012_process_cost"/>
      <sheetName val="参考_人員調査表"/>
      <sheetName val="quy_luong"/>
      <sheetName val="Danh_sách"/>
      <sheetName val="tính_hệ_số"/>
      <sheetName val="Apr'10-Daily_Sales"/>
      <sheetName val="May'10-Daily_Sales"/>
      <sheetName val="Jun'10-Daily_Sales"/>
      <sheetName val="Jul'10-Daily_Sales"/>
      <sheetName val="Aug'10-Daily_Sales"/>
      <sheetName val="Sep'10-Daily_Sales"/>
      <sheetName val="Oct'10-Daily_Sales"/>
      <sheetName val="Nov'10-Daily_Sales"/>
      <sheetName val="Dec'10-Daily_Sales"/>
      <sheetName val="Jan'11-Daily_Sales"/>
      <sheetName val="Feb'11-Daily_Sales"/>
      <sheetName val="Mar'11-Daily_Sales"/>
      <sheetName val="Apr'11-Daily_Sales"/>
      <sheetName val="May'11-Daily_Sales"/>
      <sheetName val="Jun'11-Daily_Sales"/>
      <sheetName val="Jul'11-Daily_Sales"/>
      <sheetName val="Aug'11-Daily_Sales"/>
      <sheetName val="Sep'11-Daily_Sales"/>
      <sheetName val="Oct'11-Daily_Sales"/>
      <sheetName val="Nov'11-Daily_Sales"/>
      <sheetName val="Dec'11-Daily_Sales"/>
      <sheetName val="Chiet_tinh_dz22"/>
      <sheetName val="Thuc_thanh"/>
      <sheetName val="T_Tinh"/>
      <sheetName val="MeKong_-_Penetration8"/>
      <sheetName val="Dist__Perform_-_Ctns_sales_in_8"/>
      <sheetName val="Dist__Perform_-_Value_sales_in8"/>
      <sheetName val="Dist__Perform_-_Value_sales_Ou8"/>
      <sheetName val="Head_Count8"/>
      <sheetName val="Sales_Result_For_Month8"/>
      <sheetName val="DS_CHU_Phuc8"/>
      <sheetName val="DS_THI_AT8"/>
      <sheetName val="Bien_Ban8"/>
      <sheetName val="dongia_(2)8"/>
      <sheetName val="Leave_Statistic_Report8"/>
      <sheetName val="ESTI_7"/>
      <sheetName val="FW_Sum7"/>
      <sheetName val="Bhyt_t16"/>
      <sheetName val="DAMNEN_KHONG_HC6"/>
      <sheetName val="DAM_NEN_HC6"/>
      <sheetName val="Detailed_Reporting6"/>
      <sheetName val="CT_Thang_Mo6"/>
      <sheetName val="CT__PL6"/>
      <sheetName val="BC_Ton_Kho_New6"/>
      <sheetName val="BC_Cua_GSBH_New6"/>
      <sheetName val="DS_CHU_Ph_x005f_x0001__x005f_x0000_6"/>
      <sheetName val="DS_CHU_Ph_x005f_x0001__6"/>
      <sheetName val="DS_CHU_Ph_x005f_x0001_6"/>
      <sheetName val="OPERATING_HEAD6"/>
      <sheetName val="DS_CHU_Ph_x005f_x0001_?6"/>
      <sheetName val="DS_CHU_Ph_x005f_x005f_x005f_x0001__x005f_x005f_x6"/>
      <sheetName val="DS_CHU_Ph_x005f_x005f_x005f_x0001__6"/>
      <sheetName val="DS_CHU_Ph_x005f_x005f_x005f_x0001_6"/>
      <sheetName val="Nluc_KTFA(Khong_Có_KPY)3"/>
      <sheetName val="Năng_lưc_-2010-2S3"/>
      <sheetName val="Năng_lực_CĐ_PHUN_BI-09_3"/>
      <sheetName val="DU_LIEU3"/>
      <sheetName val="Calendar_Reminder3"/>
      <sheetName val="PB_THEO_HUYỆN_20102"/>
      <sheetName val="NGOÀI_TINH_20102"/>
      <sheetName val="SRP_FH2"/>
      <sheetName val="DS_CHU_Ph_x005f_x005f_x005f_x005f_x005f_x005f_x03"/>
      <sheetName val="V2-14Jan12-2012_process_cost2"/>
      <sheetName val="参考_人員調査表2"/>
      <sheetName val="quy_luong2"/>
      <sheetName val="Danh_sách2"/>
      <sheetName val="tính_hệ_số2"/>
      <sheetName val="CHUONG_TRINH2"/>
      <sheetName val="Chiet_tinh_dz222"/>
      <sheetName val="Apr'10-Daily_Sales2"/>
      <sheetName val="May'10-Daily_Sales2"/>
      <sheetName val="Jun'10-Daily_Sales2"/>
      <sheetName val="Jul'10-Daily_Sales2"/>
      <sheetName val="Aug'10-Daily_Sales2"/>
      <sheetName val="Sep'10-Daily_Sales2"/>
      <sheetName val="Oct'10-Daily_Sales2"/>
      <sheetName val="Nov'10-Daily_Sales2"/>
      <sheetName val="Dec'10-Daily_Sales2"/>
      <sheetName val="Jan'11-Daily_Sales2"/>
      <sheetName val="Feb'11-Daily_Sales2"/>
      <sheetName val="Mar'11-Daily_Sales2"/>
      <sheetName val="Apr'11-Daily_Sales2"/>
      <sheetName val="May'11-Daily_Sales2"/>
      <sheetName val="Jun'11-Daily_Sales2"/>
      <sheetName val="Jul'11-Daily_Sales2"/>
      <sheetName val="Aug'11-Daily_Sales2"/>
      <sheetName val="Sep'11-Daily_Sales2"/>
      <sheetName val="Oct'11-Daily_Sales2"/>
      <sheetName val="Nov'11-Daily_Sales2"/>
      <sheetName val="Dec'11-Daily_Sales2"/>
      <sheetName val="CHITIET_VL-NC-TT_-1p1"/>
      <sheetName val="Thuc_thanh2"/>
      <sheetName val="DS_CHU_Ph_x005f_x005f_x005f_x0001_?3"/>
      <sheetName val="ocean_voyage1"/>
      <sheetName val="T_Tinh2"/>
      <sheetName val="HEAD_LAMP_BRANDING1"/>
      <sheetName val="SA1_-_Process_information1"/>
      <sheetName val="IA_-_Audit_report_front_page1"/>
      <sheetName val="IA_-_Audit_summary_report1"/>
      <sheetName val="IA_-_Front_page_planning1"/>
      <sheetName val="RR_-_Front_page_follow_up1"/>
      <sheetName val="IA_Follow_up_-_Audit_summary_1"/>
      <sheetName val="IA_-_Follow_up_-_Front_page1"/>
      <sheetName val="IA_-_Planning1"/>
      <sheetName val="IA_-_SF02_(1)1"/>
      <sheetName val="IA_-_Surveillance_plan1"/>
      <sheetName val="RR_-_Front_page_audit_report1"/>
      <sheetName val="RR_-_Front_page_planning1"/>
      <sheetName val="RR_-_Readiness_review_findings1"/>
      <sheetName val="SA1_-_Audit_report_front_page1"/>
      <sheetName val="SA1_-_Audit_summary_report1"/>
      <sheetName val="SA1_-_Follow_up_-_Audit_summar1"/>
      <sheetName val="SA1_-_Planning1"/>
      <sheetName val="SSA2_-_Follow_up_-_Front_page1"/>
      <sheetName val="2017Sale_Jul_(2)1"/>
      <sheetName val="¡ª?¡ëv???a??"/>
      <sheetName val="??¡°¨¹"/>
      <sheetName val="PL_?V?¨C???Q??"/>
      <sheetName val="µÇåh¥Ç©`¥¿"/>
      <sheetName val="¡ª_¡ëv___a__"/>
      <sheetName val="__¡°¨¹"/>
      <sheetName val="PL__V_¨C___Q__"/>
      <sheetName val="Sales"/>
      <sheetName val="#REF!"/>
      <sheetName val="展開スケジュール（１）"/>
      <sheetName val="3.４Ｒ損益"/>
      <sheetName val="見通し"/>
      <sheetName val="一覧表元祖"/>
      <sheetName val="02"/>
      <sheetName val="CT35"/>
      <sheetName val="VT_A_cap-THI_CONG"/>
      <sheetName val="DANH_SACH_VAT_TU_THU_HOI"/>
      <sheetName val="TONG_HT"/>
      <sheetName val="EIRR&gt;_2"/>
      <sheetName val="Vat tu XD"/>
      <sheetName val="TNHC"/>
      <sheetName val="gia vt,nc,may"/>
      <sheetName val="B341_NV"/>
      <sheetName val="IBASE"/>
      <sheetName val="Tongke"/>
      <sheetName val="Drop-down"/>
      <sheetName val="Master_data"/>
      <sheetName val="MTL$-INTER"/>
      <sheetName val="Summary case type"/>
      <sheetName val="一覧"/>
      <sheetName val="MTO_REV_2(ARMOR)9"/>
      <sheetName val="vanchuyen_TC"/>
      <sheetName val="bang_tien_luong"/>
      <sheetName val="DS_phuong_tien"/>
      <sheetName val="3_４Ｒ損益"/>
      <sheetName val="MTO_REV_2(ARMOR)10"/>
      <sheetName val="MeKong_-_Penetration9"/>
      <sheetName val="Dist__Perform_-_Ctns_sales_in_9"/>
      <sheetName val="Dist__Perform_-_Value_sales_in9"/>
      <sheetName val="Dist__Perform_-_Value_sales_Ou9"/>
      <sheetName val="Head_Count9"/>
      <sheetName val="Sales_Result_For_Month9"/>
      <sheetName val="DS_CHU_Phuc9"/>
      <sheetName val="DS_THI_AT9"/>
      <sheetName val="Bien_Ban9"/>
      <sheetName val="dongia_(2)9"/>
      <sheetName val="Leave_Statistic_Report9"/>
      <sheetName val="ESTI_8"/>
      <sheetName val="FW_Sum8"/>
      <sheetName val="Bhyt_t17"/>
      <sheetName val="DAMNEN_KHONG_HC7"/>
      <sheetName val="DAM_NEN_HC7"/>
      <sheetName val="Detailed_Reporting7"/>
      <sheetName val="CT_Thang_Mo7"/>
      <sheetName val="CT__PL7"/>
      <sheetName val="BC_Ton_Kho_New7"/>
      <sheetName val="BC_Cua_GSBH_New7"/>
      <sheetName val="DS_CHU_Ph_x005f_x0001__x005f_x0000_7"/>
      <sheetName val="DS_CHU_Ph_x005f_x0001__7"/>
      <sheetName val="DS_CHU_Ph_x005f_x0001_7"/>
      <sheetName val="OPERATING_HEAD7"/>
      <sheetName val="DS_CHU_Ph_x005f_x0001_?7"/>
      <sheetName val="DS_CHU_Ph_x005f_x005f_x005f_x0001__x005f_x005f_x7"/>
      <sheetName val="DS_CHU_Ph_x005f_x005f_x005f_x0001__7"/>
      <sheetName val="DS_CHU_Ph_x005f_x005f_x005f_x0001_7"/>
      <sheetName val="Nluc_KTFA(Khong_Có_KPY)4"/>
      <sheetName val="Năng_lưc_-2010-2S4"/>
      <sheetName val="Năng_lực_CĐ_PHUN_BI-09_4"/>
      <sheetName val="DU_LIEU4"/>
      <sheetName val="Calendar_Reminder4"/>
      <sheetName val="PB_THEO_HUYỆN_20103"/>
      <sheetName val="NGOÀI_TINH_20103"/>
      <sheetName val="SRP_FH3"/>
      <sheetName val="vanchuyen_TC1"/>
      <sheetName val="bang_tien_luong1"/>
      <sheetName val="DS_phuong_tien1"/>
      <sheetName val="3_４Ｒ損益1"/>
      <sheetName val="MTO_REV_2(ARMOR)11"/>
      <sheetName val="MeKong_-_Penetration10"/>
      <sheetName val="Dist__Perform_-_Ctns_sales_in10"/>
      <sheetName val="Dist__Perform_-_Value_sales_i10"/>
      <sheetName val="Dist__Perform_-_Value_sales_O10"/>
      <sheetName val="Head_Count10"/>
      <sheetName val="Sales_Result_For_Month10"/>
      <sheetName val="DS_CHU_Phuc10"/>
      <sheetName val="DS_THI_AT10"/>
      <sheetName val="Bien_Ban10"/>
      <sheetName val="dongia_(2)10"/>
      <sheetName val="Leave_Statistic_Report10"/>
      <sheetName val="ESTI_9"/>
      <sheetName val="FW_Sum9"/>
      <sheetName val="Bhyt_t18"/>
      <sheetName val="DAMNEN_KHONG_HC8"/>
      <sheetName val="DAM_NEN_HC8"/>
      <sheetName val="Detailed_Reporting8"/>
      <sheetName val="CT_Thang_Mo8"/>
      <sheetName val="CT__PL8"/>
      <sheetName val="BC_Ton_Kho_New8"/>
      <sheetName val="BC_Cua_GSBH_New8"/>
      <sheetName val="DS_CHU_Ph_x005f_x0001__x005f_x0000_8"/>
      <sheetName val="DS_CHU_Ph_x005f_x0001__8"/>
      <sheetName val="DS_CHU_Ph_x005f_x0001_8"/>
      <sheetName val="OPERATING_HEAD8"/>
      <sheetName val="DS_CHU_Ph_x005f_x0001_?8"/>
      <sheetName val="DS_CHU_Ph_x005f_x005f_x005f_x0001__x005f_x005f_x8"/>
      <sheetName val="DS_CHU_Ph_x005f_x005f_x005f_x0001__8"/>
      <sheetName val="DS_CHU_Ph_x005f_x005f_x005f_x0001_8"/>
      <sheetName val="Nluc_KTFA(Khong_Có_KPY)5"/>
      <sheetName val="Năng_lưc_-2010-2S5"/>
      <sheetName val="Năng_lực_CĐ_PHUN_BI-09_5"/>
      <sheetName val="DU_LIEU5"/>
      <sheetName val="Calendar_Reminder5"/>
      <sheetName val="PB_THEO_HUYỆN_20104"/>
      <sheetName val="NGOÀI_TINH_20104"/>
      <sheetName val="SRP_FH4"/>
      <sheetName val="DS_CHU_Ph_x005f_x005f_x005f_x0001_?4"/>
      <sheetName val="ocean_voyage2"/>
      <sheetName val="HEAD_LAMP_BRANDING2"/>
      <sheetName val="SA1_-_Process_information2"/>
      <sheetName val="IA_-_Audit_report_front_page2"/>
      <sheetName val="IA_-_Audit_summary_report2"/>
      <sheetName val="IA_-_Front_page_planning2"/>
      <sheetName val="RR_-_Front_page_follow_up2"/>
      <sheetName val="IA_Follow_up_-_Audit_summary_2"/>
      <sheetName val="IA_-_Follow_up_-_Front_page2"/>
      <sheetName val="IA_-_Planning2"/>
      <sheetName val="IA_-_SF02_(1)2"/>
      <sheetName val="IA_-_Surveillance_plan2"/>
      <sheetName val="RR_-_Front_page_audit_report2"/>
      <sheetName val="RR_-_Front_page_planning2"/>
      <sheetName val="RR_-_Readiness_review_findings2"/>
      <sheetName val="SA1_-_Audit_report_front_page2"/>
      <sheetName val="SA1_-_Audit_summary_report2"/>
      <sheetName val="SA1_-_Follow_up_-_Audit_summar2"/>
      <sheetName val="SA1_-_Planning2"/>
      <sheetName val="SSA2_-_Follow_up_-_Front_page2"/>
      <sheetName val="CHITIET_VL-NC-TT_-1p2"/>
      <sheetName val="vanchuyen_TC2"/>
      <sheetName val="bang_tien_luong2"/>
      <sheetName val="DS_phuong_tien2"/>
      <sheetName val="2017Sale_Jul_(2)2"/>
      <sheetName val="3_４Ｒ損益2"/>
      <sheetName val="MTO_REV_2(ARMOR)12"/>
      <sheetName val="MeKong_-_Penetration11"/>
      <sheetName val="Dist__Perform_-_Ctns_sales_in11"/>
      <sheetName val="Dist__Perform_-_Value_sales_i11"/>
      <sheetName val="Dist__Perform_-_Value_sales_O11"/>
      <sheetName val="Head_Count11"/>
      <sheetName val="Sales_Result_For_Month11"/>
      <sheetName val="DS_CHU_Phuc11"/>
      <sheetName val="DS_THI_AT11"/>
      <sheetName val="Bien_Ban11"/>
      <sheetName val="dongia_(2)11"/>
      <sheetName val="Leave_Statistic_Report11"/>
      <sheetName val="ESTI_10"/>
      <sheetName val="FW_Sum10"/>
      <sheetName val="Bhyt_t19"/>
      <sheetName val="DAMNEN_KHONG_HC9"/>
      <sheetName val="DAM_NEN_HC9"/>
      <sheetName val="Detailed_Reporting9"/>
      <sheetName val="CT_Thang_Mo9"/>
      <sheetName val="CT__PL9"/>
      <sheetName val="BC_Ton_Kho_New9"/>
      <sheetName val="BC_Cua_GSBH_New9"/>
      <sheetName val="DS_CHU_Ph_x005f_x0001__x005f_x0000_9"/>
      <sheetName val="DS_CHU_Ph_x005f_x0001__9"/>
      <sheetName val="DS_CHU_Ph_x005f_x0001_9"/>
      <sheetName val="OPERATING_HEAD9"/>
      <sheetName val="DS_CHU_Ph_x005f_x0001_?9"/>
      <sheetName val="DS_CHU_Ph_x005f_x005f_x005f_x0001__x005f_x005f_x9"/>
      <sheetName val="DS_CHU_Ph_x005f_x005f_x005f_x0001__9"/>
      <sheetName val="DS_CHU_Ph_x005f_x005f_x005f_x0001_9"/>
      <sheetName val="Nluc_KTFA(Khong_Có_KPY)6"/>
      <sheetName val="Năng_lưc_-2010-2S6"/>
      <sheetName val="Năng_lực_CĐ_PHUN_BI-09_6"/>
      <sheetName val="Calendar_Reminder6"/>
      <sheetName val="DU_LIEU6"/>
      <sheetName val="PB_THEO_HUYỆN_20105"/>
      <sheetName val="NGOÀI_TINH_20105"/>
      <sheetName val="SRP_FH5"/>
      <sheetName val="DS_CHU_Ph_x005f_x005f_x005f_x005f_x005f_x005f_x04"/>
      <sheetName val="V2-14Jan12-2012_process_cost3"/>
      <sheetName val="参考_人員調査表3"/>
      <sheetName val="quy_luong3"/>
      <sheetName val="Danh_sách3"/>
      <sheetName val="tính_hệ_số3"/>
      <sheetName val="CHUONG_TRINH3"/>
      <sheetName val="Apr'10-Daily_Sales3"/>
      <sheetName val="May'10-Daily_Sales3"/>
      <sheetName val="Jun'10-Daily_Sales3"/>
      <sheetName val="Jul'10-Daily_Sales3"/>
      <sheetName val="Aug'10-Daily_Sales3"/>
      <sheetName val="Sep'10-Daily_Sales3"/>
      <sheetName val="Oct'10-Daily_Sales3"/>
      <sheetName val="Nov'10-Daily_Sales3"/>
      <sheetName val="Dec'10-Daily_Sales3"/>
      <sheetName val="Jan'11-Daily_Sales3"/>
      <sheetName val="Feb'11-Daily_Sales3"/>
      <sheetName val="Mar'11-Daily_Sales3"/>
      <sheetName val="Apr'11-Daily_Sales3"/>
      <sheetName val="May'11-Daily_Sales3"/>
      <sheetName val="Jun'11-Daily_Sales3"/>
      <sheetName val="Jul'11-Daily_Sales3"/>
      <sheetName val="Aug'11-Daily_Sales3"/>
      <sheetName val="Sep'11-Daily_Sales3"/>
      <sheetName val="Oct'11-Daily_Sales3"/>
      <sheetName val="Nov'11-Daily_Sales3"/>
      <sheetName val="Dec'11-Daily_Sales3"/>
      <sheetName val="Chiet_tinh_dz223"/>
      <sheetName val="DS_CHU_Ph_x005f_x005f_x005f_x0001_?5"/>
      <sheetName val="ocean_voyage3"/>
      <sheetName val="Thuc_thanh3"/>
      <sheetName val="T_Tinh3"/>
      <sheetName val="HEAD_LAMP_BRANDING3"/>
      <sheetName val="SA1_-_Process_information3"/>
      <sheetName val="IA_-_Audit_report_front_page3"/>
      <sheetName val="IA_-_Audit_summary_report3"/>
      <sheetName val="IA_-_Front_page_planning3"/>
      <sheetName val="RR_-_Front_page_follow_up3"/>
      <sheetName val="IA_Follow_up_-_Audit_summary_3"/>
      <sheetName val="IA_-_Follow_up_-_Front_page3"/>
      <sheetName val="IA_-_Planning3"/>
      <sheetName val="IA_-_SF02_(1)3"/>
      <sheetName val="IA_-_Surveillance_plan3"/>
      <sheetName val="RR_-_Front_page_audit_report3"/>
      <sheetName val="RR_-_Front_page_planning3"/>
      <sheetName val="RR_-_Readiness_review_findings3"/>
      <sheetName val="SA1_-_Audit_report_front_page3"/>
      <sheetName val="SA1_-_Audit_summary_report3"/>
      <sheetName val="SA1_-_Follow_up_-_Audit_summar3"/>
      <sheetName val="SA1_-_Planning3"/>
      <sheetName val="SSA2_-_Follow_up_-_Front_page3"/>
      <sheetName val="CHITIET_VL-NC-TT_-1p3"/>
      <sheetName val="vanchuyen_TC3"/>
      <sheetName val="bang_tien_luong3"/>
      <sheetName val="DS_phuong_tien3"/>
      <sheetName val="2017Sale_Jul_(2)3"/>
      <sheetName val="3_４Ｒ損益3"/>
      <sheetName val="P_I"/>
      <sheetName val="MTO_REV_2(ARMOR)13"/>
      <sheetName val="MeKong_-_Penetration12"/>
      <sheetName val="Dist__Perform_-_Ctns_sales_in12"/>
      <sheetName val="Dist__Perform_-_Value_sales_i12"/>
      <sheetName val="Dist__Perform_-_Value_sales_O12"/>
      <sheetName val="Head_Count12"/>
      <sheetName val="Sales_Result_For_Month12"/>
      <sheetName val="DS_CHU_Phuc12"/>
      <sheetName val="DS_THI_AT12"/>
      <sheetName val="Bien_Ban12"/>
      <sheetName val="dongia_(2)12"/>
      <sheetName val="Leave_Statistic_Report12"/>
      <sheetName val="ESTI_11"/>
      <sheetName val="FW_Sum11"/>
      <sheetName val="Bhyt_t110"/>
      <sheetName val="DAMNEN_KHONG_HC10"/>
      <sheetName val="DAM_NEN_HC10"/>
      <sheetName val="Detailed_Reporting10"/>
      <sheetName val="CT_Thang_Mo10"/>
      <sheetName val="CT__PL10"/>
      <sheetName val="BC_Ton_Kho_New10"/>
      <sheetName val="BC_Cua_GSBH_New10"/>
      <sheetName val="DS_CHU_Ph_x005f_x0001__x005f_x0000_10"/>
      <sheetName val="DS_CHU_Ph_x005f_x0001__10"/>
      <sheetName val="DS_CHU_Ph_x005f_x0001_10"/>
      <sheetName val="OPERATING_HEAD10"/>
      <sheetName val="DS_CHU_Ph_x005f_x0001_?10"/>
      <sheetName val="DS_CHU_Ph_x005f_x005f_x005f_x0001__x005f_x005f_10"/>
      <sheetName val="DS_CHU_Ph_x005f_x005f_x005f_x0001__10"/>
      <sheetName val="DS_CHU_Ph_x005f_x005f_x005f_x0001_10"/>
      <sheetName val="Nluc_KTFA(Khong_Có_KPY)7"/>
      <sheetName val="Năng_lưc_-2010-2S7"/>
      <sheetName val="Năng_lực_CĐ_PHUN_BI-09_7"/>
      <sheetName val="Calendar_Reminder7"/>
      <sheetName val="DU_LIEU7"/>
      <sheetName val="PB_THEO_HUYỆN_20106"/>
      <sheetName val="NGOÀI_TINH_20106"/>
      <sheetName val="SRP_FH6"/>
      <sheetName val="DS_CHU_Ph_x005f_x005f_x005f_x005f_x005f_x005f_x05"/>
      <sheetName val="V2-14Jan12-2012_process_cost4"/>
      <sheetName val="参考_人員調査表4"/>
      <sheetName val="quy_luong4"/>
      <sheetName val="Danh_sách4"/>
      <sheetName val="tính_hệ_số4"/>
      <sheetName val="CHUONG_TRINH4"/>
      <sheetName val="Apr'10-Daily_Sales4"/>
      <sheetName val="May'10-Daily_Sales4"/>
      <sheetName val="Jun'10-Daily_Sales4"/>
      <sheetName val="Jul'10-Daily_Sales4"/>
      <sheetName val="Aug'10-Daily_Sales4"/>
      <sheetName val="Sep'10-Daily_Sales4"/>
      <sheetName val="Oct'10-Daily_Sales4"/>
      <sheetName val="Nov'10-Daily_Sales4"/>
      <sheetName val="Dec'10-Daily_Sales4"/>
      <sheetName val="Jan'11-Daily_Sales4"/>
      <sheetName val="Feb'11-Daily_Sales4"/>
      <sheetName val="Mar'11-Daily_Sales4"/>
      <sheetName val="Apr'11-Daily_Sales4"/>
      <sheetName val="May'11-Daily_Sales4"/>
      <sheetName val="Jun'11-Daily_Sales4"/>
      <sheetName val="Jul'11-Daily_Sales4"/>
      <sheetName val="Aug'11-Daily_Sales4"/>
      <sheetName val="Sep'11-Daily_Sales4"/>
      <sheetName val="Oct'11-Daily_Sales4"/>
      <sheetName val="Nov'11-Daily_Sales4"/>
      <sheetName val="Dec'11-Daily_Sales4"/>
      <sheetName val="Chiet_tinh_dz224"/>
      <sheetName val="DS_CHU_Ph_x005f_x005f_x005f_x0001_?6"/>
      <sheetName val="ocean_voyage4"/>
      <sheetName val="Thuc_thanh4"/>
      <sheetName val="T_Tinh4"/>
      <sheetName val="HEAD_LAMP_BRANDING4"/>
      <sheetName val="SA1_-_Process_information4"/>
      <sheetName val="IA_-_Audit_report_front_page4"/>
      <sheetName val="IA_-_Audit_summary_report4"/>
      <sheetName val="IA_-_Front_page_planning4"/>
      <sheetName val="RR_-_Front_page_follow_up4"/>
      <sheetName val="IA_Follow_up_-_Audit_summary_4"/>
      <sheetName val="IA_-_Follow_up_-_Front_page4"/>
      <sheetName val="IA_-_Planning4"/>
      <sheetName val="IA_-_SF02_(1)4"/>
      <sheetName val="IA_-_Surveillance_plan4"/>
      <sheetName val="RR_-_Front_page_audit_report4"/>
      <sheetName val="RR_-_Front_page_planning4"/>
      <sheetName val="RR_-_Readiness_review_findings4"/>
      <sheetName val="SA1_-_Audit_report_front_page4"/>
      <sheetName val="SA1_-_Audit_summary_report4"/>
      <sheetName val="SA1_-_Follow_up_-_Audit_summar4"/>
      <sheetName val="SA1_-_Planning4"/>
      <sheetName val="SSA2_-_Follow_up_-_Front_page4"/>
      <sheetName val="CHITIET_VL-NC-TT_-1p4"/>
      <sheetName val="vanchuyen_TC4"/>
      <sheetName val="bang_tien_luong4"/>
      <sheetName val="DS_phuong_tien4"/>
      <sheetName val="2017Sale_Jul_(2)4"/>
      <sheetName val="3_４Ｒ損益4"/>
      <sheetName val="P_I1"/>
      <sheetName val="EIRR&gt;_21"/>
      <sheetName val="MTO_REV_2(ARMOR)14"/>
      <sheetName val="MeKong_-_Penetration13"/>
      <sheetName val="Dist__Perform_-_Ctns_sales_in13"/>
      <sheetName val="Dist__Perform_-_Value_sales_i13"/>
      <sheetName val="Dist__Perform_-_Value_sales_O13"/>
      <sheetName val="Head_Count13"/>
      <sheetName val="Sales_Result_For_Month13"/>
      <sheetName val="DS_CHU_Phuc13"/>
      <sheetName val="DS_THI_AT13"/>
      <sheetName val="Bien_Ban13"/>
      <sheetName val="dongia_(2)13"/>
      <sheetName val="Leave_Statistic_Report13"/>
      <sheetName val="ESTI_12"/>
      <sheetName val="FW_Sum12"/>
      <sheetName val="Bhyt_t111"/>
      <sheetName val="DAMNEN_KHONG_HC11"/>
      <sheetName val="DAM_NEN_HC11"/>
      <sheetName val="Detailed_Reporting11"/>
      <sheetName val="CT_Thang_Mo11"/>
      <sheetName val="CT__PL11"/>
      <sheetName val="BC_Ton_Kho_New11"/>
      <sheetName val="BC_Cua_GSBH_New11"/>
      <sheetName val="DS_CHU_Ph_x005f_x0001__x005f_x0000_11"/>
      <sheetName val="DS_CHU_Ph_x005f_x0001__11"/>
      <sheetName val="DS_CHU_Ph_x005f_x0001_11"/>
      <sheetName val="OPERATING_HEAD11"/>
      <sheetName val="DS_CHU_Ph_x005f_x0001_?11"/>
      <sheetName val="DS_CHU_Ph_x005f_x005f_x005f_x0001__x005f_x005f_11"/>
      <sheetName val="DS_CHU_Ph_x005f_x005f_x005f_x0001__11"/>
      <sheetName val="DS_CHU_Ph_x005f_x005f_x005f_x0001_11"/>
      <sheetName val="Nluc_KTFA(Khong_Có_KPY)8"/>
      <sheetName val="Năng_lưc_-2010-2S8"/>
      <sheetName val="Năng_lực_CĐ_PHUN_BI-09_8"/>
      <sheetName val="DU_LIEU8"/>
      <sheetName val="Calendar_Reminder8"/>
      <sheetName val="PB_THEO_HUYỆN_20107"/>
      <sheetName val="NGOÀI_TINH_20107"/>
      <sheetName val="SRP_FH7"/>
      <sheetName val="DS_CHU_Ph_x005f_x005f_x005f_x005f_x005f_x005f_x06"/>
      <sheetName val="V2-14Jan12-2012_process_cost5"/>
      <sheetName val="参考_人員調査表5"/>
      <sheetName val="quy_luong5"/>
      <sheetName val="Danh_sách5"/>
      <sheetName val="tính_hệ_số5"/>
      <sheetName val="CHUONG_TRINH5"/>
      <sheetName val="Apr'10-Daily_Sales5"/>
      <sheetName val="May'10-Daily_Sales5"/>
      <sheetName val="Jun'10-Daily_Sales5"/>
      <sheetName val="Jul'10-Daily_Sales5"/>
      <sheetName val="Aug'10-Daily_Sales5"/>
      <sheetName val="Sep'10-Daily_Sales5"/>
      <sheetName val="Oct'10-Daily_Sales5"/>
      <sheetName val="Nov'10-Daily_Sales5"/>
      <sheetName val="Dec'10-Daily_Sales5"/>
      <sheetName val="Jan'11-Daily_Sales5"/>
      <sheetName val="Feb'11-Daily_Sales5"/>
      <sheetName val="Mar'11-Daily_Sales5"/>
      <sheetName val="Apr'11-Daily_Sales5"/>
      <sheetName val="May'11-Daily_Sales5"/>
      <sheetName val="Jun'11-Daily_Sales5"/>
      <sheetName val="Jul'11-Daily_Sales5"/>
      <sheetName val="Aug'11-Daily_Sales5"/>
      <sheetName val="Sep'11-Daily_Sales5"/>
      <sheetName val="Oct'11-Daily_Sales5"/>
      <sheetName val="Nov'11-Daily_Sales5"/>
      <sheetName val="Dec'11-Daily_Sales5"/>
      <sheetName val="Chiet_tinh_dz225"/>
      <sheetName val="DS_CHU_Ph_x005f_x005f_x005f_x0001_?7"/>
      <sheetName val="ocean_voyage5"/>
      <sheetName val="Thuc_thanh5"/>
      <sheetName val="T_Tinh5"/>
      <sheetName val="HEAD_LAMP_BRANDING5"/>
      <sheetName val="SA1_-_Process_information5"/>
      <sheetName val="IA_-_Audit_report_front_page5"/>
      <sheetName val="IA_-_Audit_summary_report5"/>
      <sheetName val="IA_-_Front_page_planning5"/>
      <sheetName val="RR_-_Front_page_follow_up5"/>
      <sheetName val="IA_Follow_up_-_Audit_summary_5"/>
      <sheetName val="IA_-_Follow_up_-_Front_page5"/>
      <sheetName val="IA_-_Planning5"/>
      <sheetName val="IA_-_SF02_(1)5"/>
      <sheetName val="IA_-_Surveillance_plan5"/>
      <sheetName val="RR_-_Front_page_audit_report5"/>
      <sheetName val="RR_-_Front_page_planning5"/>
      <sheetName val="RR_-_Readiness_review_findings5"/>
      <sheetName val="SA1_-_Audit_report_front_page5"/>
      <sheetName val="SA1_-_Audit_summary_report5"/>
      <sheetName val="SA1_-_Follow_up_-_Audit_summar5"/>
      <sheetName val="SA1_-_Planning5"/>
      <sheetName val="SSA2_-_Follow_up_-_Front_page5"/>
      <sheetName val="CHITIET_VL-NC-TT_-1p5"/>
      <sheetName val="vanchuyen_TC5"/>
      <sheetName val="bang_tien_luong5"/>
      <sheetName val="DS_phuong_tien5"/>
      <sheetName val="2017Sale_Jul_(2)5"/>
      <sheetName val="3_４Ｒ損益5"/>
      <sheetName val="P_I2"/>
      <sheetName val="EIRR&gt;_22"/>
      <sheetName val="MTO_REV_2(ARMOR)15"/>
      <sheetName val="MeKong_-_Penetration14"/>
      <sheetName val="Dist__Perform_-_Ctns_sales_in14"/>
      <sheetName val="Dist__Perform_-_Value_sales_i14"/>
      <sheetName val="Dist__Perform_-_Value_sales_O14"/>
      <sheetName val="Head_Count14"/>
      <sheetName val="Sales_Result_For_Month14"/>
      <sheetName val="DS_CHU_Phuc14"/>
      <sheetName val="DS_THI_AT14"/>
      <sheetName val="Bien_Ban14"/>
      <sheetName val="dongia_(2)14"/>
      <sheetName val="Leave_Statistic_Report14"/>
      <sheetName val="ESTI_13"/>
      <sheetName val="FW_Sum13"/>
      <sheetName val="Bhyt_t112"/>
      <sheetName val="DAMNEN_KHONG_HC12"/>
      <sheetName val="DAM_NEN_HC12"/>
      <sheetName val="Detailed_Reporting12"/>
      <sheetName val="CT_Thang_Mo12"/>
      <sheetName val="CT__PL12"/>
      <sheetName val="BC_Ton_Kho_New12"/>
      <sheetName val="BC_Cua_GSBH_New12"/>
      <sheetName val="DS_CHU_Ph_x005f_x0001__x005f_x0000_12"/>
      <sheetName val="DS_CHU_Ph_x005f_x0001__12"/>
      <sheetName val="DS_CHU_Ph_x005f_x0001_12"/>
      <sheetName val="OPERATING_HEAD12"/>
      <sheetName val="DS_CHU_Ph_x005f_x0001_?12"/>
      <sheetName val="DS_CHU_Ph_x005f_x005f_x005f_x0001__x005f_x005f_12"/>
      <sheetName val="DS_CHU_Ph_x005f_x005f_x005f_x0001__12"/>
      <sheetName val="DS_CHU_Ph_x005f_x005f_x005f_x0001_12"/>
      <sheetName val="Nluc_KTFA(Khong_Có_KPY)9"/>
      <sheetName val="Năng_lưc_-2010-2S9"/>
      <sheetName val="Năng_lực_CĐ_PHUN_BI-09_9"/>
      <sheetName val="DU_LIEU9"/>
      <sheetName val="Calendar_Reminder9"/>
      <sheetName val="PB_THEO_HUYỆN_20108"/>
      <sheetName val="NGOÀI_TINH_20108"/>
      <sheetName val="SRP_FH8"/>
      <sheetName val="DS_CHU_Ph_x005f_x005f_x005f_x005f_x005f_x005f_x07"/>
      <sheetName val="V2-14Jan12-2012_process_cost6"/>
      <sheetName val="参考_人員調査表6"/>
      <sheetName val="quy_luong6"/>
      <sheetName val="Danh_sách6"/>
      <sheetName val="tính_hệ_số6"/>
      <sheetName val="CHUONG_TRINH6"/>
      <sheetName val="Apr'10-Daily_Sales6"/>
      <sheetName val="May'10-Daily_Sales6"/>
      <sheetName val="Jun'10-Daily_Sales6"/>
      <sheetName val="Jul'10-Daily_Sales6"/>
      <sheetName val="Aug'10-Daily_Sales6"/>
      <sheetName val="Sep'10-Daily_Sales6"/>
      <sheetName val="Oct'10-Daily_Sales6"/>
      <sheetName val="Nov'10-Daily_Sales6"/>
      <sheetName val="Dec'10-Daily_Sales6"/>
      <sheetName val="Jan'11-Daily_Sales6"/>
      <sheetName val="Feb'11-Daily_Sales6"/>
      <sheetName val="Mar'11-Daily_Sales6"/>
      <sheetName val="Apr'11-Daily_Sales6"/>
      <sheetName val="May'11-Daily_Sales6"/>
      <sheetName val="Jun'11-Daily_Sales6"/>
      <sheetName val="Jul'11-Daily_Sales6"/>
      <sheetName val="Aug'11-Daily_Sales6"/>
      <sheetName val="Sep'11-Daily_Sales6"/>
      <sheetName val="Oct'11-Daily_Sales6"/>
      <sheetName val="Nov'11-Daily_Sales6"/>
      <sheetName val="Dec'11-Daily_Sales6"/>
      <sheetName val="Chiet_tinh_dz226"/>
      <sheetName val="DS_CHU_Ph_x005f_x005f_x005f_x0001_?8"/>
      <sheetName val="ocean_voyage6"/>
      <sheetName val="Thuc_thanh6"/>
      <sheetName val="T_Tinh6"/>
      <sheetName val="HEAD_LAMP_BRANDING6"/>
      <sheetName val="SA1_-_Process_information6"/>
      <sheetName val="IA_-_Audit_report_front_page6"/>
      <sheetName val="IA_-_Audit_summary_report6"/>
      <sheetName val="IA_-_Front_page_planning6"/>
      <sheetName val="RR_-_Front_page_follow_up6"/>
      <sheetName val="IA_Follow_up_-_Audit_summary_6"/>
      <sheetName val="IA_-_Follow_up_-_Front_page6"/>
      <sheetName val="IA_-_Planning6"/>
      <sheetName val="IA_-_SF02_(1)6"/>
      <sheetName val="IA_-_Surveillance_plan6"/>
      <sheetName val="RR_-_Front_page_audit_report6"/>
      <sheetName val="RR_-_Front_page_planning6"/>
      <sheetName val="RR_-_Readiness_review_findings6"/>
      <sheetName val="SA1_-_Audit_report_front_page6"/>
      <sheetName val="SA1_-_Audit_summary_report6"/>
      <sheetName val="SA1_-_Follow_up_-_Audit_summar6"/>
      <sheetName val="SA1_-_Planning6"/>
      <sheetName val="SSA2_-_Follow_up_-_Front_page6"/>
      <sheetName val="CHITIET_VL-NC-TT_-1p6"/>
      <sheetName val="vanchuyen_TC6"/>
      <sheetName val="bang_tien_luong6"/>
      <sheetName val="DS_phuong_tien6"/>
      <sheetName val="2017Sale_Jul_(2)6"/>
      <sheetName val="3_４Ｒ損益6"/>
      <sheetName val="P_I3"/>
      <sheetName val="EIRR&gt;_23"/>
      <sheetName val="KHÔNG XÓA"/>
      <sheetName val="Electrical Breakdown"/>
      <sheetName val="Packing qty"/>
      <sheetName val="________"/>
      <sheetName val="TC in"/>
      <sheetName val="CC T5.2018 "/>
      <sheetName val="TC T5.2018"/>
      <sheetName val="Pivot TC"/>
      <sheetName val="Pivot TC03.18"/>
      <sheetName val="In TC02"/>
      <sheetName val="DS combo gối SN T05"/>
      <sheetName val="DS bình nước SN T05"/>
      <sheetName val="Sinh nhật T02 tiền"/>
      <sheetName val="DS tăng ca, chấm cơm T2, CN"/>
      <sheetName val="DS tăng ca, chấm cơm T5, CN"/>
      <sheetName val="Pivot TC (in)"/>
      <sheetName val="TC T2.2018 TL"/>
      <sheetName val="TL Pivot TC02.18"/>
      <sheetName val="TC T1.2018 TL"/>
      <sheetName val="TL Pivot TC01.18"/>
      <sheetName val="DS nhận tiền thưởng tập thể"/>
      <sheetName val="DS nhân quà và tiền SN. T03.18"/>
      <sheetName val="DS thâm niên T3"/>
      <sheetName val="CC CTV3.2017"/>
      <sheetName val="FinCost&amp;Capital"/>
      <sheetName val="Sheet4"/>
      <sheetName val="A-4"/>
      <sheetName val="PL.Dec12"/>
      <sheetName val="DETAILS"/>
      <sheetName val="Baseline with Specs - Português"/>
      <sheetName val="Notes"/>
      <sheetName val="SKU TS"/>
      <sheetName val="Summary"/>
      <sheetName val="ﾛｱｱｰﾑ受注"/>
      <sheetName val="ENG油洩れ"/>
      <sheetName val="RX7-EL"/>
      <sheetName val="回復済み_Sheet43"/>
      <sheetName val="回復済み_Sheet29"/>
      <sheetName val="回復済み_Sheet32"/>
      <sheetName val="回復済み_Sheet28"/>
      <sheetName val="回復済み_Sheet4"/>
      <sheetName val="回復済み_Sheet26"/>
      <sheetName val="回復済み_Sheet5"/>
      <sheetName val="回復済み_Sheet15"/>
      <sheetName val="回復済み_Sheet31"/>
      <sheetName val="回復済み_Sheet27"/>
      <sheetName val="回復済み_Sheet3"/>
      <sheetName val="回復済み_Sheet20"/>
      <sheetName val="回復済み_Sheet6"/>
      <sheetName val="回復済み_Sheet66"/>
      <sheetName val="回復済み_Sheet18"/>
      <sheetName val="回復済み_Sheet69"/>
      <sheetName val="回復済み_Sheet65"/>
      <sheetName val="回復済み_Sheet61"/>
      <sheetName val="回復済み_Sheet59"/>
      <sheetName val="回復済み_Sheet42"/>
      <sheetName val="回復済み_Sheet44"/>
      <sheetName val="回復済み_Sheet52"/>
      <sheetName val="回復済み_Sheet17"/>
      <sheetName val="回復済み_Sheet68"/>
      <sheetName val="回復済み_Sheet64"/>
      <sheetName val="回復済み_Sheet60"/>
      <sheetName val="回復済み_Sheet33"/>
      <sheetName val="回復済み_Sheet70"/>
      <sheetName val="回復済み_Sheet34"/>
      <sheetName val="回復済み_Sheet71"/>
      <sheetName val="回復済み_Sheet48"/>
      <sheetName val="回復済み_Sheet30"/>
      <sheetName val="回復済み_Sheet67"/>
      <sheetName val="Loan"/>
      <sheetName val="Quotation Form 705"/>
      <sheetName val="Course requirement"/>
      <sheetName val="Definition"/>
      <sheetName val="Input"/>
      <sheetName val="Thamchieu"/>
      <sheetName val="Field type"/>
      <sheetName val="ポンプ作動耐久回数検討"/>
      <sheetName val="Present"/>
      <sheetName val="NV"/>
      <sheetName val="Co cau"/>
      <sheetName val="Ghichu"/>
      <sheetName val="XL4Pop_x005f_x0000_"/>
      <sheetName val="DS_CHU_Ph_x0001__x0000_"/>
      <sheetName val="DS_CHU_Ph_x0001__"/>
      <sheetName val="DS_CHU_Ph_x0001_?"/>
      <sheetName val="XL4Pop_x005f_x005f_"/>
      <sheetName val="DS CHU Ph_x0001__x0"/>
      <sheetName val="XL4Pop_x0000__x0000"/>
      <sheetName val="DS_CHU_Ph_x0001__x0000_1"/>
      <sheetName val="DS_CHU_Ph_x0001__1"/>
      <sheetName val="DS_CHU_Ph_x0001_?1"/>
      <sheetName val="DS_CHU_Ph_x0001__x0000_3"/>
      <sheetName val="DS_CHU_Ph_x0001__3"/>
      <sheetName val="DS_CHU_Ph_x0001_?3"/>
      <sheetName val="DS_CHU_Ph_x0001__x0000_2"/>
      <sheetName val="DS_CHU_Ph_x0001__2"/>
      <sheetName val="DS_CHU_Ph_x0001_?2"/>
      <sheetName val="MA10"/>
      <sheetName val="xuat"/>
      <sheetName val="LKVL-CK-HT-GD1"/>
      <sheetName val="giathanh1"/>
      <sheetName val="lam-moi"/>
      <sheetName val="TH XL"/>
      <sheetName val="TNHCHINH"/>
      <sheetName val="TONGKE3p "/>
      <sheetName val="gtrinh"/>
      <sheetName val="t-h HA THE"/>
      <sheetName val="Tiepdia"/>
      <sheetName val="TDTKP"/>
      <sheetName val="TDTKP1"/>
      <sheetName val="KPVC-BD "/>
      <sheetName val="lookup"/>
      <sheetName val="Agg-Require-Asphalt"/>
      <sheetName val="Payment"/>
      <sheetName val="DON GIA CAN THO"/>
      <sheetName val="TH XUẤT"/>
      <sheetName val="Competitors"/>
      <sheetName val="Detail Acc 335-2011"/>
      <sheetName val="Yield"/>
      <sheetName val="Yield Sx"/>
      <sheetName val="KQKD_Khoi"/>
      <sheetName val="Data Reference"/>
      <sheetName val="TM CDKT-VCSH (10)"/>
      <sheetName val="20. DM Trường"/>
      <sheetName val="NGUON DU LIEU"/>
      <sheetName val="Connection"/>
      <sheetName val="Index"/>
      <sheetName val="VUNGDK"/>
      <sheetName val="Tien mat.moi"/>
      <sheetName val="Lenh chuyen tien"/>
      <sheetName val="Tam ung"/>
      <sheetName val="APP TINMOI 06.2019"/>
      <sheetName val="DS vắt 24H"/>
      <sheetName val="TNBS 06.2019 KD 24h"/>
      <sheetName val="Thu nhập toàn CTY "/>
      <sheetName val="Gui"/>
      <sheetName val="Lenh CK"/>
      <sheetName val="TN bo sung"/>
      <sheetName val="Nbut"/>
      <sheetName val="Cham cong"/>
      <sheetName val="Thêm giờ "/>
      <sheetName val="Tru tien nghi mat"/>
      <sheetName val="DS tru bao lanh"/>
      <sheetName val="_x005f_x0000__x005f_x0000__x005f_x0000__x005f_x0000__x0"/>
      <sheetName val="gio tang ca"/>
      <sheetName val="BU"/>
      <sheetName val="6_Ds CTV"/>
      <sheetName val="BH-APhong"/>
      <sheetName val="Deduction"/>
      <sheetName val="ફS몠_x005f_x005f_x005f_x0005_㠂ఀ_x005f_x005f_x005f_x001a_"/>
      <sheetName val="Sheet5"/>
      <sheetName val="3月异常开票KN125"/>
      <sheetName val="KWWH LAST UPDATE 7.11.08"/>
      <sheetName val="Down_M"/>
      <sheetName val="DREAM-Thang9"/>
      <sheetName val="Invoice"/>
      <sheetName val="Chỉ tiêu bán lẻ tăng thị phần"/>
      <sheetName val="Tồn cuối T6"/>
      <sheetName val="Nhận T7"/>
      <sheetName val="Tổng hợp bán tháng 7"/>
      <sheetName val="Tổng hợp bán sỉ T7"/>
      <sheetName val="GS bán T7"/>
      <sheetName val="Xuất nội bộ "/>
      <sheetName val="Nhận nội bộ"/>
      <sheetName val="Tồn cuối T7 "/>
      <sheetName val="TỔNG HỢP"/>
      <sheetName val="Thị phần Head 2017"/>
      <sheetName val="dongia_tn"/>
      <sheetName val="DỮ LIỆU ẨN"/>
      <sheetName val="Coding"/>
      <sheetName val="06"/>
      <sheetName val="Dept"/>
      <sheetName val="Database Spreadsheet"/>
      <sheetName val="Tồn cuối  5"/>
      <sheetName val="Nhận T6"/>
      <sheetName val="Tổng hợp bán T6"/>
      <sheetName val="Tổng hợp bán sỉ T6"/>
      <sheetName val="REF 11"/>
      <sheetName val="REF11"/>
      <sheetName val="DG-TNHC-85"/>
      <sheetName val="DG-LAP6"/>
      <sheetName val="Direct method"/>
      <sheetName val="MT CTR"/>
      <sheetName val="SA2"/>
      <sheetName val="DG 285"/>
      <sheetName val="De11A"/>
      <sheetName val="Corporate"/>
      <sheetName val="cham cong 01"/>
      <sheetName val="ICP01"/>
      <sheetName val="6. %ของเสีย (DV)"/>
      <sheetName val="DANH_BẠ"/>
      <sheetName val="TONG_HOP"/>
      <sheetName val="Product_hierachy-old"/>
      <sheetName val="bangluong5_2"/>
      <sheetName val="Huong_dan"/>
      <sheetName val="Chiet_tinh_dz35"/>
      <sheetName val="truc_tiep"/>
      <sheetName val="DS_CHU_Ph_x005f_x0001__x0"/>
      <sheetName val="DS_CHU_Ph_x005f_x005f_x00"/>
      <sheetName val="DS_CHU_Ph_x005f_x005f_x005f_x0001__x0"/>
      <sheetName val="DS_CHU_Ph_x005f_x005f_x005f_x005f_x00"/>
      <sheetName val="DG "/>
      <sheetName val="投資利益率計算"/>
      <sheetName val="MTO_REV_2(ARMOR)16"/>
      <sheetName val="MeKong_-_Penetration15"/>
      <sheetName val="Dist__Perform_-_Ctns_sales_in15"/>
      <sheetName val="Dist__Perform_-_Value_sales_i15"/>
      <sheetName val="Dist__Perform_-_Value_sales_O15"/>
      <sheetName val="Head_Count15"/>
      <sheetName val="Sales_Result_For_Month15"/>
      <sheetName val="DS_CHU_Phuc15"/>
      <sheetName val="DS_THI_AT15"/>
      <sheetName val="Bien_Ban15"/>
      <sheetName val="dongia_(2)15"/>
      <sheetName val="Leave_Statistic_Report15"/>
      <sheetName val="ESTI_14"/>
      <sheetName val="FW_Sum14"/>
      <sheetName val="Bhyt_t113"/>
      <sheetName val="DAMNEN_KHONG_HC13"/>
      <sheetName val="DAM_NEN_HC13"/>
      <sheetName val="Detailed_Reporting13"/>
      <sheetName val="CT_Thang_Mo13"/>
      <sheetName val="CT__PL13"/>
      <sheetName val="BC_Ton_Kho_New13"/>
      <sheetName val="BC_Cua_GSBH_New13"/>
      <sheetName val="DS_CHU_Ph_x005f_x0001__x005f_x0000_13"/>
      <sheetName val="DS_CHU_Ph_x005f_x0001__13"/>
      <sheetName val="DS_CHU_Ph_x005f_x0001_13"/>
      <sheetName val="OPERATING_HEAD13"/>
      <sheetName val="DS_CHU_Ph_x005f_x0001_?13"/>
      <sheetName val="DS_CHU_Ph_x005f_x005f_x005f_x0001__x005f_x005f_13"/>
      <sheetName val="DS_CHU_Ph_x005f_x005f_x005f_x0001__13"/>
      <sheetName val="DS_CHU_Ph_x005f_x005f_x005f_x0001_13"/>
      <sheetName val="Calendar_Reminder10"/>
      <sheetName val="DU_LIEU10"/>
      <sheetName val="Nluc_KTFA(Khong_Có_KPY)10"/>
      <sheetName val="Năng_lưc_-2010-2S10"/>
      <sheetName val="Năng_lực_CĐ_PHUN_BI-09_10"/>
      <sheetName val="PB_THEO_HUYỆN_20109"/>
      <sheetName val="NGOÀI_TINH_20109"/>
      <sheetName val="SRP_FH9"/>
      <sheetName val="DS_CHU_Ph_x005f_x005f_x005f_x005f_x005f_x005f_x08"/>
      <sheetName val="V2-14Jan12-2012_process_cost7"/>
      <sheetName val="参考_人員調査表7"/>
      <sheetName val="quy_luong7"/>
      <sheetName val="Danh_sách7"/>
      <sheetName val="tính_hệ_số7"/>
      <sheetName val="CHUONG_TRINH7"/>
      <sheetName val="Apr'10-Daily_Sales7"/>
      <sheetName val="May'10-Daily_Sales7"/>
      <sheetName val="Jun'10-Daily_Sales7"/>
      <sheetName val="Jul'10-Daily_Sales7"/>
      <sheetName val="Aug'10-Daily_Sales7"/>
      <sheetName val="Sep'10-Daily_Sales7"/>
      <sheetName val="Oct'10-Daily_Sales7"/>
      <sheetName val="Nov'10-Daily_Sales7"/>
      <sheetName val="Dec'10-Daily_Sales7"/>
      <sheetName val="Jan'11-Daily_Sales7"/>
      <sheetName val="Feb'11-Daily_Sales7"/>
      <sheetName val="Mar'11-Daily_Sales7"/>
      <sheetName val="Apr'11-Daily_Sales7"/>
      <sheetName val="May'11-Daily_Sales7"/>
      <sheetName val="Jun'11-Daily_Sales7"/>
      <sheetName val="Jul'11-Daily_Sales7"/>
      <sheetName val="Aug'11-Daily_Sales7"/>
      <sheetName val="Sep'11-Daily_Sales7"/>
      <sheetName val="Oct'11-Daily_Sales7"/>
      <sheetName val="Nov'11-Daily_Sales7"/>
      <sheetName val="Dec'11-Daily_Sales7"/>
      <sheetName val="Chiet_tinh_dz227"/>
      <sheetName val="T_Tinh7"/>
      <sheetName val="Thuc_thanh7"/>
      <sheetName val="DS_CHU_Ph_x005f_x005f_x005f_x0001_?9"/>
      <sheetName val="ocean_voyage7"/>
      <sheetName val="CHITIET_VL-NC-TT_-1p7"/>
      <sheetName val="HEAD_LAMP_BRANDING7"/>
      <sheetName val="SA1_-_Process_information7"/>
      <sheetName val="IA_-_Audit_report_front_page7"/>
      <sheetName val="IA_-_Audit_summary_report7"/>
      <sheetName val="IA_-_Front_page_planning7"/>
      <sheetName val="RR_-_Front_page_follow_up7"/>
      <sheetName val="IA_Follow_up_-_Audit_summary_7"/>
      <sheetName val="IA_-_Follow_up_-_Front_page7"/>
      <sheetName val="IA_-_Planning7"/>
      <sheetName val="IA_-_SF02_(1)7"/>
      <sheetName val="IA_-_Surveillance_plan7"/>
      <sheetName val="RR_-_Front_page_audit_report7"/>
      <sheetName val="RR_-_Front_page_planning7"/>
      <sheetName val="RR_-_Readiness_review_findings7"/>
      <sheetName val="SA1_-_Audit_report_front_page7"/>
      <sheetName val="SA1_-_Audit_summary_report7"/>
      <sheetName val="SA1_-_Follow_up_-_Audit_summar7"/>
      <sheetName val="SA1_-_Planning7"/>
      <sheetName val="SSA2_-_Follow_up_-_Front_page7"/>
      <sheetName val="2017Sale_Jul_(2)7"/>
      <sheetName val="vanchuyen_TC7"/>
      <sheetName val="bang_tien_luong7"/>
      <sheetName val="DS_phuong_tien7"/>
      <sheetName val="P_I4"/>
      <sheetName val="3_４Ｒ損益7"/>
      <sheetName val="Summary_case_type"/>
      <sheetName val="EIRR&gt;_24"/>
      <sheetName val="KHÔNG_XÓA"/>
      <sheetName val="Course_requirement"/>
      <sheetName val="AOP_2013_26_07"/>
      <sheetName val="DANH_MUC_SP"/>
      <sheetName val="Quotation_Form_705"/>
      <sheetName val="Field_type"/>
      <sheetName val="Huong_dan_chung"/>
      <sheetName val="Note_VAS_Q3_11-Q3_12"/>
      <sheetName val="Summary_"/>
      <sheetName val="Chi_tiet"/>
      <sheetName val="Xeo_1"/>
      <sheetName val="CaQ5_gd2"/>
      <sheetName val="Duong_PhuHuu"/>
      <sheetName val="Vh_HTLO_P14"/>
      <sheetName val="600!25D_NT"/>
      <sheetName val="600!29D_NT"/>
      <sheetName val="600!30D_NT"/>
      <sheetName val="Nganh_nghe"/>
      <sheetName val="CHITIET_VL-NC-TT-3p"/>
      <sheetName val="Dgia_vat_tu"/>
      <sheetName val="Don_gia_III"/>
      <sheetName val="CHITIET_VL-NC"/>
      <sheetName val="DON_GIA"/>
      <sheetName val="Thong_tin_loai_tu"/>
      <sheetName val="Chỉ_tiêu_bán_lẻ_tăng_thị_phần"/>
      <sheetName val="Tồn_cuối_T6"/>
      <sheetName val="Nhận_T7"/>
      <sheetName val="Tổng_hợp_bán_tháng_7"/>
      <sheetName val="Tổng_hợp_bán_sỉ_T7"/>
      <sheetName val="GS_bán_T7"/>
      <sheetName val="Xuất_nội_bộ_"/>
      <sheetName val="Nhận_nội_bộ"/>
      <sheetName val="Tồn_cuối_T7_"/>
      <sheetName val="TỔNG_HỢP"/>
      <sheetName val="Thị_phần_Head_2017"/>
      <sheetName val="DỮ_LIỆU_ẨN"/>
      <sheetName val="KWWH_LAST_UPDATE_7_11_08"/>
      <sheetName val="DS_nhan_vien"/>
      <sheetName val="List_price"/>
      <sheetName val="Danh_sach_Broker"/>
      <sheetName val="Tien_do_ky_thoa_thuan"/>
      <sheetName val="Mã_khách"/>
      <sheetName val="16_Note"/>
      <sheetName val="SP_Plan_and_Attn_JAN"/>
      <sheetName val="BAO_CAO_THANG_CUA_SP"/>
      <sheetName val="Bang_chiet_tinh_TBA"/>
      <sheetName val="PL_Dec12"/>
      <sheetName val="Baseline_with_Specs_-_Português"/>
      <sheetName val="SKU_TS"/>
      <sheetName val="Co_cau"/>
      <sheetName val="THFC "/>
      <sheetName val="VT,NC,M"/>
      <sheetName val="bang tong hop"/>
      <sheetName val="Reference"/>
      <sheetName val="DS CHU Ph_x00"/>
      <sheetName val="3.San pham"/>
      <sheetName val="San pham"/>
      <sheetName val="Mat Master (TT)"/>
      <sheetName val="ck"/>
      <sheetName val="Mat Master (MT)"/>
      <sheetName val="Mat Master (CQXN)"/>
      <sheetName val="list"/>
      <sheetName val="MA PB,"/>
      <sheetName val="S.Note"/>
      <sheetName val="Language"/>
      <sheetName val="C.WTB"/>
      <sheetName val="C.A5"/>
      <sheetName val="C.Subsidiaries"/>
      <sheetName val="C.FS"/>
      <sheetName val="S.WTB"/>
      <sheetName val="S.FA"/>
      <sheetName val="C.Interco"/>
      <sheetName val="FS by entity"/>
      <sheetName val="LYFS"/>
      <sheetName val="C.FA"/>
      <sheetName val="CT2"/>
      <sheetName val="CT3"/>
      <sheetName val="CT1"/>
      <sheetName val="master data"/>
      <sheetName val="0.Data_new"/>
      <sheetName val="Sheet8"/>
      <sheetName val="Supervisor"/>
      <sheetName val="02-05년 판매"/>
      <sheetName val="EAF"/>
      <sheetName val="Tariff"/>
      <sheetName val="Ly do"/>
      <sheetName val="Ploai - thieu hang "/>
      <sheetName val="Ma phong ban trong F5-F4"/>
      <sheetName val="20__DM_Trường"/>
      <sheetName val="Ly_do"/>
      <sheetName val="Ploai_-_thieu_hang_"/>
      <sheetName val="NGUON_DU_LIEU"/>
      <sheetName val="Ma_phong_ban_trong_F5-F4"/>
      <sheetName val="CHART ACCT"/>
      <sheetName val="7. DM Vị trí công việc"/>
      <sheetName val="LEGEND"/>
      <sheetName val="Mers List2008"/>
      <sheetName val="Phan tho"/>
      <sheetName val="MTO REV.0"/>
      <sheetName val="F1"/>
      <sheetName val="Danh mục khối"/>
      <sheetName val="Danh mục đơn vị -phòng chức năn"/>
      <sheetName val="Cách điền thông tin mức"/>
      <sheetName val="Điều chỉnh"/>
      <sheetName val="Output"/>
      <sheetName val="DS_CHU_Ph_x0001_"/>
      <sheetName val="PL_DUO_2�_x005f_x0001_��"/>
      <sheetName val="DS_CHU_Ph_x005f_x0005_c1"/>
      <sheetName val="DS_THI_AT_x005f_x0001_"/>
      <sheetName val="CT Thang _x005f_x0005_o"/>
      <sheetName val="PL_DUO_2__x005f_x0001___"/>
      <sheetName val="CT_Thang__x005f_x0005_o"/>
      <sheetName val="dsphongba_x005f_x0006_"/>
      <sheetName val="DS_CHU_Ph_x005f_x0005_c2"/>
      <sheetName val="CT_Thang__x005f_x0005_o1"/>
      <sheetName val="dongia_(2_x005f_x0001_3"/>
      <sheetName val="CT_Thang__x005f_x0005_o3"/>
      <sheetName val="ફS몠㠂ఀ＀ヿሱ堀✶耀መఀ_㠂吀✮䬀પS몠者ሙ___몠"/>
      <sheetName val="PL_DUO_2___"/>
      <sheetName val="TK HOACH TOAN"/>
      <sheetName val="Control"/>
      <sheetName val="ctTBA"/>
      <sheetName val="TTDZ22"/>
      <sheetName val="Bang 2B"/>
      <sheetName val="DS_CHU_Ph_x0001_1"/>
      <sheetName val="DS_CHU_Ph_x0001__x0"/>
      <sheetName val="DS_CHU_Ph_x0001_3"/>
      <sheetName val="DS_CHU_Ph_x0001_2"/>
      <sheetName val="ITEM_MASTER"/>
      <sheetName val="Guideline"/>
      <sheetName val="RM"/>
      <sheetName val="BCKT"/>
      <sheetName val="Paramenters"/>
      <sheetName val="Payroll PRDCV"/>
      <sheetName val="sales "/>
      <sheetName val="BP FY2019 "/>
      <sheetName val="CR"/>
      <sheetName val="KL ĐZ chi tiet"/>
      <sheetName val="01-01-2020"/>
      <sheetName val="5.CPXL"/>
      <sheetName val="CT -THVLNC"/>
      <sheetName val="CHITIET VL-NC-TT1p"/>
      <sheetName val="TONGKE3p"/>
      <sheetName val="材労機単価"/>
      <sheetName val="LME"/>
      <sheetName val="Earthwork"/>
      <sheetName val="6MONTHS"/>
      <sheetName val="tifico"/>
      <sheetName val="Cash2"/>
      <sheetName val="Z"/>
      <sheetName val="RAB AR&amp;STR"/>
      <sheetName val="BANG CDTK"/>
      <sheetName val="Config"/>
      <sheetName val="VT NC M"/>
      <sheetName val="STOCKS"/>
      <sheetName val="関係会社"/>
      <sheetName val="合計表"/>
      <sheetName val="ShªYÞ_x0000_"/>
      <sheetName val="Tổng kê"/>
      <sheetName val="Vat_tu_XD"/>
      <sheetName val="Cable ko co giap bao ve "/>
      <sheetName val="E-cable"/>
      <sheetName val="CaMay"/>
      <sheetName val="DGiaTN"/>
      <sheetName val="DGiaT"/>
      <sheetName val="TT"/>
      <sheetName val="CV"/>
      <sheetName val="Cover "/>
      <sheetName val="SUMARY"/>
      <sheetName val="ACMV"/>
      <sheetName val="Utilities"/>
      <sheetName val="Elec"/>
      <sheetName val="Price list"/>
      <sheetName val="(2017-1)2-Cable price"/>
      <sheetName val="(2017-1)3-Trunking &amp; CL-"/>
      <sheetName val="Preliminary"/>
      <sheetName val="Price Total  TOA"/>
      <sheetName val="Kitz"/>
      <sheetName val="escon"/>
      <sheetName val="DONVIBAN"/>
      <sheetName val="NGUON"/>
      <sheetName val="ShªYÞ"/>
      <sheetName val="실행"/>
      <sheetName val="選酋表"/>
      <sheetName val="MTO_REV_2(ARMOR)17"/>
      <sheetName val="MeKong_-_Penetration16"/>
      <sheetName val="Dist__Perform_-_Ctns_sales_in16"/>
      <sheetName val="Dist__Perform_-_Value_sales_i16"/>
      <sheetName val="Dist__Perform_-_Value_sales_O16"/>
      <sheetName val="Head_Count16"/>
      <sheetName val="Sales_Result_For_Month16"/>
      <sheetName val="DS_CHU_Phuc16"/>
      <sheetName val="DS_THI_AT16"/>
      <sheetName val="Bien_Ban16"/>
      <sheetName val="dongia_(2)16"/>
      <sheetName val="Leave_Statistic_Report16"/>
      <sheetName val="ESTI_15"/>
      <sheetName val="FW_Sum15"/>
      <sheetName val="Bhyt_t114"/>
      <sheetName val="DAMNEN_KHONG_HC14"/>
      <sheetName val="DAM_NEN_HC14"/>
      <sheetName val="Detailed_Reporting14"/>
      <sheetName val="CT_Thang_Mo14"/>
      <sheetName val="CT__PL14"/>
      <sheetName val="BC_Ton_Kho_New14"/>
      <sheetName val="BC_Cua_GSBH_New14"/>
      <sheetName val="DS_CHU_Ph_x005f_x0001__x005f_x0000_14"/>
      <sheetName val="DS_CHU_Ph_x005f_x0001__14"/>
      <sheetName val="DS_CHU_Ph_x005f_x0001_14"/>
      <sheetName val="OPERATING_HEAD14"/>
      <sheetName val="DS_CHU_Ph_x005f_x0001_?14"/>
      <sheetName val="DS_CHU_Ph_x005f_x005f_x005f_x0001__x005f_x005f_14"/>
      <sheetName val="DS_CHU_Ph_x005f_x005f_x005f_x0001__14"/>
      <sheetName val="DS_CHU_Ph_x005f_x005f_x005f_x0001_14"/>
      <sheetName val="Nluc_KTFA(Khong_Có_KPY)11"/>
      <sheetName val="Năng_lưc_-2010-2S11"/>
      <sheetName val="Năng_lực_CĐ_PHUN_BI-09_11"/>
      <sheetName val="DU_LIEU11"/>
      <sheetName val="Calendar_Reminder11"/>
      <sheetName val="PB_THEO_HUYỆN_201010"/>
      <sheetName val="NGOÀI_TINH_201010"/>
      <sheetName val="SRP_FH10"/>
      <sheetName val="DS_CHU_Ph_x005f_x005f_x005f_x005f_x005f_x005f_x09"/>
      <sheetName val="V2-14Jan12-2012_process_cost8"/>
      <sheetName val="参考_人員調査表8"/>
      <sheetName val="Chiet_tinh_dz228"/>
      <sheetName val="quy_luong8"/>
      <sheetName val="Danh_sách8"/>
      <sheetName val="tính_hệ_số8"/>
      <sheetName val="CHUONG_TRINH8"/>
      <sheetName val="Apr'10-Daily_Sales8"/>
      <sheetName val="May'10-Daily_Sales8"/>
      <sheetName val="Jun'10-Daily_Sales8"/>
      <sheetName val="Jul'10-Daily_Sales8"/>
      <sheetName val="Aug'10-Daily_Sales8"/>
      <sheetName val="Sep'10-Daily_Sales8"/>
      <sheetName val="Oct'10-Daily_Sales8"/>
      <sheetName val="Nov'10-Daily_Sales8"/>
      <sheetName val="Dec'10-Daily_Sales8"/>
      <sheetName val="Jan'11-Daily_Sales8"/>
      <sheetName val="Feb'11-Daily_Sales8"/>
      <sheetName val="Mar'11-Daily_Sales8"/>
      <sheetName val="Apr'11-Daily_Sales8"/>
      <sheetName val="May'11-Daily_Sales8"/>
      <sheetName val="Jun'11-Daily_Sales8"/>
      <sheetName val="Jul'11-Daily_Sales8"/>
      <sheetName val="Aug'11-Daily_Sales8"/>
      <sheetName val="Sep'11-Daily_Sales8"/>
      <sheetName val="Oct'11-Daily_Sales8"/>
      <sheetName val="Nov'11-Daily_Sales8"/>
      <sheetName val="Dec'11-Daily_Sales8"/>
      <sheetName val="ocean_voyage8"/>
      <sheetName val="Thuc_thanh8"/>
      <sheetName val="T_Tinh8"/>
      <sheetName val="DS_CHU_Ph_x005f_x005f_x005f_x0001_?10"/>
      <sheetName val="HEAD_LAMP_BRANDING8"/>
      <sheetName val="CHITIET_VL-NC-TT_-1p8"/>
      <sheetName val="SA1_-_Process_information8"/>
      <sheetName val="IA_-_Audit_report_front_page8"/>
      <sheetName val="IA_-_Audit_summary_report8"/>
      <sheetName val="IA_-_Front_page_planning8"/>
      <sheetName val="RR_-_Front_page_follow_up8"/>
      <sheetName val="IA_Follow_up_-_Audit_summary_8"/>
      <sheetName val="IA_-_Follow_up_-_Front_page8"/>
      <sheetName val="IA_-_Planning8"/>
      <sheetName val="IA_-_SF02_(1)8"/>
      <sheetName val="IA_-_Surveillance_plan8"/>
      <sheetName val="RR_-_Front_page_audit_report8"/>
      <sheetName val="RR_-_Front_page_planning8"/>
      <sheetName val="RR_-_Readiness_review_findings8"/>
      <sheetName val="SA1_-_Audit_report_front_page8"/>
      <sheetName val="SA1_-_Audit_summary_report8"/>
      <sheetName val="SA1_-_Follow_up_-_Audit_summar8"/>
      <sheetName val="SA1_-_Planning8"/>
      <sheetName val="SSA2_-_Follow_up_-_Front_page8"/>
      <sheetName val="2017Sale_Jul_(2)8"/>
      <sheetName val="P_I5"/>
      <sheetName val="vanchuyen_TC8"/>
      <sheetName val="bang_tien_luong8"/>
      <sheetName val="DS_phuong_tien8"/>
      <sheetName val="3_４Ｒ損益8"/>
      <sheetName val="Summary_case_type1"/>
      <sheetName val="EIRR&gt;_25"/>
      <sheetName val="KHÔNG_XÓA1"/>
      <sheetName val="Huong_dan1"/>
      <sheetName val="Chiet_tinh_dz351"/>
      <sheetName val="Product_hierachy-old1"/>
      <sheetName val="truc_tiep1"/>
      <sheetName val="DS_CHU_Ph_x005f_x0001__x01"/>
      <sheetName val="DS_CHU_Ph_x005f_x005f_x001"/>
      <sheetName val="DS_CHU_Ph_x005f_x005f_x005f_x0001__x01"/>
      <sheetName val="DS_CHU_Ph_x005f_x005f_x005f_x005f_x001"/>
      <sheetName val="AOP_2013_26_071"/>
      <sheetName val="DANH_MUC_SP1"/>
      <sheetName val="Course_requirement1"/>
      <sheetName val="Quotation_Form_7051"/>
      <sheetName val="Field_type1"/>
      <sheetName val="Huong_dan_chung1"/>
      <sheetName val="Note_VAS_Q3_11-Q3_121"/>
      <sheetName val="Summary_1"/>
      <sheetName val="Chi_tiet1"/>
      <sheetName val="bangluong5_21"/>
      <sheetName val="Xeo_11"/>
      <sheetName val="DANH_BẠ1"/>
      <sheetName val="TONG_HOP1"/>
      <sheetName val="CaQ5_gd21"/>
      <sheetName val="Duong_PhuHuu1"/>
      <sheetName val="Vh_HTLO_P141"/>
      <sheetName val="600!25D_NT1"/>
      <sheetName val="600!29D_NT1"/>
      <sheetName val="600!30D_NT1"/>
      <sheetName val="VT_A_cap-THI_CONG1"/>
      <sheetName val="DANH_SACH_VAT_TU_THU_HOI1"/>
      <sheetName val="TONG_HT1"/>
      <sheetName val="Nganh_nghe1"/>
      <sheetName val="CHITIET_VL-NC-TT-3p1"/>
      <sheetName val="Dgia_vat_tu1"/>
      <sheetName val="Don_gia_III1"/>
      <sheetName val="CHITIET_VL-NC1"/>
      <sheetName val="DON_GIA1"/>
      <sheetName val="Thong_tin_loai_tu1"/>
      <sheetName val="DS_CHU_Ph_x005f_x0001__x1"/>
      <sheetName val="DS_CHU_Ph_x005f_x0001__x3"/>
      <sheetName val="DS_CHU_Ph_x005f_x0001__x2"/>
      <sheetName val="ફS몠_x0005_㠂ఀ_x001a_＀ヿሱ堀✶耀መఀ_x001a__㠂吀✮䬀પS몠者ሙ___몠"/>
      <sheetName val="PL_DUO_2__x0001___"/>
      <sheetName val="ફS몠_x0005_㠂ఀ_x001a_＀_xffff_ヿሱ堀✶"/>
      <sheetName val="DS_CHU_Ph_x0001__x0000_4"/>
      <sheetName val="DS_CHU_Ph_x0001__4"/>
      <sheetName val="DS_CHU_Ph_x005f_x0001__x4"/>
      <sheetName val="DS_CHU_Ph_x0001__x0000_5"/>
      <sheetName val="DS_CHU_Ph_x0001__5"/>
      <sheetName val="DS_CHU_Ph_x005f_x0001__x5"/>
      <sheetName val="DS_CHU_Ph_x005f_x005f_x02"/>
      <sheetName val="DS_CHU_Ph_x005f_x005f_x01"/>
      <sheetName val="DS_CHU_Ph_x0001__x0000_6"/>
      <sheetName val="DS_CHU_Ph_x0001__6"/>
      <sheetName val="DS_CHU_Ph_x005f_x0001__x6"/>
      <sheetName val="DS_CHU_Ph_x005f_x005f_x03"/>
      <sheetName val="DS_CHU_Ph_x0001__x0000_7"/>
      <sheetName val="DS_CHU_Ph_x0001__7"/>
      <sheetName val="DS_CHU_Ph_x005f_x0001__x7"/>
      <sheetName val="DS_CHU_Ph_x0001__x0000_8"/>
      <sheetName val="DS_CHU_Ph_x0001__8"/>
      <sheetName val="DS_CHU_Ph_x005f_x0001__x8"/>
      <sheetName val="DS_CHU_Ph_x005f_x005f_x04"/>
      <sheetName val="DS_CHU_Ph_x0001__x0000_9"/>
      <sheetName val="DS_CHU_Ph_x0001__9"/>
      <sheetName val="DS_CHU_Ph_x005f_x0001__x9"/>
      <sheetName val="DS_CHU_Ph_x0001__x0000_10"/>
      <sheetName val="DS_CHU_Ph_x0001__10"/>
      <sheetName val="DS_CHU_Ph_x005f_x005f_x05"/>
      <sheetName val="DS_CHU_Ph_x0001__x0000_11"/>
      <sheetName val="DS_CHU_Ph_x0001__11"/>
      <sheetName val="DS_CHU_Ph_x005f_x005f_x06"/>
      <sheetName val="DS_CHU_Ph_x0001__x0000_12"/>
      <sheetName val="DS_CHU_Ph_x0001__12"/>
      <sheetName val="DS_CHU_Ph_x005f_x005f_x07"/>
      <sheetName val="__-BLDG"/>
      <sheetName val="DS_CHU_Ph_x0001_4"/>
      <sheetName val="DS_CHU_Ph_x0001_5"/>
      <sheetName val="DS_CHU_Ph_x0001_6"/>
      <sheetName val="DS_CHU_Ph_x0001_7"/>
      <sheetName val="DS_CHU_Ph_x0001_8"/>
      <sheetName val="DS_CHU_Ph_x0001_9"/>
      <sheetName val="DS_CHU_Ph_x0001_10"/>
      <sheetName val="DS_CHU_Ph_x0001_11"/>
      <sheetName val="DS_CHU_Ph_x0001_12"/>
      <sheetName val="04年度長期操業予測_金額_0408月3発反映_長計修正"/>
      <sheetName val="DS_CHU_Ph4"/>
      <sheetName val="DS_CHU_Ph?4"/>
      <sheetName val="DS_CHU_Ph_4"/>
      <sheetName val="Packing_qty"/>
      <sheetName val="TC_in"/>
      <sheetName val="CC_T5_2018_"/>
      <sheetName val="TC_T5_2018"/>
      <sheetName val="Pivot_TC"/>
      <sheetName val="Pivot_TC03_18"/>
      <sheetName val="In_TC02"/>
      <sheetName val="DS_combo_gối_SN_T05"/>
      <sheetName val="DS_bình_nước_SN_T05"/>
      <sheetName val="Sinh_nhật_T02_tiền"/>
      <sheetName val="DS_tăng_ca,_chấm_cơm_T2,_CN"/>
      <sheetName val="DS_tăng_ca,_chấm_cơm_T5,_CN"/>
      <sheetName val="Pivot_TC_(in)"/>
      <sheetName val="TC_T2_2018_TL"/>
      <sheetName val="TL_Pivot_TC02_18"/>
      <sheetName val="TC_T1_2018_TL"/>
      <sheetName val="TL_Pivot_TC01_18"/>
      <sheetName val="DS_nhận_tiền_thưởng_tập_thể"/>
      <sheetName val="DS_nhân_quà_và_tiền_SN__T03_18"/>
      <sheetName val="DS_thâm_niên_T3"/>
      <sheetName val="CC_CTV3_2017"/>
      <sheetName val="Mã_khách1"/>
      <sheetName val="DS_nhan_vien1"/>
      <sheetName val="List_price1"/>
      <sheetName val="Danh_sach_Broker1"/>
      <sheetName val="Tien_do_ky_thoa_thuan1"/>
      <sheetName val="16_Note1"/>
      <sheetName val="SP_Plan_and_Attn_JAN1"/>
      <sheetName val="BAO_CAO_THANG_CUA_SP1"/>
      <sheetName val="Bang_chiet_tinh_TBA1"/>
      <sheetName val="Electrical_Breakdown"/>
      <sheetName val="DS_CHU_Ph_x0"/>
      <sheetName val="XL4Pop_x0000"/>
      <sheetName val="DS_CHU_Ph1"/>
      <sheetName val="DS_CHU_Ph_1"/>
      <sheetName val="DS_CHU_Ph?1"/>
      <sheetName val="DS_CHU_Ph3"/>
      <sheetName val="DS_CHU_Ph_3"/>
      <sheetName val="DS_CHU_Ph?3"/>
      <sheetName val="DS_CHU_Ph2"/>
      <sheetName val="DS_CHU_Ph_2"/>
      <sheetName val="DS_CHU_Ph?2"/>
      <sheetName val="gia_vt,nc,may"/>
      <sheetName val="Vat_tu_XD1"/>
      <sheetName val="PL_Dec121"/>
      <sheetName val="Baseline_with_Specs_-_Portuguê1"/>
      <sheetName val="SKU_TS1"/>
      <sheetName val="Co_cau1"/>
      <sheetName val="gio_tang_ca"/>
      <sheetName val="Yield_Sx"/>
      <sheetName val="TH_XL"/>
      <sheetName val="TONGKE3p_"/>
      <sheetName val="t-h_HA_THE"/>
      <sheetName val="KPVC-BD_"/>
      <sheetName val="DON_GIA_CAN_THO"/>
      <sheetName val="TH_XUẤT"/>
      <sheetName val="Detail_Acc_335-2011"/>
      <sheetName val="20__DM_Trường1"/>
      <sheetName val="NGUON_DU_LIEU1"/>
      <sheetName val="Data_Reference"/>
      <sheetName val="TM_CDKT-VCSH_(10)"/>
      <sheetName val="Tien_mat_moi"/>
      <sheetName val="Lenh_chuyen_tien"/>
      <sheetName val="Tam_ung"/>
      <sheetName val="APP_TINMOI_06_2019"/>
      <sheetName val="DS_vắt_24H"/>
      <sheetName val="TNBS_06_2019_KD_24h"/>
      <sheetName val="Thu_nhập_toàn_CTY_"/>
      <sheetName val="Lenh_CK"/>
      <sheetName val="TN_bo_sung"/>
      <sheetName val="Cham_cong"/>
      <sheetName val="Thêm_giờ_"/>
      <sheetName val="Tru_tien_nghi_mat"/>
      <sheetName val="DS_tru_bao_lanh"/>
      <sheetName val="6_Ds_CTV"/>
      <sheetName val="DG_285"/>
      <sheetName val="cham_cong_01"/>
      <sheetName val="KWWH_LAST_UPDATE_7_11_081"/>
      <sheetName val="Chỉ_tiêu_bán_lẻ_tăng_thị_phần1"/>
      <sheetName val="Tồn_cuối_T61"/>
      <sheetName val="Nhận_T71"/>
      <sheetName val="Tổng_hợp_bán_tháng_71"/>
      <sheetName val="Tổng_hợp_bán_sỉ_T71"/>
      <sheetName val="GS_bán_T71"/>
      <sheetName val="Xuất_nội_bộ_1"/>
      <sheetName val="Nhận_nội_bộ1"/>
      <sheetName val="Tồn_cuối_T7_1"/>
      <sheetName val="TỔNG_HỢP1"/>
      <sheetName val="Thị_phần_Head_20171"/>
      <sheetName val="DỮ_LIỆU_ẨN1"/>
      <sheetName val="Database_Spreadsheet"/>
      <sheetName val="Tồn_cuối__5"/>
      <sheetName val="Nhận_T6"/>
      <sheetName val="Tổng_hợp_bán_T6"/>
      <sheetName val="Tổng_hợp_bán_sỉ_T6"/>
      <sheetName val="REF_11"/>
      <sheetName val="MT_CTR"/>
      <sheetName val="Direct_method"/>
      <sheetName val="6__%ของเสีย_(DV)"/>
      <sheetName val="DG_"/>
      <sheetName val="KL_ĐZ_chi_tiet"/>
      <sheetName val="CHITIET_VL-NC-TT1p"/>
      <sheetName val="RAB_AR&amp;STR"/>
      <sheetName val="BANG_CDTK"/>
      <sheetName val="VT_NC_M"/>
      <sheetName val="THFC_"/>
      <sheetName val="bang_tong_hop"/>
      <sheetName val="DS_CHU_Ph_x00"/>
      <sheetName val="3_San_pham"/>
      <sheetName val="San_pham"/>
      <sheetName val="Mat_Master_(TT)"/>
      <sheetName val="Mat_Master_(MT)"/>
      <sheetName val="Mat_Master_(CQXN)"/>
      <sheetName val="Ly_do1"/>
      <sheetName val="Ploai_-_thieu_hang_1"/>
      <sheetName val="Ma_phong_ban_trong_F5-F41"/>
      <sheetName val="CHART_ACCT"/>
      <sheetName val="7__DM_Vị_trí_công_việc"/>
      <sheetName val="Mers_List2008"/>
      <sheetName val="Phan_tho"/>
      <sheetName val="Payroll_PRDCV"/>
      <sheetName val="sales_"/>
      <sheetName val="BP_FY2019_"/>
      <sheetName val="Tổng_kê"/>
      <sheetName val="Cable_ko_co_giap_bao_ve_"/>
      <sheetName val="Cover_"/>
      <sheetName val="Price_list"/>
      <sheetName val="(2017-1)2-Cable_price"/>
      <sheetName val="(2017-1)3-Trunking_&amp;_CL-"/>
      <sheetName val="Price_Total__TOA"/>
      <sheetName val="2003년"/>
      <sheetName val="TongKet"/>
      <sheetName val="C4(copy data DMS) NhaThuoc"/>
      <sheetName val="C4(copy data DMS) YTe"/>
      <sheetName val="NPP-mau"/>
      <sheetName val="DSR-Mau"/>
      <sheetName val="How to check"/>
      <sheetName val="Solve"/>
      <sheetName val="Tong ket"/>
      <sheetName val="A1"/>
      <sheetName val="B1-DSR-OM-TL-NDSS "/>
      <sheetName val="B2-ThuongdacbietNV"/>
      <sheetName val="C1-Cap 2"/>
      <sheetName val="C2- SiRural"/>
      <sheetName val="C3(copy invoice)"/>
      <sheetName val="C4(copy data DMS)"/>
      <sheetName val="C4-staffsales"/>
      <sheetName val="C5-HotrodacbietNPP"/>
      <sheetName val="TongketDSR"/>
      <sheetName val="nhap"/>
      <sheetName val="0_Data_new"/>
      <sheetName val="BS"/>
      <sheetName val="VT_A_cap-THI_CONG2"/>
      <sheetName val="DANH_SACH_VAT_TU_THU_HOI2"/>
      <sheetName val="TONG_HT2"/>
      <sheetName val="Packing_qty1"/>
      <sheetName val="TC_in1"/>
      <sheetName val="CC_T5_2018_1"/>
      <sheetName val="TC_T5_20181"/>
      <sheetName val="Pivot_TC1"/>
      <sheetName val="Pivot_TC03_181"/>
      <sheetName val="In_TC021"/>
      <sheetName val="DS_combo_gối_SN_T051"/>
      <sheetName val="DS_bình_nước_SN_T051"/>
      <sheetName val="Sinh_nhật_T02_tiền1"/>
      <sheetName val="DS_tăng_ca,_chấm_cơm_T2,_CN1"/>
      <sheetName val="DS_tăng_ca,_chấm_cơm_T5,_CN1"/>
      <sheetName val="Pivot_TC_(in)1"/>
      <sheetName val="TC_T2_2018_TL1"/>
      <sheetName val="TL_Pivot_TC02_181"/>
      <sheetName val="TC_T1_2018_TL1"/>
      <sheetName val="TL_Pivot_TC01_181"/>
      <sheetName val="DS_nhận_tiền_thưởng_tập_thể1"/>
      <sheetName val="DS_nhân_quà_và_tiền_SN__T03_181"/>
      <sheetName val="DS_thâm_niên_T31"/>
      <sheetName val="CC_CTV3_20171"/>
      <sheetName val="gio_tang_ca1"/>
      <sheetName val="Electrical_Breakdown1"/>
      <sheetName val="Data_Reference1"/>
      <sheetName val="6_Ds_CTV1"/>
      <sheetName val="DON_GIA_CAN_THO1"/>
      <sheetName val="TM_CDKT-VCSH_(10)1"/>
      <sheetName val="0_Data_new1"/>
      <sheetName val="gia_vt,nc,may1"/>
      <sheetName val="TH_XUẤT1"/>
      <sheetName val="TH_XL1"/>
      <sheetName val="TONGKE3p_1"/>
      <sheetName val="t-h_HA_THE1"/>
      <sheetName val="KPVC-BD_1"/>
      <sheetName val="Yield_Sx1"/>
      <sheetName val="Detail_Acc_335-20111"/>
      <sheetName val="Tien_mat_moi1"/>
      <sheetName val="Lenh_chuyen_tien1"/>
      <sheetName val="Tam_ung1"/>
      <sheetName val="APP_TINMOI_06_20191"/>
      <sheetName val="DS_vắt_24H1"/>
      <sheetName val="TNBS_06_2019_KD_24h1"/>
      <sheetName val="Thu_nhập_toàn_CTY_1"/>
      <sheetName val="Lenh_CK1"/>
      <sheetName val="TN_bo_sung1"/>
      <sheetName val="Cham_cong1"/>
      <sheetName val="Thêm_giờ_1"/>
      <sheetName val="Tru_tien_nghi_mat1"/>
      <sheetName val="DS_tru_bao_lanh1"/>
      <sheetName val="Database_Spreadsheet1"/>
      <sheetName val="Tồn_cuối__51"/>
      <sheetName val="Nhận_T61"/>
      <sheetName val="Tổng_hợp_bán_T61"/>
      <sheetName val="Tổng_hợp_bán_sỉ_T61"/>
      <sheetName val="REF_111"/>
      <sheetName val="Direct_method1"/>
      <sheetName val="TK_HOACH_TOAN"/>
      <sheetName val="MeKong_-_Penetration17"/>
      <sheetName val="Dist__Perform_-_Ctns_sales_in17"/>
      <sheetName val="Dist__Perform_-_Value_sales_i17"/>
      <sheetName val="Dist__Perform_-_Value_sales_O17"/>
      <sheetName val="Head_Count17"/>
      <sheetName val="Sales_Result_For_Month17"/>
      <sheetName val="MTO_REV_2(ARMOR)18"/>
      <sheetName val="DS_CHU_Phuc17"/>
      <sheetName val="DS_THI_AT17"/>
      <sheetName val="Bien_Ban17"/>
      <sheetName val="dongia_(2)17"/>
      <sheetName val="DAMNEN_KHONG_HC15"/>
      <sheetName val="DAM_NEN_HC15"/>
      <sheetName val="ESTI_16"/>
      <sheetName val="CT_Thang_Mo15"/>
      <sheetName val="CT__PL15"/>
      <sheetName val="BC_Ton_Kho_New15"/>
      <sheetName val="BC_Cua_GSBH_New15"/>
      <sheetName val="Detailed_Reporting15"/>
      <sheetName val="DU_LIEU12"/>
      <sheetName val="Leave_Statistic_Report17"/>
      <sheetName val="FW_Sum16"/>
      <sheetName val="Bhyt_t115"/>
      <sheetName val="CHUONG_TRINH9"/>
      <sheetName val="DS_CHU_Ph_x005f_x0001__x005f_x0000_15"/>
      <sheetName val="DS_CHU_Ph_x005f_x0001__15"/>
      <sheetName val="DS_CHU_Ph_x005f_x0001_15"/>
      <sheetName val="OPERATING_HEAD15"/>
      <sheetName val="vanchuyen_TC9"/>
      <sheetName val="Thuc_thanh9"/>
      <sheetName val="DS_CHU_Ph_x005f_x0001_?15"/>
      <sheetName val="DS_CHU_Ph_x005f_x005f_x005f_x0001__x005f_x005f_15"/>
      <sheetName val="DS_CHU_Ph_x005f_x005f_x005f_x0001__15"/>
      <sheetName val="DS_CHU_Ph_x005f_x005f_x005f_x0001_15"/>
      <sheetName val="bang_tien_luong9"/>
      <sheetName val="Chi_tiet2"/>
      <sheetName val="Product_hierachy-old2"/>
      <sheetName val="DS_CHU_Ph_x005f_x005f_x005f_x005f_x005f_x005f_x10"/>
      <sheetName val="Nluc_KTFA(Khong_Có_KPY)12"/>
      <sheetName val="Năng_lưc_-2010-2S12"/>
      <sheetName val="Năng_lực_CĐ_PHUN_BI-09_12"/>
      <sheetName val="bangluong5_22"/>
      <sheetName val="DS_phuong_tien9"/>
      <sheetName val="Calendar_Reminder12"/>
      <sheetName val="Note_VAS_Q3_11-Q3_122"/>
      <sheetName val="Huong_dan2"/>
      <sheetName val="Chiet_tinh_dz352"/>
      <sheetName val="truc_tiep2"/>
      <sheetName val="DS_CHU_Ph_x005f_x0001__x02"/>
      <sheetName val="DS_CHU_Ph_x005f_x005f_x002"/>
      <sheetName val="DS_CHU_Ph_x005f_x005f_x005f_x0001__x02"/>
      <sheetName val="DS_CHU_Ph_x005f_x005f_x005f_x005f_x002"/>
      <sheetName val="Huong_dan_chung2"/>
      <sheetName val="Chiet_tinh_dz229"/>
      <sheetName val="DANH_BẠ2"/>
      <sheetName val="TONG_HOP2"/>
      <sheetName val="T_Tinh9"/>
      <sheetName val="CaQ5_gd22"/>
      <sheetName val="Duong_PhuHuu2"/>
      <sheetName val="Vh_HTLO_P142"/>
      <sheetName val="600!25D_NT2"/>
      <sheetName val="600!29D_NT2"/>
      <sheetName val="600!30D_NT2"/>
      <sheetName val="Xeo_12"/>
      <sheetName val="PB_THEO_HUYỆN_201011"/>
      <sheetName val="NGOÀI_TINH_201011"/>
      <sheetName val="SRP_FH11"/>
      <sheetName val="V2-14Jan12-2012_process_cost9"/>
      <sheetName val="参考_人員調査表9"/>
      <sheetName val="quy_luong9"/>
      <sheetName val="Danh_sách9"/>
      <sheetName val="tính_hệ_số9"/>
      <sheetName val="Apr'10-Daily_Sales9"/>
      <sheetName val="May'10-Daily_Sales9"/>
      <sheetName val="Jun'10-Daily_Sales9"/>
      <sheetName val="Jul'10-Daily_Sales9"/>
      <sheetName val="Aug'10-Daily_Sales9"/>
      <sheetName val="Sep'10-Daily_Sales9"/>
      <sheetName val="Oct'10-Daily_Sales9"/>
      <sheetName val="Nov'10-Daily_Sales9"/>
      <sheetName val="Dec'10-Daily_Sales9"/>
      <sheetName val="Jan'11-Daily_Sales9"/>
      <sheetName val="Feb'11-Daily_Sales9"/>
      <sheetName val="Mar'11-Daily_Sales9"/>
      <sheetName val="Apr'11-Daily_Sales9"/>
      <sheetName val="May'11-Daily_Sales9"/>
      <sheetName val="Jun'11-Daily_Sales9"/>
      <sheetName val="Jul'11-Daily_Sales9"/>
      <sheetName val="Aug'11-Daily_Sales9"/>
      <sheetName val="Sep'11-Daily_Sales9"/>
      <sheetName val="Oct'11-Daily_Sales9"/>
      <sheetName val="Nov'11-Daily_Sales9"/>
      <sheetName val="Dec'11-Daily_Sales9"/>
      <sheetName val="ocean_voyage9"/>
      <sheetName val="CHITIET_VL-NC-TT_-1p9"/>
      <sheetName val="CHITIET_VL-NC-TT-3p2"/>
      <sheetName val="Dgia_vat_tu2"/>
      <sheetName val="Don_gia_III2"/>
      <sheetName val="CHITIET_VL-NC2"/>
      <sheetName val="DON_GIA2"/>
      <sheetName val="EIRR&gt;_26"/>
      <sheetName val="DS_CHU_Ph_x005f_x005f_x005f_x0001_?11"/>
      <sheetName val="HEAD_LAMP_BRANDING9"/>
      <sheetName val="Summary_2"/>
      <sheetName val="Nganh_nghe2"/>
      <sheetName val="AOP_2013_26_072"/>
      <sheetName val="DANH_MUC_SP2"/>
      <sheetName val="Mã_khách2"/>
      <sheetName val="DS_nhan_vien2"/>
      <sheetName val="List_price2"/>
      <sheetName val="Danh_sach_Broker2"/>
      <sheetName val="Tien_do_ky_thoa_thuan2"/>
      <sheetName val="SA1_-_Process_information9"/>
      <sheetName val="IA_-_Audit_report_front_page9"/>
      <sheetName val="IA_-_Audit_summary_report9"/>
      <sheetName val="IA_-_Front_page_planning9"/>
      <sheetName val="RR_-_Front_page_follow_up9"/>
      <sheetName val="IA_Follow_up_-_Audit_summary_9"/>
      <sheetName val="IA_-_Follow_up_-_Front_page9"/>
      <sheetName val="IA_-_Planning9"/>
      <sheetName val="IA_-_SF02_(1)9"/>
      <sheetName val="IA_-_Surveillance_plan9"/>
      <sheetName val="RR_-_Front_page_audit_report9"/>
      <sheetName val="RR_-_Front_page_planning9"/>
      <sheetName val="RR_-_Readiness_review_findings9"/>
      <sheetName val="SA1_-_Audit_report_front_page9"/>
      <sheetName val="SA1_-_Audit_summary_report9"/>
      <sheetName val="SA1_-_Follow_up_-_Audit_summar9"/>
      <sheetName val="SA1_-_Planning9"/>
      <sheetName val="SSA2_-_Follow_up_-_Front_page9"/>
      <sheetName val="16_Note2"/>
      <sheetName val="SP_Plan_and_Attn_JAN2"/>
      <sheetName val="BAO_CAO_THANG_CUA_SP2"/>
      <sheetName val="Thong_tin_loai_tu2"/>
      <sheetName val="Bang_chiet_tinh_TBA2"/>
      <sheetName val="2017Sale_Jul_(2)9"/>
      <sheetName val="P_I6"/>
      <sheetName val="3_４Ｒ損益9"/>
      <sheetName val="Summary_case_type2"/>
      <sheetName val="KHÔNG_XÓA2"/>
      <sheetName val="Vat_tu_XD2"/>
      <sheetName val="PL_Dec122"/>
      <sheetName val="Baseline_with_Specs_-_Portuguê2"/>
      <sheetName val="SKU_TS2"/>
      <sheetName val="Quotation_Form_7052"/>
      <sheetName val="Course_requirement2"/>
      <sheetName val="Field_type2"/>
      <sheetName val="Co_cau2"/>
      <sheetName val="20__DM_Trường2"/>
      <sheetName val="NGUON_DU_LIEU2"/>
      <sheetName val="DG_2851"/>
      <sheetName val="cham_cong_011"/>
      <sheetName val="KWWH_LAST_UPDATE_7_11_082"/>
      <sheetName val="Chỉ_tiêu_bán_lẻ_tăng_thị_phần2"/>
      <sheetName val="Tồn_cuối_T62"/>
      <sheetName val="Nhận_T72"/>
      <sheetName val="Tổng_hợp_bán_tháng_72"/>
      <sheetName val="Tổng_hợp_bán_sỉ_T72"/>
      <sheetName val="GS_bán_T72"/>
      <sheetName val="Xuất_nội_bộ_2"/>
      <sheetName val="Nhận_nội_bộ2"/>
      <sheetName val="Tồn_cuối_T7_2"/>
      <sheetName val="TỔNG_HỢP2"/>
      <sheetName val="Thị_phần_Head_20172"/>
      <sheetName val="DỮ_LIỆU_ẨN2"/>
      <sheetName val="MT_CTR1"/>
      <sheetName val="6__%ของเสีย_(DV)1"/>
      <sheetName val="DG_1"/>
      <sheetName val="KL_ĐZ_chi_tiet1"/>
      <sheetName val="CHITIET_VL-NC-TT1p1"/>
      <sheetName val="RAB_AR&amp;STR1"/>
      <sheetName val="BANG_CDTK1"/>
      <sheetName val="VT_NC_M1"/>
      <sheetName val="THFC_1"/>
      <sheetName val="bang_tong_hop1"/>
      <sheetName val="DS_CHU_Ph_x001"/>
      <sheetName val="3_San_pham1"/>
      <sheetName val="San_pham1"/>
      <sheetName val="Mat_Master_(TT)1"/>
      <sheetName val="Mat_Master_(MT)1"/>
      <sheetName val="Mat_Master_(CQXN)1"/>
      <sheetName val="Ly_do2"/>
      <sheetName val="Ploai_-_thieu_hang_2"/>
      <sheetName val="Ma_phong_ban_trong_F5-F42"/>
      <sheetName val="CHART_ACCT1"/>
      <sheetName val="7__DM_Vị_trí_công_việc1"/>
      <sheetName val="Mers_List20081"/>
      <sheetName val="Phan_tho1"/>
      <sheetName val="Payroll_PRDCV1"/>
      <sheetName val="sales_1"/>
      <sheetName val="BP_FY2019_1"/>
      <sheetName val="Tổng_kê1"/>
      <sheetName val="Cable_ko_co_giap_bao_ve_1"/>
      <sheetName val="Cover_1"/>
      <sheetName val="Price_list1"/>
      <sheetName val="(2017-1)2-Cable_price1"/>
      <sheetName val="(2017-1)3-Trunking_&amp;_CL-1"/>
      <sheetName val="Price_Total__TOA1"/>
      <sheetName val="UCD1"/>
      <sheetName val="UCD2"/>
      <sheetName val="UCD3"/>
      <sheetName val="UCD4"/>
      <sheetName val="UCD5"/>
      <sheetName val="UCD6"/>
      <sheetName val="UCD7"/>
      <sheetName val="UCD8"/>
      <sheetName val="UCD9"/>
      <sheetName val="FU2005"/>
      <sheetName val="KENHAP"/>
      <sheetName val="ma"/>
      <sheetName val="Report"/>
      <sheetName val="General"/>
      <sheetName val="FitOutConfCentre"/>
      <sheetName val="Currency Rate"/>
      <sheetName val="SEX"/>
      <sheetName val="I-KAMAR"/>
      <sheetName val="GIAVLIEU"/>
      <sheetName val="MOULD"/>
      <sheetName val="_S_____________________S______2"/>
      <sheetName val="TT DZ35"/>
      <sheetName val="R11"/>
      <sheetName val="第34回 順位集計用"/>
      <sheetName val="検査員別スケジュール"/>
      <sheetName val="NXT"/>
      <sheetName val="List of User &amp; SNS account"/>
      <sheetName val="Analysis"/>
      <sheetName val="Q-Loss"/>
      <sheetName val="DS_CHU_Ph_x0001_?4"/>
      <sheetName val="ﾗｯｸ報告3"/>
      <sheetName val="MTO_REV_2(ARMOR)21"/>
      <sheetName val="MeKong_-_Penetration20"/>
      <sheetName val="Dist__Perform_-_Ctns_sales_in20"/>
      <sheetName val="Dist__Perform_-_Value_sales_i20"/>
      <sheetName val="Dist__Perform_-_Value_sales_O20"/>
      <sheetName val="Head_Count20"/>
      <sheetName val="Sales_Result_For_Month20"/>
      <sheetName val="DS_CHU_Phuc20"/>
      <sheetName val="DS_THI_AT20"/>
      <sheetName val="Bien_Ban20"/>
      <sheetName val="dongia_(2)20"/>
      <sheetName val="Leave_Statistic_Report20"/>
      <sheetName val="DS_CHU_Ph13"/>
      <sheetName val="ESTI_19"/>
      <sheetName val="FW_Sum19"/>
      <sheetName val="DS_CHU_Ph_13"/>
      <sheetName val="Bhyt_t118"/>
      <sheetName val="DAMNEN_KHONG_HC18"/>
      <sheetName val="DAM_NEN_HC18"/>
      <sheetName val="Detailed_Reporting18"/>
      <sheetName val="CT_Thang_Mo18"/>
      <sheetName val="CT__PL18"/>
      <sheetName val="BC_Ton_Kho_New18"/>
      <sheetName val="BC_Cua_GSBH_New18"/>
      <sheetName val="DS_CHU_Ph_x005f_x0001__x005f_x0000_18"/>
      <sheetName val="DS_CHU_Ph_x005f_x0001__18"/>
      <sheetName val="DS_CHU_Ph_x005f_x0001_18"/>
      <sheetName val="OPERATING_HEAD18"/>
      <sheetName val="DS_CHU_Ph_x005f_x0001_?18"/>
      <sheetName val="DS_CHU_Ph_x005f_x005f_x005f_x0001__x005f_x005f_18"/>
      <sheetName val="DS_CHU_Ph_x005f_x005f_x005f_x0001__18"/>
      <sheetName val="DS_CHU_Ph_x005f_x005f_x005f_x0001_18"/>
      <sheetName val="DU_LIEU15"/>
      <sheetName val="Nluc_KTFA(Khong_Có_KPY)15"/>
      <sheetName val="Năng_lưc_-2010-2S15"/>
      <sheetName val="Năng_lực_CĐ_PHUN_BI-09_15"/>
      <sheetName val="Calendar_Reminder15"/>
      <sheetName val="PB_THEO_HUYỆN_201014"/>
      <sheetName val="NGOÀI_TINH_201014"/>
      <sheetName val="ocean_voyage12"/>
      <sheetName val="SRP_FH14"/>
      <sheetName val="DS_CHU_Ph_x005f_x005f_x005f_x005f_x005f_x005f_x13"/>
      <sheetName val="V2-14Jan12-2012_process_cost12"/>
      <sheetName val="参考_人員調査表12"/>
      <sheetName val="quy_luong12"/>
      <sheetName val="Danh_sách12"/>
      <sheetName val="tính_hệ_số12"/>
      <sheetName val="CHUONG_TRINH12"/>
      <sheetName val="Apr'10-Daily_Sales12"/>
      <sheetName val="May'10-Daily_Sales12"/>
      <sheetName val="Jun'10-Daily_Sales12"/>
      <sheetName val="Jul'10-Daily_Sales12"/>
      <sheetName val="Aug'10-Daily_Sales12"/>
      <sheetName val="Sep'10-Daily_Sales12"/>
      <sheetName val="Oct'10-Daily_Sales12"/>
      <sheetName val="Nov'10-Daily_Sales12"/>
      <sheetName val="Dec'10-Daily_Sales12"/>
      <sheetName val="Jan'11-Daily_Sales12"/>
      <sheetName val="Feb'11-Daily_Sales12"/>
      <sheetName val="Mar'11-Daily_Sales12"/>
      <sheetName val="Apr'11-Daily_Sales12"/>
      <sheetName val="May'11-Daily_Sales12"/>
      <sheetName val="Jun'11-Daily_Sales12"/>
      <sheetName val="Jul'11-Daily_Sales12"/>
      <sheetName val="Aug'11-Daily_Sales12"/>
      <sheetName val="Sep'11-Daily_Sales12"/>
      <sheetName val="Oct'11-Daily_Sales12"/>
      <sheetName val="Nov'11-Daily_Sales12"/>
      <sheetName val="Dec'11-Daily_Sales12"/>
      <sheetName val="Chiet_tinh_dz2212"/>
      <sheetName val="Thuc_thanh12"/>
      <sheetName val="T_Tinh12"/>
      <sheetName val="DS_CHU_Ph_x005f_x005f_x005f_x0001_?14"/>
      <sheetName val="2017Sale_Jul_(2)12"/>
      <sheetName val="HEAD_LAMP_BRANDING12"/>
      <sheetName val="CHITIET_VL-NC-TT_-1p12"/>
      <sheetName val="SA1_-_Process_information12"/>
      <sheetName val="IA_-_Audit_report_front_page12"/>
      <sheetName val="IA_-_Audit_summary_report12"/>
      <sheetName val="IA_-_Front_page_planning12"/>
      <sheetName val="RR_-_Front_page_follow_up12"/>
      <sheetName val="IA_Follow_up_-_Audit_summary_12"/>
      <sheetName val="IA_-_Follow_up_-_Front_page12"/>
      <sheetName val="IA_-_Planning12"/>
      <sheetName val="IA_-_SF02_(1)12"/>
      <sheetName val="IA_-_Surveillance_plan12"/>
      <sheetName val="RR_-_Front_page_audit_report12"/>
      <sheetName val="RR_-_Front_page_planning12"/>
      <sheetName val="RR_-_Readiness_review_finding12"/>
      <sheetName val="SA1_-_Audit_report_front_page12"/>
      <sheetName val="SA1_-_Audit_summary_report12"/>
      <sheetName val="SA1_-_Follow_up_-_Audit_summa12"/>
      <sheetName val="SA1_-_Planning12"/>
      <sheetName val="SSA2_-_Follow_up_-_Front_page12"/>
      <sheetName val="vanchuyen_TC12"/>
      <sheetName val="bang_tien_luong12"/>
      <sheetName val="DS_phuong_tien12"/>
      <sheetName val="P_I9"/>
      <sheetName val="3_４Ｒ損益12"/>
      <sheetName val="Summary_case_type5"/>
      <sheetName val="EIRR&gt;_29"/>
      <sheetName val="KHÔNG_XÓA5"/>
      <sheetName val="Quotation_Form_7055"/>
      <sheetName val="Huong_dan5"/>
      <sheetName val="Chiet_tinh_dz355"/>
      <sheetName val="Product_hierachy-old5"/>
      <sheetName val="truc_tiep5"/>
      <sheetName val="DS_CHU_Ph_x005f_x0001__x05"/>
      <sheetName val="DS_CHU_Ph_x005f_x005f_x005"/>
      <sheetName val="DS_CHU_Ph_x005f_x005f_x005f_x0001__x05"/>
      <sheetName val="DS_CHU_Ph_x005f_x005f_x005f_x005f_x005"/>
      <sheetName val="AOP_2013_26_075"/>
      <sheetName val="DANH_MUC_SP5"/>
      <sheetName val="Course_requirement5"/>
      <sheetName val="Huong_dan_chung5"/>
      <sheetName val="Note_VAS_Q3_11-Q3_125"/>
      <sheetName val="Summary_5"/>
      <sheetName val="Chi_tiet5"/>
      <sheetName val="bangluong5_25"/>
      <sheetName val="Xeo_15"/>
      <sheetName val="DANH_BẠ5"/>
      <sheetName val="TONG_HOP5"/>
      <sheetName val="CaQ5_gd25"/>
      <sheetName val="Duong_PhuHuu5"/>
      <sheetName val="Vh_HTLO_P145"/>
      <sheetName val="600!25D_NT5"/>
      <sheetName val="600!29D_NT5"/>
      <sheetName val="600!30D_NT5"/>
      <sheetName val="VT_A_cap-THI_CONG5"/>
      <sheetName val="DANH_SACH_VAT_TU_THU_HOI5"/>
      <sheetName val="TONG_HT5"/>
      <sheetName val="Nganh_nghe5"/>
      <sheetName val="CHITIET_VL-NC-TT-3p5"/>
      <sheetName val="Dgia_vat_tu5"/>
      <sheetName val="Don_gia_III5"/>
      <sheetName val="CHITIET_VL-NC5"/>
      <sheetName val="DON_GIA5"/>
      <sheetName val="Thong_tin_loai_tu5"/>
      <sheetName val="Field_type5"/>
      <sheetName val="KWWH_LAST_UPDATE_7_11_084"/>
      <sheetName val="DS_nhan_vien4"/>
      <sheetName val="List_price4"/>
      <sheetName val="Danh_sach_Broker4"/>
      <sheetName val="Tien_do_ky_thoa_thuan4"/>
      <sheetName val="Mã_khách4"/>
      <sheetName val="16_Note4"/>
      <sheetName val="SP_Plan_and_Attn_JAN4"/>
      <sheetName val="BAO_CAO_THANG_CUA_SP4"/>
      <sheetName val="Bang_chiet_tinh_TBA4"/>
      <sheetName val="PL_Dec124"/>
      <sheetName val="Baseline_with_Specs_-_Portuguê4"/>
      <sheetName val="SKU_TS4"/>
      <sheetName val="Chỉ_tiêu_bán_lẻ_tăng_thị_phần4"/>
      <sheetName val="Tồn_cuối_T64"/>
      <sheetName val="Nhận_T74"/>
      <sheetName val="Tổng_hợp_bán_tháng_74"/>
      <sheetName val="Tổng_hợp_bán_sỉ_T74"/>
      <sheetName val="GS_bán_T74"/>
      <sheetName val="Xuất_nội_bộ_4"/>
      <sheetName val="Nhận_nội_bộ4"/>
      <sheetName val="Tồn_cuối_T7_4"/>
      <sheetName val="TỔNG_HỢP4"/>
      <sheetName val="Thị_phần_Head_20174"/>
      <sheetName val="DỮ_LIỆU_ẨN4"/>
      <sheetName val="Co_cau4"/>
      <sheetName val="Database_Spreadsheet3"/>
      <sheetName val="Tồn_cuối__53"/>
      <sheetName val="Nhận_T63"/>
      <sheetName val="Tổng_hợp_bán_T63"/>
      <sheetName val="Tổng_hợp_bán_sỉ_T63"/>
      <sheetName val="REF_113"/>
      <sheetName val="ફS몠㠂ఀ＀ヿሱ堀✶"/>
      <sheetName val="DS_CHU_Ph5"/>
      <sheetName val="DS_CHU_Ph_5"/>
      <sheetName val="DS_CHU_Ph6"/>
      <sheetName val="DS_CHU_Ph_6"/>
      <sheetName val="DS_CHU_Ph7"/>
      <sheetName val="DS_CHU_Ph_7"/>
      <sheetName val="DS_CHU_Ph8"/>
      <sheetName val="DS_CHU_Ph_8"/>
      <sheetName val="DS_CHU_Ph9"/>
      <sheetName val="DS_CHU_Ph_9"/>
      <sheetName val="DS_CHU_Ph10"/>
      <sheetName val="DS_CHU_Ph_10"/>
      <sheetName val="DS_CHU_Ph11"/>
      <sheetName val="DS_CHU_Ph_11"/>
      <sheetName val="DS_CHU_Ph12"/>
      <sheetName val="DS_CHU_Ph_12"/>
      <sheetName val="DS_CHU_Ph_x003"/>
      <sheetName val="MTO_REV_2(ARMOR)19"/>
      <sheetName val="MeKong_-_Penetration18"/>
      <sheetName val="Dist__Perform_-_Ctns_sales_in18"/>
      <sheetName val="Dist__Perform_-_Value_sales_i18"/>
      <sheetName val="Dist__Perform_-_Value_sales_O18"/>
      <sheetName val="Head_Count18"/>
      <sheetName val="Sales_Result_For_Month18"/>
      <sheetName val="DS_CHU_Phuc18"/>
      <sheetName val="DS_THI_AT18"/>
      <sheetName val="Bien_Ban18"/>
      <sheetName val="dongia_(2)18"/>
      <sheetName val="Leave_Statistic_Report18"/>
      <sheetName val="ESTI_17"/>
      <sheetName val="FW_Sum17"/>
      <sheetName val="Bhyt_t116"/>
      <sheetName val="DAMNEN_KHONG_HC16"/>
      <sheetName val="DAM_NEN_HC16"/>
      <sheetName val="Detailed_Reporting16"/>
      <sheetName val="CT_Thang_Mo16"/>
      <sheetName val="CT__PL16"/>
      <sheetName val="BC_Ton_Kho_New16"/>
      <sheetName val="BC_Cua_GSBH_New16"/>
      <sheetName val="DS_CHU_Ph_x005f_x0001__x005f_x0000_16"/>
      <sheetName val="DS_CHU_Ph_x005f_x0001__16"/>
      <sheetName val="DS_CHU_Ph_x005f_x0001_16"/>
      <sheetName val="OPERATING_HEAD16"/>
      <sheetName val="DS_CHU_Ph_x005f_x0001_?16"/>
      <sheetName val="DS_CHU_Ph_x005f_x005f_x005f_x0001__x005f_x005f_16"/>
      <sheetName val="DS_CHU_Ph_x005f_x005f_x005f_x0001__16"/>
      <sheetName val="DS_CHU_Ph_x005f_x005f_x005f_x0001_16"/>
      <sheetName val="DU_LIEU13"/>
      <sheetName val="Nluc_KTFA(Khong_Có_KPY)13"/>
      <sheetName val="Năng_lưc_-2010-2S13"/>
      <sheetName val="Năng_lực_CĐ_PHUN_BI-09_13"/>
      <sheetName val="Calendar_Reminder13"/>
      <sheetName val="PB_THEO_HUYỆN_201012"/>
      <sheetName val="NGOÀI_TINH_201012"/>
      <sheetName val="ocean_voyage10"/>
      <sheetName val="SRP_FH12"/>
      <sheetName val="DS_CHU_Ph_x005f_x005f_x005f_x005f_x005f_x005f_x11"/>
      <sheetName val="V2-14Jan12-2012_process_cost10"/>
      <sheetName val="参考_人員調査表10"/>
      <sheetName val="quy_luong10"/>
      <sheetName val="Danh_sách10"/>
      <sheetName val="tính_hệ_số10"/>
      <sheetName val="CHUONG_TRINH10"/>
      <sheetName val="Apr'10-Daily_Sales10"/>
      <sheetName val="May'10-Daily_Sales10"/>
      <sheetName val="Jun'10-Daily_Sales10"/>
      <sheetName val="Jul'10-Daily_Sales10"/>
      <sheetName val="Aug'10-Daily_Sales10"/>
      <sheetName val="Sep'10-Daily_Sales10"/>
      <sheetName val="Oct'10-Daily_Sales10"/>
      <sheetName val="Nov'10-Daily_Sales10"/>
      <sheetName val="Dec'10-Daily_Sales10"/>
      <sheetName val="Jan'11-Daily_Sales10"/>
      <sheetName val="Feb'11-Daily_Sales10"/>
      <sheetName val="Mar'11-Daily_Sales10"/>
      <sheetName val="Apr'11-Daily_Sales10"/>
      <sheetName val="May'11-Daily_Sales10"/>
      <sheetName val="Jun'11-Daily_Sales10"/>
      <sheetName val="Jul'11-Daily_Sales10"/>
      <sheetName val="Aug'11-Daily_Sales10"/>
      <sheetName val="Sep'11-Daily_Sales10"/>
      <sheetName val="Oct'11-Daily_Sales10"/>
      <sheetName val="Nov'11-Daily_Sales10"/>
      <sheetName val="Dec'11-Daily_Sales10"/>
      <sheetName val="Chiet_tinh_dz2210"/>
      <sheetName val="Thuc_thanh10"/>
      <sheetName val="T_Tinh10"/>
      <sheetName val="DS_CHU_Ph_x005f_x005f_x005f_x0001_?12"/>
      <sheetName val="2017Sale_Jul_(2)10"/>
      <sheetName val="HEAD_LAMP_BRANDING10"/>
      <sheetName val="CHITIET_VL-NC-TT_-1p10"/>
      <sheetName val="SA1_-_Process_information10"/>
      <sheetName val="IA_-_Audit_report_front_page10"/>
      <sheetName val="IA_-_Audit_summary_report10"/>
      <sheetName val="IA_-_Front_page_planning10"/>
      <sheetName val="RR_-_Front_page_follow_up10"/>
      <sheetName val="IA_Follow_up_-_Audit_summary_10"/>
      <sheetName val="IA_-_Follow_up_-_Front_page10"/>
      <sheetName val="IA_-_Planning10"/>
      <sheetName val="IA_-_SF02_(1)10"/>
      <sheetName val="IA_-_Surveillance_plan10"/>
      <sheetName val="RR_-_Front_page_audit_report10"/>
      <sheetName val="RR_-_Front_page_planning10"/>
      <sheetName val="RR_-_Readiness_review_finding10"/>
      <sheetName val="SA1_-_Audit_report_front_page10"/>
      <sheetName val="SA1_-_Audit_summary_report10"/>
      <sheetName val="SA1_-_Follow_up_-_Audit_summa10"/>
      <sheetName val="SA1_-_Planning10"/>
      <sheetName val="SSA2_-_Follow_up_-_Front_page10"/>
      <sheetName val="vanchuyen_TC10"/>
      <sheetName val="bang_tien_luong10"/>
      <sheetName val="DS_phuong_tien10"/>
      <sheetName val="P_I7"/>
      <sheetName val="3_４Ｒ損益10"/>
      <sheetName val="Summary_case_type3"/>
      <sheetName val="EIRR&gt;_27"/>
      <sheetName val="KHÔNG_XÓA3"/>
      <sheetName val="Quotation_Form_7053"/>
      <sheetName val="Huong_dan3"/>
      <sheetName val="Chiet_tinh_dz353"/>
      <sheetName val="Product_hierachy-old3"/>
      <sheetName val="truc_tiep3"/>
      <sheetName val="DS_CHU_Ph_x005f_x0001__x03"/>
      <sheetName val="DS_CHU_Ph_x005f_x005f_x003"/>
      <sheetName val="DS_CHU_Ph_x005f_x005f_x005f_x0001__x03"/>
      <sheetName val="DS_CHU_Ph_x005f_x005f_x005f_x005f_x003"/>
      <sheetName val="AOP_2013_26_073"/>
      <sheetName val="DANH_MUC_SP3"/>
      <sheetName val="Course_requirement3"/>
      <sheetName val="Huong_dan_chung3"/>
      <sheetName val="Note_VAS_Q3_11-Q3_123"/>
      <sheetName val="Summary_3"/>
      <sheetName val="Chi_tiet3"/>
      <sheetName val="bangluong5_23"/>
      <sheetName val="Xeo_13"/>
      <sheetName val="DANH_BẠ3"/>
      <sheetName val="TONG_HOP3"/>
      <sheetName val="CaQ5_gd23"/>
      <sheetName val="Duong_PhuHuu3"/>
      <sheetName val="Vh_HTLO_P143"/>
      <sheetName val="600!25D_NT3"/>
      <sheetName val="600!29D_NT3"/>
      <sheetName val="600!30D_NT3"/>
      <sheetName val="VT_A_cap-THI_CONG3"/>
      <sheetName val="DANH_SACH_VAT_TU_THU_HOI3"/>
      <sheetName val="TONG_HT3"/>
      <sheetName val="Nganh_nghe3"/>
      <sheetName val="CHITIET_VL-NC-TT-3p3"/>
      <sheetName val="Dgia_vat_tu3"/>
      <sheetName val="Don_gia_III3"/>
      <sheetName val="CHITIET_VL-NC3"/>
      <sheetName val="DON_GIA3"/>
      <sheetName val="Thong_tin_loai_tu3"/>
      <sheetName val="Field_type3"/>
      <sheetName val="MTO_REV_2(ARMOR)20"/>
      <sheetName val="MeKong_-_Penetration19"/>
      <sheetName val="Dist__Perform_-_Ctns_sales_in19"/>
      <sheetName val="Dist__Perform_-_Value_sales_i19"/>
      <sheetName val="Dist__Perform_-_Value_sales_O19"/>
      <sheetName val="Head_Count19"/>
      <sheetName val="Sales_Result_For_Month19"/>
      <sheetName val="DS_CHU_Phuc19"/>
      <sheetName val="DS_THI_AT19"/>
      <sheetName val="Bien_Ban19"/>
      <sheetName val="dongia_(2)19"/>
      <sheetName val="Leave_Statistic_Report19"/>
      <sheetName val="ESTI_18"/>
      <sheetName val="FW_Sum18"/>
      <sheetName val="Bhyt_t117"/>
      <sheetName val="DAMNEN_KHONG_HC17"/>
      <sheetName val="DAM_NEN_HC17"/>
      <sheetName val="Detailed_Reporting17"/>
      <sheetName val="CT_Thang_Mo17"/>
      <sheetName val="CT__PL17"/>
      <sheetName val="BC_Ton_Kho_New17"/>
      <sheetName val="BC_Cua_GSBH_New17"/>
      <sheetName val="DS_CHU_Ph_x005f_x0001__x005f_x0000_17"/>
      <sheetName val="DS_CHU_Ph_x005f_x0001__17"/>
      <sheetName val="DS_CHU_Ph_x005f_x0001_17"/>
      <sheetName val="OPERATING_HEAD17"/>
      <sheetName val="DS_CHU_Ph_x005f_x0001_?17"/>
      <sheetName val="DS_CHU_Ph_x005f_x005f_x005f_x0001__x005f_x005f_17"/>
      <sheetName val="DS_CHU_Ph_x005f_x005f_x005f_x0001__17"/>
      <sheetName val="DS_CHU_Ph_x005f_x005f_x005f_x0001_17"/>
      <sheetName val="DU_LIEU14"/>
      <sheetName val="Nluc_KTFA(Khong_Có_KPY)14"/>
      <sheetName val="Năng_lưc_-2010-2S14"/>
      <sheetName val="Năng_lực_CĐ_PHUN_BI-09_14"/>
      <sheetName val="Calendar_Reminder14"/>
      <sheetName val="PB_THEO_HUYỆN_201013"/>
      <sheetName val="NGOÀI_TINH_201013"/>
      <sheetName val="ocean_voyage11"/>
      <sheetName val="SRP_FH13"/>
      <sheetName val="DS_CHU_Ph_x005f_x005f_x005f_x005f_x005f_x005f_x12"/>
      <sheetName val="V2-14Jan12-2012_process_cost11"/>
      <sheetName val="参考_人員調査表11"/>
      <sheetName val="quy_luong11"/>
      <sheetName val="Danh_sách11"/>
      <sheetName val="tính_hệ_số11"/>
      <sheetName val="CHUONG_TRINH11"/>
      <sheetName val="Apr'10-Daily_Sales11"/>
      <sheetName val="May'10-Daily_Sales11"/>
      <sheetName val="Jun'10-Daily_Sales11"/>
      <sheetName val="Jul'10-Daily_Sales11"/>
      <sheetName val="Aug'10-Daily_Sales11"/>
      <sheetName val="Sep'10-Daily_Sales11"/>
      <sheetName val="Oct'10-Daily_Sales11"/>
      <sheetName val="Nov'10-Daily_Sales11"/>
      <sheetName val="Dec'10-Daily_Sales11"/>
      <sheetName val="Jan'11-Daily_Sales11"/>
      <sheetName val="Feb'11-Daily_Sales11"/>
      <sheetName val="Mar'11-Daily_Sales11"/>
      <sheetName val="Apr'11-Daily_Sales11"/>
      <sheetName val="May'11-Daily_Sales11"/>
      <sheetName val="Jun'11-Daily_Sales11"/>
      <sheetName val="Jul'11-Daily_Sales11"/>
      <sheetName val="Aug'11-Daily_Sales11"/>
      <sheetName val="Sep'11-Daily_Sales11"/>
      <sheetName val="Oct'11-Daily_Sales11"/>
      <sheetName val="Nov'11-Daily_Sales11"/>
      <sheetName val="Dec'11-Daily_Sales11"/>
      <sheetName val="Chiet_tinh_dz2211"/>
      <sheetName val="Thuc_thanh11"/>
      <sheetName val="T_Tinh11"/>
      <sheetName val="DS_CHU_Ph_x005f_x005f_x005f_x0001_?13"/>
      <sheetName val="2017Sale_Jul_(2)11"/>
      <sheetName val="HEAD_LAMP_BRANDING11"/>
      <sheetName val="CHITIET_VL-NC-TT_-1p11"/>
      <sheetName val="SA1_-_Process_information11"/>
      <sheetName val="IA_-_Audit_report_front_page11"/>
      <sheetName val="IA_-_Audit_summary_report11"/>
      <sheetName val="IA_-_Front_page_planning11"/>
      <sheetName val="RR_-_Front_page_follow_up11"/>
      <sheetName val="IA_Follow_up_-_Audit_summary_11"/>
      <sheetName val="IA_-_Follow_up_-_Front_page11"/>
      <sheetName val="IA_-_Planning11"/>
      <sheetName val="IA_-_SF02_(1)11"/>
      <sheetName val="IA_-_Surveillance_plan11"/>
      <sheetName val="RR_-_Front_page_audit_report11"/>
      <sheetName val="RR_-_Front_page_planning11"/>
      <sheetName val="RR_-_Readiness_review_finding11"/>
      <sheetName val="SA1_-_Audit_report_front_page11"/>
      <sheetName val="SA1_-_Audit_summary_report11"/>
      <sheetName val="SA1_-_Follow_up_-_Audit_summa11"/>
      <sheetName val="SA1_-_Planning11"/>
      <sheetName val="SSA2_-_Follow_up_-_Front_page11"/>
      <sheetName val="vanchuyen_TC11"/>
      <sheetName val="bang_tien_luong11"/>
      <sheetName val="DS_phuong_tien11"/>
      <sheetName val="P_I8"/>
      <sheetName val="3_４Ｒ損益11"/>
      <sheetName val="Summary_case_type4"/>
      <sheetName val="EIRR&gt;_28"/>
      <sheetName val="KHÔNG_XÓA4"/>
      <sheetName val="Quotation_Form_7054"/>
      <sheetName val="Huong_dan4"/>
      <sheetName val="Chiet_tinh_dz354"/>
      <sheetName val="Product_hierachy-old4"/>
      <sheetName val="truc_tiep4"/>
      <sheetName val="DS_CHU_Ph_x005f_x0001__x04"/>
      <sheetName val="DS_CHU_Ph_x005f_x005f_x004"/>
      <sheetName val="DS_CHU_Ph_x005f_x005f_x005f_x0001__x04"/>
      <sheetName val="DS_CHU_Ph_x005f_x005f_x005f_x005f_x004"/>
      <sheetName val="AOP_2013_26_074"/>
      <sheetName val="DANH_MUC_SP4"/>
      <sheetName val="Course_requirement4"/>
      <sheetName val="Huong_dan_chung4"/>
      <sheetName val="Note_VAS_Q3_11-Q3_124"/>
      <sheetName val="Summary_4"/>
      <sheetName val="Chi_tiet4"/>
      <sheetName val="bangluong5_24"/>
      <sheetName val="Xeo_14"/>
      <sheetName val="DANH_BẠ4"/>
      <sheetName val="TONG_HOP4"/>
      <sheetName val="CaQ5_gd24"/>
      <sheetName val="Duong_PhuHuu4"/>
      <sheetName val="Vh_HTLO_P144"/>
      <sheetName val="600!25D_NT4"/>
      <sheetName val="600!29D_NT4"/>
      <sheetName val="600!30D_NT4"/>
      <sheetName val="VT_A_cap-THI_CONG4"/>
      <sheetName val="DANH_SACH_VAT_TU_THU_HOI4"/>
      <sheetName val="TONG_HT4"/>
      <sheetName val="Nganh_nghe4"/>
      <sheetName val="CHITIET_VL-NC-TT-3p4"/>
      <sheetName val="Dgia_vat_tu4"/>
      <sheetName val="Don_gia_III4"/>
      <sheetName val="CHITIET_VL-NC4"/>
      <sheetName val="DON_GIA4"/>
      <sheetName val="Thong_tin_loai_tu4"/>
      <sheetName val="Field_type4"/>
      <sheetName val="KWWH_LAST_UPDATE_7_11_083"/>
      <sheetName val="DS_nhan_vien3"/>
      <sheetName val="List_price3"/>
      <sheetName val="Danh_sach_Broker3"/>
      <sheetName val="Tien_do_ky_thoa_thuan3"/>
      <sheetName val="Mã_khách3"/>
      <sheetName val="16_Note3"/>
      <sheetName val="SP_Plan_and_Attn_JAN3"/>
      <sheetName val="BAO_CAO_THANG_CUA_SP3"/>
      <sheetName val="Bang_chiet_tinh_TBA3"/>
      <sheetName val="PL_Dec123"/>
      <sheetName val="Baseline_with_Specs_-_Portuguê3"/>
      <sheetName val="SKU_TS3"/>
      <sheetName val="Chỉ_tiêu_bán_lẻ_tăng_thị_phần3"/>
      <sheetName val="Tồn_cuối_T63"/>
      <sheetName val="Nhận_T73"/>
      <sheetName val="Tổng_hợp_bán_tháng_73"/>
      <sheetName val="Tổng_hợp_bán_sỉ_T73"/>
      <sheetName val="GS_bán_T73"/>
      <sheetName val="Xuất_nội_bộ_3"/>
      <sheetName val="Nhận_nội_bộ3"/>
      <sheetName val="Tồn_cuối_T7_3"/>
      <sheetName val="TỔNG_HỢP3"/>
      <sheetName val="Thị_phần_Head_20173"/>
      <sheetName val="DỮ_LIỆU_ẨN3"/>
      <sheetName val="Co_cau3"/>
      <sheetName val="Database_Spreadsheet2"/>
      <sheetName val="Tồn_cuối__52"/>
      <sheetName val="Nhận_T62"/>
      <sheetName val="Tổng_hợp_bán_T62"/>
      <sheetName val="Tổng_hợp_bán_sỉ_T62"/>
      <sheetName val="REF_112"/>
      <sheetName val="DS_CHU_Ph_x002"/>
      <sheetName val="MTO_REV_2(ARMOR)22"/>
      <sheetName val="MeKong_-_Penetration21"/>
      <sheetName val="Dist__Perform_-_Ctns_sales_in21"/>
      <sheetName val="Dist__Perform_-_Value_sales_i21"/>
      <sheetName val="Dist__Perform_-_Value_sales_O21"/>
      <sheetName val="Head_Count21"/>
      <sheetName val="Sales_Result_For_Month21"/>
      <sheetName val="DS_CHU_Phuc21"/>
      <sheetName val="DS_THI_AT21"/>
      <sheetName val="Bien_Ban21"/>
      <sheetName val="dongia_(2)21"/>
      <sheetName val="Leave_Statistic_Report21"/>
      <sheetName val="ESTI_20"/>
      <sheetName val="FW_Sum20"/>
      <sheetName val="Bhyt_t119"/>
      <sheetName val="DAMNEN_KHONG_HC19"/>
      <sheetName val="DAM_NEN_HC19"/>
      <sheetName val="Detailed_Reporting19"/>
      <sheetName val="CT_Thang_Mo19"/>
      <sheetName val="CT__PL19"/>
      <sheetName val="BC_Ton_Kho_New19"/>
      <sheetName val="BC_Cua_GSBH_New19"/>
      <sheetName val="DS_CHU_Ph_x005f_x0001__x005f_x0000_19"/>
      <sheetName val="DS_CHU_Ph_x005f_x0001__19"/>
      <sheetName val="DS_CHU_Ph_x005f_x0001_19"/>
      <sheetName val="OPERATING_HEAD19"/>
      <sheetName val="DS_CHU_Ph_x005f_x0001_?19"/>
      <sheetName val="DS_CHU_Ph_x005f_x005f_x005f_x0001__x005f_x005f_19"/>
      <sheetName val="DS_CHU_Ph_x005f_x005f_x005f_x0001__19"/>
      <sheetName val="DS_CHU_Ph_x005f_x005f_x005f_x0001_19"/>
      <sheetName val="DU_LIEU16"/>
      <sheetName val="Nluc_KTFA(Khong_Có_KPY)16"/>
      <sheetName val="Năng_lưc_-2010-2S16"/>
      <sheetName val="Năng_lực_CĐ_PHUN_BI-09_16"/>
      <sheetName val="Calendar_Reminder16"/>
      <sheetName val="PB_THEO_HUYỆN_201015"/>
      <sheetName val="NGOÀI_TINH_201015"/>
      <sheetName val="ocean_voyage13"/>
      <sheetName val="SRP_FH15"/>
      <sheetName val="DS_CHU_Ph_x005f_x005f_x005f_x005f_x005f_x005f_x14"/>
      <sheetName val="V2-14Jan12-2012_process_cost13"/>
      <sheetName val="参考_人員調査表13"/>
      <sheetName val="quy_luong13"/>
      <sheetName val="Danh_sách13"/>
      <sheetName val="tính_hệ_số13"/>
      <sheetName val="CHUONG_TRINH13"/>
      <sheetName val="Apr'10-Daily_Sales13"/>
      <sheetName val="May'10-Daily_Sales13"/>
      <sheetName val="Jun'10-Daily_Sales13"/>
      <sheetName val="Jul'10-Daily_Sales13"/>
      <sheetName val="Aug'10-Daily_Sales13"/>
      <sheetName val="Sep'10-Daily_Sales13"/>
      <sheetName val="Oct'10-Daily_Sales13"/>
      <sheetName val="Nov'10-Daily_Sales13"/>
      <sheetName val="Dec'10-Daily_Sales13"/>
      <sheetName val="Jan'11-Daily_Sales13"/>
      <sheetName val="Feb'11-Daily_Sales13"/>
      <sheetName val="Mar'11-Daily_Sales13"/>
      <sheetName val="Apr'11-Daily_Sales13"/>
      <sheetName val="May'11-Daily_Sales13"/>
      <sheetName val="Jun'11-Daily_Sales13"/>
      <sheetName val="Jul'11-Daily_Sales13"/>
      <sheetName val="Aug'11-Daily_Sales13"/>
      <sheetName val="Sep'11-Daily_Sales13"/>
      <sheetName val="Oct'11-Daily_Sales13"/>
      <sheetName val="Nov'11-Daily_Sales13"/>
      <sheetName val="Dec'11-Daily_Sales13"/>
      <sheetName val="Chiet_tinh_dz2213"/>
      <sheetName val="Thuc_thanh13"/>
      <sheetName val="T_Tinh13"/>
      <sheetName val="DS_CHU_Ph_x005f_x005f_x005f_x0001_?15"/>
      <sheetName val="2017Sale_Jul_(2)13"/>
      <sheetName val="HEAD_LAMP_BRANDING13"/>
      <sheetName val="CHITIET_VL-NC-TT_-1p13"/>
      <sheetName val="SA1_-_Process_information13"/>
      <sheetName val="IA_-_Audit_report_front_page13"/>
      <sheetName val="IA_-_Audit_summary_report13"/>
      <sheetName val="IA_-_Front_page_planning13"/>
      <sheetName val="RR_-_Front_page_follow_up13"/>
      <sheetName val="IA_Follow_up_-_Audit_summary_13"/>
      <sheetName val="IA_-_Follow_up_-_Front_page13"/>
      <sheetName val="IA_-_Planning13"/>
      <sheetName val="IA_-_SF02_(1)13"/>
      <sheetName val="IA_-_Surveillance_plan13"/>
      <sheetName val="RR_-_Front_page_audit_report13"/>
      <sheetName val="RR_-_Front_page_planning13"/>
      <sheetName val="RR_-_Readiness_review_finding13"/>
      <sheetName val="SA1_-_Audit_report_front_page13"/>
      <sheetName val="SA1_-_Audit_summary_report13"/>
      <sheetName val="SA1_-_Follow_up_-_Audit_summa13"/>
      <sheetName val="SA1_-_Planning13"/>
      <sheetName val="SSA2_-_Follow_up_-_Front_page13"/>
      <sheetName val="vanchuyen_TC13"/>
      <sheetName val="bang_tien_luong13"/>
      <sheetName val="DS_phuong_tien13"/>
      <sheetName val="P_I10"/>
      <sheetName val="3_４Ｒ損益13"/>
      <sheetName val="Summary_case_type6"/>
      <sheetName val="EIRR&gt;_210"/>
      <sheetName val="KHÔNG_XÓA6"/>
      <sheetName val="Quotation_Form_7056"/>
      <sheetName val="Huong_dan6"/>
      <sheetName val="Chiet_tinh_dz356"/>
      <sheetName val="Product_hierachy-old6"/>
      <sheetName val="truc_tiep6"/>
      <sheetName val="DS_CHU_Ph_x005f_x0001__x06"/>
      <sheetName val="DS_CHU_Ph_x005f_x005f_x006"/>
      <sheetName val="DS_CHU_Ph_x005f_x005f_x005f_x0001__x06"/>
      <sheetName val="DS_CHU_Ph_x005f_x005f_x005f_x005f_x006"/>
      <sheetName val="AOP_2013_26_076"/>
      <sheetName val="DANH_MUC_SP6"/>
      <sheetName val="Course_requirement6"/>
      <sheetName val="Huong_dan_chung6"/>
      <sheetName val="Note_VAS_Q3_11-Q3_126"/>
      <sheetName val="Summary_6"/>
      <sheetName val="Chi_tiet6"/>
      <sheetName val="bangluong5_26"/>
      <sheetName val="Xeo_16"/>
      <sheetName val="DANH_BẠ6"/>
      <sheetName val="TONG_HOP6"/>
      <sheetName val="CaQ5_gd26"/>
      <sheetName val="Duong_PhuHuu6"/>
      <sheetName val="Vh_HTLO_P146"/>
      <sheetName val="600!25D_NT6"/>
      <sheetName val="600!29D_NT6"/>
      <sheetName val="600!30D_NT6"/>
      <sheetName val="VT_A_cap-THI_CONG6"/>
      <sheetName val="DANH_SACH_VAT_TU_THU_HOI6"/>
      <sheetName val="TONG_HT6"/>
      <sheetName val="Nganh_nghe6"/>
      <sheetName val="CHITIET_VL-NC-TT-3p6"/>
      <sheetName val="Dgia_vat_tu6"/>
      <sheetName val="Don_gia_III6"/>
      <sheetName val="CHITIET_VL-NC6"/>
      <sheetName val="DON_GIA6"/>
      <sheetName val="Thong_tin_loai_tu6"/>
      <sheetName val="Field_type6"/>
      <sheetName val="KWWH_LAST_UPDATE_7_11_085"/>
      <sheetName val="DS_nhan_vien5"/>
      <sheetName val="List_price5"/>
      <sheetName val="Danh_sach_Broker5"/>
      <sheetName val="Tien_do_ky_thoa_thuan5"/>
      <sheetName val="Mã_khách5"/>
      <sheetName val="16_Note5"/>
      <sheetName val="SP_Plan_and_Attn_JAN5"/>
      <sheetName val="BAO_CAO_THANG_CUA_SP5"/>
      <sheetName val="Bang_chiet_tinh_TBA5"/>
      <sheetName val="PL_Dec125"/>
      <sheetName val="Baseline_with_Specs_-_Portuguê5"/>
      <sheetName val="SKU_TS5"/>
      <sheetName val="Chỉ_tiêu_bán_lẻ_tăng_thị_phần5"/>
      <sheetName val="Tồn_cuối_T65"/>
      <sheetName val="Nhận_T75"/>
      <sheetName val="Tổng_hợp_bán_tháng_75"/>
      <sheetName val="Tổng_hợp_bán_sỉ_T75"/>
      <sheetName val="GS_bán_T75"/>
      <sheetName val="Xuất_nội_bộ_5"/>
      <sheetName val="Nhận_nội_bộ5"/>
      <sheetName val="Tồn_cuối_T7_5"/>
      <sheetName val="TỔNG_HỢP5"/>
      <sheetName val="Thị_phần_Head_20175"/>
      <sheetName val="DỮ_LIỆU_ẨN5"/>
      <sheetName val="Co_cau5"/>
      <sheetName val="Database_Spreadsheet4"/>
      <sheetName val="Tồn_cuối__54"/>
      <sheetName val="Nhận_T64"/>
      <sheetName val="Tổng_hợp_bán_T64"/>
      <sheetName val="Tổng_hợp_bán_sỉ_T64"/>
      <sheetName val="REF_114"/>
      <sheetName val="DS_CHU_Ph_x004"/>
      <sheetName val="MTO_REV_2(ARMOR)23"/>
      <sheetName val="MeKong_-_Penetration22"/>
      <sheetName val="Dist__Perform_-_Ctns_sales_in22"/>
      <sheetName val="Dist__Perform_-_Value_sales_i22"/>
      <sheetName val="Dist__Perform_-_Value_sales_O22"/>
      <sheetName val="Head_Count22"/>
      <sheetName val="Sales_Result_For_Month22"/>
      <sheetName val="DS_CHU_Phuc22"/>
      <sheetName val="DS_THI_AT22"/>
      <sheetName val="Bien_Ban22"/>
      <sheetName val="dongia_(2)22"/>
      <sheetName val="Leave_Statistic_Report22"/>
      <sheetName val="ESTI_21"/>
      <sheetName val="FW_Sum21"/>
      <sheetName val="Bhyt_t120"/>
      <sheetName val="DAMNEN_KHONG_HC20"/>
      <sheetName val="DAM_NEN_HC20"/>
      <sheetName val="Detailed_Reporting20"/>
      <sheetName val="CT_Thang_Mo20"/>
      <sheetName val="CT__PL20"/>
      <sheetName val="BC_Ton_Kho_New20"/>
      <sheetName val="BC_Cua_GSBH_New20"/>
      <sheetName val="DS_CHU_Ph_x005f_x0001__x005f_x0000_20"/>
      <sheetName val="DS_CHU_Ph_x005f_x0001__20"/>
      <sheetName val="DS_CHU_Ph_x005f_x0001_20"/>
      <sheetName val="OPERATING_HEAD20"/>
      <sheetName val="DS_CHU_Ph_x005f_x0001_?20"/>
      <sheetName val="DS_CHU_Ph_x005f_x005f_x005f_x0001__x005f_x005f_20"/>
      <sheetName val="DS_CHU_Ph_x005f_x005f_x005f_x0001__20"/>
      <sheetName val="DS_CHU_Ph_x005f_x005f_x005f_x0001_20"/>
      <sheetName val="DU_LIEU17"/>
      <sheetName val="Nluc_KTFA(Khong_Có_KPY)17"/>
      <sheetName val="Năng_lưc_-2010-2S17"/>
      <sheetName val="Năng_lực_CĐ_PHUN_BI-09_17"/>
      <sheetName val="Calendar_Reminder17"/>
      <sheetName val="PB_THEO_HUYỆN_201016"/>
      <sheetName val="NGOÀI_TINH_201016"/>
      <sheetName val="ocean_voyage14"/>
      <sheetName val="SRP_FH16"/>
      <sheetName val="DS_CHU_Ph_x005f_x005f_x005f_x005f_x005f_x005f_x15"/>
      <sheetName val="V2-14Jan12-2012_process_cost14"/>
      <sheetName val="参考_人員調査表14"/>
      <sheetName val="quy_luong14"/>
      <sheetName val="Danh_sách14"/>
      <sheetName val="tính_hệ_số14"/>
      <sheetName val="CHUONG_TRINH14"/>
      <sheetName val="Apr'10-Daily_Sales14"/>
      <sheetName val="May'10-Daily_Sales14"/>
      <sheetName val="Jun'10-Daily_Sales14"/>
      <sheetName val="Jul'10-Daily_Sales14"/>
      <sheetName val="Aug'10-Daily_Sales14"/>
      <sheetName val="Sep'10-Daily_Sales14"/>
      <sheetName val="Oct'10-Daily_Sales14"/>
      <sheetName val="Nov'10-Daily_Sales14"/>
      <sheetName val="Dec'10-Daily_Sales14"/>
      <sheetName val="Jan'11-Daily_Sales14"/>
      <sheetName val="Feb'11-Daily_Sales14"/>
      <sheetName val="Mar'11-Daily_Sales14"/>
      <sheetName val="Apr'11-Daily_Sales14"/>
      <sheetName val="May'11-Daily_Sales14"/>
      <sheetName val="Jun'11-Daily_Sales14"/>
      <sheetName val="Jul'11-Daily_Sales14"/>
      <sheetName val="Aug'11-Daily_Sales14"/>
      <sheetName val="Sep'11-Daily_Sales14"/>
      <sheetName val="Oct'11-Daily_Sales14"/>
      <sheetName val="Nov'11-Daily_Sales14"/>
      <sheetName val="Dec'11-Daily_Sales14"/>
      <sheetName val="Chiet_tinh_dz2214"/>
      <sheetName val="Thuc_thanh14"/>
      <sheetName val="T_Tinh14"/>
      <sheetName val="DS_CHU_Ph_x005f_x005f_x005f_x0001_?16"/>
      <sheetName val="2017Sale_Jul_(2)14"/>
      <sheetName val="HEAD_LAMP_BRANDING14"/>
      <sheetName val="CHITIET_VL-NC-TT_-1p14"/>
      <sheetName val="SA1_-_Process_information14"/>
      <sheetName val="IA_-_Audit_report_front_page14"/>
      <sheetName val="IA_-_Audit_summary_report14"/>
      <sheetName val="IA_-_Front_page_planning14"/>
      <sheetName val="RR_-_Front_page_follow_up14"/>
      <sheetName val="IA_Follow_up_-_Audit_summary_14"/>
      <sheetName val="IA_-_Follow_up_-_Front_page14"/>
      <sheetName val="IA_-_Planning14"/>
      <sheetName val="IA_-_SF02_(1)14"/>
      <sheetName val="IA_-_Surveillance_plan14"/>
      <sheetName val="RR_-_Front_page_audit_report14"/>
      <sheetName val="RR_-_Front_page_planning14"/>
      <sheetName val="RR_-_Readiness_review_finding14"/>
      <sheetName val="SA1_-_Audit_report_front_page14"/>
      <sheetName val="SA1_-_Audit_summary_report14"/>
      <sheetName val="SA1_-_Follow_up_-_Audit_summa14"/>
      <sheetName val="SA1_-_Planning14"/>
      <sheetName val="SSA2_-_Follow_up_-_Front_page14"/>
      <sheetName val="vanchuyen_TC14"/>
      <sheetName val="bang_tien_luong14"/>
      <sheetName val="DS_phuong_tien14"/>
      <sheetName val="P_I11"/>
      <sheetName val="3_４Ｒ損益14"/>
      <sheetName val="Summary_case_type7"/>
      <sheetName val="EIRR&gt;_211"/>
      <sheetName val="KHÔNG_XÓA7"/>
      <sheetName val="Quotation_Form_7057"/>
      <sheetName val="Huong_dan7"/>
      <sheetName val="Chiet_tinh_dz357"/>
      <sheetName val="Product_hierachy-old7"/>
      <sheetName val="truc_tiep7"/>
      <sheetName val="DS_CHU_Ph_x005f_x0001__x07"/>
      <sheetName val="DS_CHU_Ph_x005f_x005f_x007"/>
      <sheetName val="DS_CHU_Ph_x005f_x005f_x005f_x0001__x07"/>
      <sheetName val="DS_CHU_Ph_x005f_x005f_x005f_x005f_x007"/>
      <sheetName val="AOP_2013_26_077"/>
      <sheetName val="DANH_MUC_SP7"/>
      <sheetName val="Course_requirement7"/>
      <sheetName val="Huong_dan_chung7"/>
      <sheetName val="Note_VAS_Q3_11-Q3_127"/>
      <sheetName val="Summary_7"/>
      <sheetName val="Chi_tiet7"/>
      <sheetName val="bangluong5_27"/>
      <sheetName val="Xeo_17"/>
      <sheetName val="DANH_BẠ7"/>
      <sheetName val="TONG_HOP7"/>
      <sheetName val="CaQ5_gd27"/>
      <sheetName val="Duong_PhuHuu7"/>
      <sheetName val="Vh_HTLO_P147"/>
      <sheetName val="600!25D_NT7"/>
      <sheetName val="600!29D_NT7"/>
      <sheetName val="600!30D_NT7"/>
      <sheetName val="VT_A_cap-THI_CONG7"/>
      <sheetName val="DANH_SACH_VAT_TU_THU_HOI7"/>
      <sheetName val="TONG_HT7"/>
      <sheetName val="Nganh_nghe7"/>
      <sheetName val="CHITIET_VL-NC-TT-3p7"/>
      <sheetName val="Dgia_vat_tu7"/>
      <sheetName val="Don_gia_III7"/>
      <sheetName val="CHITIET_VL-NC7"/>
      <sheetName val="DON_GIA7"/>
      <sheetName val="Thong_tin_loai_tu7"/>
      <sheetName val="Field_type7"/>
      <sheetName val="KWWH_LAST_UPDATE_7_11_086"/>
      <sheetName val="DS_nhan_vien6"/>
      <sheetName val="List_price6"/>
      <sheetName val="Danh_sach_Broker6"/>
      <sheetName val="Tien_do_ky_thoa_thuan6"/>
      <sheetName val="Mã_khách6"/>
      <sheetName val="16_Note6"/>
      <sheetName val="SP_Plan_and_Attn_JAN6"/>
      <sheetName val="BAO_CAO_THANG_CUA_SP6"/>
      <sheetName val="Bang_chiet_tinh_TBA6"/>
      <sheetName val="PL_Dec126"/>
      <sheetName val="Baseline_with_Specs_-_Portuguê6"/>
      <sheetName val="SKU_TS6"/>
      <sheetName val="Chỉ_tiêu_bán_lẻ_tăng_thị_phần6"/>
      <sheetName val="Tồn_cuối_T66"/>
      <sheetName val="Nhận_T76"/>
      <sheetName val="Tổng_hợp_bán_tháng_76"/>
      <sheetName val="Tổng_hợp_bán_sỉ_T76"/>
      <sheetName val="GS_bán_T76"/>
      <sheetName val="Xuất_nội_bộ_6"/>
      <sheetName val="Nhận_nội_bộ6"/>
      <sheetName val="Tồn_cuối_T7_6"/>
      <sheetName val="TỔNG_HỢP6"/>
      <sheetName val="Thị_phần_Head_20176"/>
      <sheetName val="DỮ_LIỆU_ẨN6"/>
      <sheetName val="Co_cau6"/>
      <sheetName val="Database_Spreadsheet5"/>
      <sheetName val="Tồn_cuối__55"/>
      <sheetName val="Nhận_T65"/>
      <sheetName val="Tổng_hợp_bán_T65"/>
      <sheetName val="Tổng_hợp_bán_sỉ_T65"/>
      <sheetName val="REF_115"/>
      <sheetName val="DS_CHU_Ph_x005"/>
      <sheetName val="第34回_順位集計用"/>
      <sheetName val="TT_DZ35"/>
      <sheetName val="02-05년_판매"/>
      <sheetName val="MTO_REV_2(ARMOR)28"/>
      <sheetName val="MeKong_-_Penetration27"/>
      <sheetName val="Dist__Perform_-_Ctns_sales_in27"/>
      <sheetName val="Dist__Perform_-_Value_sales_i27"/>
      <sheetName val="Dist__Perform_-_Value_sales_O27"/>
      <sheetName val="Head_Count27"/>
      <sheetName val="Sales_Result_For_Month27"/>
      <sheetName val="DS_CHU_Phuc27"/>
      <sheetName val="DS_THI_AT27"/>
      <sheetName val="Bien_Ban27"/>
      <sheetName val="dongia_(2)27"/>
      <sheetName val="Leave_Statistic_Report27"/>
      <sheetName val="ESTI_26"/>
      <sheetName val="FW_Sum26"/>
      <sheetName val="Bhyt_t125"/>
      <sheetName val="DAMNEN_KHONG_HC25"/>
      <sheetName val="DAM_NEN_HC25"/>
      <sheetName val="Detailed_Reporting25"/>
      <sheetName val="CT_Thang_Mo25"/>
      <sheetName val="CT__PL25"/>
      <sheetName val="BC_Ton_Kho_New25"/>
      <sheetName val="BC_Cua_GSBH_New25"/>
      <sheetName val="DS_CHU_Ph_x005f_x0001__x005f_x0000_25"/>
      <sheetName val="DS_CHU_Ph_x005f_x0001__25"/>
      <sheetName val="DS_CHU_Ph_x005f_x0001_25"/>
      <sheetName val="OPERATING_HEAD25"/>
      <sheetName val="DS_CHU_Ph_x005f_x0001_?25"/>
      <sheetName val="DS_CHU_Ph_x005f_x005f_x005f_x0001__x005f_x005f_25"/>
      <sheetName val="DS_CHU_Ph_x005f_x005f_x005f_x0001__25"/>
      <sheetName val="DS_CHU_Ph_x005f_x005f_x005f_x0001_25"/>
      <sheetName val="DU_LIEU22"/>
      <sheetName val="Nluc_KTFA(Khong_Có_KPY)22"/>
      <sheetName val="Năng_lưc_-2010-2S22"/>
      <sheetName val="Năng_lực_CĐ_PHUN_BI-09_22"/>
      <sheetName val="Calendar_Reminder22"/>
      <sheetName val="PB_THEO_HUYỆN_201021"/>
      <sheetName val="NGOÀI_TINH_201021"/>
      <sheetName val="ocean_voyage19"/>
      <sheetName val="SRP_FH21"/>
      <sheetName val="DS_CHU_Ph_x005f_x005f_x005f_x005f_x005f_x005f_x20"/>
      <sheetName val="V2-14Jan12-2012_process_cost19"/>
      <sheetName val="参考_人員調査表19"/>
      <sheetName val="quy_luong19"/>
      <sheetName val="Danh_sách19"/>
      <sheetName val="tính_hệ_số19"/>
      <sheetName val="CHUONG_TRINH19"/>
      <sheetName val="Apr'10-Daily_Sales19"/>
      <sheetName val="May'10-Daily_Sales19"/>
      <sheetName val="Jun'10-Daily_Sales19"/>
      <sheetName val="Jul'10-Daily_Sales19"/>
      <sheetName val="Aug'10-Daily_Sales19"/>
      <sheetName val="Sep'10-Daily_Sales19"/>
      <sheetName val="Oct'10-Daily_Sales19"/>
      <sheetName val="Nov'10-Daily_Sales19"/>
      <sheetName val="Dec'10-Daily_Sales19"/>
      <sheetName val="Jan'11-Daily_Sales19"/>
      <sheetName val="Feb'11-Daily_Sales19"/>
      <sheetName val="Mar'11-Daily_Sales19"/>
      <sheetName val="Apr'11-Daily_Sales19"/>
      <sheetName val="May'11-Daily_Sales19"/>
      <sheetName val="Jun'11-Daily_Sales19"/>
      <sheetName val="Jul'11-Daily_Sales19"/>
      <sheetName val="Aug'11-Daily_Sales19"/>
      <sheetName val="Sep'11-Daily_Sales19"/>
      <sheetName val="Oct'11-Daily_Sales19"/>
      <sheetName val="Nov'11-Daily_Sales19"/>
      <sheetName val="Dec'11-Daily_Sales19"/>
      <sheetName val="Chiet_tinh_dz2219"/>
      <sheetName val="Thuc_thanh19"/>
      <sheetName val="T_Tinh19"/>
      <sheetName val="DS_CHU_Ph_x005f_x005f_x005f_x0001_?21"/>
      <sheetName val="2017Sale_Jul_(2)19"/>
      <sheetName val="HEAD_LAMP_BRANDING19"/>
      <sheetName val="CHITIET_VL-NC-TT_-1p19"/>
      <sheetName val="SA1_-_Process_information19"/>
      <sheetName val="IA_-_Audit_report_front_page19"/>
      <sheetName val="IA_-_Audit_summary_report19"/>
      <sheetName val="IA_-_Front_page_planning19"/>
      <sheetName val="RR_-_Front_page_follow_up19"/>
      <sheetName val="IA_Follow_up_-_Audit_summary_19"/>
      <sheetName val="IA_-_Follow_up_-_Front_page19"/>
      <sheetName val="IA_-_Planning19"/>
      <sheetName val="IA_-_SF02_(1)19"/>
      <sheetName val="IA_-_Surveillance_plan19"/>
      <sheetName val="RR_-_Front_page_audit_report19"/>
      <sheetName val="RR_-_Front_page_planning19"/>
      <sheetName val="RR_-_Readiness_review_finding19"/>
      <sheetName val="SA1_-_Audit_report_front_page19"/>
      <sheetName val="SA1_-_Audit_summary_report19"/>
      <sheetName val="SA1_-_Follow_up_-_Audit_summa19"/>
      <sheetName val="SA1_-_Planning19"/>
      <sheetName val="SSA2_-_Follow_up_-_Front_page19"/>
      <sheetName val="vanchuyen_TC19"/>
      <sheetName val="bang_tien_luong19"/>
      <sheetName val="DS_phuong_tien19"/>
      <sheetName val="P_I16"/>
      <sheetName val="3_４Ｒ損益19"/>
      <sheetName val="Summary_case_type12"/>
      <sheetName val="EIRR&gt;_216"/>
      <sheetName val="KHÔNG_XÓA12"/>
      <sheetName val="Quotation_Form_70512"/>
      <sheetName val="Huong_dan12"/>
      <sheetName val="Chiet_tinh_dz3512"/>
      <sheetName val="Product_hierachy-old12"/>
      <sheetName val="truc_tiep12"/>
      <sheetName val="DS_CHU_Ph_x005f_x0001__x012"/>
      <sheetName val="DS_CHU_Ph_x005f_x005f_x0012"/>
      <sheetName val="DS_CHU_Ph_x005f_x005f_x005f_x0001__x012"/>
      <sheetName val="DS_CHU_Ph_x005f_x005f_x005f_x005f_x0012"/>
      <sheetName val="AOP_2013_26_0712"/>
      <sheetName val="DANH_MUC_SP12"/>
      <sheetName val="Course_requirement12"/>
      <sheetName val="Huong_dan_chung12"/>
      <sheetName val="Note_VAS_Q3_11-Q3_1212"/>
      <sheetName val="Summary_12"/>
      <sheetName val="Chi_tiet12"/>
      <sheetName val="bangluong5_212"/>
      <sheetName val="Xeo_112"/>
      <sheetName val="DANH_BẠ12"/>
      <sheetName val="TONG_HOP12"/>
      <sheetName val="CaQ5_gd212"/>
      <sheetName val="Duong_PhuHuu12"/>
      <sheetName val="Vh_HTLO_P1412"/>
      <sheetName val="600!25D_NT12"/>
      <sheetName val="600!29D_NT12"/>
      <sheetName val="600!30D_NT12"/>
      <sheetName val="VT_A_cap-THI_CONG12"/>
      <sheetName val="DANH_SACH_VAT_TU_THU_HOI12"/>
      <sheetName val="TONG_HT12"/>
      <sheetName val="Nganh_nghe12"/>
      <sheetName val="CHITIET_VL-NC-TT-3p12"/>
      <sheetName val="Dgia_vat_tu12"/>
      <sheetName val="Don_gia_III12"/>
      <sheetName val="CHITIET_VL-NC12"/>
      <sheetName val="DON_GIA12"/>
      <sheetName val="Thong_tin_loai_tu12"/>
      <sheetName val="Field_type12"/>
      <sheetName val="KWWH_LAST_UPDATE_7_11_0811"/>
      <sheetName val="DS_nhan_vien11"/>
      <sheetName val="List_price11"/>
      <sheetName val="Danh_sach_Broker11"/>
      <sheetName val="Tien_do_ky_thoa_thuan11"/>
      <sheetName val="Mã_khách11"/>
      <sheetName val="16_Note11"/>
      <sheetName val="SP_Plan_and_Attn_JAN11"/>
      <sheetName val="BAO_CAO_THANG_CUA_SP11"/>
      <sheetName val="Bang_chiet_tinh_TBA11"/>
      <sheetName val="PL_Dec1211"/>
      <sheetName val="Baseline_with_Specs_-_Portugu11"/>
      <sheetName val="SKU_TS11"/>
      <sheetName val="Chỉ_tiêu_bán_lẻ_tăng_thị_phần11"/>
      <sheetName val="Tồn_cuối_T611"/>
      <sheetName val="Nhận_T711"/>
      <sheetName val="Tổng_hợp_bán_tháng_711"/>
      <sheetName val="Tổng_hợp_bán_sỉ_T711"/>
      <sheetName val="GS_bán_T711"/>
      <sheetName val="Xuất_nội_bộ_11"/>
      <sheetName val="Nhận_nội_bộ11"/>
      <sheetName val="Tồn_cuối_T7_11"/>
      <sheetName val="TỔNG_HỢP11"/>
      <sheetName val="Thị_phần_Head_201711"/>
      <sheetName val="DỮ_LIỆU_ẨN11"/>
      <sheetName val="Co_cau11"/>
      <sheetName val="Database_Spreadsheet10"/>
      <sheetName val="Tồn_cuối__510"/>
      <sheetName val="Nhận_T610"/>
      <sheetName val="Tổng_hợp_bán_T610"/>
      <sheetName val="Tổng_hợp_bán_sỉ_T610"/>
      <sheetName val="REF_1110"/>
      <sheetName val="DS_CHU_Ph_x0010"/>
      <sheetName val="第34回_順位集計用5"/>
      <sheetName val="TT_DZ355"/>
      <sheetName val="gia_vt,nc,may5"/>
      <sheetName val="Electrical_Breakdown5"/>
      <sheetName val="Vat_tu_XD5"/>
      <sheetName val="Packing_qty5"/>
      <sheetName val="TC_in5"/>
      <sheetName val="CC_T5_2018_5"/>
      <sheetName val="TC_T5_20185"/>
      <sheetName val="Pivot_TC5"/>
      <sheetName val="Pivot_TC03_185"/>
      <sheetName val="In_TC025"/>
      <sheetName val="DS_combo_gối_SN_T055"/>
      <sheetName val="DS_bình_nước_SN_T055"/>
      <sheetName val="Sinh_nhật_T02_tiền5"/>
      <sheetName val="DS_tăng_ca,_chấm_cơm_T2,_CN5"/>
      <sheetName val="DS_tăng_ca,_chấm_cơm_T5,_CN5"/>
      <sheetName val="Pivot_TC_(in)5"/>
      <sheetName val="TC_T2_2018_TL5"/>
      <sheetName val="TL_Pivot_TC02_185"/>
      <sheetName val="TC_T1_2018_TL5"/>
      <sheetName val="TL_Pivot_TC01_185"/>
      <sheetName val="DS_nhận_tiền_thưởng_tập_thể5"/>
      <sheetName val="DS_nhân_quà_và_tiền_SN__T03_185"/>
      <sheetName val="DS_thâm_niên_T35"/>
      <sheetName val="CC_CTV3_20175"/>
      <sheetName val="Detail_Acc_335-20115"/>
      <sheetName val="Yield_Sx5"/>
      <sheetName val="DON_GIA_CAN_THO5"/>
      <sheetName val="TH_XL5"/>
      <sheetName val="TONGKE3p_5"/>
      <sheetName val="t-h_HA_THE5"/>
      <sheetName val="KPVC-BD_5"/>
      <sheetName val="TH_XUẤT5"/>
      <sheetName val="TM_CDKT-VCSH_(10)5"/>
      <sheetName val="20__DM_Trường5"/>
      <sheetName val="NGUON_DU_LIEU5"/>
      <sheetName val="Data_Reference5"/>
      <sheetName val="Tien_mat_moi5"/>
      <sheetName val="Lenh_chuyen_tien5"/>
      <sheetName val="Tam_ung5"/>
      <sheetName val="APP_TINMOI_06_20195"/>
      <sheetName val="DS_vắt_24H5"/>
      <sheetName val="TNBS_06_2019_KD_24h5"/>
      <sheetName val="Thu_nhập_toàn_CTY_5"/>
      <sheetName val="Lenh_CK5"/>
      <sheetName val="TN_bo_sung5"/>
      <sheetName val="Cham_cong5"/>
      <sheetName val="Thêm_giờ_5"/>
      <sheetName val="Tru_tien_nghi_mat5"/>
      <sheetName val="DS_tru_bao_lanh5"/>
      <sheetName val="gio_tang_ca5"/>
      <sheetName val="6_Ds_CTV5"/>
      <sheetName val="02-05년_판매5"/>
      <sheetName val="Direct_method5"/>
      <sheetName val="TK_HOACH_TOAN5"/>
      <sheetName val="Payroll_PRDCV5"/>
      <sheetName val="MTO_REV_2(ARMOR)24"/>
      <sheetName val="MeKong_-_Penetration23"/>
      <sheetName val="Dist__Perform_-_Ctns_sales_in23"/>
      <sheetName val="Dist__Perform_-_Value_sales_i23"/>
      <sheetName val="Dist__Perform_-_Value_sales_O23"/>
      <sheetName val="Head_Count23"/>
      <sheetName val="Sales_Result_For_Month23"/>
      <sheetName val="DS_CHU_Phuc23"/>
      <sheetName val="DS_THI_AT23"/>
      <sheetName val="Bien_Ban23"/>
      <sheetName val="dongia_(2)23"/>
      <sheetName val="Leave_Statistic_Report23"/>
      <sheetName val="ESTI_22"/>
      <sheetName val="FW_Sum22"/>
      <sheetName val="Bhyt_t121"/>
      <sheetName val="DAMNEN_KHONG_HC21"/>
      <sheetName val="DAM_NEN_HC21"/>
      <sheetName val="Detailed_Reporting21"/>
      <sheetName val="CT_Thang_Mo21"/>
      <sheetName val="CT__PL21"/>
      <sheetName val="BC_Ton_Kho_New21"/>
      <sheetName val="BC_Cua_GSBH_New21"/>
      <sheetName val="DS_CHU_Ph_x005f_x0001__x005f_x0000_21"/>
      <sheetName val="DS_CHU_Ph_x005f_x0001__21"/>
      <sheetName val="DS_CHU_Ph_x005f_x0001_21"/>
      <sheetName val="OPERATING_HEAD21"/>
      <sheetName val="DS_CHU_Ph_x005f_x0001_?21"/>
      <sheetName val="DS_CHU_Ph_x005f_x005f_x005f_x0001__x005f_x005f_21"/>
      <sheetName val="DS_CHU_Ph_x005f_x005f_x005f_x0001__21"/>
      <sheetName val="DS_CHU_Ph_x005f_x005f_x005f_x0001_21"/>
      <sheetName val="DU_LIEU18"/>
      <sheetName val="Nluc_KTFA(Khong_Có_KPY)18"/>
      <sheetName val="Năng_lưc_-2010-2S18"/>
      <sheetName val="Năng_lực_CĐ_PHUN_BI-09_18"/>
      <sheetName val="Calendar_Reminder18"/>
      <sheetName val="PB_THEO_HUYỆN_201017"/>
      <sheetName val="NGOÀI_TINH_201017"/>
      <sheetName val="ocean_voyage15"/>
      <sheetName val="SRP_FH17"/>
      <sheetName val="DS_CHU_Ph_x005f_x005f_x005f_x005f_x005f_x005f_x16"/>
      <sheetName val="V2-14Jan12-2012_process_cost15"/>
      <sheetName val="参考_人員調査表15"/>
      <sheetName val="quy_luong15"/>
      <sheetName val="Danh_sách15"/>
      <sheetName val="tính_hệ_số15"/>
      <sheetName val="CHUONG_TRINH15"/>
      <sheetName val="Apr'10-Daily_Sales15"/>
      <sheetName val="May'10-Daily_Sales15"/>
      <sheetName val="Jun'10-Daily_Sales15"/>
      <sheetName val="Jul'10-Daily_Sales15"/>
      <sheetName val="Aug'10-Daily_Sales15"/>
      <sheetName val="Sep'10-Daily_Sales15"/>
      <sheetName val="Oct'10-Daily_Sales15"/>
      <sheetName val="Nov'10-Daily_Sales15"/>
      <sheetName val="Dec'10-Daily_Sales15"/>
      <sheetName val="Jan'11-Daily_Sales15"/>
      <sheetName val="Feb'11-Daily_Sales15"/>
      <sheetName val="Mar'11-Daily_Sales15"/>
      <sheetName val="Apr'11-Daily_Sales15"/>
      <sheetName val="May'11-Daily_Sales15"/>
      <sheetName val="Jun'11-Daily_Sales15"/>
      <sheetName val="Jul'11-Daily_Sales15"/>
      <sheetName val="Aug'11-Daily_Sales15"/>
      <sheetName val="Sep'11-Daily_Sales15"/>
      <sheetName val="Oct'11-Daily_Sales15"/>
      <sheetName val="Nov'11-Daily_Sales15"/>
      <sheetName val="Dec'11-Daily_Sales15"/>
      <sheetName val="Chiet_tinh_dz2215"/>
      <sheetName val="Thuc_thanh15"/>
      <sheetName val="T_Tinh15"/>
      <sheetName val="DS_CHU_Ph_x005f_x005f_x005f_x0001_?17"/>
      <sheetName val="2017Sale_Jul_(2)15"/>
      <sheetName val="HEAD_LAMP_BRANDING15"/>
      <sheetName val="CHITIET_VL-NC-TT_-1p15"/>
      <sheetName val="SA1_-_Process_information15"/>
      <sheetName val="IA_-_Audit_report_front_page15"/>
      <sheetName val="IA_-_Audit_summary_report15"/>
      <sheetName val="IA_-_Front_page_planning15"/>
      <sheetName val="RR_-_Front_page_follow_up15"/>
      <sheetName val="IA_Follow_up_-_Audit_summary_15"/>
      <sheetName val="IA_-_Follow_up_-_Front_page15"/>
      <sheetName val="IA_-_Planning15"/>
      <sheetName val="IA_-_SF02_(1)15"/>
      <sheetName val="IA_-_Surveillance_plan15"/>
      <sheetName val="RR_-_Front_page_audit_report15"/>
      <sheetName val="RR_-_Front_page_planning15"/>
      <sheetName val="RR_-_Readiness_review_finding15"/>
      <sheetName val="SA1_-_Audit_report_front_page15"/>
      <sheetName val="SA1_-_Audit_summary_report15"/>
      <sheetName val="SA1_-_Follow_up_-_Audit_summa15"/>
      <sheetName val="SA1_-_Planning15"/>
      <sheetName val="SSA2_-_Follow_up_-_Front_page15"/>
      <sheetName val="vanchuyen_TC15"/>
      <sheetName val="bang_tien_luong15"/>
      <sheetName val="DS_phuong_tien15"/>
      <sheetName val="P_I12"/>
      <sheetName val="3_４Ｒ損益15"/>
      <sheetName val="Summary_case_type8"/>
      <sheetName val="EIRR&gt;_212"/>
      <sheetName val="KHÔNG_XÓA8"/>
      <sheetName val="Quotation_Form_7058"/>
      <sheetName val="Huong_dan8"/>
      <sheetName val="Chiet_tinh_dz358"/>
      <sheetName val="Product_hierachy-old8"/>
      <sheetName val="truc_tiep8"/>
      <sheetName val="DS_CHU_Ph_x005f_x0001__x08"/>
      <sheetName val="DS_CHU_Ph_x005f_x005f_x008"/>
      <sheetName val="DS_CHU_Ph_x005f_x005f_x005f_x0001__x08"/>
      <sheetName val="DS_CHU_Ph_x005f_x005f_x005f_x005f_x008"/>
      <sheetName val="AOP_2013_26_078"/>
      <sheetName val="DANH_MUC_SP8"/>
      <sheetName val="Course_requirement8"/>
      <sheetName val="Huong_dan_chung8"/>
      <sheetName val="Note_VAS_Q3_11-Q3_128"/>
      <sheetName val="Summary_8"/>
      <sheetName val="Chi_tiet8"/>
      <sheetName val="bangluong5_28"/>
      <sheetName val="Xeo_18"/>
      <sheetName val="DANH_BẠ8"/>
      <sheetName val="TONG_HOP8"/>
      <sheetName val="CaQ5_gd28"/>
      <sheetName val="Duong_PhuHuu8"/>
      <sheetName val="Vh_HTLO_P148"/>
      <sheetName val="600!25D_NT8"/>
      <sheetName val="600!29D_NT8"/>
      <sheetName val="600!30D_NT8"/>
      <sheetName val="VT_A_cap-THI_CONG8"/>
      <sheetName val="DANH_SACH_VAT_TU_THU_HOI8"/>
      <sheetName val="TONG_HT8"/>
      <sheetName val="Nganh_nghe8"/>
      <sheetName val="CHITIET_VL-NC-TT-3p8"/>
      <sheetName val="Dgia_vat_tu8"/>
      <sheetName val="Don_gia_III8"/>
      <sheetName val="CHITIET_VL-NC8"/>
      <sheetName val="DON_GIA8"/>
      <sheetName val="Thong_tin_loai_tu8"/>
      <sheetName val="Field_type8"/>
      <sheetName val="KWWH_LAST_UPDATE_7_11_087"/>
      <sheetName val="DS_nhan_vien7"/>
      <sheetName val="List_price7"/>
      <sheetName val="Danh_sach_Broker7"/>
      <sheetName val="Tien_do_ky_thoa_thuan7"/>
      <sheetName val="Mã_khách7"/>
      <sheetName val="16_Note7"/>
      <sheetName val="SP_Plan_and_Attn_JAN7"/>
      <sheetName val="BAO_CAO_THANG_CUA_SP7"/>
      <sheetName val="Bang_chiet_tinh_TBA7"/>
      <sheetName val="PL_Dec127"/>
      <sheetName val="Baseline_with_Specs_-_Portuguê7"/>
      <sheetName val="SKU_TS7"/>
      <sheetName val="Chỉ_tiêu_bán_lẻ_tăng_thị_phần7"/>
      <sheetName val="Tồn_cuối_T67"/>
      <sheetName val="Nhận_T77"/>
      <sheetName val="Tổng_hợp_bán_tháng_77"/>
      <sheetName val="Tổng_hợp_bán_sỉ_T77"/>
      <sheetName val="GS_bán_T77"/>
      <sheetName val="Xuất_nội_bộ_7"/>
      <sheetName val="Nhận_nội_bộ7"/>
      <sheetName val="Tồn_cuối_T7_7"/>
      <sheetName val="TỔNG_HỢP7"/>
      <sheetName val="Thị_phần_Head_20177"/>
      <sheetName val="DỮ_LIỆU_ẨN7"/>
      <sheetName val="Co_cau7"/>
      <sheetName val="Database_Spreadsheet6"/>
      <sheetName val="Tồn_cuối__56"/>
      <sheetName val="Nhận_T66"/>
      <sheetName val="Tổng_hợp_bán_T66"/>
      <sheetName val="Tổng_hợp_bán_sỉ_T66"/>
      <sheetName val="REF_116"/>
      <sheetName val="DS_CHU_Ph_x006"/>
      <sheetName val="第34回_順位集計用1"/>
      <sheetName val="TT_DZ351"/>
      <sheetName val="02-05년_판매1"/>
      <sheetName val="TK_HOACH_TOAN1"/>
      <sheetName val="MTO_REV_2(ARMOR)25"/>
      <sheetName val="MeKong_-_Penetration24"/>
      <sheetName val="Dist__Perform_-_Ctns_sales_in24"/>
      <sheetName val="Dist__Perform_-_Value_sales_i24"/>
      <sheetName val="Dist__Perform_-_Value_sales_O24"/>
      <sheetName val="Head_Count24"/>
      <sheetName val="Sales_Result_For_Month24"/>
      <sheetName val="DS_CHU_Phuc24"/>
      <sheetName val="DS_THI_AT24"/>
      <sheetName val="Bien_Ban24"/>
      <sheetName val="dongia_(2)24"/>
      <sheetName val="Leave_Statistic_Report24"/>
      <sheetName val="ESTI_23"/>
      <sheetName val="FW_Sum23"/>
      <sheetName val="Bhyt_t122"/>
      <sheetName val="DAMNEN_KHONG_HC22"/>
      <sheetName val="DAM_NEN_HC22"/>
      <sheetName val="Detailed_Reporting22"/>
      <sheetName val="CT_Thang_Mo22"/>
      <sheetName val="CT__PL22"/>
      <sheetName val="BC_Ton_Kho_New22"/>
      <sheetName val="BC_Cua_GSBH_New22"/>
      <sheetName val="DS_CHU_Ph_x005f_x0001__x005f_x0000_22"/>
      <sheetName val="DS_CHU_Ph_x005f_x0001__22"/>
      <sheetName val="DS_CHU_Ph_x005f_x0001_22"/>
      <sheetName val="OPERATING_HEAD22"/>
      <sheetName val="DS_CHU_Ph_x005f_x0001_?22"/>
      <sheetName val="DS_CHU_Ph_x005f_x005f_x005f_x0001__x005f_x005f_22"/>
      <sheetName val="DS_CHU_Ph_x005f_x005f_x005f_x0001__22"/>
      <sheetName val="DS_CHU_Ph_x005f_x005f_x005f_x0001_22"/>
      <sheetName val="DU_LIEU19"/>
      <sheetName val="Nluc_KTFA(Khong_Có_KPY)19"/>
      <sheetName val="Năng_lưc_-2010-2S19"/>
      <sheetName val="Năng_lực_CĐ_PHUN_BI-09_19"/>
      <sheetName val="Calendar_Reminder19"/>
      <sheetName val="PB_THEO_HUYỆN_201018"/>
      <sheetName val="NGOÀI_TINH_201018"/>
      <sheetName val="ocean_voyage16"/>
      <sheetName val="SRP_FH18"/>
      <sheetName val="DS_CHU_Ph_x005f_x005f_x005f_x005f_x005f_x005f_x17"/>
      <sheetName val="V2-14Jan12-2012_process_cost16"/>
      <sheetName val="参考_人員調査表16"/>
      <sheetName val="quy_luong16"/>
      <sheetName val="Danh_sách16"/>
      <sheetName val="tính_hệ_số16"/>
      <sheetName val="CHUONG_TRINH16"/>
      <sheetName val="Apr'10-Daily_Sales16"/>
      <sheetName val="May'10-Daily_Sales16"/>
      <sheetName val="Jun'10-Daily_Sales16"/>
      <sheetName val="Jul'10-Daily_Sales16"/>
      <sheetName val="Aug'10-Daily_Sales16"/>
      <sheetName val="Sep'10-Daily_Sales16"/>
      <sheetName val="Oct'10-Daily_Sales16"/>
      <sheetName val="Nov'10-Daily_Sales16"/>
      <sheetName val="Dec'10-Daily_Sales16"/>
      <sheetName val="Jan'11-Daily_Sales16"/>
      <sheetName val="Feb'11-Daily_Sales16"/>
      <sheetName val="Mar'11-Daily_Sales16"/>
      <sheetName val="Apr'11-Daily_Sales16"/>
      <sheetName val="May'11-Daily_Sales16"/>
      <sheetName val="Jun'11-Daily_Sales16"/>
      <sheetName val="Jul'11-Daily_Sales16"/>
      <sheetName val="Aug'11-Daily_Sales16"/>
      <sheetName val="Sep'11-Daily_Sales16"/>
      <sheetName val="Oct'11-Daily_Sales16"/>
      <sheetName val="Nov'11-Daily_Sales16"/>
      <sheetName val="Dec'11-Daily_Sales16"/>
      <sheetName val="Chiet_tinh_dz2216"/>
      <sheetName val="Thuc_thanh16"/>
      <sheetName val="T_Tinh16"/>
      <sheetName val="DS_CHU_Ph_x005f_x005f_x005f_x0001_?18"/>
      <sheetName val="2017Sale_Jul_(2)16"/>
      <sheetName val="HEAD_LAMP_BRANDING16"/>
      <sheetName val="CHITIET_VL-NC-TT_-1p16"/>
      <sheetName val="SA1_-_Process_information16"/>
      <sheetName val="IA_-_Audit_report_front_page16"/>
      <sheetName val="IA_-_Audit_summary_report16"/>
      <sheetName val="IA_-_Front_page_planning16"/>
      <sheetName val="RR_-_Front_page_follow_up16"/>
      <sheetName val="IA_Follow_up_-_Audit_summary_16"/>
      <sheetName val="IA_-_Follow_up_-_Front_page16"/>
      <sheetName val="IA_-_Planning16"/>
      <sheetName val="IA_-_SF02_(1)16"/>
      <sheetName val="IA_-_Surveillance_plan16"/>
      <sheetName val="RR_-_Front_page_audit_report16"/>
      <sheetName val="RR_-_Front_page_planning16"/>
      <sheetName val="RR_-_Readiness_review_finding16"/>
      <sheetName val="SA1_-_Audit_report_front_page16"/>
      <sheetName val="SA1_-_Audit_summary_report16"/>
      <sheetName val="SA1_-_Follow_up_-_Audit_summa16"/>
      <sheetName val="SA1_-_Planning16"/>
      <sheetName val="SSA2_-_Follow_up_-_Front_page16"/>
      <sheetName val="vanchuyen_TC16"/>
      <sheetName val="bang_tien_luong16"/>
      <sheetName val="DS_phuong_tien16"/>
      <sheetName val="P_I13"/>
      <sheetName val="3_４Ｒ損益16"/>
      <sheetName val="Summary_case_type9"/>
      <sheetName val="EIRR&gt;_213"/>
      <sheetName val="KHÔNG_XÓA9"/>
      <sheetName val="Quotation_Form_7059"/>
      <sheetName val="Huong_dan9"/>
      <sheetName val="Chiet_tinh_dz359"/>
      <sheetName val="Product_hierachy-old9"/>
      <sheetName val="truc_tiep9"/>
      <sheetName val="DS_CHU_Ph_x005f_x0001__x09"/>
      <sheetName val="DS_CHU_Ph_x005f_x005f_x009"/>
      <sheetName val="DS_CHU_Ph_x005f_x005f_x005f_x0001__x09"/>
      <sheetName val="DS_CHU_Ph_x005f_x005f_x005f_x005f_x009"/>
      <sheetName val="AOP_2013_26_079"/>
      <sheetName val="DANH_MUC_SP9"/>
      <sheetName val="Course_requirement9"/>
      <sheetName val="Huong_dan_chung9"/>
      <sheetName val="Note_VAS_Q3_11-Q3_129"/>
      <sheetName val="Summary_9"/>
      <sheetName val="Chi_tiet9"/>
      <sheetName val="bangluong5_29"/>
      <sheetName val="Xeo_19"/>
      <sheetName val="DANH_BẠ9"/>
      <sheetName val="TONG_HOP9"/>
      <sheetName val="CaQ5_gd29"/>
      <sheetName val="Duong_PhuHuu9"/>
      <sheetName val="Vh_HTLO_P149"/>
      <sheetName val="600!25D_NT9"/>
      <sheetName val="600!29D_NT9"/>
      <sheetName val="600!30D_NT9"/>
      <sheetName val="VT_A_cap-THI_CONG9"/>
      <sheetName val="DANH_SACH_VAT_TU_THU_HOI9"/>
      <sheetName val="TONG_HT9"/>
      <sheetName val="Nganh_nghe9"/>
      <sheetName val="CHITIET_VL-NC-TT-3p9"/>
      <sheetName val="Dgia_vat_tu9"/>
      <sheetName val="Don_gia_III9"/>
      <sheetName val="CHITIET_VL-NC9"/>
      <sheetName val="DON_GIA9"/>
      <sheetName val="Thong_tin_loai_tu9"/>
      <sheetName val="Field_type9"/>
      <sheetName val="KWWH_LAST_UPDATE_7_11_088"/>
      <sheetName val="DS_nhan_vien8"/>
      <sheetName val="List_price8"/>
      <sheetName val="Danh_sach_Broker8"/>
      <sheetName val="Tien_do_ky_thoa_thuan8"/>
      <sheetName val="Mã_khách8"/>
      <sheetName val="16_Note8"/>
      <sheetName val="SP_Plan_and_Attn_JAN8"/>
      <sheetName val="BAO_CAO_THANG_CUA_SP8"/>
      <sheetName val="Bang_chiet_tinh_TBA8"/>
      <sheetName val="PL_Dec128"/>
      <sheetName val="Baseline_with_Specs_-_Portuguê8"/>
      <sheetName val="SKU_TS8"/>
      <sheetName val="Chỉ_tiêu_bán_lẻ_tăng_thị_phần8"/>
      <sheetName val="Tồn_cuối_T68"/>
      <sheetName val="Nhận_T78"/>
      <sheetName val="Tổng_hợp_bán_tháng_78"/>
      <sheetName val="Tổng_hợp_bán_sỉ_T78"/>
      <sheetName val="GS_bán_T78"/>
      <sheetName val="Xuất_nội_bộ_8"/>
      <sheetName val="Nhận_nội_bộ8"/>
      <sheetName val="Tồn_cuối_T7_8"/>
      <sheetName val="TỔNG_HỢP8"/>
      <sheetName val="Thị_phần_Head_20178"/>
      <sheetName val="DỮ_LIỆU_ẨN8"/>
      <sheetName val="Co_cau8"/>
      <sheetName val="Database_Spreadsheet7"/>
      <sheetName val="Tồn_cuối__57"/>
      <sheetName val="Nhận_T67"/>
      <sheetName val="Tổng_hợp_bán_T67"/>
      <sheetName val="Tổng_hợp_bán_sỉ_T67"/>
      <sheetName val="REF_117"/>
      <sheetName val="DS_CHU_Ph_x007"/>
      <sheetName val="第34回_順位集計用2"/>
      <sheetName val="TT_DZ352"/>
      <sheetName val="gia_vt,nc,may2"/>
      <sheetName val="Electrical_Breakdown2"/>
      <sheetName val="Packing_qty2"/>
      <sheetName val="TC_in2"/>
      <sheetName val="CC_T5_2018_2"/>
      <sheetName val="TC_T5_20182"/>
      <sheetName val="Pivot_TC2"/>
      <sheetName val="Pivot_TC03_182"/>
      <sheetName val="In_TC022"/>
      <sheetName val="DS_combo_gối_SN_T052"/>
      <sheetName val="DS_bình_nước_SN_T052"/>
      <sheetName val="Sinh_nhật_T02_tiền2"/>
      <sheetName val="DS_tăng_ca,_chấm_cơm_T2,_CN2"/>
      <sheetName val="DS_tăng_ca,_chấm_cơm_T5,_CN2"/>
      <sheetName val="Pivot_TC_(in)2"/>
      <sheetName val="TC_T2_2018_TL2"/>
      <sheetName val="TL_Pivot_TC02_182"/>
      <sheetName val="TC_T1_2018_TL2"/>
      <sheetName val="TL_Pivot_TC01_182"/>
      <sheetName val="DS_nhận_tiền_thưởng_tập_thể2"/>
      <sheetName val="DS_nhân_quà_và_tiền_SN__T03_182"/>
      <sheetName val="DS_thâm_niên_T32"/>
      <sheetName val="CC_CTV3_20172"/>
      <sheetName val="Detail_Acc_335-20112"/>
      <sheetName val="Yield_Sx2"/>
      <sheetName val="DON_GIA_CAN_THO2"/>
      <sheetName val="TH_XL2"/>
      <sheetName val="TONGKE3p_2"/>
      <sheetName val="t-h_HA_THE2"/>
      <sheetName val="KPVC-BD_2"/>
      <sheetName val="TH_XUẤT2"/>
      <sheetName val="TM_CDKT-VCSH_(10)2"/>
      <sheetName val="Data_Reference2"/>
      <sheetName val="Tien_mat_moi2"/>
      <sheetName val="Lenh_chuyen_tien2"/>
      <sheetName val="Tam_ung2"/>
      <sheetName val="APP_TINMOI_06_20192"/>
      <sheetName val="DS_vắt_24H2"/>
      <sheetName val="TNBS_06_2019_KD_24h2"/>
      <sheetName val="Thu_nhập_toàn_CTY_2"/>
      <sheetName val="Lenh_CK2"/>
      <sheetName val="TN_bo_sung2"/>
      <sheetName val="Cham_cong2"/>
      <sheetName val="Thêm_giờ_2"/>
      <sheetName val="Tru_tien_nghi_mat2"/>
      <sheetName val="DS_tru_bao_lanh2"/>
      <sheetName val="gio_tang_ca2"/>
      <sheetName val="6_Ds_CTV2"/>
      <sheetName val="02-05년_판매2"/>
      <sheetName val="Direct_method2"/>
      <sheetName val="TK_HOACH_TOAN2"/>
      <sheetName val="Payroll_PRDCV2"/>
      <sheetName val="MTO_REV_2(ARMOR)26"/>
      <sheetName val="MeKong_-_Penetration25"/>
      <sheetName val="Dist__Perform_-_Ctns_sales_in25"/>
      <sheetName val="Dist__Perform_-_Value_sales_i25"/>
      <sheetName val="Dist__Perform_-_Value_sales_O25"/>
      <sheetName val="Head_Count25"/>
      <sheetName val="Sales_Result_For_Month25"/>
      <sheetName val="DS_CHU_Phuc25"/>
      <sheetName val="DS_THI_AT25"/>
      <sheetName val="Bien_Ban25"/>
      <sheetName val="dongia_(2)25"/>
      <sheetName val="Leave_Statistic_Report25"/>
      <sheetName val="ESTI_24"/>
      <sheetName val="FW_Sum24"/>
      <sheetName val="Bhyt_t123"/>
      <sheetName val="DAMNEN_KHONG_HC23"/>
      <sheetName val="DAM_NEN_HC23"/>
      <sheetName val="Detailed_Reporting23"/>
      <sheetName val="CT_Thang_Mo23"/>
      <sheetName val="CT__PL23"/>
      <sheetName val="BC_Ton_Kho_New23"/>
      <sheetName val="BC_Cua_GSBH_New23"/>
      <sheetName val="DS_CHU_Ph_x005f_x0001__x005f_x0000_23"/>
      <sheetName val="DS_CHU_Ph_x005f_x0001__23"/>
      <sheetName val="DS_CHU_Ph_x005f_x0001_23"/>
      <sheetName val="OPERATING_HEAD23"/>
      <sheetName val="DS_CHU_Ph_x005f_x0001_?23"/>
      <sheetName val="DS_CHU_Ph_x005f_x005f_x005f_x0001__x005f_x005f_23"/>
      <sheetName val="DS_CHU_Ph_x005f_x005f_x005f_x0001__23"/>
      <sheetName val="DS_CHU_Ph_x005f_x005f_x005f_x0001_23"/>
      <sheetName val="DU_LIEU20"/>
      <sheetName val="Nluc_KTFA(Khong_Có_KPY)20"/>
      <sheetName val="Năng_lưc_-2010-2S20"/>
      <sheetName val="Năng_lực_CĐ_PHUN_BI-09_20"/>
      <sheetName val="Calendar_Reminder20"/>
      <sheetName val="PB_THEO_HUYỆN_201019"/>
      <sheetName val="NGOÀI_TINH_201019"/>
      <sheetName val="ocean_voyage17"/>
      <sheetName val="SRP_FH19"/>
      <sheetName val="DS_CHU_Ph_x005f_x005f_x005f_x005f_x005f_x005f_x18"/>
      <sheetName val="V2-14Jan12-2012_process_cost17"/>
      <sheetName val="参考_人員調査表17"/>
      <sheetName val="quy_luong17"/>
      <sheetName val="Danh_sách17"/>
      <sheetName val="tính_hệ_số17"/>
      <sheetName val="CHUONG_TRINH17"/>
      <sheetName val="Apr'10-Daily_Sales17"/>
      <sheetName val="May'10-Daily_Sales17"/>
      <sheetName val="Jun'10-Daily_Sales17"/>
      <sheetName val="Jul'10-Daily_Sales17"/>
      <sheetName val="Aug'10-Daily_Sales17"/>
      <sheetName val="Sep'10-Daily_Sales17"/>
      <sheetName val="Oct'10-Daily_Sales17"/>
      <sheetName val="Nov'10-Daily_Sales17"/>
      <sheetName val="Dec'10-Daily_Sales17"/>
      <sheetName val="Jan'11-Daily_Sales17"/>
      <sheetName val="Feb'11-Daily_Sales17"/>
      <sheetName val="Mar'11-Daily_Sales17"/>
      <sheetName val="Apr'11-Daily_Sales17"/>
      <sheetName val="May'11-Daily_Sales17"/>
      <sheetName val="Jun'11-Daily_Sales17"/>
      <sheetName val="Jul'11-Daily_Sales17"/>
      <sheetName val="Aug'11-Daily_Sales17"/>
      <sheetName val="Sep'11-Daily_Sales17"/>
      <sheetName val="Oct'11-Daily_Sales17"/>
      <sheetName val="Nov'11-Daily_Sales17"/>
      <sheetName val="Dec'11-Daily_Sales17"/>
      <sheetName val="Chiet_tinh_dz2217"/>
      <sheetName val="Thuc_thanh17"/>
      <sheetName val="T_Tinh17"/>
      <sheetName val="DS_CHU_Ph_x005f_x005f_x005f_x0001_?19"/>
      <sheetName val="2017Sale_Jul_(2)17"/>
      <sheetName val="HEAD_LAMP_BRANDING17"/>
      <sheetName val="CHITIET_VL-NC-TT_-1p17"/>
      <sheetName val="SA1_-_Process_information17"/>
      <sheetName val="IA_-_Audit_report_front_page17"/>
      <sheetName val="IA_-_Audit_summary_report17"/>
      <sheetName val="IA_-_Front_page_planning17"/>
      <sheetName val="RR_-_Front_page_follow_up17"/>
      <sheetName val="IA_Follow_up_-_Audit_summary_17"/>
      <sheetName val="IA_-_Follow_up_-_Front_page17"/>
      <sheetName val="IA_-_Planning17"/>
      <sheetName val="IA_-_SF02_(1)17"/>
      <sheetName val="IA_-_Surveillance_plan17"/>
      <sheetName val="RR_-_Front_page_audit_report17"/>
      <sheetName val="RR_-_Front_page_planning17"/>
      <sheetName val="RR_-_Readiness_review_finding17"/>
      <sheetName val="SA1_-_Audit_report_front_page17"/>
      <sheetName val="SA1_-_Audit_summary_report17"/>
      <sheetName val="SA1_-_Follow_up_-_Audit_summa17"/>
      <sheetName val="SA1_-_Planning17"/>
      <sheetName val="SSA2_-_Follow_up_-_Front_page17"/>
      <sheetName val="vanchuyen_TC17"/>
      <sheetName val="bang_tien_luong17"/>
      <sheetName val="DS_phuong_tien17"/>
      <sheetName val="P_I14"/>
      <sheetName val="3_４Ｒ損益17"/>
      <sheetName val="Summary_case_type10"/>
      <sheetName val="EIRR&gt;_214"/>
      <sheetName val="KHÔNG_XÓA10"/>
      <sheetName val="Quotation_Form_70510"/>
      <sheetName val="Huong_dan10"/>
      <sheetName val="Chiet_tinh_dz3510"/>
      <sheetName val="Product_hierachy-old10"/>
      <sheetName val="truc_tiep10"/>
      <sheetName val="DS_CHU_Ph_x005f_x0001__x010"/>
      <sheetName val="DS_CHU_Ph_x005f_x005f_x0010"/>
      <sheetName val="DS_CHU_Ph_x005f_x005f_x005f_x0001__x010"/>
      <sheetName val="DS_CHU_Ph_x005f_x005f_x005f_x005f_x0010"/>
      <sheetName val="AOP_2013_26_0710"/>
      <sheetName val="DANH_MUC_SP10"/>
      <sheetName val="Course_requirement10"/>
      <sheetName val="Huong_dan_chung10"/>
      <sheetName val="Note_VAS_Q3_11-Q3_1210"/>
      <sheetName val="Summary_10"/>
      <sheetName val="Chi_tiet10"/>
      <sheetName val="bangluong5_210"/>
      <sheetName val="Xeo_110"/>
      <sheetName val="DANH_BẠ10"/>
      <sheetName val="TONG_HOP10"/>
      <sheetName val="CaQ5_gd210"/>
      <sheetName val="Duong_PhuHuu10"/>
      <sheetName val="Vh_HTLO_P1410"/>
      <sheetName val="600!25D_NT10"/>
      <sheetName val="600!29D_NT10"/>
      <sheetName val="600!30D_NT10"/>
      <sheetName val="VT_A_cap-THI_CONG10"/>
      <sheetName val="DANH_SACH_VAT_TU_THU_HOI10"/>
      <sheetName val="TONG_HT10"/>
      <sheetName val="Nganh_nghe10"/>
      <sheetName val="CHITIET_VL-NC-TT-3p10"/>
      <sheetName val="Dgia_vat_tu10"/>
      <sheetName val="Don_gia_III10"/>
      <sheetName val="CHITIET_VL-NC10"/>
      <sheetName val="DON_GIA10"/>
      <sheetName val="Thong_tin_loai_tu10"/>
      <sheetName val="Field_type10"/>
      <sheetName val="KWWH_LAST_UPDATE_7_11_089"/>
      <sheetName val="DS_nhan_vien9"/>
      <sheetName val="List_price9"/>
      <sheetName val="Danh_sach_Broker9"/>
      <sheetName val="Tien_do_ky_thoa_thuan9"/>
      <sheetName val="Mã_khách9"/>
      <sheetName val="16_Note9"/>
      <sheetName val="SP_Plan_and_Attn_JAN9"/>
      <sheetName val="BAO_CAO_THANG_CUA_SP9"/>
      <sheetName val="Bang_chiet_tinh_TBA9"/>
      <sheetName val="PL_Dec129"/>
      <sheetName val="Baseline_with_Specs_-_Portuguê9"/>
      <sheetName val="SKU_TS9"/>
      <sheetName val="Chỉ_tiêu_bán_lẻ_tăng_thị_phần9"/>
      <sheetName val="Tồn_cuối_T69"/>
      <sheetName val="Nhận_T79"/>
      <sheetName val="Tổng_hợp_bán_tháng_79"/>
      <sheetName val="Tổng_hợp_bán_sỉ_T79"/>
      <sheetName val="GS_bán_T79"/>
      <sheetName val="Xuất_nội_bộ_9"/>
      <sheetName val="Nhận_nội_bộ9"/>
      <sheetName val="Tồn_cuối_T7_9"/>
      <sheetName val="TỔNG_HỢP9"/>
      <sheetName val="Thị_phần_Head_20179"/>
      <sheetName val="DỮ_LIỆU_ẨN9"/>
      <sheetName val="Co_cau9"/>
      <sheetName val="Database_Spreadsheet8"/>
      <sheetName val="Tồn_cuối__58"/>
      <sheetName val="Nhận_T68"/>
      <sheetName val="Tổng_hợp_bán_T68"/>
      <sheetName val="Tổng_hợp_bán_sỉ_T68"/>
      <sheetName val="REF_118"/>
      <sheetName val="DS_CHU_Ph_x008"/>
      <sheetName val="第34回_順位集計用3"/>
      <sheetName val="TT_DZ353"/>
      <sheetName val="gia_vt,nc,may3"/>
      <sheetName val="Electrical_Breakdown3"/>
      <sheetName val="Vat_tu_XD3"/>
      <sheetName val="Packing_qty3"/>
      <sheetName val="TC_in3"/>
      <sheetName val="CC_T5_2018_3"/>
      <sheetName val="TC_T5_20183"/>
      <sheetName val="Pivot_TC3"/>
      <sheetName val="Pivot_TC03_183"/>
      <sheetName val="In_TC023"/>
      <sheetName val="DS_combo_gối_SN_T053"/>
      <sheetName val="DS_bình_nước_SN_T053"/>
      <sheetName val="Sinh_nhật_T02_tiền3"/>
      <sheetName val="DS_tăng_ca,_chấm_cơm_T2,_CN3"/>
      <sheetName val="DS_tăng_ca,_chấm_cơm_T5,_CN3"/>
      <sheetName val="Pivot_TC_(in)3"/>
      <sheetName val="TC_T2_2018_TL3"/>
      <sheetName val="TL_Pivot_TC02_183"/>
      <sheetName val="TC_T1_2018_TL3"/>
      <sheetName val="TL_Pivot_TC01_183"/>
      <sheetName val="DS_nhận_tiền_thưởng_tập_thể3"/>
      <sheetName val="DS_nhân_quà_và_tiền_SN__T03_183"/>
      <sheetName val="DS_thâm_niên_T33"/>
      <sheetName val="CC_CTV3_20173"/>
      <sheetName val="Detail_Acc_335-20113"/>
      <sheetName val="Yield_Sx3"/>
      <sheetName val="DON_GIA_CAN_THO3"/>
      <sheetName val="TH_XL3"/>
      <sheetName val="TONGKE3p_3"/>
      <sheetName val="t-h_HA_THE3"/>
      <sheetName val="KPVC-BD_3"/>
      <sheetName val="TH_XUẤT3"/>
      <sheetName val="TM_CDKT-VCSH_(10)3"/>
      <sheetName val="20__DM_Trường3"/>
      <sheetName val="NGUON_DU_LIEU3"/>
      <sheetName val="Data_Reference3"/>
      <sheetName val="Tien_mat_moi3"/>
      <sheetName val="Lenh_chuyen_tien3"/>
      <sheetName val="Tam_ung3"/>
      <sheetName val="APP_TINMOI_06_20193"/>
      <sheetName val="DS_vắt_24H3"/>
      <sheetName val="TNBS_06_2019_KD_24h3"/>
      <sheetName val="Thu_nhập_toàn_CTY_3"/>
      <sheetName val="Lenh_CK3"/>
      <sheetName val="TN_bo_sung3"/>
      <sheetName val="Cham_cong3"/>
      <sheetName val="Thêm_giờ_3"/>
      <sheetName val="Tru_tien_nghi_mat3"/>
      <sheetName val="DS_tru_bao_lanh3"/>
      <sheetName val="gio_tang_ca3"/>
      <sheetName val="6_Ds_CTV3"/>
      <sheetName val="02-05년_판매3"/>
      <sheetName val="Direct_method3"/>
      <sheetName val="TK_HOACH_TOAN3"/>
      <sheetName val="Payroll_PRDCV3"/>
      <sheetName val="MTO_REV_2(ARMOR)27"/>
      <sheetName val="MeKong_-_Penetration26"/>
      <sheetName val="Dist__Perform_-_Ctns_sales_in26"/>
      <sheetName val="Dist__Perform_-_Value_sales_i26"/>
      <sheetName val="Dist__Perform_-_Value_sales_O26"/>
      <sheetName val="Head_Count26"/>
      <sheetName val="Sales_Result_For_Month26"/>
      <sheetName val="DS_CHU_Phuc26"/>
      <sheetName val="DS_THI_AT26"/>
      <sheetName val="Bien_Ban26"/>
      <sheetName val="dongia_(2)26"/>
      <sheetName val="Leave_Statistic_Report26"/>
      <sheetName val="ESTI_25"/>
      <sheetName val="FW_Sum25"/>
      <sheetName val="Bhyt_t124"/>
      <sheetName val="DAMNEN_KHONG_HC24"/>
      <sheetName val="DAM_NEN_HC24"/>
      <sheetName val="Detailed_Reporting24"/>
      <sheetName val="CT_Thang_Mo24"/>
      <sheetName val="CT__PL24"/>
      <sheetName val="BC_Ton_Kho_New24"/>
      <sheetName val="BC_Cua_GSBH_New24"/>
      <sheetName val="DS_CHU_Ph_x005f_x0001__x005f_x0000_24"/>
      <sheetName val="DS_CHU_Ph_x005f_x0001__24"/>
      <sheetName val="DS_CHU_Ph_x005f_x0001_24"/>
      <sheetName val="OPERATING_HEAD24"/>
      <sheetName val="DS_CHU_Ph_x005f_x0001_?24"/>
      <sheetName val="DS_CHU_Ph_x005f_x005f_x005f_x0001__x005f_x005f_24"/>
      <sheetName val="DS_CHU_Ph_x005f_x005f_x005f_x0001__24"/>
      <sheetName val="DS_CHU_Ph_x005f_x005f_x005f_x0001_24"/>
      <sheetName val="DU_LIEU21"/>
      <sheetName val="Nluc_KTFA(Khong_Có_KPY)21"/>
      <sheetName val="Năng_lưc_-2010-2S21"/>
      <sheetName val="Năng_lực_CĐ_PHUN_BI-09_21"/>
      <sheetName val="Calendar_Reminder21"/>
      <sheetName val="PB_THEO_HUYỆN_201020"/>
      <sheetName val="NGOÀI_TINH_201020"/>
      <sheetName val="ocean_voyage18"/>
      <sheetName val="SRP_FH20"/>
      <sheetName val="DS_CHU_Ph_x005f_x005f_x005f_x005f_x005f_x005f_x19"/>
      <sheetName val="V2-14Jan12-2012_process_cost18"/>
      <sheetName val="参考_人員調査表18"/>
      <sheetName val="quy_luong18"/>
      <sheetName val="Danh_sách18"/>
      <sheetName val="tính_hệ_số18"/>
      <sheetName val="CHUONG_TRINH18"/>
      <sheetName val="Apr'10-Daily_Sales18"/>
      <sheetName val="May'10-Daily_Sales18"/>
      <sheetName val="Jun'10-Daily_Sales18"/>
      <sheetName val="Jul'10-Daily_Sales18"/>
      <sheetName val="Aug'10-Daily_Sales18"/>
      <sheetName val="Sep'10-Daily_Sales18"/>
      <sheetName val="Oct'10-Daily_Sales18"/>
      <sheetName val="Nov'10-Daily_Sales18"/>
      <sheetName val="Dec'10-Daily_Sales18"/>
      <sheetName val="Jan'11-Daily_Sales18"/>
      <sheetName val="Feb'11-Daily_Sales18"/>
      <sheetName val="Mar'11-Daily_Sales18"/>
      <sheetName val="Apr'11-Daily_Sales18"/>
      <sheetName val="May'11-Daily_Sales18"/>
      <sheetName val="Jun'11-Daily_Sales18"/>
      <sheetName val="Jul'11-Daily_Sales18"/>
      <sheetName val="Aug'11-Daily_Sales18"/>
      <sheetName val="Sep'11-Daily_Sales18"/>
      <sheetName val="Oct'11-Daily_Sales18"/>
      <sheetName val="Nov'11-Daily_Sales18"/>
      <sheetName val="Dec'11-Daily_Sales18"/>
      <sheetName val="Chiet_tinh_dz2218"/>
      <sheetName val="Thuc_thanh18"/>
      <sheetName val="T_Tinh18"/>
      <sheetName val="DS_CHU_Ph_x005f_x005f_x005f_x0001_?20"/>
      <sheetName val="2017Sale_Jul_(2)18"/>
      <sheetName val="HEAD_LAMP_BRANDING18"/>
      <sheetName val="CHITIET_VL-NC-TT_-1p18"/>
      <sheetName val="SA1_-_Process_information18"/>
      <sheetName val="IA_-_Audit_report_front_page18"/>
      <sheetName val="IA_-_Audit_summary_report18"/>
      <sheetName val="IA_-_Front_page_planning18"/>
      <sheetName val="RR_-_Front_page_follow_up18"/>
      <sheetName val="IA_Follow_up_-_Audit_summary_18"/>
      <sheetName val="IA_-_Follow_up_-_Front_page18"/>
      <sheetName val="IA_-_Planning18"/>
      <sheetName val="IA_-_SF02_(1)18"/>
      <sheetName val="IA_-_Surveillance_plan18"/>
      <sheetName val="RR_-_Front_page_audit_report18"/>
      <sheetName val="RR_-_Front_page_planning18"/>
      <sheetName val="RR_-_Readiness_review_finding18"/>
      <sheetName val="SA1_-_Audit_report_front_page18"/>
      <sheetName val="SA1_-_Audit_summary_report18"/>
      <sheetName val="SA1_-_Follow_up_-_Audit_summa18"/>
      <sheetName val="SA1_-_Planning18"/>
      <sheetName val="SSA2_-_Follow_up_-_Front_page18"/>
      <sheetName val="vanchuyen_TC18"/>
      <sheetName val="bang_tien_luong18"/>
      <sheetName val="DS_phuong_tien18"/>
      <sheetName val="P_I15"/>
      <sheetName val="3_４Ｒ損益18"/>
      <sheetName val="Summary_case_type11"/>
      <sheetName val="EIRR&gt;_215"/>
      <sheetName val="KHÔNG_XÓA11"/>
      <sheetName val="Quotation_Form_70511"/>
      <sheetName val="Huong_dan11"/>
      <sheetName val="Chiet_tinh_dz3511"/>
      <sheetName val="Product_hierachy-old11"/>
      <sheetName val="truc_tiep11"/>
      <sheetName val="DS_CHU_Ph_x005f_x0001__x011"/>
      <sheetName val="DS_CHU_Ph_x005f_x005f_x0011"/>
      <sheetName val="DS_CHU_Ph_x005f_x005f_x005f_x0001__x011"/>
      <sheetName val="DS_CHU_Ph_x005f_x005f_x005f_x005f_x0011"/>
      <sheetName val="AOP_2013_26_0711"/>
      <sheetName val="DANH_MUC_SP11"/>
      <sheetName val="Course_requirement11"/>
      <sheetName val="Huong_dan_chung11"/>
      <sheetName val="Note_VAS_Q3_11-Q3_1211"/>
      <sheetName val="Summary_11"/>
      <sheetName val="Chi_tiet11"/>
      <sheetName val="bangluong5_211"/>
      <sheetName val="Xeo_111"/>
      <sheetName val="DANH_BẠ11"/>
      <sheetName val="TONG_HOP11"/>
      <sheetName val="CaQ5_gd211"/>
      <sheetName val="Duong_PhuHuu11"/>
      <sheetName val="Vh_HTLO_P1411"/>
      <sheetName val="600!25D_NT11"/>
      <sheetName val="600!29D_NT11"/>
      <sheetName val="600!30D_NT11"/>
      <sheetName val="VT_A_cap-THI_CONG11"/>
      <sheetName val="DANH_SACH_VAT_TU_THU_HOI11"/>
      <sheetName val="TONG_HT11"/>
      <sheetName val="Nganh_nghe11"/>
      <sheetName val="CHITIET_VL-NC-TT-3p11"/>
      <sheetName val="Dgia_vat_tu11"/>
      <sheetName val="Don_gia_III11"/>
      <sheetName val="CHITIET_VL-NC11"/>
      <sheetName val="DON_GIA11"/>
      <sheetName val="Thong_tin_loai_tu11"/>
      <sheetName val="Field_type11"/>
      <sheetName val="KWWH_LAST_UPDATE_7_11_0810"/>
      <sheetName val="DS_nhan_vien10"/>
      <sheetName val="List_price10"/>
      <sheetName val="Danh_sach_Broker10"/>
      <sheetName val="Tien_do_ky_thoa_thuan10"/>
      <sheetName val="Mã_khách10"/>
      <sheetName val="16_Note10"/>
      <sheetName val="SP_Plan_and_Attn_JAN10"/>
      <sheetName val="BAO_CAO_THANG_CUA_SP10"/>
      <sheetName val="Bang_chiet_tinh_TBA10"/>
      <sheetName val="PL_Dec1210"/>
      <sheetName val="Baseline_with_Specs_-_Portugu10"/>
      <sheetName val="SKU_TS10"/>
      <sheetName val="Chỉ_tiêu_bán_lẻ_tăng_thị_phần10"/>
      <sheetName val="Tồn_cuối_T610"/>
      <sheetName val="Nhận_T710"/>
      <sheetName val="Tổng_hợp_bán_tháng_710"/>
      <sheetName val="Tổng_hợp_bán_sỉ_T710"/>
      <sheetName val="GS_bán_T710"/>
      <sheetName val="Xuất_nội_bộ_10"/>
      <sheetName val="Nhận_nội_bộ10"/>
      <sheetName val="Tồn_cuối_T7_10"/>
      <sheetName val="TỔNG_HỢP10"/>
      <sheetName val="Thị_phần_Head_201710"/>
      <sheetName val="DỮ_LIỆU_ẨN10"/>
      <sheetName val="Co_cau10"/>
      <sheetName val="Database_Spreadsheet9"/>
      <sheetName val="Tồn_cuối__59"/>
      <sheetName val="Nhận_T69"/>
      <sheetName val="Tổng_hợp_bán_T69"/>
      <sheetName val="Tổng_hợp_bán_sỉ_T69"/>
      <sheetName val="REF_119"/>
      <sheetName val="DS_CHU_Ph_x009"/>
      <sheetName val="第34回_順位集計用4"/>
      <sheetName val="TT_DZ354"/>
      <sheetName val="gia_vt,nc,may4"/>
      <sheetName val="Electrical_Breakdown4"/>
      <sheetName val="Vat_tu_XD4"/>
      <sheetName val="Packing_qty4"/>
      <sheetName val="TC_in4"/>
      <sheetName val="CC_T5_2018_4"/>
      <sheetName val="TC_T5_20184"/>
      <sheetName val="Pivot_TC4"/>
      <sheetName val="Pivot_TC03_184"/>
      <sheetName val="In_TC024"/>
      <sheetName val="DS_combo_gối_SN_T054"/>
      <sheetName val="DS_bình_nước_SN_T054"/>
      <sheetName val="Sinh_nhật_T02_tiền4"/>
      <sheetName val="DS_tăng_ca,_chấm_cơm_T2,_CN4"/>
      <sheetName val="DS_tăng_ca,_chấm_cơm_T5,_CN4"/>
      <sheetName val="Pivot_TC_(in)4"/>
      <sheetName val="TC_T2_2018_TL4"/>
      <sheetName val="TL_Pivot_TC02_184"/>
      <sheetName val="TC_T1_2018_TL4"/>
      <sheetName val="TL_Pivot_TC01_184"/>
      <sheetName val="DS_nhận_tiền_thưởng_tập_thể4"/>
      <sheetName val="DS_nhân_quà_và_tiền_SN__T03_184"/>
      <sheetName val="DS_thâm_niên_T34"/>
      <sheetName val="CC_CTV3_20174"/>
      <sheetName val="Detail_Acc_335-20114"/>
      <sheetName val="Yield_Sx4"/>
      <sheetName val="DON_GIA_CAN_THO4"/>
      <sheetName val="TH_XL4"/>
      <sheetName val="TONGKE3p_4"/>
      <sheetName val="t-h_HA_THE4"/>
      <sheetName val="KPVC-BD_4"/>
      <sheetName val="TH_XUẤT4"/>
      <sheetName val="TM_CDKT-VCSH_(10)4"/>
      <sheetName val="20__DM_Trường4"/>
      <sheetName val="NGUON_DU_LIEU4"/>
      <sheetName val="Data_Reference4"/>
      <sheetName val="Tien_mat_moi4"/>
      <sheetName val="Lenh_chuyen_tien4"/>
      <sheetName val="Tam_ung4"/>
      <sheetName val="APP_TINMOI_06_20194"/>
      <sheetName val="DS_vắt_24H4"/>
      <sheetName val="TNBS_06_2019_KD_24h4"/>
      <sheetName val="Thu_nhập_toàn_CTY_4"/>
      <sheetName val="Lenh_CK4"/>
      <sheetName val="TN_bo_sung4"/>
      <sheetName val="Cham_cong4"/>
      <sheetName val="Thêm_giờ_4"/>
      <sheetName val="Tru_tien_nghi_mat4"/>
      <sheetName val="DS_tru_bao_lanh4"/>
      <sheetName val="gio_tang_ca4"/>
      <sheetName val="6_Ds_CTV4"/>
      <sheetName val="02-05년_판매4"/>
      <sheetName val="Direct_method4"/>
      <sheetName val="TK_HOACH_TOAN4"/>
      <sheetName val="Payroll_PRDCV4"/>
      <sheetName val="MTO_REV_2(ARMOR)29"/>
      <sheetName val="MeKong_-_Penetration28"/>
      <sheetName val="Dist__Perform_-_Ctns_sales_in28"/>
      <sheetName val="Dist__Perform_-_Value_sales_i28"/>
      <sheetName val="Dist__Perform_-_Value_sales_O28"/>
      <sheetName val="Head_Count28"/>
      <sheetName val="Sales_Result_For_Month28"/>
      <sheetName val="DS_CHU_Phuc28"/>
      <sheetName val="DS_THI_AT28"/>
      <sheetName val="Bien_Ban28"/>
      <sheetName val="dongia_(2)28"/>
      <sheetName val="Leave_Statistic_Report28"/>
      <sheetName val="ESTI_27"/>
      <sheetName val="FW_Sum27"/>
      <sheetName val="Bhyt_t126"/>
      <sheetName val="DAMNEN_KHONG_HC26"/>
      <sheetName val="DAM_NEN_HC26"/>
      <sheetName val="Detailed_Reporting26"/>
      <sheetName val="CT_Thang_Mo26"/>
      <sheetName val="CT__PL26"/>
      <sheetName val="BC_Ton_Kho_New26"/>
      <sheetName val="BC_Cua_GSBH_New26"/>
      <sheetName val="DS_CHU_Ph_x005f_x0001__x005f_x0000_26"/>
      <sheetName val="DS_CHU_Ph_x005f_x0001__26"/>
      <sheetName val="DS_CHU_Ph_x005f_x0001_26"/>
      <sheetName val="OPERATING_HEAD26"/>
      <sheetName val="DS_CHU_Ph_x005f_x0001_?26"/>
      <sheetName val="DS_CHU_Ph_x005f_x005f_x005f_x0001__x005f_x005f_26"/>
      <sheetName val="DS_CHU_Ph_x005f_x005f_x005f_x0001__26"/>
      <sheetName val="DS_CHU_Ph_x005f_x005f_x005f_x0001_26"/>
      <sheetName val="DU_LIEU23"/>
      <sheetName val="Nluc_KTFA(Khong_Có_KPY)23"/>
      <sheetName val="Năng_lưc_-2010-2S23"/>
      <sheetName val="Năng_lực_CĐ_PHUN_BI-09_23"/>
      <sheetName val="Calendar_Reminder23"/>
      <sheetName val="PB_THEO_HUYỆN_201022"/>
      <sheetName val="NGOÀI_TINH_201022"/>
      <sheetName val="ocean_voyage20"/>
      <sheetName val="SRP_FH22"/>
      <sheetName val="DS_CHU_Ph_x005f_x005f_x005f_x005f_x005f_x005f_x21"/>
      <sheetName val="V2-14Jan12-2012_process_cost20"/>
      <sheetName val="参考_人員調査表20"/>
      <sheetName val="quy_luong20"/>
      <sheetName val="Danh_sách20"/>
      <sheetName val="tính_hệ_số20"/>
      <sheetName val="CHUONG_TRINH20"/>
      <sheetName val="Apr'10-Daily_Sales20"/>
      <sheetName val="May'10-Daily_Sales20"/>
      <sheetName val="Jun'10-Daily_Sales20"/>
      <sheetName val="Jul'10-Daily_Sales20"/>
      <sheetName val="Aug'10-Daily_Sales20"/>
      <sheetName val="Sep'10-Daily_Sales20"/>
      <sheetName val="Oct'10-Daily_Sales20"/>
      <sheetName val="Nov'10-Daily_Sales20"/>
      <sheetName val="Dec'10-Daily_Sales20"/>
      <sheetName val="Jan'11-Daily_Sales20"/>
      <sheetName val="Feb'11-Daily_Sales20"/>
      <sheetName val="Mar'11-Daily_Sales20"/>
      <sheetName val="Apr'11-Daily_Sales20"/>
      <sheetName val="May'11-Daily_Sales20"/>
      <sheetName val="Jun'11-Daily_Sales20"/>
      <sheetName val="Jul'11-Daily_Sales20"/>
      <sheetName val="Aug'11-Daily_Sales20"/>
      <sheetName val="Sep'11-Daily_Sales20"/>
      <sheetName val="Oct'11-Daily_Sales20"/>
      <sheetName val="Nov'11-Daily_Sales20"/>
      <sheetName val="Dec'11-Daily_Sales20"/>
      <sheetName val="Chiet_tinh_dz2220"/>
      <sheetName val="Thuc_thanh20"/>
      <sheetName val="T_Tinh20"/>
      <sheetName val="DS_CHU_Ph_x005f_x005f_x005f_x0001_?22"/>
      <sheetName val="2017Sale_Jul_(2)20"/>
      <sheetName val="HEAD_LAMP_BRANDING20"/>
      <sheetName val="CHITIET_VL-NC-TT_-1p20"/>
      <sheetName val="SA1_-_Process_information20"/>
      <sheetName val="IA_-_Audit_report_front_page20"/>
      <sheetName val="IA_-_Audit_summary_report20"/>
      <sheetName val="IA_-_Front_page_planning20"/>
      <sheetName val="RR_-_Front_page_follow_up20"/>
      <sheetName val="IA_Follow_up_-_Audit_summary_20"/>
      <sheetName val="IA_-_Follow_up_-_Front_page20"/>
      <sheetName val="IA_-_Planning20"/>
      <sheetName val="IA_-_SF02_(1)20"/>
      <sheetName val="IA_-_Surveillance_plan20"/>
      <sheetName val="RR_-_Front_page_audit_report20"/>
      <sheetName val="RR_-_Front_page_planning20"/>
      <sheetName val="RR_-_Readiness_review_finding20"/>
      <sheetName val="SA1_-_Audit_report_front_page20"/>
      <sheetName val="SA1_-_Audit_summary_report20"/>
      <sheetName val="SA1_-_Follow_up_-_Audit_summa20"/>
      <sheetName val="SA1_-_Planning20"/>
      <sheetName val="SSA2_-_Follow_up_-_Front_page20"/>
      <sheetName val="vanchuyen_TC20"/>
      <sheetName val="bang_tien_luong20"/>
      <sheetName val="DS_phuong_tien20"/>
      <sheetName val="P_I17"/>
      <sheetName val="3_４Ｒ損益20"/>
      <sheetName val="Summary_case_type13"/>
      <sheetName val="EIRR&gt;_217"/>
      <sheetName val="KHÔNG_XÓA13"/>
      <sheetName val="Quotation_Form_70513"/>
      <sheetName val="Huong_dan13"/>
      <sheetName val="Chiet_tinh_dz3513"/>
      <sheetName val="Product_hierachy-old13"/>
      <sheetName val="truc_tiep13"/>
      <sheetName val="DS_CHU_Ph_x005f_x0001__x013"/>
      <sheetName val="DS_CHU_Ph_x005f_x005f_x0013"/>
      <sheetName val="DS_CHU_Ph_x005f_x005f_x005f_x0001__x013"/>
      <sheetName val="DS_CHU_Ph_x005f_x005f_x005f_x005f_x0013"/>
      <sheetName val="AOP_2013_26_0713"/>
      <sheetName val="DANH_MUC_SP13"/>
      <sheetName val="Course_requirement13"/>
      <sheetName val="Huong_dan_chung13"/>
      <sheetName val="Note_VAS_Q3_11-Q3_1213"/>
      <sheetName val="Summary_13"/>
      <sheetName val="Chi_tiet13"/>
      <sheetName val="bangluong5_213"/>
      <sheetName val="Xeo_113"/>
      <sheetName val="DANH_BẠ13"/>
      <sheetName val="TONG_HOP13"/>
      <sheetName val="CaQ5_gd213"/>
      <sheetName val="Duong_PhuHuu13"/>
      <sheetName val="Vh_HTLO_P1413"/>
      <sheetName val="600!25D_NT13"/>
      <sheetName val="600!29D_NT13"/>
      <sheetName val="600!30D_NT13"/>
      <sheetName val="VT_A_cap-THI_CONG13"/>
      <sheetName val="DANH_SACH_VAT_TU_THU_HOI13"/>
      <sheetName val="TONG_HT13"/>
      <sheetName val="Nganh_nghe13"/>
      <sheetName val="CHITIET_VL-NC-TT-3p13"/>
      <sheetName val="Dgia_vat_tu13"/>
      <sheetName val="Don_gia_III13"/>
      <sheetName val="CHITIET_VL-NC13"/>
      <sheetName val="DON_GIA13"/>
      <sheetName val="Thong_tin_loai_tu13"/>
      <sheetName val="Field_type13"/>
      <sheetName val="KWWH_LAST_UPDATE_7_11_0812"/>
      <sheetName val="DS_nhan_vien12"/>
      <sheetName val="List_price12"/>
      <sheetName val="Danh_sach_Broker12"/>
      <sheetName val="Tien_do_ky_thoa_thuan12"/>
      <sheetName val="Mã_khách12"/>
      <sheetName val="16_Note12"/>
      <sheetName val="SP_Plan_and_Attn_JAN12"/>
      <sheetName val="BAO_CAO_THANG_CUA_SP12"/>
      <sheetName val="Bang_chiet_tinh_TBA12"/>
      <sheetName val="PL_Dec1212"/>
      <sheetName val="Baseline_with_Specs_-_Portugu12"/>
      <sheetName val="SKU_TS12"/>
      <sheetName val="Chỉ_tiêu_bán_lẻ_tăng_thị_phần12"/>
      <sheetName val="Tồn_cuối_T612"/>
      <sheetName val="Nhận_T712"/>
      <sheetName val="Tổng_hợp_bán_tháng_712"/>
      <sheetName val="Tổng_hợp_bán_sỉ_T712"/>
      <sheetName val="GS_bán_T712"/>
      <sheetName val="Xuất_nội_bộ_12"/>
      <sheetName val="Nhận_nội_bộ12"/>
      <sheetName val="Tồn_cuối_T7_12"/>
      <sheetName val="TỔNG_HỢP12"/>
      <sheetName val="Thị_phần_Head_201712"/>
      <sheetName val="DỮ_LIỆU_ẨN12"/>
      <sheetName val="Co_cau12"/>
      <sheetName val="Database_Spreadsheet11"/>
      <sheetName val="Tồn_cuối__511"/>
      <sheetName val="Nhận_T611"/>
      <sheetName val="Tổng_hợp_bán_T611"/>
      <sheetName val="Tổng_hợp_bán_sỉ_T611"/>
      <sheetName val="REF_1111"/>
      <sheetName val="DS_CHU_Ph_x0011"/>
      <sheetName val="第34回_順位集計用6"/>
      <sheetName val="TT_DZ356"/>
      <sheetName val="gia_vt,nc,may6"/>
      <sheetName val="Electrical_Breakdown6"/>
      <sheetName val="Vat_tu_XD6"/>
      <sheetName val="Packing_qty6"/>
      <sheetName val="TC_in6"/>
      <sheetName val="CC_T5_2018_6"/>
      <sheetName val="TC_T5_20186"/>
      <sheetName val="Pivot_TC6"/>
      <sheetName val="Pivot_TC03_186"/>
      <sheetName val="In_TC026"/>
      <sheetName val="DS_combo_gối_SN_T056"/>
      <sheetName val="DS_bình_nước_SN_T056"/>
      <sheetName val="Sinh_nhật_T02_tiền6"/>
      <sheetName val="DS_tăng_ca,_chấm_cơm_T2,_CN6"/>
      <sheetName val="DS_tăng_ca,_chấm_cơm_T5,_CN6"/>
      <sheetName val="Pivot_TC_(in)6"/>
      <sheetName val="TC_T2_2018_TL6"/>
      <sheetName val="TL_Pivot_TC02_186"/>
      <sheetName val="TC_T1_2018_TL6"/>
      <sheetName val="TL_Pivot_TC01_186"/>
      <sheetName val="DS_nhận_tiền_thưởng_tập_thể6"/>
      <sheetName val="DS_nhân_quà_và_tiền_SN__T03_186"/>
      <sheetName val="DS_thâm_niên_T36"/>
      <sheetName val="CC_CTV3_20176"/>
      <sheetName val="Detail_Acc_335-20116"/>
      <sheetName val="Yield_Sx6"/>
      <sheetName val="DON_GIA_CAN_THO6"/>
      <sheetName val="TH_XL6"/>
      <sheetName val="TONGKE3p_6"/>
      <sheetName val="t-h_HA_THE6"/>
      <sheetName val="KPVC-BD_6"/>
      <sheetName val="TH_XUẤT6"/>
      <sheetName val="TM_CDKT-VCSH_(10)6"/>
      <sheetName val="20__DM_Trường6"/>
      <sheetName val="NGUON_DU_LIEU6"/>
      <sheetName val="Data_Reference6"/>
      <sheetName val="Tien_mat_moi6"/>
      <sheetName val="Lenh_chuyen_tien6"/>
      <sheetName val="Tam_ung6"/>
      <sheetName val="APP_TINMOI_06_20196"/>
      <sheetName val="DS_vắt_24H6"/>
      <sheetName val="TNBS_06_2019_KD_24h6"/>
      <sheetName val="Thu_nhập_toàn_CTY_6"/>
      <sheetName val="Lenh_CK6"/>
      <sheetName val="TN_bo_sung6"/>
      <sheetName val="Cham_cong6"/>
      <sheetName val="Thêm_giờ_6"/>
      <sheetName val="Tru_tien_nghi_mat6"/>
      <sheetName val="DS_tru_bao_lanh6"/>
      <sheetName val="gio_tang_ca6"/>
      <sheetName val="6_Ds_CTV6"/>
      <sheetName val="02-05년_판매6"/>
      <sheetName val="Direct_method6"/>
      <sheetName val="TK_HOACH_TOAN6"/>
      <sheetName val="Payroll_PRDCV6"/>
      <sheetName val="MTO_REV_2(ARMOR)30"/>
      <sheetName val="MeKong_-_Penetration29"/>
      <sheetName val="Dist__Perform_-_Ctns_sales_in29"/>
      <sheetName val="Dist__Perform_-_Value_sales_i29"/>
      <sheetName val="Dist__Perform_-_Value_sales_O29"/>
      <sheetName val="Head_Count29"/>
      <sheetName val="Sales_Result_For_Month29"/>
      <sheetName val="DS_CHU_Phuc29"/>
      <sheetName val="DS_THI_AT29"/>
      <sheetName val="Bien_Ban29"/>
      <sheetName val="dongia_(2)29"/>
      <sheetName val="Leave_Statistic_Report29"/>
      <sheetName val="ESTI_28"/>
      <sheetName val="FW_Sum28"/>
      <sheetName val="Bhyt_t127"/>
      <sheetName val="DAMNEN_KHONG_HC27"/>
      <sheetName val="DAM_NEN_HC27"/>
      <sheetName val="Detailed_Reporting27"/>
      <sheetName val="CT_Thang_Mo27"/>
      <sheetName val="CT__PL27"/>
      <sheetName val="BC_Ton_Kho_New27"/>
      <sheetName val="BC_Cua_GSBH_New27"/>
      <sheetName val="DS_CHU_Ph_x005f_x0001__x005f_x0000_27"/>
      <sheetName val="DS_CHU_Ph_x005f_x0001__27"/>
      <sheetName val="DS_CHU_Ph_x005f_x0001_27"/>
      <sheetName val="OPERATING_HEAD27"/>
      <sheetName val="DS_CHU_Ph_x005f_x0001_?27"/>
      <sheetName val="DS_CHU_Ph_x005f_x005f_x005f_x0001__x005f_x005f_27"/>
      <sheetName val="DS_CHU_Ph_x005f_x005f_x005f_x0001__27"/>
      <sheetName val="DS_CHU_Ph_x005f_x005f_x005f_x0001_27"/>
      <sheetName val="DU_LIEU24"/>
      <sheetName val="Nluc_KTFA(Khong_Có_KPY)24"/>
      <sheetName val="Năng_lưc_-2010-2S24"/>
      <sheetName val="Năng_lực_CĐ_PHUN_BI-09_24"/>
      <sheetName val="Calendar_Reminder24"/>
      <sheetName val="PB_THEO_HUYỆN_201023"/>
      <sheetName val="NGOÀI_TINH_201023"/>
      <sheetName val="ocean_voyage21"/>
      <sheetName val="SRP_FH23"/>
      <sheetName val="DS_CHU_Ph_x005f_x005f_x005f_x005f_x005f_x005f_x22"/>
      <sheetName val="V2-14Jan12-2012_process_cost21"/>
      <sheetName val="参考_人員調査表21"/>
      <sheetName val="quy_luong21"/>
      <sheetName val="Danh_sách21"/>
      <sheetName val="tính_hệ_số21"/>
      <sheetName val="CHUONG_TRINH21"/>
      <sheetName val="Apr'10-Daily_Sales21"/>
      <sheetName val="May'10-Daily_Sales21"/>
      <sheetName val="Jun'10-Daily_Sales21"/>
      <sheetName val="Jul'10-Daily_Sales21"/>
      <sheetName val="Aug'10-Daily_Sales21"/>
      <sheetName val="Sep'10-Daily_Sales21"/>
      <sheetName val="Oct'10-Daily_Sales21"/>
      <sheetName val="Nov'10-Daily_Sales21"/>
      <sheetName val="Dec'10-Daily_Sales21"/>
      <sheetName val="Jan'11-Daily_Sales21"/>
      <sheetName val="Feb'11-Daily_Sales21"/>
      <sheetName val="Mar'11-Daily_Sales21"/>
      <sheetName val="Apr'11-Daily_Sales21"/>
      <sheetName val="May'11-Daily_Sales21"/>
      <sheetName val="Jun'11-Daily_Sales21"/>
      <sheetName val="Jul'11-Daily_Sales21"/>
      <sheetName val="Aug'11-Daily_Sales21"/>
      <sheetName val="Sep'11-Daily_Sales21"/>
      <sheetName val="Oct'11-Daily_Sales21"/>
      <sheetName val="Nov'11-Daily_Sales21"/>
      <sheetName val="Dec'11-Daily_Sales21"/>
      <sheetName val="Chiet_tinh_dz2221"/>
      <sheetName val="Thuc_thanh21"/>
      <sheetName val="T_Tinh21"/>
      <sheetName val="DS_CHU_Ph_x005f_x005f_x005f_x0001_?23"/>
      <sheetName val="2017Sale_Jul_(2)21"/>
      <sheetName val="HEAD_LAMP_BRANDING21"/>
      <sheetName val="CHITIET_VL-NC-TT_-1p21"/>
      <sheetName val="SA1_-_Process_information21"/>
      <sheetName val="IA_-_Audit_report_front_page21"/>
      <sheetName val="IA_-_Audit_summary_report21"/>
      <sheetName val="IA_-_Front_page_planning21"/>
      <sheetName val="RR_-_Front_page_follow_up21"/>
      <sheetName val="IA_Follow_up_-_Audit_summary_21"/>
      <sheetName val="IA_-_Follow_up_-_Front_page21"/>
      <sheetName val="IA_-_Planning21"/>
      <sheetName val="IA_-_SF02_(1)21"/>
      <sheetName val="IA_-_Surveillance_plan21"/>
      <sheetName val="RR_-_Front_page_audit_report21"/>
      <sheetName val="RR_-_Front_page_planning21"/>
      <sheetName val="RR_-_Readiness_review_finding21"/>
      <sheetName val="SA1_-_Audit_report_front_page21"/>
      <sheetName val="SA1_-_Audit_summary_report21"/>
      <sheetName val="SA1_-_Follow_up_-_Audit_summa21"/>
      <sheetName val="SA1_-_Planning21"/>
      <sheetName val="SSA2_-_Follow_up_-_Front_page21"/>
      <sheetName val="vanchuyen_TC21"/>
      <sheetName val="bang_tien_luong21"/>
      <sheetName val="DS_phuong_tien21"/>
      <sheetName val="P_I18"/>
      <sheetName val="3_４Ｒ損益21"/>
      <sheetName val="Summary_case_type14"/>
      <sheetName val="EIRR&gt;_218"/>
      <sheetName val="KHÔNG_XÓA14"/>
      <sheetName val="Quotation_Form_70514"/>
      <sheetName val="Huong_dan14"/>
      <sheetName val="Chiet_tinh_dz3514"/>
      <sheetName val="Product_hierachy-old14"/>
      <sheetName val="truc_tiep14"/>
      <sheetName val="DS_CHU_Ph_x005f_x0001__x014"/>
      <sheetName val="DS_CHU_Ph_x005f_x005f_x0014"/>
      <sheetName val="DS_CHU_Ph_x005f_x005f_x005f_x0001__x014"/>
      <sheetName val="DS_CHU_Ph_x005f_x005f_x005f_x005f_x0014"/>
      <sheetName val="AOP_2013_26_0714"/>
      <sheetName val="DANH_MUC_SP14"/>
      <sheetName val="Course_requirement14"/>
      <sheetName val="Huong_dan_chung14"/>
      <sheetName val="Note_VAS_Q3_11-Q3_1214"/>
      <sheetName val="Summary_14"/>
      <sheetName val="Chi_tiet14"/>
      <sheetName val="bangluong5_214"/>
      <sheetName val="Xeo_114"/>
      <sheetName val="DANH_BẠ14"/>
      <sheetName val="TONG_HOP14"/>
      <sheetName val="CaQ5_gd214"/>
      <sheetName val="Duong_PhuHuu14"/>
      <sheetName val="Vh_HTLO_P1414"/>
      <sheetName val="600!25D_NT14"/>
      <sheetName val="600!29D_NT14"/>
      <sheetName val="600!30D_NT14"/>
      <sheetName val="VT_A_cap-THI_CONG14"/>
      <sheetName val="DANH_SACH_VAT_TU_THU_HOI14"/>
      <sheetName val="TONG_HT14"/>
      <sheetName val="Nganh_nghe14"/>
      <sheetName val="CHITIET_VL-NC-TT-3p14"/>
      <sheetName val="Dgia_vat_tu14"/>
      <sheetName val="Don_gia_III14"/>
      <sheetName val="CHITIET_VL-NC14"/>
      <sheetName val="DON_GIA14"/>
      <sheetName val="Thong_tin_loai_tu14"/>
      <sheetName val="Field_type14"/>
      <sheetName val="KWWH_LAST_UPDATE_7_11_0813"/>
      <sheetName val="Chỉ_tiêu_bán_lẻ_tăng_thị_phần13"/>
      <sheetName val="DS_nhan_vien13"/>
      <sheetName val="List_price13"/>
      <sheetName val="Danh_sach_Broker13"/>
      <sheetName val="Tien_do_ky_thoa_thuan13"/>
      <sheetName val="Mã_khách13"/>
      <sheetName val="16_Note13"/>
      <sheetName val="SP_Plan_and_Attn_JAN13"/>
      <sheetName val="BAO_CAO_THANG_CUA_SP13"/>
      <sheetName val="Bang_chiet_tinh_TBA13"/>
      <sheetName val="PL_Dec1213"/>
      <sheetName val="Baseline_with_Specs_-_Portugu13"/>
      <sheetName val="SKU_TS13"/>
      <sheetName val="Tồn_cuối_T613"/>
      <sheetName val="Nhận_T713"/>
      <sheetName val="Tổng_hợp_bán_tháng_713"/>
      <sheetName val="Tổng_hợp_bán_sỉ_T713"/>
      <sheetName val="GS_bán_T713"/>
      <sheetName val="Xuất_nội_bộ_13"/>
      <sheetName val="Nhận_nội_bộ13"/>
      <sheetName val="Tồn_cuối_T7_13"/>
      <sheetName val="TỔNG_HỢP13"/>
      <sheetName val="Thị_phần_Head_201713"/>
      <sheetName val="DỮ_LIỆU_ẨN13"/>
      <sheetName val="Co_cau13"/>
      <sheetName val="Database_Spreadsheet12"/>
      <sheetName val="Tồn_cuối__512"/>
      <sheetName val="Nhận_T612"/>
      <sheetName val="Tổng_hợp_bán_T612"/>
      <sheetName val="Tổng_hợp_bán_sỉ_T612"/>
      <sheetName val="REF_1112"/>
      <sheetName val="DS_CHU_Ph_x0012"/>
      <sheetName val="第34回_順位集計用7"/>
      <sheetName val="TT_DZ357"/>
      <sheetName val="gia_vt,nc,may7"/>
      <sheetName val="Electrical_Breakdown7"/>
      <sheetName val="Vat_tu_XD7"/>
      <sheetName val="Packing_qty7"/>
      <sheetName val="TC_in7"/>
      <sheetName val="CC_T5_2018_7"/>
      <sheetName val="TC_T5_20187"/>
      <sheetName val="Pivot_TC7"/>
      <sheetName val="Pivot_TC03_187"/>
      <sheetName val="In_TC027"/>
      <sheetName val="DS_combo_gối_SN_T057"/>
      <sheetName val="DS_bình_nước_SN_T057"/>
      <sheetName val="Sinh_nhật_T02_tiền7"/>
      <sheetName val="DS_tăng_ca,_chấm_cơm_T2,_CN7"/>
      <sheetName val="DS_tăng_ca,_chấm_cơm_T5,_CN7"/>
      <sheetName val="Pivot_TC_(in)7"/>
      <sheetName val="TC_T2_2018_TL7"/>
      <sheetName val="TL_Pivot_TC02_187"/>
      <sheetName val="TC_T1_2018_TL7"/>
      <sheetName val="TL_Pivot_TC01_187"/>
      <sheetName val="DS_nhận_tiền_thưởng_tập_thể7"/>
      <sheetName val="DS_nhân_quà_và_tiền_SN__T03_187"/>
      <sheetName val="DS_thâm_niên_T37"/>
      <sheetName val="CC_CTV3_20177"/>
      <sheetName val="Detail_Acc_335-20117"/>
      <sheetName val="Yield_Sx7"/>
      <sheetName val="DON_GIA_CAN_THO7"/>
      <sheetName val="TH_XL7"/>
      <sheetName val="TONGKE3p_7"/>
      <sheetName val="t-h_HA_THE7"/>
      <sheetName val="KPVC-BD_7"/>
      <sheetName val="TH_XUẤT7"/>
      <sheetName val="TM_CDKT-VCSH_(10)7"/>
      <sheetName val="20__DM_Trường7"/>
      <sheetName val="NGUON_DU_LIEU7"/>
      <sheetName val="Data_Reference7"/>
      <sheetName val="Tien_mat_moi7"/>
      <sheetName val="Lenh_chuyen_tien7"/>
      <sheetName val="Tam_ung7"/>
      <sheetName val="APP_TINMOI_06_20197"/>
      <sheetName val="DS_vắt_24H7"/>
      <sheetName val="TNBS_06_2019_KD_24h7"/>
      <sheetName val="Thu_nhập_toàn_CTY_7"/>
      <sheetName val="Lenh_CK7"/>
      <sheetName val="TN_bo_sung7"/>
      <sheetName val="Cham_cong7"/>
      <sheetName val="Thêm_giờ_7"/>
      <sheetName val="Tru_tien_nghi_mat7"/>
      <sheetName val="DS_tru_bao_lanh7"/>
      <sheetName val="gio_tang_ca7"/>
      <sheetName val="6_Ds_CTV7"/>
      <sheetName val="02-05년_판매7"/>
      <sheetName val="Direct_method7"/>
      <sheetName val="TK_HOACH_TOAN7"/>
      <sheetName val="Payroll_PRDCV7"/>
      <sheetName val="Sheet0"/>
      <sheetName val="木目"/>
      <sheetName val="DG 66"/>
      <sheetName val="GIA"/>
      <sheetName val="major"/>
      <sheetName val="현금경비중역"/>
      <sheetName val="HD ve nganh nghe"/>
      <sheetName val="Định nghĩa và ghi chú"/>
      <sheetName val="Ngành nghề CMB"/>
      <sheetName val="TT hạng vé và phụ cấp theo bậc"/>
      <sheetName val="B7"/>
      <sheetName val="Bang ke ban le"/>
      <sheetName val="T.Tin NB"/>
      <sheetName val="_x005f_x005f_x005f_x0000__x005f_x005f_x005f_x0000__x005"/>
      <sheetName val="Active"/>
      <sheetName val="P_A WIP"/>
      <sheetName val="Issue"/>
      <sheetName val="Mask New"/>
      <sheetName val="MUX,CIS"/>
      <sheetName val="Color note"/>
      <sheetName val="一発シート"/>
      <sheetName val="Div26 - Elect"/>
      <sheetName val="CPC"/>
      <sheetName val="DATA HT"/>
      <sheetName val="kinh phí XD"/>
      <sheetName val="CIT calc"/>
      <sheetName val="Allocation rate"/>
      <sheetName val="Model fee"/>
      <sheetName val="Royalty"/>
      <sheetName val="Marketing fee"/>
      <sheetName val="Transportation"/>
      <sheetName val="HNM REV-COGS"/>
      <sheetName val="Pack-3"/>
      <sheetName val="QUOTATION"/>
      <sheetName val="QUOTATION (2)"/>
      <sheetName val="srt"/>
      <sheetName val="MT_CTR2"/>
      <sheetName val="cham_cong_012"/>
      <sheetName val="DG_2852"/>
      <sheetName val="DG_2"/>
      <sheetName val="6__%ของเสีย_(DV)2"/>
      <sheetName val="KL_ĐZ_chi_tiet2"/>
      <sheetName val="CHITIET_VL-NC-TT1p2"/>
      <sheetName val="RAB_AR&amp;STR2"/>
      <sheetName val="BANG_CDTK2"/>
      <sheetName val="VT_NC_M2"/>
      <sheetName val="THFC_2"/>
      <sheetName val="bang_tong_hop2"/>
      <sheetName val="3_San_pham2"/>
      <sheetName val="San_pham2"/>
      <sheetName val="Mat_Master_(TT)2"/>
      <sheetName val="Mat_Master_(MT)2"/>
      <sheetName val="Mat_Master_(CQXN)2"/>
      <sheetName val="Ly_do3"/>
      <sheetName val="Ploai_-_thieu_hang_3"/>
      <sheetName val="Ma_phong_ban_trong_F5-F43"/>
      <sheetName val="CHART_ACCT2"/>
      <sheetName val="7__DM_Vị_trí_công_việc2"/>
      <sheetName val="Mers_List20082"/>
      <sheetName val="Phan_tho2"/>
      <sheetName val="sales_2"/>
      <sheetName val="BP_FY2019_2"/>
      <sheetName val="Tổng_kê2"/>
      <sheetName val="Cable_ko_co_giap_bao_ve_2"/>
      <sheetName val="Cover_2"/>
      <sheetName val="Price_list2"/>
      <sheetName val="(2017-1)2-Cable_price2"/>
      <sheetName val="(2017-1)3-Trunking_&amp;_CL-2"/>
      <sheetName val="Price_Total__TOA2"/>
      <sheetName val="MT_CTR3"/>
      <sheetName val="DG_2853"/>
      <sheetName val="cham_cong_013"/>
      <sheetName val="6__%ของเสีย_(DV)3"/>
      <sheetName val="CHITIET_VL-NC-TT1p3"/>
      <sheetName val="RAB_AR&amp;STR3"/>
      <sheetName val="BANG_CDTK3"/>
      <sheetName val="VT_NC_M3"/>
      <sheetName val="DG_3"/>
      <sheetName val="KL_ĐZ_chi_tiet3"/>
      <sheetName val="Page 3"/>
      <sheetName val="후공정"/>
      <sheetName val="CNC"/>
      <sheetName val="Page_3"/>
      <sheetName val="MTO_REV_2(ARMOR)32"/>
      <sheetName val="MeKong_-_Penetration31"/>
      <sheetName val="Dist__Perform_-_Ctns_sales_in31"/>
      <sheetName val="Dist__Perform_-_Value_sales_i31"/>
      <sheetName val="Dist__Perform_-_Value_sales_O31"/>
      <sheetName val="Head_Count31"/>
      <sheetName val="Sales_Result_For_Month31"/>
      <sheetName val="DS_CHU_Phuc31"/>
      <sheetName val="DS_THI_AT31"/>
      <sheetName val="Bien_Ban31"/>
      <sheetName val="dongia_(2)31"/>
      <sheetName val="Leave_Statistic_Report31"/>
      <sheetName val="ESTI_30"/>
      <sheetName val="FW_Sum30"/>
      <sheetName val="Bhyt_t129"/>
      <sheetName val="DAMNEN_KHONG_HC29"/>
      <sheetName val="DAM_NEN_HC29"/>
      <sheetName val="Detailed_Reporting29"/>
      <sheetName val="CT_Thang_Mo29"/>
      <sheetName val="CT__PL29"/>
      <sheetName val="BC_Ton_Kho_New29"/>
      <sheetName val="BC_Cua_GSBH_New29"/>
      <sheetName val="DS_CHU_Ph_x005f_x0001__x005f_x0000_29"/>
      <sheetName val="DS_CHU_Ph_x005f_x0001__29"/>
      <sheetName val="DS_CHU_Ph_x005f_x0001_29"/>
      <sheetName val="OPERATING_HEAD29"/>
      <sheetName val="DS_CHU_Ph_x005f_x0001_?29"/>
      <sheetName val="DS_CHU_Ph_x005f_x005f_x005f_x0001__x005f_x005f_29"/>
      <sheetName val="DS_CHU_Ph_x005f_x005f_x005f_x0001__29"/>
      <sheetName val="DS_CHU_Ph_x005f_x005f_x005f_x0001_29"/>
      <sheetName val="DU_LIEU26"/>
      <sheetName val="Nluc_KTFA(Khong_Có_KPY)26"/>
      <sheetName val="Năng_lưc_-2010-2S26"/>
      <sheetName val="Năng_lực_CĐ_PHUN_BI-09_26"/>
      <sheetName val="Calendar_Reminder26"/>
      <sheetName val="PB_THEO_HUYỆN_201025"/>
      <sheetName val="NGOÀI_TINH_201025"/>
      <sheetName val="ocean_voyage23"/>
      <sheetName val="SRP_FH25"/>
      <sheetName val="DS_CHU_Ph_x005f_x005f_x005f_x005f_x005f_x005f_x24"/>
      <sheetName val="V2-14Jan12-2012_process_cost23"/>
      <sheetName val="参考_人員調査表23"/>
      <sheetName val="quy_luong23"/>
      <sheetName val="Danh_sách23"/>
      <sheetName val="tính_hệ_số23"/>
      <sheetName val="CHUONG_TRINH23"/>
      <sheetName val="Apr'10-Daily_Sales23"/>
      <sheetName val="May'10-Daily_Sales23"/>
      <sheetName val="Jun'10-Daily_Sales23"/>
      <sheetName val="Jul'10-Daily_Sales23"/>
      <sheetName val="Aug'10-Daily_Sales23"/>
      <sheetName val="Sep'10-Daily_Sales23"/>
      <sheetName val="Oct'10-Daily_Sales23"/>
      <sheetName val="Nov'10-Daily_Sales23"/>
      <sheetName val="Dec'10-Daily_Sales23"/>
      <sheetName val="Jan'11-Daily_Sales23"/>
      <sheetName val="Feb'11-Daily_Sales23"/>
      <sheetName val="Mar'11-Daily_Sales23"/>
      <sheetName val="Apr'11-Daily_Sales23"/>
      <sheetName val="May'11-Daily_Sales23"/>
      <sheetName val="Jun'11-Daily_Sales23"/>
      <sheetName val="Jul'11-Daily_Sales23"/>
      <sheetName val="Aug'11-Daily_Sales23"/>
      <sheetName val="Sep'11-Daily_Sales23"/>
      <sheetName val="Oct'11-Daily_Sales23"/>
      <sheetName val="Nov'11-Daily_Sales23"/>
      <sheetName val="Dec'11-Daily_Sales23"/>
      <sheetName val="Chiet_tinh_dz2223"/>
      <sheetName val="Thuc_thanh23"/>
      <sheetName val="T_Tinh23"/>
      <sheetName val="DS_CHU_Ph_x005f_x005f_x005f_x0001_?25"/>
      <sheetName val="2017Sale_Jul_(2)23"/>
      <sheetName val="HEAD_LAMP_BRANDING23"/>
      <sheetName val="CHITIET_VL-NC-TT_-1p23"/>
      <sheetName val="SA1_-_Process_information23"/>
      <sheetName val="IA_-_Audit_report_front_page23"/>
      <sheetName val="IA_-_Audit_summary_report23"/>
      <sheetName val="IA_-_Front_page_planning23"/>
      <sheetName val="RR_-_Front_page_follow_up23"/>
      <sheetName val="IA_Follow_up_-_Audit_summary_23"/>
      <sheetName val="IA_-_Follow_up_-_Front_page23"/>
      <sheetName val="IA_-_Planning23"/>
      <sheetName val="IA_-_SF02_(1)23"/>
      <sheetName val="IA_-_Surveillance_plan23"/>
      <sheetName val="RR_-_Front_page_audit_report23"/>
      <sheetName val="RR_-_Front_page_planning23"/>
      <sheetName val="RR_-_Readiness_review_finding23"/>
      <sheetName val="SA1_-_Audit_report_front_page23"/>
      <sheetName val="SA1_-_Audit_summary_report23"/>
      <sheetName val="SA1_-_Follow_up_-_Audit_summa23"/>
      <sheetName val="SA1_-_Planning23"/>
      <sheetName val="SSA2_-_Follow_up_-_Front_page23"/>
      <sheetName val="vanchuyen_TC23"/>
      <sheetName val="bang_tien_luong23"/>
      <sheetName val="DS_phuong_tien23"/>
      <sheetName val="P_I20"/>
      <sheetName val="3_４Ｒ損益23"/>
      <sheetName val="Summary_case_type16"/>
      <sheetName val="EIRR&gt;_220"/>
      <sheetName val="KHÔNG_XÓA16"/>
      <sheetName val="Quotation_Form_70516"/>
      <sheetName val="Huong_dan16"/>
      <sheetName val="Chiet_tinh_dz3516"/>
      <sheetName val="Product_hierachy-old16"/>
      <sheetName val="truc_tiep16"/>
      <sheetName val="DS_CHU_Ph_x005f_x0001__x016"/>
      <sheetName val="DS_CHU_Ph_x005f_x005f_x0016"/>
      <sheetName val="DS_CHU_Ph_x005f_x005f_x005f_x0001__x016"/>
      <sheetName val="DS_CHU_Ph_x005f_x005f_x005f_x005f_x0016"/>
      <sheetName val="AOP_2013_26_0716"/>
      <sheetName val="DANH_MUC_SP16"/>
      <sheetName val="Course_requirement16"/>
      <sheetName val="Huong_dan_chung16"/>
      <sheetName val="Note_VAS_Q3_11-Q3_1216"/>
      <sheetName val="Summary_16"/>
      <sheetName val="Chi_tiet16"/>
      <sheetName val="bangluong5_216"/>
      <sheetName val="Xeo_116"/>
      <sheetName val="DANH_BẠ16"/>
      <sheetName val="TONG_HOP16"/>
      <sheetName val="CaQ5_gd216"/>
      <sheetName val="Duong_PhuHuu16"/>
      <sheetName val="Vh_HTLO_P1416"/>
      <sheetName val="600!25D_NT16"/>
      <sheetName val="600!29D_NT16"/>
      <sheetName val="600!30D_NT16"/>
      <sheetName val="VT_A_cap-THI_CONG16"/>
      <sheetName val="DANH_SACH_VAT_TU_THU_HOI16"/>
      <sheetName val="TONG_HT16"/>
      <sheetName val="Nganh_nghe16"/>
      <sheetName val="CHITIET_VL-NC-TT-3p16"/>
      <sheetName val="Dgia_vat_tu16"/>
      <sheetName val="Don_gia_III16"/>
      <sheetName val="CHITIET_VL-NC16"/>
      <sheetName val="DON_GIA16"/>
      <sheetName val="Thong_tin_loai_tu16"/>
      <sheetName val="Field_type16"/>
      <sheetName val="KWWH_LAST_UPDATE_7_11_0815"/>
      <sheetName val="Chỉ_tiêu_bán_lẻ_tăng_thị_phần15"/>
      <sheetName val="DS_nhan_vien15"/>
      <sheetName val="List_price15"/>
      <sheetName val="Danh_sach_Broker15"/>
      <sheetName val="Tien_do_ky_thoa_thuan15"/>
      <sheetName val="Mã_khách15"/>
      <sheetName val="16_Note15"/>
      <sheetName val="SP_Plan_and_Attn_JAN15"/>
      <sheetName val="BAO_CAO_THANG_CUA_SP15"/>
      <sheetName val="Bang_chiet_tinh_TBA15"/>
      <sheetName val="PL_Dec1215"/>
      <sheetName val="Baseline_with_Specs_-_Portugu15"/>
      <sheetName val="SKU_TS15"/>
      <sheetName val="Tồn_cuối_T615"/>
      <sheetName val="Nhận_T715"/>
      <sheetName val="Tổng_hợp_bán_tháng_715"/>
      <sheetName val="Tổng_hợp_bán_sỉ_T715"/>
      <sheetName val="GS_bán_T715"/>
      <sheetName val="Xuất_nội_bộ_15"/>
      <sheetName val="Nhận_nội_bộ15"/>
      <sheetName val="Tồn_cuối_T7_15"/>
      <sheetName val="TỔNG_HỢP15"/>
      <sheetName val="Thị_phần_Head_201715"/>
      <sheetName val="DỮ_LIỆU_ẨN15"/>
      <sheetName val="Co_cau15"/>
      <sheetName val="Database_Spreadsheet14"/>
      <sheetName val="Tồn_cuối__514"/>
      <sheetName val="Nhận_T614"/>
      <sheetName val="Tổng_hợp_bán_T614"/>
      <sheetName val="Tổng_hợp_bán_sỉ_T614"/>
      <sheetName val="REF_1114"/>
      <sheetName val="DS_CHU_Ph_x0014"/>
      <sheetName val="第34回_順位集計用9"/>
      <sheetName val="TT_DZ359"/>
      <sheetName val="gia_vt,nc,may9"/>
      <sheetName val="Electrical_Breakdown9"/>
      <sheetName val="Vat_tu_XD9"/>
      <sheetName val="Packing_qty9"/>
      <sheetName val="TC_in9"/>
      <sheetName val="CC_T5_2018_9"/>
      <sheetName val="TC_T5_20189"/>
      <sheetName val="Pivot_TC9"/>
      <sheetName val="Pivot_TC03_189"/>
      <sheetName val="In_TC029"/>
      <sheetName val="DS_combo_gối_SN_T059"/>
      <sheetName val="DS_bình_nước_SN_T059"/>
      <sheetName val="Sinh_nhật_T02_tiền9"/>
      <sheetName val="DS_tăng_ca,_chấm_cơm_T2,_CN9"/>
      <sheetName val="DS_tăng_ca,_chấm_cơm_T5,_CN9"/>
      <sheetName val="Pivot_TC_(in)9"/>
      <sheetName val="TC_T2_2018_TL9"/>
      <sheetName val="TL_Pivot_TC02_189"/>
      <sheetName val="TC_T1_2018_TL9"/>
      <sheetName val="TL_Pivot_TC01_189"/>
      <sheetName val="DS_nhận_tiền_thưởng_tập_thể9"/>
      <sheetName val="DS_nhân_quà_và_tiền_SN__T03_189"/>
      <sheetName val="DS_thâm_niên_T39"/>
      <sheetName val="CC_CTV3_20179"/>
      <sheetName val="Detail_Acc_335-20119"/>
      <sheetName val="Yield_Sx9"/>
      <sheetName val="DON_GIA_CAN_THO9"/>
      <sheetName val="TH_XL9"/>
      <sheetName val="TONGKE3p_9"/>
      <sheetName val="t-h_HA_THE9"/>
      <sheetName val="KPVC-BD_9"/>
      <sheetName val="TH_XUẤT9"/>
      <sheetName val="TM_CDKT-VCSH_(10)9"/>
      <sheetName val="20__DM_Trường9"/>
      <sheetName val="NGUON_DU_LIEU9"/>
      <sheetName val="Data_Reference9"/>
      <sheetName val="Tien_mat_moi9"/>
      <sheetName val="Lenh_chuyen_tien9"/>
      <sheetName val="Tam_ung9"/>
      <sheetName val="APP_TINMOI_06_20199"/>
      <sheetName val="DS_vắt_24H9"/>
      <sheetName val="TNBS_06_2019_KD_24h9"/>
      <sheetName val="Thu_nhập_toàn_CTY_9"/>
      <sheetName val="Lenh_CK9"/>
      <sheetName val="TN_bo_sung9"/>
      <sheetName val="Cham_cong9"/>
      <sheetName val="Thêm_giờ_9"/>
      <sheetName val="Tru_tien_nghi_mat9"/>
      <sheetName val="DS_tru_bao_lanh9"/>
      <sheetName val="gio_tang_ca9"/>
      <sheetName val="6_Ds_CTV9"/>
      <sheetName val="02-05년_판매9"/>
      <sheetName val="Direct_method9"/>
      <sheetName val="TK_HOACH_TOAN9"/>
      <sheetName val="Payroll_PRDCV9"/>
      <sheetName val="CT_Thang__x005f_x0005_o2"/>
      <sheetName val="List_of_User_&amp;_SNS_account"/>
      <sheetName val="MTO_REV_2(ARMOR)31"/>
      <sheetName val="MeKong_-_Penetration30"/>
      <sheetName val="Dist__Perform_-_Ctns_sales_in30"/>
      <sheetName val="Dist__Perform_-_Value_sales_i30"/>
      <sheetName val="Dist__Perform_-_Value_sales_O30"/>
      <sheetName val="Head_Count30"/>
      <sheetName val="Sales_Result_For_Month30"/>
      <sheetName val="DS_CHU_Phuc30"/>
      <sheetName val="DS_THI_AT30"/>
      <sheetName val="Bien_Ban30"/>
      <sheetName val="dongia_(2)30"/>
      <sheetName val="Leave_Statistic_Report30"/>
      <sheetName val="ESTI_29"/>
      <sheetName val="FW_Sum29"/>
      <sheetName val="Bhyt_t128"/>
      <sheetName val="DAMNEN_KHONG_HC28"/>
      <sheetName val="DAM_NEN_HC28"/>
      <sheetName val="Detailed_Reporting28"/>
      <sheetName val="CT_Thang_Mo28"/>
      <sheetName val="CT__PL28"/>
      <sheetName val="BC_Ton_Kho_New28"/>
      <sheetName val="BC_Cua_GSBH_New28"/>
      <sheetName val="DS_CHU_Ph_x005f_x0001__x005f_x0000_28"/>
      <sheetName val="DS_CHU_Ph_x005f_x0001__28"/>
      <sheetName val="DS_CHU_Ph_x005f_x0001_28"/>
      <sheetName val="OPERATING_HEAD28"/>
      <sheetName val="DS_CHU_Ph_x005f_x0001_?28"/>
      <sheetName val="DS_CHU_Ph_x005f_x005f_x005f_x0001__x005f_x005f_28"/>
      <sheetName val="DS_CHU_Ph_x005f_x005f_x005f_x0001__28"/>
      <sheetName val="DS_CHU_Ph_x005f_x005f_x005f_x0001_28"/>
      <sheetName val="DU_LIEU25"/>
      <sheetName val="Nluc_KTFA(Khong_Có_KPY)25"/>
      <sheetName val="Năng_lưc_-2010-2S25"/>
      <sheetName val="Năng_lực_CĐ_PHUN_BI-09_25"/>
      <sheetName val="Calendar_Reminder25"/>
      <sheetName val="PB_THEO_HUYỆN_201024"/>
      <sheetName val="NGOÀI_TINH_201024"/>
      <sheetName val="ocean_voyage22"/>
      <sheetName val="SRP_FH24"/>
      <sheetName val="DS_CHU_Ph_x005f_x005f_x005f_x005f_x005f_x005f_x23"/>
      <sheetName val="V2-14Jan12-2012_process_cost22"/>
      <sheetName val="参考_人員調査表22"/>
      <sheetName val="quy_luong22"/>
      <sheetName val="Danh_sách22"/>
      <sheetName val="tính_hệ_số22"/>
      <sheetName val="CHUONG_TRINH22"/>
      <sheetName val="Apr'10-Daily_Sales22"/>
      <sheetName val="May'10-Daily_Sales22"/>
      <sheetName val="Jun'10-Daily_Sales22"/>
      <sheetName val="Jul'10-Daily_Sales22"/>
      <sheetName val="Aug'10-Daily_Sales22"/>
      <sheetName val="Sep'10-Daily_Sales22"/>
      <sheetName val="Oct'10-Daily_Sales22"/>
      <sheetName val="Nov'10-Daily_Sales22"/>
      <sheetName val="Dec'10-Daily_Sales22"/>
      <sheetName val="Jan'11-Daily_Sales22"/>
      <sheetName val="Feb'11-Daily_Sales22"/>
      <sheetName val="Mar'11-Daily_Sales22"/>
      <sheetName val="Apr'11-Daily_Sales22"/>
      <sheetName val="May'11-Daily_Sales22"/>
      <sheetName val="Jun'11-Daily_Sales22"/>
      <sheetName val="Jul'11-Daily_Sales22"/>
      <sheetName val="Aug'11-Daily_Sales22"/>
      <sheetName val="Sep'11-Daily_Sales22"/>
      <sheetName val="Oct'11-Daily_Sales22"/>
      <sheetName val="Nov'11-Daily_Sales22"/>
      <sheetName val="Dec'11-Daily_Sales22"/>
      <sheetName val="Chiet_tinh_dz2222"/>
      <sheetName val="Thuc_thanh22"/>
      <sheetName val="T_Tinh22"/>
      <sheetName val="DS_CHU_Ph_x005f_x005f_x005f_x0001_?24"/>
      <sheetName val="2017Sale_Jul_(2)22"/>
      <sheetName val="HEAD_LAMP_BRANDING22"/>
      <sheetName val="CHITIET_VL-NC-TT_-1p22"/>
      <sheetName val="SA1_-_Process_information22"/>
      <sheetName val="IA_-_Audit_report_front_page22"/>
      <sheetName val="IA_-_Audit_summary_report22"/>
      <sheetName val="IA_-_Front_page_planning22"/>
      <sheetName val="RR_-_Front_page_follow_up22"/>
      <sheetName val="IA_Follow_up_-_Audit_summary_22"/>
      <sheetName val="IA_-_Follow_up_-_Front_page22"/>
      <sheetName val="IA_-_Planning22"/>
      <sheetName val="IA_-_SF02_(1)22"/>
      <sheetName val="IA_-_Surveillance_plan22"/>
      <sheetName val="RR_-_Front_page_audit_report22"/>
      <sheetName val="RR_-_Front_page_planning22"/>
      <sheetName val="RR_-_Readiness_review_finding22"/>
      <sheetName val="SA1_-_Audit_report_front_page22"/>
      <sheetName val="SA1_-_Audit_summary_report22"/>
      <sheetName val="SA1_-_Follow_up_-_Audit_summa22"/>
      <sheetName val="SA1_-_Planning22"/>
      <sheetName val="SSA2_-_Follow_up_-_Front_page22"/>
      <sheetName val="vanchuyen_TC22"/>
      <sheetName val="bang_tien_luong22"/>
      <sheetName val="DS_phuong_tien22"/>
      <sheetName val="P_I19"/>
      <sheetName val="3_４Ｒ損益22"/>
      <sheetName val="Summary_case_type15"/>
      <sheetName val="EIRR&gt;_219"/>
      <sheetName val="KHÔNG_XÓA15"/>
      <sheetName val="Quotation_Form_70515"/>
      <sheetName val="Huong_dan15"/>
      <sheetName val="Chiet_tinh_dz3515"/>
      <sheetName val="Product_hierachy-old15"/>
      <sheetName val="truc_tiep15"/>
      <sheetName val="DS_CHU_Ph_x005f_x0001__x015"/>
      <sheetName val="DS_CHU_Ph_x005f_x005f_x0015"/>
      <sheetName val="DS_CHU_Ph_x005f_x005f_x005f_x0001__x015"/>
      <sheetName val="DS_CHU_Ph_x005f_x005f_x005f_x005f_x0015"/>
      <sheetName val="AOP_2013_26_0715"/>
      <sheetName val="DANH_MUC_SP15"/>
      <sheetName val="Course_requirement15"/>
      <sheetName val="Huong_dan_chung15"/>
      <sheetName val="Note_VAS_Q3_11-Q3_1215"/>
      <sheetName val="Summary_15"/>
      <sheetName val="Chi_tiet15"/>
      <sheetName val="bangluong5_215"/>
      <sheetName val="Xeo_115"/>
      <sheetName val="DANH_BẠ15"/>
      <sheetName val="TONG_HOP15"/>
      <sheetName val="CaQ5_gd215"/>
      <sheetName val="Duong_PhuHuu15"/>
      <sheetName val="Vh_HTLO_P1415"/>
      <sheetName val="600!25D_NT15"/>
      <sheetName val="600!29D_NT15"/>
      <sheetName val="600!30D_NT15"/>
      <sheetName val="VT_A_cap-THI_CONG15"/>
      <sheetName val="DANH_SACH_VAT_TU_THU_HOI15"/>
      <sheetName val="TONG_HT15"/>
      <sheetName val="Nganh_nghe15"/>
      <sheetName val="CHITIET_VL-NC-TT-3p15"/>
      <sheetName val="Dgia_vat_tu15"/>
      <sheetName val="Don_gia_III15"/>
      <sheetName val="CHITIET_VL-NC15"/>
      <sheetName val="DON_GIA15"/>
      <sheetName val="Thong_tin_loai_tu15"/>
      <sheetName val="Field_type15"/>
      <sheetName val="KWWH_LAST_UPDATE_7_11_0814"/>
      <sheetName val="Chỉ_tiêu_bán_lẻ_tăng_thị_phần14"/>
      <sheetName val="DS_nhan_vien14"/>
      <sheetName val="List_price14"/>
      <sheetName val="Danh_sach_Broker14"/>
      <sheetName val="Tien_do_ky_thoa_thuan14"/>
      <sheetName val="Mã_khách14"/>
      <sheetName val="16_Note14"/>
      <sheetName val="SP_Plan_and_Attn_JAN14"/>
      <sheetName val="BAO_CAO_THANG_CUA_SP14"/>
      <sheetName val="Bang_chiet_tinh_TBA14"/>
      <sheetName val="PL_Dec1214"/>
      <sheetName val="Baseline_with_Specs_-_Portugu14"/>
      <sheetName val="SKU_TS14"/>
      <sheetName val="Tồn_cuối_T614"/>
      <sheetName val="Nhận_T714"/>
      <sheetName val="Tổng_hợp_bán_tháng_714"/>
      <sheetName val="Tổng_hợp_bán_sỉ_T714"/>
      <sheetName val="GS_bán_T714"/>
      <sheetName val="Xuất_nội_bộ_14"/>
      <sheetName val="Nhận_nội_bộ14"/>
      <sheetName val="Tồn_cuối_T7_14"/>
      <sheetName val="TỔNG_HỢP14"/>
      <sheetName val="Thị_phần_Head_201714"/>
      <sheetName val="DỮ_LIỆU_ẨN14"/>
      <sheetName val="Co_cau14"/>
      <sheetName val="Database_Spreadsheet13"/>
      <sheetName val="Tồn_cuối__513"/>
      <sheetName val="Nhận_T613"/>
      <sheetName val="Tổng_hợp_bán_T613"/>
      <sheetName val="Tổng_hợp_bán_sỉ_T613"/>
      <sheetName val="REF_1113"/>
      <sheetName val="DS_CHU_Ph_x0013"/>
      <sheetName val="第34回_順位集計用8"/>
      <sheetName val="TT_DZ358"/>
      <sheetName val="gia_vt,nc,may8"/>
      <sheetName val="Electrical_Breakdown8"/>
      <sheetName val="Vat_tu_XD8"/>
      <sheetName val="Packing_qty8"/>
      <sheetName val="TC_in8"/>
      <sheetName val="CC_T5_2018_8"/>
      <sheetName val="TC_T5_20188"/>
      <sheetName val="Pivot_TC8"/>
      <sheetName val="Pivot_TC03_188"/>
      <sheetName val="In_TC028"/>
      <sheetName val="DS_combo_gối_SN_T058"/>
      <sheetName val="DS_bình_nước_SN_T058"/>
      <sheetName val="Sinh_nhật_T02_tiền8"/>
      <sheetName val="DS_tăng_ca,_chấm_cơm_T2,_CN8"/>
      <sheetName val="DS_tăng_ca,_chấm_cơm_T5,_CN8"/>
      <sheetName val="Pivot_TC_(in)8"/>
      <sheetName val="TC_T2_2018_TL8"/>
      <sheetName val="TL_Pivot_TC02_188"/>
      <sheetName val="TC_T1_2018_TL8"/>
      <sheetName val="TL_Pivot_TC01_188"/>
      <sheetName val="DS_nhận_tiền_thưởng_tập_thể8"/>
      <sheetName val="DS_nhân_quà_và_tiền_SN__T03_188"/>
      <sheetName val="DS_thâm_niên_T38"/>
      <sheetName val="CC_CTV3_20178"/>
      <sheetName val="Detail_Acc_335-20118"/>
      <sheetName val="Yield_Sx8"/>
      <sheetName val="DON_GIA_CAN_THO8"/>
      <sheetName val="TH_XL8"/>
      <sheetName val="TONGKE3p_8"/>
      <sheetName val="t-h_HA_THE8"/>
      <sheetName val="KPVC-BD_8"/>
      <sheetName val="TH_XUẤT8"/>
      <sheetName val="TM_CDKT-VCSH_(10)8"/>
      <sheetName val="20__DM_Trường8"/>
      <sheetName val="NGUON_DU_LIEU8"/>
      <sheetName val="Data_Reference8"/>
      <sheetName val="Tien_mat_moi8"/>
      <sheetName val="Lenh_chuyen_tien8"/>
      <sheetName val="Tam_ung8"/>
      <sheetName val="APP_TINMOI_06_20198"/>
      <sheetName val="DS_vắt_24H8"/>
      <sheetName val="TNBS_06_2019_KD_24h8"/>
      <sheetName val="Thu_nhập_toàn_CTY_8"/>
      <sheetName val="Lenh_CK8"/>
      <sheetName val="TN_bo_sung8"/>
      <sheetName val="Cham_cong8"/>
      <sheetName val="Thêm_giờ_8"/>
      <sheetName val="Tru_tien_nghi_mat8"/>
      <sheetName val="DS_tru_bao_lanh8"/>
      <sheetName val="gio_tang_ca8"/>
      <sheetName val="6_Ds_CTV8"/>
      <sheetName val="02-05년_판매8"/>
      <sheetName val="Direct_method8"/>
      <sheetName val="TK_HOACH_TOAN8"/>
      <sheetName val="Payroll_PRDCV8"/>
      <sheetName val="???????"/>
      <sheetName val="Signature"/>
      <sheetName val="TONG HOP VL-NC"/>
      <sheetName val="TH VL, NC, DDHT Thanhphuoc"/>
      <sheetName val="VCV-BE-TONG"/>
      <sheetName val="DAILYPACE"/>
      <sheetName val="Tong HVN"/>
      <sheetName val="REJECT3"/>
      <sheetName val="試作DPロット日程"/>
      <sheetName val="THPDMoi  (2)"/>
      <sheetName val="phuluc1"/>
      <sheetName val="TONG HOP VL-NC TT"/>
      <sheetName val="KAIZEN JUL '10"/>
      <sheetName val="PL2003"/>
      <sheetName val="Sum2000"/>
      <sheetName val="LABEL"/>
      <sheetName val="bảng giá cbo"/>
      <sheetName val="Bad Debt Slide"/>
      <sheetName val="FA-LISTING"/>
      <sheetName val="日付ﾃｰﾌﾞﾙ"/>
      <sheetName val="負荷15XX"/>
      <sheetName val="App"/>
      <sheetName val="手順"/>
      <sheetName val="CF"/>
      <sheetName val="F1.2"/>
      <sheetName val="1.0 Assumptions"/>
      <sheetName val="2.0 Financial Summary"/>
      <sheetName val="Graph 1"/>
      <sheetName val="損益分岐点"/>
      <sheetName val="KVBVMC (NO.4) "/>
      <sheetName val="YSS31"/>
      <sheetName val="変化点０"/>
      <sheetName val="MOTO"/>
      <sheetName val="Full mã"/>
      <sheetName val="Năng_lực_CĐ_PHUN_BI-0;_2"/>
      <sheetName val="SCB 1 - Current"/>
      <sheetName val="SCB 2 - Current"/>
      <sheetName val="BK04"/>
      <sheetName val="生產計畫"/>
      <sheetName val="CHITIET VL-NCHT1 (2)"/>
      <sheetName val="DS_CHU_Ph?5"/>
      <sheetName val="DS_CHU_Ph_x01"/>
      <sheetName val="S_Note"/>
      <sheetName val="C_WTB"/>
      <sheetName val="C_A5"/>
      <sheetName val="C_Subsidiaries"/>
      <sheetName val="C_FS"/>
      <sheetName val="S_WTB"/>
      <sheetName val="S_FA"/>
      <sheetName val="C_Interco"/>
      <sheetName val="FS_by_entity"/>
      <sheetName val="C_FA"/>
      <sheetName val="MTO_REV_0"/>
      <sheetName val="0_Data_new2"/>
      <sheetName val="Danh_mục_khối"/>
      <sheetName val="Danh_mục_đơn_vị_-phòng_chức_năn"/>
      <sheetName val="Cách_điền_thông_tin_mức"/>
      <sheetName val="Điều_chỉnh"/>
      <sheetName val="Bang_2B"/>
      <sheetName val="MA_PB,"/>
      <sheetName val="C4(copy_data_DMS)_NhaThuoc"/>
      <sheetName val="C4(copy_data_DMS)_YTe"/>
      <sheetName val="How_to_check"/>
      <sheetName val="Tong_ket"/>
      <sheetName val="B1-DSR-OM-TL-NDSS_"/>
      <sheetName val="C1-Cap_2"/>
      <sheetName val="C2-_SiRural"/>
      <sheetName val="C3(copy_invoice)"/>
      <sheetName val="C4(copy_data_DMS)"/>
      <sheetName val="P_A_WIP"/>
      <sheetName val="Mask_New"/>
      <sheetName val="Color_note"/>
      <sheetName val="T_Tin_NB"/>
      <sheetName val="Bang_ke_ban_le"/>
      <sheetName val="5_CPXL"/>
      <sheetName val="CT_-THVLNC"/>
      <sheetName val="Currency_Rate"/>
      <sheetName val="DG_66"/>
      <sheetName val="_x0000__x0000__x0000__x0000__x0"/>
      <sheetName val="Dthu"/>
      <sheetName val="Template &quot;TĂNG TỐC VỀ ĐÍCH&quot;"/>
      <sheetName val="LIST THÁNG"/>
      <sheetName val="TREND"/>
      <sheetName val="TB0907"/>
      <sheetName val="TB1106"/>
      <sheetName val="TB1207"/>
      <sheetName val="RefTable"/>
      <sheetName val="Pnl-10"/>
      <sheetName val="20"/>
      <sheetName val="30"/>
      <sheetName val="Accure"/>
      <sheetName val="__x0000_̛Ⲑʡᾏ"/>
      <sheetName val="_㺎$屈␻_x0000__x0000_"/>
      <sheetName val="_"/>
      <sheetName val="_㺎$屈␻"/>
      <sheetName val="ADD_Check trả lãi"/>
      <sheetName val="Sổ Phụ"/>
      <sheetName val="地区97X"/>
      <sheetName val="TB+VC"/>
      <sheetName val="CPBT"/>
      <sheetName val="THQT"/>
      <sheetName val="Nhan cong"/>
      <sheetName val="Vat tu"/>
      <sheetName val="Bang KL"/>
      <sheetName val="DM.ChiPhi"/>
      <sheetName val="Phan tich"/>
      <sheetName val="TH Kinh phi"/>
      <sheetName val="TBVL"/>
      <sheetName val="Input Table"/>
      <sheetName val="NFI the_CN"/>
      <sheetName val="NFI the"/>
      <sheetName val="Doanh so WU"/>
      <sheetName val="NKC"/>
      <sheetName val="ENG 00"/>
      <sheetName val="PL_BUDGET_GPM"/>
      <sheetName val="per dealer_working_files"/>
      <sheetName val="from INFORMATICA"/>
      <sheetName val="Baseline_with_Specs_-_Portugu16"/>
      <sheetName val="SKU_TS16"/>
      <sheetName val="Co_cau16"/>
      <sheetName val="16_Note16"/>
      <sheetName val="PL_Dec1216"/>
      <sheetName val="KWWH_LAST_UPDATE_7_11_0816"/>
      <sheetName val="Huong_dan19"/>
      <sheetName val="Chiet_tinh_dz3519"/>
      <sheetName val="Product_hierachy-old19"/>
      <sheetName val="truc_tiep19"/>
      <sheetName val="DS_CHU_Ph_x005f_x0001__x019"/>
      <sheetName val="DS_CHU_Ph_x005f_x005f_x0019"/>
      <sheetName val="DS_CHU_Ph_x005f_x005f_x005f_x0001__x019"/>
      <sheetName val="DS_CHU_Ph_x005f_x005f_x005f_x005f_x0019"/>
      <sheetName val="Chi_tiet19"/>
      <sheetName val="Baseline_with_Specs_-_Portugu19"/>
      <sheetName val="SKU_TS19"/>
      <sheetName val="AOP_2013_26_0719"/>
      <sheetName val="DANH_MUC_SP19"/>
      <sheetName val="Thong_tin_loai_tu19"/>
      <sheetName val="Co_cau19"/>
      <sheetName val="Note_VAS_Q3_11-Q3_1219"/>
      <sheetName val="Huong_dan_chung19"/>
      <sheetName val="bangluong5_219"/>
      <sheetName val="Summary_19"/>
      <sheetName val="Xeo_119"/>
      <sheetName val="DANH_BẠ19"/>
      <sheetName val="TONG_HOP19"/>
      <sheetName val="CaQ5_gd219"/>
      <sheetName val="Duong_PhuHuu19"/>
      <sheetName val="Vh_HTLO_P1419"/>
      <sheetName val="600!25D_NT19"/>
      <sheetName val="600!29D_NT19"/>
      <sheetName val="600!30D_NT19"/>
      <sheetName val="VT_A_cap-THI_CONG19"/>
      <sheetName val="DANH_SACH_VAT_TU_THU_HOI19"/>
      <sheetName val="TONG_HT19"/>
      <sheetName val="16_Note19"/>
      <sheetName val="PL_Dec1219"/>
      <sheetName val="KWWH_LAST_UPDATE_7_11_0819"/>
      <sheetName val="Huong_dan18"/>
      <sheetName val="Chiet_tinh_dz3518"/>
      <sheetName val="Product_hierachy-old18"/>
      <sheetName val="truc_tiep18"/>
      <sheetName val="DS_CHU_Ph_x005f_x0001__x018"/>
      <sheetName val="DS_CHU_Ph_x005f_x005f_x0018"/>
      <sheetName val="DS_CHU_Ph_x005f_x005f_x005f_x0001__x018"/>
      <sheetName val="DS_CHU_Ph_x005f_x005f_x005f_x005f_x0018"/>
      <sheetName val="Chi_tiet18"/>
      <sheetName val="Baseline_with_Specs_-_Portugu18"/>
      <sheetName val="SKU_TS18"/>
      <sheetName val="AOP_2013_26_0718"/>
      <sheetName val="DANH_MUC_SP18"/>
      <sheetName val="Thong_tin_loai_tu18"/>
      <sheetName val="Co_cau18"/>
      <sheetName val="Note_VAS_Q3_11-Q3_1218"/>
      <sheetName val="Huong_dan_chung18"/>
      <sheetName val="bangluong5_218"/>
      <sheetName val="Summary_18"/>
      <sheetName val="Xeo_118"/>
      <sheetName val="DANH_BẠ18"/>
      <sheetName val="TONG_HOP18"/>
      <sheetName val="CaQ5_gd218"/>
      <sheetName val="Duong_PhuHuu18"/>
      <sheetName val="Vh_HTLO_P1418"/>
      <sheetName val="600!25D_NT18"/>
      <sheetName val="600!29D_NT18"/>
      <sheetName val="600!30D_NT18"/>
      <sheetName val="VT_A_cap-THI_CONG18"/>
      <sheetName val="DANH_SACH_VAT_TU_THU_HOI18"/>
      <sheetName val="TONG_HT18"/>
      <sheetName val="16_Note18"/>
      <sheetName val="PL_Dec1218"/>
      <sheetName val="KWWH_LAST_UPDATE_7_11_0818"/>
      <sheetName val="Huong_dan17"/>
      <sheetName val="Chiet_tinh_dz3517"/>
      <sheetName val="Product_hierachy-old17"/>
      <sheetName val="truc_tiep17"/>
      <sheetName val="DS_CHU_Ph_x005f_x0001__x017"/>
      <sheetName val="DS_CHU_Ph_x005f_x005f_x0017"/>
      <sheetName val="DS_CHU_Ph_x005f_x005f_x005f_x0001__x017"/>
      <sheetName val="DS_CHU_Ph_x005f_x005f_x005f_x005f_x0017"/>
      <sheetName val="Chi_tiet17"/>
      <sheetName val="Baseline_with_Specs_-_Portugu17"/>
      <sheetName val="SKU_TS17"/>
      <sheetName val="AOP_2013_26_0717"/>
      <sheetName val="DANH_MUC_SP17"/>
      <sheetName val="Thong_tin_loai_tu17"/>
      <sheetName val="Co_cau17"/>
      <sheetName val="Note_VAS_Q3_11-Q3_1217"/>
      <sheetName val="Huong_dan_chung17"/>
      <sheetName val="bangluong5_217"/>
      <sheetName val="Summary_17"/>
      <sheetName val="Xeo_117"/>
      <sheetName val="DANH_BẠ17"/>
      <sheetName val="TONG_HOP17"/>
      <sheetName val="CaQ5_gd217"/>
      <sheetName val="Duong_PhuHuu17"/>
      <sheetName val="Vh_HTLO_P1417"/>
      <sheetName val="600!25D_NT17"/>
      <sheetName val="600!29D_NT17"/>
      <sheetName val="600!30D_NT17"/>
      <sheetName val="VT_A_cap-THI_CONG17"/>
      <sheetName val="DANH_SACH_VAT_TU_THU_HOI17"/>
      <sheetName val="TONG_HT17"/>
      <sheetName val="16_Note17"/>
      <sheetName val="PL_Dec1217"/>
      <sheetName val="KWWH_LAST_UPDATE_7_11_0817"/>
      <sheetName val="MTO_REV_2(ARMOR)35"/>
      <sheetName val="MeKong_-_Penetration35"/>
      <sheetName val="Dist__Perform_-_Ctns_sales_in35"/>
      <sheetName val="Dist__Perform_-_Value_sales_i35"/>
      <sheetName val="Dist__Perform_-_Value_sales_O35"/>
      <sheetName val="Head_Count35"/>
      <sheetName val="Sales_Result_For_Month35"/>
      <sheetName val="DS_CHU_Phuc35"/>
      <sheetName val="DS_THI_AT35"/>
      <sheetName val="Bien_Ban35"/>
      <sheetName val="dongia_(2)35"/>
      <sheetName val="ESTI_34"/>
      <sheetName val="DAMNEN_KHONG_HC33"/>
      <sheetName val="DAM_NEN_HC33"/>
      <sheetName val="Detailed_Reporting33"/>
      <sheetName val="CT_Thang_Mo33"/>
      <sheetName val="CT__PL33"/>
      <sheetName val="BC_Ton_Kho_New33"/>
      <sheetName val="BC_Cua_GSBH_New33"/>
      <sheetName val="Leave_Statistic_Report35"/>
      <sheetName val="FW_Sum34"/>
      <sheetName val="Bhyt_t133"/>
      <sheetName val="DS_CHU_Ph_x005f_x0001__x005f_x0000_33"/>
      <sheetName val="DS_CHU_Ph_x005f_x0001__33"/>
      <sheetName val="DS_CHU_Ph_x005f_x0001_33"/>
      <sheetName val="OPERATING_HEAD33"/>
      <sheetName val="DS_CHU_Ph_x005f_x0001_?33"/>
      <sheetName val="DS_CHU_Ph_x005f_x005f_x005f_x0001__x005f_x005f_33"/>
      <sheetName val="DS_CHU_Ph_x005f_x005f_x005f_x0001__33"/>
      <sheetName val="DS_CHU_Ph_x005f_x005f_x005f_x0001_33"/>
      <sheetName val="Calendar_Reminder30"/>
      <sheetName val="DU_LIEU30"/>
      <sheetName val="Nluc_KTFA(Khong_Có_KPY)30"/>
      <sheetName val="Năng_lưc_-2010-2S30"/>
      <sheetName val="Năng_lực_CĐ_PHUN_BI-09_30"/>
      <sheetName val="PB_THEO_HUYỆN_201029"/>
      <sheetName val="NGOÀI_TINH_201029"/>
      <sheetName val="SRP_FH29"/>
      <sheetName val="DS_CHU_Ph_x005f_x005f_x005f_x005f_x005f_x005f_x30"/>
      <sheetName val="V2-14Jan12-2012_process_cost29"/>
      <sheetName val="CHUONG_TRINH29"/>
      <sheetName val="vanchuyen_TC26"/>
      <sheetName val="bang_tien_luong26"/>
      <sheetName val="DS_phuong_tien26"/>
      <sheetName val="Huong_dan26"/>
      <sheetName val="Chiet_tinh_dz3526"/>
      <sheetName val="Product_hierachy-old26"/>
      <sheetName val="truc_tiep26"/>
      <sheetName val="DS_CHU_Ph_x005f_x0001__x026"/>
      <sheetName val="DS_CHU_Ph_x005f_x005f_x0026"/>
      <sheetName val="DS_CHU_Ph_x005f_x005f_x005f_x0001__x026"/>
      <sheetName val="DS_CHU_Ph_x005f_x005f_x005f_x005f_x0026"/>
      <sheetName val="Thuc_thanh29"/>
      <sheetName val="Chi_tiet26"/>
      <sheetName val="Baseline_with_Specs_-_Portugu26"/>
      <sheetName val="SKU_TS26"/>
      <sheetName val="AOP_2013_26_0726"/>
      <sheetName val="DANH_MUC_SP26"/>
      <sheetName val="Thong_tin_loai_tu26"/>
      <sheetName val="quy_luong29"/>
      <sheetName val="Danh_sách29"/>
      <sheetName val="tính_hệ_số29"/>
      <sheetName val="Co_cau26"/>
      <sheetName val="DS_CHU_Ph_x005f_x005f_x005f_x0001_?30"/>
      <sheetName val="Note_VAS_Q3_11-Q3_1226"/>
      <sheetName val="Huong_dan_chung26"/>
      <sheetName val="Chiet_tinh_dz2229"/>
      <sheetName val="bangluong5_226"/>
      <sheetName val="参考_人員調査表29"/>
      <sheetName val="Apr'10-Daily_Sales29"/>
      <sheetName val="May'10-Daily_Sales29"/>
      <sheetName val="Jun'10-Daily_Sales29"/>
      <sheetName val="Jul'10-Daily_Sales29"/>
      <sheetName val="Aug'10-Daily_Sales29"/>
      <sheetName val="Sep'10-Daily_Sales29"/>
      <sheetName val="Oct'10-Daily_Sales29"/>
      <sheetName val="Nov'10-Daily_Sales29"/>
      <sheetName val="Dec'10-Daily_Sales29"/>
      <sheetName val="Jan'11-Daily_Sales29"/>
      <sheetName val="Feb'11-Daily_Sales29"/>
      <sheetName val="Mar'11-Daily_Sales29"/>
      <sheetName val="Apr'11-Daily_Sales29"/>
      <sheetName val="May'11-Daily_Sales29"/>
      <sheetName val="Jun'11-Daily_Sales29"/>
      <sheetName val="Jul'11-Daily_Sales29"/>
      <sheetName val="Aug'11-Daily_Sales29"/>
      <sheetName val="Sep'11-Daily_Sales29"/>
      <sheetName val="Oct'11-Daily_Sales29"/>
      <sheetName val="Nov'11-Daily_Sales29"/>
      <sheetName val="Dec'11-Daily_Sales29"/>
      <sheetName val="ocean_voyage28"/>
      <sheetName val="T_Tinh29"/>
      <sheetName val="HEAD_LAMP_BRANDING28"/>
      <sheetName val="CHITIET_VL-NC-TT_-1p28"/>
      <sheetName val="Summary_26"/>
      <sheetName val="Xeo_126"/>
      <sheetName val="DANH_BẠ26"/>
      <sheetName val="TONG_HOP26"/>
      <sheetName val="CaQ5_gd226"/>
      <sheetName val="Duong_PhuHuu26"/>
      <sheetName val="Vh_HTLO_P1426"/>
      <sheetName val="600!25D_NT26"/>
      <sheetName val="600!29D_NT26"/>
      <sheetName val="600!30D_NT26"/>
      <sheetName val="VT_A_cap-THI_CONG26"/>
      <sheetName val="DANH_SACH_VAT_TU_THU_HOI26"/>
      <sheetName val="TONG_HT26"/>
      <sheetName val="16_Note26"/>
      <sheetName val="PL_Dec1226"/>
      <sheetName val="SA1_-_Process_information28"/>
      <sheetName val="IA_-_Audit_report_front_page28"/>
      <sheetName val="IA_-_Audit_summary_report28"/>
      <sheetName val="IA_-_Front_page_planning28"/>
      <sheetName val="RR_-_Front_page_follow_up28"/>
      <sheetName val="IA_Follow_up_-_Audit_summary_28"/>
      <sheetName val="IA_-_Follow_up_-_Front_page28"/>
      <sheetName val="IA_-_Planning28"/>
      <sheetName val="IA_-_SF02_(1)28"/>
      <sheetName val="IA_-_Surveillance_plan28"/>
      <sheetName val="RR_-_Front_page_audit_report28"/>
      <sheetName val="RR_-_Front_page_planning28"/>
      <sheetName val="RR_-_Readiness_review_finding28"/>
      <sheetName val="SA1_-_Audit_report_front_page28"/>
      <sheetName val="SA1_-_Audit_summary_report28"/>
      <sheetName val="SA1_-_Follow_up_-_Audit_summa28"/>
      <sheetName val="SA1_-_Planning28"/>
      <sheetName val="SSA2_-_Follow_up_-_Front_page28"/>
      <sheetName val="2017Sale_Jul_(2)28"/>
      <sheetName val="P_I26"/>
      <sheetName val="3_４Ｒ損益26"/>
      <sheetName val="KWWH_LAST_UPDATE_7_11_0826"/>
      <sheetName val="MTO_REV_2(ARMOR)33"/>
      <sheetName val="MeKong_-_Penetration33"/>
      <sheetName val="Dist__Perform_-_Ctns_sales_in33"/>
      <sheetName val="Dist__Perform_-_Value_sales_i33"/>
      <sheetName val="Dist__Perform_-_Value_sales_O33"/>
      <sheetName val="Head_Count33"/>
      <sheetName val="Sales_Result_For_Month33"/>
      <sheetName val="DS_CHU_Phuc33"/>
      <sheetName val="DS_THI_AT33"/>
      <sheetName val="Bien_Ban33"/>
      <sheetName val="dongia_(2)33"/>
      <sheetName val="ESTI_32"/>
      <sheetName val="DAMNEN_KHONG_HC31"/>
      <sheetName val="DAM_NEN_HC31"/>
      <sheetName val="Detailed_Reporting31"/>
      <sheetName val="CT_Thang_Mo31"/>
      <sheetName val="CT__PL31"/>
      <sheetName val="BC_Ton_Kho_New31"/>
      <sheetName val="BC_Cua_GSBH_New31"/>
      <sheetName val="Leave_Statistic_Report33"/>
      <sheetName val="FW_Sum32"/>
      <sheetName val="Bhyt_t131"/>
      <sheetName val="DS_CHU_Ph_x005f_x0001__x005f_x0000_31"/>
      <sheetName val="DS_CHU_Ph_x005f_x0001__31"/>
      <sheetName val="DS_CHU_Ph_x005f_x0001_31"/>
      <sheetName val="OPERATING_HEAD31"/>
      <sheetName val="DS_CHU_Ph_x005f_x0001_?31"/>
      <sheetName val="DS_CHU_Ph_x005f_x005f_x005f_x0001__x005f_x005f_31"/>
      <sheetName val="DS_CHU_Ph_x005f_x005f_x005f_x0001__31"/>
      <sheetName val="DS_CHU_Ph_x005f_x005f_x005f_x0001_31"/>
      <sheetName val="Calendar_Reminder28"/>
      <sheetName val="DU_LIEU28"/>
      <sheetName val="Nluc_KTFA(Khong_Có_KPY)28"/>
      <sheetName val="Năng_lưc_-2010-2S28"/>
      <sheetName val="Năng_lực_CĐ_PHUN_BI-09_28"/>
      <sheetName val="PB_THEO_HUYỆN_201027"/>
      <sheetName val="NGOÀI_TINH_201027"/>
      <sheetName val="SRP_FH27"/>
      <sheetName val="DS_CHU_Ph_x005f_x005f_x005f_x005f_x005f_x005f_x28"/>
      <sheetName val="V2-14Jan12-2012_process_cost27"/>
      <sheetName val="CHUONG_TRINH27"/>
      <sheetName val="vanchuyen_TC24"/>
      <sheetName val="bang_tien_luong24"/>
      <sheetName val="DS_phuong_tien24"/>
      <sheetName val="Huong_dan24"/>
      <sheetName val="Chiet_tinh_dz3524"/>
      <sheetName val="Product_hierachy-old24"/>
      <sheetName val="truc_tiep24"/>
      <sheetName val="DS_CHU_Ph_x005f_x0001__x024"/>
      <sheetName val="DS_CHU_Ph_x005f_x005f_x0024"/>
      <sheetName val="DS_CHU_Ph_x005f_x005f_x005f_x0001__x024"/>
      <sheetName val="DS_CHU_Ph_x005f_x005f_x005f_x005f_x0024"/>
      <sheetName val="Thuc_thanh27"/>
      <sheetName val="Chi_tiet24"/>
      <sheetName val="Baseline_with_Specs_-_Portugu24"/>
      <sheetName val="SKU_TS24"/>
      <sheetName val="AOP_2013_26_0724"/>
      <sheetName val="DANH_MUC_SP24"/>
      <sheetName val="Thong_tin_loai_tu24"/>
      <sheetName val="quy_luong27"/>
      <sheetName val="Danh_sách27"/>
      <sheetName val="tính_hệ_số27"/>
      <sheetName val="Co_cau24"/>
      <sheetName val="DS_CHU_Ph_x005f_x005f_x005f_x0001_?28"/>
      <sheetName val="Note_VAS_Q3_11-Q3_1224"/>
      <sheetName val="Huong_dan_chung24"/>
      <sheetName val="Chiet_tinh_dz2227"/>
      <sheetName val="bangluong5_224"/>
      <sheetName val="参考_人員調査表27"/>
      <sheetName val="Apr'10-Daily_Sales27"/>
      <sheetName val="May'10-Daily_Sales27"/>
      <sheetName val="Jun'10-Daily_Sales27"/>
      <sheetName val="Jul'10-Daily_Sales27"/>
      <sheetName val="Aug'10-Daily_Sales27"/>
      <sheetName val="Sep'10-Daily_Sales27"/>
      <sheetName val="Oct'10-Daily_Sales27"/>
      <sheetName val="Nov'10-Daily_Sales27"/>
      <sheetName val="Dec'10-Daily_Sales27"/>
      <sheetName val="Jan'11-Daily_Sales27"/>
      <sheetName val="Feb'11-Daily_Sales27"/>
      <sheetName val="Mar'11-Daily_Sales27"/>
      <sheetName val="Apr'11-Daily_Sales27"/>
      <sheetName val="May'11-Daily_Sales27"/>
      <sheetName val="Jun'11-Daily_Sales27"/>
      <sheetName val="Jul'11-Daily_Sales27"/>
      <sheetName val="Aug'11-Daily_Sales27"/>
      <sheetName val="Sep'11-Daily_Sales27"/>
      <sheetName val="Oct'11-Daily_Sales27"/>
      <sheetName val="Nov'11-Daily_Sales27"/>
      <sheetName val="Dec'11-Daily_Sales27"/>
      <sheetName val="ocean_voyage26"/>
      <sheetName val="T_Tinh27"/>
      <sheetName val="HEAD_LAMP_BRANDING26"/>
      <sheetName val="CHITIET_VL-NC-TT_-1p26"/>
      <sheetName val="Summary_24"/>
      <sheetName val="Xeo_124"/>
      <sheetName val="DANH_BẠ24"/>
      <sheetName val="TONG_HOP24"/>
      <sheetName val="CaQ5_gd224"/>
      <sheetName val="Duong_PhuHuu24"/>
      <sheetName val="Vh_HTLO_P1424"/>
      <sheetName val="600!25D_NT24"/>
      <sheetName val="600!29D_NT24"/>
      <sheetName val="600!30D_NT24"/>
      <sheetName val="VT_A_cap-THI_CONG24"/>
      <sheetName val="DANH_SACH_VAT_TU_THU_HOI24"/>
      <sheetName val="TONG_HT24"/>
      <sheetName val="16_Note24"/>
      <sheetName val="PL_Dec1224"/>
      <sheetName val="SA1_-_Process_information26"/>
      <sheetName val="IA_-_Audit_report_front_page26"/>
      <sheetName val="IA_-_Audit_summary_report26"/>
      <sheetName val="IA_-_Front_page_planning26"/>
      <sheetName val="RR_-_Front_page_follow_up26"/>
      <sheetName val="IA_Follow_up_-_Audit_summary_26"/>
      <sheetName val="IA_-_Follow_up_-_Front_page26"/>
      <sheetName val="IA_-_Planning26"/>
      <sheetName val="IA_-_SF02_(1)26"/>
      <sheetName val="IA_-_Surveillance_plan26"/>
      <sheetName val="RR_-_Front_page_audit_report26"/>
      <sheetName val="RR_-_Front_page_planning26"/>
      <sheetName val="RR_-_Readiness_review_finding26"/>
      <sheetName val="SA1_-_Audit_report_front_page26"/>
      <sheetName val="SA1_-_Audit_summary_report26"/>
      <sheetName val="SA1_-_Follow_up_-_Audit_summa26"/>
      <sheetName val="SA1_-_Planning26"/>
      <sheetName val="SSA2_-_Follow_up_-_Front_page26"/>
      <sheetName val="2017Sale_Jul_(2)26"/>
      <sheetName val="P_I24"/>
      <sheetName val="3_４Ｒ損益24"/>
      <sheetName val="KWWH_LAST_UPDATE_7_11_0824"/>
      <sheetName val="MeKong_-_Penetration32"/>
      <sheetName val="Dist__Perform_-_Ctns_sales_in32"/>
      <sheetName val="Dist__Perform_-_Value_sales_i32"/>
      <sheetName val="Dist__Perform_-_Value_sales_O32"/>
      <sheetName val="Head_Count32"/>
      <sheetName val="Sales_Result_For_Month32"/>
      <sheetName val="DS_CHU_Phuc32"/>
      <sheetName val="DS_THI_AT32"/>
      <sheetName val="Bien_Ban32"/>
      <sheetName val="dongia_(2)32"/>
      <sheetName val="ESTI_31"/>
      <sheetName val="DAMNEN_KHONG_HC30"/>
      <sheetName val="DAM_NEN_HC30"/>
      <sheetName val="Detailed_Reporting30"/>
      <sheetName val="CT_Thang_Mo30"/>
      <sheetName val="CT__PL30"/>
      <sheetName val="BC_Ton_Kho_New30"/>
      <sheetName val="BC_Cua_GSBH_New30"/>
      <sheetName val="Leave_Statistic_Report32"/>
      <sheetName val="FW_Sum31"/>
      <sheetName val="Bhyt_t130"/>
      <sheetName val="DS_CHU_Ph_x005f_x0001__x005f_x0000_30"/>
      <sheetName val="DS_CHU_Ph_x005f_x0001__30"/>
      <sheetName val="DS_CHU_Ph_x005f_x0001_30"/>
      <sheetName val="OPERATING_HEAD30"/>
      <sheetName val="DS_CHU_Ph_x005f_x0001_?30"/>
      <sheetName val="DS_CHU_Ph_x005f_x005f_x005f_x0001__x005f_x005f_30"/>
      <sheetName val="DS_CHU_Ph_x005f_x005f_x005f_x0001__30"/>
      <sheetName val="DS_CHU_Ph_x005f_x005f_x005f_x0001_30"/>
      <sheetName val="Calendar_Reminder27"/>
      <sheetName val="DU_LIEU27"/>
      <sheetName val="Nluc_KTFA(Khong_Có_KPY)27"/>
      <sheetName val="Năng_lưc_-2010-2S27"/>
      <sheetName val="Năng_lực_CĐ_PHUN_BI-09_27"/>
      <sheetName val="PB_THEO_HUYỆN_201026"/>
      <sheetName val="NGOÀI_TINH_201026"/>
      <sheetName val="SRP_FH26"/>
      <sheetName val="DS_CHU_Ph_x005f_x005f_x005f_x005f_x005f_x005f_x27"/>
      <sheetName val="V2-14Jan12-2012_process_cost26"/>
      <sheetName val="CHUONG_TRINH26"/>
      <sheetName val="Huong_dan23"/>
      <sheetName val="Chiet_tinh_dz3523"/>
      <sheetName val="Product_hierachy-old23"/>
      <sheetName val="truc_tiep23"/>
      <sheetName val="DS_CHU_Ph_x005f_x0001__x023"/>
      <sheetName val="DS_CHU_Ph_x005f_x005f_x0023"/>
      <sheetName val="DS_CHU_Ph_x005f_x005f_x005f_x0001__x023"/>
      <sheetName val="DS_CHU_Ph_x005f_x005f_x005f_x005f_x0023"/>
      <sheetName val="Thuc_thanh26"/>
      <sheetName val="Chi_tiet23"/>
      <sheetName val="Baseline_with_Specs_-_Portugu23"/>
      <sheetName val="SKU_TS23"/>
      <sheetName val="AOP_2013_26_0723"/>
      <sheetName val="DANH_MUC_SP23"/>
      <sheetName val="Thong_tin_loai_tu23"/>
      <sheetName val="quy_luong26"/>
      <sheetName val="Danh_sách26"/>
      <sheetName val="tính_hệ_số26"/>
      <sheetName val="Co_cau23"/>
      <sheetName val="DS_CHU_Ph_x005f_x005f_x005f_x0001_?27"/>
      <sheetName val="Note_VAS_Q3_11-Q3_1223"/>
      <sheetName val="Huong_dan_chung23"/>
      <sheetName val="Chiet_tinh_dz2226"/>
      <sheetName val="bangluong5_223"/>
      <sheetName val="参考_人員調査表26"/>
      <sheetName val="Apr'10-Daily_Sales26"/>
      <sheetName val="May'10-Daily_Sales26"/>
      <sheetName val="Jun'10-Daily_Sales26"/>
      <sheetName val="Jul'10-Daily_Sales26"/>
      <sheetName val="Aug'10-Daily_Sales26"/>
      <sheetName val="Sep'10-Daily_Sales26"/>
      <sheetName val="Oct'10-Daily_Sales26"/>
      <sheetName val="Nov'10-Daily_Sales26"/>
      <sheetName val="Dec'10-Daily_Sales26"/>
      <sheetName val="Jan'11-Daily_Sales26"/>
      <sheetName val="Feb'11-Daily_Sales26"/>
      <sheetName val="Mar'11-Daily_Sales26"/>
      <sheetName val="Apr'11-Daily_Sales26"/>
      <sheetName val="May'11-Daily_Sales26"/>
      <sheetName val="Jun'11-Daily_Sales26"/>
      <sheetName val="Jul'11-Daily_Sales26"/>
      <sheetName val="Aug'11-Daily_Sales26"/>
      <sheetName val="Sep'11-Daily_Sales26"/>
      <sheetName val="Oct'11-Daily_Sales26"/>
      <sheetName val="Nov'11-Daily_Sales26"/>
      <sheetName val="Dec'11-Daily_Sales26"/>
      <sheetName val="ocean_voyage25"/>
      <sheetName val="T_Tinh26"/>
      <sheetName val="HEAD_LAMP_BRANDING25"/>
      <sheetName val="CHITIET_VL-NC-TT_-1p25"/>
      <sheetName val="Summary_23"/>
      <sheetName val="Xeo_123"/>
      <sheetName val="DANH_BẠ23"/>
      <sheetName val="TONG_HOP23"/>
      <sheetName val="CaQ5_gd223"/>
      <sheetName val="Duong_PhuHuu23"/>
      <sheetName val="Vh_HTLO_P1423"/>
      <sheetName val="600!25D_NT23"/>
      <sheetName val="600!29D_NT23"/>
      <sheetName val="600!30D_NT23"/>
      <sheetName val="VT_A_cap-THI_CONG23"/>
      <sheetName val="DANH_SACH_VAT_TU_THU_HOI23"/>
      <sheetName val="TONG_HT23"/>
      <sheetName val="16_Note23"/>
      <sheetName val="PL_Dec1223"/>
      <sheetName val="SA1_-_Process_information25"/>
      <sheetName val="IA_-_Audit_report_front_page25"/>
      <sheetName val="IA_-_Audit_summary_report25"/>
      <sheetName val="IA_-_Front_page_planning25"/>
      <sheetName val="RR_-_Front_page_follow_up25"/>
      <sheetName val="IA_Follow_up_-_Audit_summary_25"/>
      <sheetName val="IA_-_Follow_up_-_Front_page25"/>
      <sheetName val="IA_-_Planning25"/>
      <sheetName val="IA_-_SF02_(1)25"/>
      <sheetName val="IA_-_Surveillance_plan25"/>
      <sheetName val="RR_-_Front_page_audit_report25"/>
      <sheetName val="RR_-_Front_page_planning25"/>
      <sheetName val="RR_-_Readiness_review_finding25"/>
      <sheetName val="SA1_-_Audit_report_front_page25"/>
      <sheetName val="SA1_-_Audit_summary_report25"/>
      <sheetName val="SA1_-_Follow_up_-_Audit_summa25"/>
      <sheetName val="SA1_-_Planning25"/>
      <sheetName val="SSA2_-_Follow_up_-_Front_page25"/>
      <sheetName val="2017Sale_Jul_(2)25"/>
      <sheetName val="P_I23"/>
      <sheetName val="KWWH_LAST_UPDATE_7_11_0823"/>
      <sheetName val="DS_CHU_Ph_x005f_x005f_x005f_x005f_x005f_x005f_x26"/>
      <sheetName val="V2-14Jan12-2012_process_cost25"/>
      <sheetName val="CHUONG_TRINH25"/>
      <sheetName val="Huong_dan22"/>
      <sheetName val="Chiet_tinh_dz3522"/>
      <sheetName val="Product_hierachy-old22"/>
      <sheetName val="truc_tiep22"/>
      <sheetName val="DS_CHU_Ph_x005f_x0001__x022"/>
      <sheetName val="DS_CHU_Ph_x005f_x005f_x0022"/>
      <sheetName val="DS_CHU_Ph_x005f_x005f_x005f_x0001__x022"/>
      <sheetName val="DS_CHU_Ph_x005f_x005f_x005f_x005f_x0022"/>
      <sheetName val="Thuc_thanh25"/>
      <sheetName val="Chi_tiet22"/>
      <sheetName val="Baseline_with_Specs_-_Portugu22"/>
      <sheetName val="SKU_TS22"/>
      <sheetName val="AOP_2013_26_0722"/>
      <sheetName val="DANH_MUC_SP22"/>
      <sheetName val="Thong_tin_loai_tu22"/>
      <sheetName val="quy_luong25"/>
      <sheetName val="Danh_sách25"/>
      <sheetName val="tính_hệ_số25"/>
      <sheetName val="Co_cau22"/>
      <sheetName val="DS_CHU_Ph_x005f_x005f_x005f_x0001_?26"/>
      <sheetName val="Note_VAS_Q3_11-Q3_1222"/>
      <sheetName val="Huong_dan_chung22"/>
      <sheetName val="Chiet_tinh_dz2225"/>
      <sheetName val="bangluong5_222"/>
      <sheetName val="参考_人員調査表25"/>
      <sheetName val="Apr'10-Daily_Sales25"/>
      <sheetName val="May'10-Daily_Sales25"/>
      <sheetName val="Jun'10-Daily_Sales25"/>
      <sheetName val="Jul'10-Daily_Sales25"/>
      <sheetName val="Aug'10-Daily_Sales25"/>
      <sheetName val="Sep'10-Daily_Sales25"/>
      <sheetName val="Oct'10-Daily_Sales25"/>
      <sheetName val="Nov'10-Daily_Sales25"/>
      <sheetName val="Dec'10-Daily_Sales25"/>
      <sheetName val="Jan'11-Daily_Sales25"/>
      <sheetName val="Feb'11-Daily_Sales25"/>
      <sheetName val="Mar'11-Daily_Sales25"/>
      <sheetName val="Apr'11-Daily_Sales25"/>
      <sheetName val="May'11-Daily_Sales25"/>
      <sheetName val="Jun'11-Daily_Sales25"/>
      <sheetName val="Jul'11-Daily_Sales25"/>
      <sheetName val="Aug'11-Daily_Sales25"/>
      <sheetName val="Sep'11-Daily_Sales25"/>
      <sheetName val="Oct'11-Daily_Sales25"/>
      <sheetName val="Nov'11-Daily_Sales25"/>
      <sheetName val="Dec'11-Daily_Sales25"/>
      <sheetName val="ocean_voyage24"/>
      <sheetName val="T_Tinh25"/>
      <sheetName val="HEAD_LAMP_BRANDING24"/>
      <sheetName val="CHITIET_VL-NC-TT_-1p24"/>
      <sheetName val="Summary_22"/>
      <sheetName val="Xeo_122"/>
      <sheetName val="DANH_BẠ22"/>
      <sheetName val="TONG_HOP22"/>
      <sheetName val="CaQ5_gd222"/>
      <sheetName val="Duong_PhuHuu22"/>
      <sheetName val="Vh_HTLO_P1422"/>
      <sheetName val="600!25D_NT22"/>
      <sheetName val="600!29D_NT22"/>
      <sheetName val="600!30D_NT22"/>
      <sheetName val="VT_A_cap-THI_CONG22"/>
      <sheetName val="DANH_SACH_VAT_TU_THU_HOI22"/>
      <sheetName val="TONG_HT22"/>
      <sheetName val="16_Note22"/>
      <sheetName val="PL_Dec1222"/>
      <sheetName val="SA1_-_Process_information24"/>
      <sheetName val="IA_-_Audit_report_front_page24"/>
      <sheetName val="IA_-_Audit_summary_report24"/>
      <sheetName val="IA_-_Front_page_planning24"/>
      <sheetName val="RR_-_Front_page_follow_up24"/>
      <sheetName val="IA_Follow_up_-_Audit_summary_24"/>
      <sheetName val="IA_-_Follow_up_-_Front_page24"/>
      <sheetName val="IA_-_Planning24"/>
      <sheetName val="IA_-_SF02_(1)24"/>
      <sheetName val="IA_-_Surveillance_plan24"/>
      <sheetName val="RR_-_Front_page_audit_report24"/>
      <sheetName val="RR_-_Front_page_planning24"/>
      <sheetName val="RR_-_Readiness_review_finding24"/>
      <sheetName val="SA1_-_Audit_report_front_page24"/>
      <sheetName val="SA1_-_Audit_summary_report24"/>
      <sheetName val="SA1_-_Follow_up_-_Audit_summa24"/>
      <sheetName val="SA1_-_Planning24"/>
      <sheetName val="SSA2_-_Follow_up_-_Front_page24"/>
      <sheetName val="2017Sale_Jul_(2)24"/>
      <sheetName val="P_I22"/>
      <sheetName val="KWWH_LAST_UPDATE_7_11_0822"/>
      <sheetName val="DS_CHU_Ph_x005f_x005f_x005f_x005f_x005f_x005f_x25"/>
      <sheetName val="V2-14Jan12-2012_process_cost24"/>
      <sheetName val="CHUONG_TRINH24"/>
      <sheetName val="Huong_dan21"/>
      <sheetName val="Chiet_tinh_dz3521"/>
      <sheetName val="Product_hierachy-old21"/>
      <sheetName val="truc_tiep21"/>
      <sheetName val="DS_CHU_Ph_x005f_x0001__x021"/>
      <sheetName val="DS_CHU_Ph_x005f_x005f_x0021"/>
      <sheetName val="DS_CHU_Ph_x005f_x005f_x005f_x0001__x021"/>
      <sheetName val="DS_CHU_Ph_x005f_x005f_x005f_x005f_x0021"/>
      <sheetName val="Thuc_thanh24"/>
      <sheetName val="Chi_tiet21"/>
      <sheetName val="Baseline_with_Specs_-_Portugu21"/>
      <sheetName val="SKU_TS21"/>
      <sheetName val="AOP_2013_26_0721"/>
      <sheetName val="DANH_MUC_SP21"/>
      <sheetName val="Thong_tin_loai_tu21"/>
      <sheetName val="quy_luong24"/>
      <sheetName val="Danh_sách24"/>
      <sheetName val="tính_hệ_số24"/>
      <sheetName val="Co_cau21"/>
      <sheetName val="Note_VAS_Q3_11-Q3_1221"/>
      <sheetName val="Huong_dan_chung21"/>
      <sheetName val="Chiet_tinh_dz2224"/>
      <sheetName val="bangluong5_221"/>
      <sheetName val="参考_人員調査表24"/>
      <sheetName val="Apr'10-Daily_Sales24"/>
      <sheetName val="May'10-Daily_Sales24"/>
      <sheetName val="Jun'10-Daily_Sales24"/>
      <sheetName val="Jul'10-Daily_Sales24"/>
      <sheetName val="Aug'10-Daily_Sales24"/>
      <sheetName val="Sep'10-Daily_Sales24"/>
      <sheetName val="Oct'10-Daily_Sales24"/>
      <sheetName val="Nov'10-Daily_Sales24"/>
      <sheetName val="Dec'10-Daily_Sales24"/>
      <sheetName val="Jan'11-Daily_Sales24"/>
      <sheetName val="Feb'11-Daily_Sales24"/>
      <sheetName val="Mar'11-Daily_Sales24"/>
      <sheetName val="Apr'11-Daily_Sales24"/>
      <sheetName val="May'11-Daily_Sales24"/>
      <sheetName val="Jun'11-Daily_Sales24"/>
      <sheetName val="Jul'11-Daily_Sales24"/>
      <sheetName val="Aug'11-Daily_Sales24"/>
      <sheetName val="Sep'11-Daily_Sales24"/>
      <sheetName val="Oct'11-Daily_Sales24"/>
      <sheetName val="Nov'11-Daily_Sales24"/>
      <sheetName val="Dec'11-Daily_Sales24"/>
      <sheetName val="T_Tinh24"/>
      <sheetName val="Summary_21"/>
      <sheetName val="Xeo_121"/>
      <sheetName val="DANH_BẠ21"/>
      <sheetName val="TONG_HOP21"/>
      <sheetName val="CaQ5_gd221"/>
      <sheetName val="Duong_PhuHuu21"/>
      <sheetName val="Vh_HTLO_P1421"/>
      <sheetName val="600!25D_NT21"/>
      <sheetName val="600!29D_NT21"/>
      <sheetName val="600!30D_NT21"/>
      <sheetName val="VT_A_cap-THI_CONG21"/>
      <sheetName val="DANH_SACH_VAT_TU_THU_HOI21"/>
      <sheetName val="TONG_HT21"/>
      <sheetName val="16_Note21"/>
      <sheetName val="PL_Dec1221"/>
      <sheetName val="P_I21"/>
      <sheetName val="KWWH_LAST_UPDATE_7_11_0821"/>
      <sheetName val="Huong_dan20"/>
      <sheetName val="Chiet_tinh_dz3520"/>
      <sheetName val="Product_hierachy-old20"/>
      <sheetName val="truc_tiep20"/>
      <sheetName val="DS_CHU_Ph_x005f_x0001__x020"/>
      <sheetName val="DS_CHU_Ph_x005f_x005f_x0020"/>
      <sheetName val="DS_CHU_Ph_x005f_x005f_x005f_x0001__x020"/>
      <sheetName val="DS_CHU_Ph_x005f_x005f_x005f_x005f_x0020"/>
      <sheetName val="Chi_tiet20"/>
      <sheetName val="Baseline_with_Specs_-_Portugu20"/>
      <sheetName val="SKU_TS20"/>
      <sheetName val="AOP_2013_26_0720"/>
      <sheetName val="DANH_MUC_SP20"/>
      <sheetName val="Thong_tin_loai_tu20"/>
      <sheetName val="Co_cau20"/>
      <sheetName val="Note_VAS_Q3_11-Q3_1220"/>
      <sheetName val="Huong_dan_chung20"/>
      <sheetName val="bangluong5_220"/>
      <sheetName val="Summary_20"/>
      <sheetName val="Xeo_120"/>
      <sheetName val="DANH_BẠ20"/>
      <sheetName val="TONG_HOP20"/>
      <sheetName val="CaQ5_gd220"/>
      <sheetName val="Duong_PhuHuu20"/>
      <sheetName val="Vh_HTLO_P1420"/>
      <sheetName val="600!25D_NT20"/>
      <sheetName val="600!29D_NT20"/>
      <sheetName val="600!30D_NT20"/>
      <sheetName val="VT_A_cap-THI_CONG20"/>
      <sheetName val="DANH_SACH_VAT_TU_THU_HOI20"/>
      <sheetName val="TONG_HT20"/>
      <sheetName val="16_Note20"/>
      <sheetName val="PL_Dec1220"/>
      <sheetName val="KWWH_LAST_UPDATE_7_11_0820"/>
      <sheetName val="MTO_REV_2(ARMOR)34"/>
      <sheetName val="MeKong_-_Penetration34"/>
      <sheetName val="Dist__Perform_-_Ctns_sales_in34"/>
      <sheetName val="Dist__Perform_-_Value_sales_i34"/>
      <sheetName val="Dist__Perform_-_Value_sales_O34"/>
      <sheetName val="Head_Count34"/>
      <sheetName val="Sales_Result_For_Month34"/>
      <sheetName val="DS_CHU_Phuc34"/>
      <sheetName val="DS_THI_AT34"/>
      <sheetName val="Bien_Ban34"/>
      <sheetName val="dongia_(2)34"/>
      <sheetName val="ESTI_33"/>
      <sheetName val="DAMNEN_KHONG_HC32"/>
      <sheetName val="DAM_NEN_HC32"/>
      <sheetName val="Detailed_Reporting32"/>
      <sheetName val="CT_Thang_Mo32"/>
      <sheetName val="CT__PL32"/>
      <sheetName val="BC_Ton_Kho_New32"/>
      <sheetName val="BC_Cua_GSBH_New32"/>
      <sheetName val="Leave_Statistic_Report34"/>
      <sheetName val="FW_Sum33"/>
      <sheetName val="Bhyt_t132"/>
      <sheetName val="DS_CHU_Ph_x005f_x0001__x005f_x0000_32"/>
      <sheetName val="DS_CHU_Ph_x005f_x0001__32"/>
      <sheetName val="DS_CHU_Ph_x005f_x0001_32"/>
      <sheetName val="OPERATING_HEAD32"/>
      <sheetName val="DS_CHU_Ph_x005f_x0001_?32"/>
      <sheetName val="DS_CHU_Ph_x005f_x005f_x005f_x0001__x005f_x005f_32"/>
      <sheetName val="DS_CHU_Ph_x005f_x005f_x005f_x0001__32"/>
      <sheetName val="DS_CHU_Ph_x005f_x005f_x005f_x0001_32"/>
      <sheetName val="Calendar_Reminder29"/>
      <sheetName val="DU_LIEU29"/>
      <sheetName val="Nluc_KTFA(Khong_Có_KPY)29"/>
      <sheetName val="Năng_lưc_-2010-2S29"/>
      <sheetName val="Năng_lực_CĐ_PHUN_BI-09_29"/>
      <sheetName val="PB_THEO_HUYỆN_201028"/>
      <sheetName val="NGOÀI_TINH_201028"/>
      <sheetName val="SRP_FH28"/>
      <sheetName val="DS_CHU_Ph_x005f_x005f_x005f_x005f_x005f_x005f_x29"/>
      <sheetName val="V2-14Jan12-2012_process_cost28"/>
      <sheetName val="CHUONG_TRINH28"/>
      <sheetName val="vanchuyen_TC25"/>
      <sheetName val="bang_tien_luong25"/>
      <sheetName val="DS_phuong_tien25"/>
      <sheetName val="Huong_dan25"/>
      <sheetName val="Chiet_tinh_dz3525"/>
      <sheetName val="Product_hierachy-old25"/>
      <sheetName val="truc_tiep25"/>
      <sheetName val="DS_CHU_Ph_x005f_x0001__x025"/>
      <sheetName val="DS_CHU_Ph_x005f_x005f_x0025"/>
      <sheetName val="DS_CHU_Ph_x005f_x005f_x005f_x0001__x025"/>
      <sheetName val="DS_CHU_Ph_x005f_x005f_x005f_x005f_x0025"/>
      <sheetName val="Thuc_thanh28"/>
      <sheetName val="Chi_tiet25"/>
      <sheetName val="Baseline_with_Specs_-_Portugu25"/>
      <sheetName val="SKU_TS25"/>
      <sheetName val="AOP_2013_26_0725"/>
      <sheetName val="DANH_MUC_SP25"/>
      <sheetName val="Thong_tin_loai_tu25"/>
      <sheetName val="quy_luong28"/>
      <sheetName val="Danh_sách28"/>
      <sheetName val="tính_hệ_số28"/>
      <sheetName val="Co_cau25"/>
      <sheetName val="DS_CHU_Ph_x005f_x005f_x005f_x0001_?29"/>
      <sheetName val="Note_VAS_Q3_11-Q3_1225"/>
      <sheetName val="Huong_dan_chung25"/>
      <sheetName val="Chiet_tinh_dz2228"/>
      <sheetName val="bangluong5_225"/>
      <sheetName val="参考_人員調査表28"/>
      <sheetName val="Apr'10-Daily_Sales28"/>
      <sheetName val="May'10-Daily_Sales28"/>
      <sheetName val="Jun'10-Daily_Sales28"/>
      <sheetName val="Jul'10-Daily_Sales28"/>
      <sheetName val="Aug'10-Daily_Sales28"/>
      <sheetName val="Sep'10-Daily_Sales28"/>
      <sheetName val="Oct'10-Daily_Sales28"/>
      <sheetName val="Nov'10-Daily_Sales28"/>
      <sheetName val="Dec'10-Daily_Sales28"/>
      <sheetName val="Jan'11-Daily_Sales28"/>
      <sheetName val="Feb'11-Daily_Sales28"/>
      <sheetName val="Mar'11-Daily_Sales28"/>
      <sheetName val="Apr'11-Daily_Sales28"/>
      <sheetName val="May'11-Daily_Sales28"/>
      <sheetName val="Jun'11-Daily_Sales28"/>
      <sheetName val="Jul'11-Daily_Sales28"/>
      <sheetName val="Aug'11-Daily_Sales28"/>
      <sheetName val="Sep'11-Daily_Sales28"/>
      <sheetName val="Oct'11-Daily_Sales28"/>
      <sheetName val="Nov'11-Daily_Sales28"/>
      <sheetName val="Dec'11-Daily_Sales28"/>
      <sheetName val="ocean_voyage27"/>
      <sheetName val="T_Tinh28"/>
      <sheetName val="HEAD_LAMP_BRANDING27"/>
      <sheetName val="CHITIET_VL-NC-TT_-1p27"/>
      <sheetName val="Summary_25"/>
      <sheetName val="Xeo_125"/>
      <sheetName val="DANH_BẠ25"/>
      <sheetName val="TONG_HOP25"/>
      <sheetName val="CaQ5_gd225"/>
      <sheetName val="Duong_PhuHuu25"/>
      <sheetName val="Vh_HTLO_P1425"/>
      <sheetName val="600!25D_NT25"/>
      <sheetName val="600!29D_NT25"/>
      <sheetName val="600!30D_NT25"/>
      <sheetName val="VT_A_cap-THI_CONG25"/>
      <sheetName val="DANH_SACH_VAT_TU_THU_HOI25"/>
      <sheetName val="TONG_HT25"/>
      <sheetName val="16_Note25"/>
      <sheetName val="PL_Dec1225"/>
      <sheetName val="SA1_-_Process_information27"/>
      <sheetName val="IA_-_Audit_report_front_page27"/>
      <sheetName val="IA_-_Audit_summary_report27"/>
      <sheetName val="IA_-_Front_page_planning27"/>
      <sheetName val="RR_-_Front_page_follow_up27"/>
      <sheetName val="IA_Follow_up_-_Audit_summary_27"/>
      <sheetName val="IA_-_Follow_up_-_Front_page27"/>
      <sheetName val="IA_-_Planning27"/>
      <sheetName val="IA_-_SF02_(1)27"/>
      <sheetName val="IA_-_Surveillance_plan27"/>
      <sheetName val="RR_-_Front_page_audit_report27"/>
      <sheetName val="RR_-_Front_page_planning27"/>
      <sheetName val="RR_-_Readiness_review_finding27"/>
      <sheetName val="SA1_-_Audit_report_front_page27"/>
      <sheetName val="SA1_-_Audit_summary_report27"/>
      <sheetName val="SA1_-_Follow_up_-_Audit_summa27"/>
      <sheetName val="SA1_-_Planning27"/>
      <sheetName val="SSA2_-_Follow_up_-_Front_page27"/>
      <sheetName val="2017Sale_Jul_(2)27"/>
      <sheetName val="P_I25"/>
      <sheetName val="3_４Ｒ損益25"/>
      <sheetName val="KWWH_LAST_UPDATE_7_11_0825"/>
      <sheetName val="MTO_REV_2(ARMOR)37"/>
      <sheetName val="MeKong_-_Penetration37"/>
      <sheetName val="Dist__Perform_-_Ctns_sales_in37"/>
      <sheetName val="Dist__Perform_-_Value_sales_i37"/>
      <sheetName val="Dist__Perform_-_Value_sales_O37"/>
      <sheetName val="Head_Count37"/>
      <sheetName val="Sales_Result_For_Month37"/>
      <sheetName val="DS_CHU_Phuc37"/>
      <sheetName val="DS_THI_AT37"/>
      <sheetName val="Bien_Ban37"/>
      <sheetName val="dongia_(2)37"/>
      <sheetName val="ESTI_36"/>
      <sheetName val="DAMNEN_KHONG_HC35"/>
      <sheetName val="DAM_NEN_HC35"/>
      <sheetName val="Detailed_Reporting35"/>
      <sheetName val="CT_Thang_Mo35"/>
      <sheetName val="CT__PL35"/>
      <sheetName val="BC_Ton_Kho_New35"/>
      <sheetName val="BC_Cua_GSBH_New35"/>
      <sheetName val="Leave_Statistic_Report37"/>
      <sheetName val="FW_Sum36"/>
      <sheetName val="Bhyt_t135"/>
      <sheetName val="DS_CHU_Ph_x005f_x0001__x005f_x0000_35"/>
      <sheetName val="DS_CHU_Ph_x005f_x0001__35"/>
      <sheetName val="DS_CHU_Ph_x005f_x0001_35"/>
      <sheetName val="OPERATING_HEAD35"/>
      <sheetName val="DS_CHU_Ph_x005f_x0001_?35"/>
      <sheetName val="DS_CHU_Ph_x005f_x005f_x005f_x0001__x005f_x005f_35"/>
      <sheetName val="DS_CHU_Ph_x005f_x005f_x005f_x0001__35"/>
      <sheetName val="DS_CHU_Ph_x005f_x005f_x005f_x0001_35"/>
      <sheetName val="Calendar_Reminder32"/>
      <sheetName val="DU_LIEU32"/>
      <sheetName val="Nluc_KTFA(Khong_Có_KPY)32"/>
      <sheetName val="Năng_lưc_-2010-2S32"/>
      <sheetName val="Năng_lực_CĐ_PHUN_BI-09_32"/>
      <sheetName val="PB_THEO_HUYỆN_201031"/>
      <sheetName val="NGOÀI_TINH_201031"/>
      <sheetName val="SRP_FH31"/>
      <sheetName val="DS_CHU_Ph_x005f_x005f_x005f_x005f_x005f_x005f_x32"/>
      <sheetName val="V2-14Jan12-2012_process_cost31"/>
      <sheetName val="CHUONG_TRINH31"/>
      <sheetName val="vanchuyen_TC28"/>
      <sheetName val="bang_tien_luong28"/>
      <sheetName val="DS_phuong_tien28"/>
      <sheetName val="Huong_dan28"/>
      <sheetName val="Chiet_tinh_dz3528"/>
      <sheetName val="Product_hierachy-old28"/>
      <sheetName val="truc_tiep28"/>
      <sheetName val="DS_CHU_Ph_x005f_x0001__x028"/>
      <sheetName val="DS_CHU_Ph_x005f_x005f_x0028"/>
      <sheetName val="DS_CHU_Ph_x005f_x005f_x005f_x0001__x028"/>
      <sheetName val="DS_CHU_Ph_x005f_x005f_x005f_x005f_x0028"/>
      <sheetName val="Thuc_thanh31"/>
      <sheetName val="Chi_tiet28"/>
      <sheetName val="Baseline_with_Specs_-_Portugu28"/>
      <sheetName val="SKU_TS28"/>
      <sheetName val="AOP_2013_26_0728"/>
      <sheetName val="DANH_MUC_SP28"/>
      <sheetName val="Thong_tin_loai_tu28"/>
      <sheetName val="quy_luong31"/>
      <sheetName val="Danh_sách31"/>
      <sheetName val="tính_hệ_số31"/>
      <sheetName val="Co_cau28"/>
      <sheetName val="DS_CHU_Ph_x005f_x005f_x005f_x0001_?32"/>
      <sheetName val="Note_VAS_Q3_11-Q3_1228"/>
      <sheetName val="Huong_dan_chung28"/>
      <sheetName val="Chiet_tinh_dz2231"/>
      <sheetName val="bangluong5_228"/>
      <sheetName val="参考_人員調査表31"/>
      <sheetName val="Apr'10-Daily_Sales31"/>
      <sheetName val="May'10-Daily_Sales31"/>
      <sheetName val="Jun'10-Daily_Sales31"/>
      <sheetName val="Jul'10-Daily_Sales31"/>
      <sheetName val="Aug'10-Daily_Sales31"/>
      <sheetName val="Sep'10-Daily_Sales31"/>
      <sheetName val="Oct'10-Daily_Sales31"/>
      <sheetName val="Nov'10-Daily_Sales31"/>
      <sheetName val="Dec'10-Daily_Sales31"/>
      <sheetName val="Jan'11-Daily_Sales31"/>
      <sheetName val="Feb'11-Daily_Sales31"/>
      <sheetName val="Mar'11-Daily_Sales31"/>
      <sheetName val="Apr'11-Daily_Sales31"/>
      <sheetName val="May'11-Daily_Sales31"/>
      <sheetName val="Jun'11-Daily_Sales31"/>
      <sheetName val="Jul'11-Daily_Sales31"/>
      <sheetName val="Aug'11-Daily_Sales31"/>
      <sheetName val="Sep'11-Daily_Sales31"/>
      <sheetName val="Oct'11-Daily_Sales31"/>
      <sheetName val="Nov'11-Daily_Sales31"/>
      <sheetName val="Dec'11-Daily_Sales31"/>
      <sheetName val="ocean_voyage30"/>
      <sheetName val="T_Tinh31"/>
      <sheetName val="HEAD_LAMP_BRANDING30"/>
      <sheetName val="CHITIET_VL-NC-TT_-1p30"/>
      <sheetName val="Summary_28"/>
      <sheetName val="Xeo_128"/>
      <sheetName val="DANH_BẠ28"/>
      <sheetName val="TONG_HOP28"/>
      <sheetName val="CaQ5_gd228"/>
      <sheetName val="Duong_PhuHuu28"/>
      <sheetName val="Vh_HTLO_P1428"/>
      <sheetName val="600!25D_NT28"/>
      <sheetName val="600!29D_NT28"/>
      <sheetName val="600!30D_NT28"/>
      <sheetName val="VT_A_cap-THI_CONG28"/>
      <sheetName val="DANH_SACH_VAT_TU_THU_HOI28"/>
      <sheetName val="TONG_HT28"/>
      <sheetName val="16_Note28"/>
      <sheetName val="PL_Dec1228"/>
      <sheetName val="SA1_-_Process_information30"/>
      <sheetName val="IA_-_Audit_report_front_page30"/>
      <sheetName val="IA_-_Audit_summary_report30"/>
      <sheetName val="IA_-_Front_page_planning30"/>
      <sheetName val="RR_-_Front_page_follow_up30"/>
      <sheetName val="IA_Follow_up_-_Audit_summary_30"/>
      <sheetName val="IA_-_Follow_up_-_Front_page30"/>
      <sheetName val="IA_-_Planning30"/>
      <sheetName val="IA_-_SF02_(1)30"/>
      <sheetName val="IA_-_Surveillance_plan30"/>
      <sheetName val="RR_-_Front_page_audit_report30"/>
      <sheetName val="RR_-_Front_page_planning30"/>
      <sheetName val="RR_-_Readiness_review_finding30"/>
      <sheetName val="SA1_-_Audit_report_front_page30"/>
      <sheetName val="SA1_-_Audit_summary_report30"/>
      <sheetName val="SA1_-_Follow_up_-_Audit_summa30"/>
      <sheetName val="SA1_-_Planning30"/>
      <sheetName val="SSA2_-_Follow_up_-_Front_page30"/>
      <sheetName val="2017Sale_Jul_(2)30"/>
      <sheetName val="P_I28"/>
      <sheetName val="3_４Ｒ損益28"/>
      <sheetName val="KWWH_LAST_UPDATE_7_11_0828"/>
      <sheetName val="MTO_REV_2(ARMOR)36"/>
      <sheetName val="MeKong_-_Penetration36"/>
      <sheetName val="Dist__Perform_-_Ctns_sales_in36"/>
      <sheetName val="Dist__Perform_-_Value_sales_i36"/>
      <sheetName val="Dist__Perform_-_Value_sales_O36"/>
      <sheetName val="Head_Count36"/>
      <sheetName val="Sales_Result_For_Month36"/>
      <sheetName val="DS_CHU_Phuc36"/>
      <sheetName val="DS_THI_AT36"/>
      <sheetName val="Bien_Ban36"/>
      <sheetName val="dongia_(2)36"/>
      <sheetName val="ESTI_35"/>
      <sheetName val="DAMNEN_KHONG_HC34"/>
      <sheetName val="DAM_NEN_HC34"/>
      <sheetName val="Detailed_Reporting34"/>
      <sheetName val="CT_Thang_Mo34"/>
      <sheetName val="CT__PL34"/>
      <sheetName val="BC_Ton_Kho_New34"/>
      <sheetName val="BC_Cua_GSBH_New34"/>
      <sheetName val="Leave_Statistic_Report36"/>
      <sheetName val="FW_Sum35"/>
      <sheetName val="Bhyt_t134"/>
      <sheetName val="DS_CHU_Ph_x005f_x0001__x005f_x0000_34"/>
      <sheetName val="DS_CHU_Ph_x005f_x0001__34"/>
      <sheetName val="DS_CHU_Ph_x005f_x0001_34"/>
      <sheetName val="OPERATING_HEAD34"/>
      <sheetName val="DS_CHU_Ph_x005f_x0001_?34"/>
      <sheetName val="DS_CHU_Ph_x005f_x005f_x005f_x0001__x005f_x005f_34"/>
      <sheetName val="DS_CHU_Ph_x005f_x005f_x005f_x0001__34"/>
      <sheetName val="DS_CHU_Ph_x005f_x005f_x005f_x0001_34"/>
      <sheetName val="Calendar_Reminder31"/>
      <sheetName val="DU_LIEU31"/>
      <sheetName val="Nluc_KTFA(Khong_Có_KPY)31"/>
      <sheetName val="Năng_lưc_-2010-2S31"/>
      <sheetName val="Năng_lực_CĐ_PHUN_BI-09_31"/>
      <sheetName val="PB_THEO_HUYỆN_201030"/>
      <sheetName val="NGOÀI_TINH_201030"/>
      <sheetName val="SRP_FH30"/>
      <sheetName val="DS_CHU_Ph_x005f_x005f_x005f_x005f_x005f_x005f_x31"/>
      <sheetName val="V2-14Jan12-2012_process_cost30"/>
      <sheetName val="CHUONG_TRINH30"/>
      <sheetName val="vanchuyen_TC27"/>
      <sheetName val="bang_tien_luong27"/>
      <sheetName val="DS_phuong_tien27"/>
      <sheetName val="Huong_dan27"/>
      <sheetName val="Chiet_tinh_dz3527"/>
      <sheetName val="Product_hierachy-old27"/>
      <sheetName val="truc_tiep27"/>
      <sheetName val="DS_CHU_Ph_x005f_x0001__x027"/>
      <sheetName val="DS_CHU_Ph_x005f_x005f_x0027"/>
      <sheetName val="DS_CHU_Ph_x005f_x005f_x005f_x0001__x027"/>
      <sheetName val="DS_CHU_Ph_x005f_x005f_x005f_x005f_x0027"/>
      <sheetName val="Thuc_thanh30"/>
      <sheetName val="Chi_tiet27"/>
      <sheetName val="Baseline_with_Specs_-_Portugu27"/>
      <sheetName val="SKU_TS27"/>
      <sheetName val="AOP_2013_26_0727"/>
      <sheetName val="DANH_MUC_SP27"/>
      <sheetName val="Thong_tin_loai_tu27"/>
      <sheetName val="quy_luong30"/>
      <sheetName val="Danh_sách30"/>
      <sheetName val="tính_hệ_số30"/>
      <sheetName val="Co_cau27"/>
      <sheetName val="DS_CHU_Ph_x005f_x005f_x005f_x0001_?31"/>
      <sheetName val="Note_VAS_Q3_11-Q3_1227"/>
      <sheetName val="Huong_dan_chung27"/>
      <sheetName val="Chiet_tinh_dz2230"/>
      <sheetName val="bangluong5_227"/>
      <sheetName val="参考_人員調査表30"/>
      <sheetName val="Apr'10-Daily_Sales30"/>
      <sheetName val="May'10-Daily_Sales30"/>
      <sheetName val="Jun'10-Daily_Sales30"/>
      <sheetName val="Jul'10-Daily_Sales30"/>
      <sheetName val="Aug'10-Daily_Sales30"/>
      <sheetName val="Sep'10-Daily_Sales30"/>
      <sheetName val="Oct'10-Daily_Sales30"/>
      <sheetName val="Nov'10-Daily_Sales30"/>
      <sheetName val="Dec'10-Daily_Sales30"/>
      <sheetName val="Jan'11-Daily_Sales30"/>
      <sheetName val="Feb'11-Daily_Sales30"/>
      <sheetName val="Mar'11-Daily_Sales30"/>
      <sheetName val="Apr'11-Daily_Sales30"/>
      <sheetName val="May'11-Daily_Sales30"/>
      <sheetName val="Jun'11-Daily_Sales30"/>
      <sheetName val="Jul'11-Daily_Sales30"/>
      <sheetName val="Aug'11-Daily_Sales30"/>
      <sheetName val="Sep'11-Daily_Sales30"/>
      <sheetName val="Oct'11-Daily_Sales30"/>
      <sheetName val="Nov'11-Daily_Sales30"/>
      <sheetName val="Dec'11-Daily_Sales30"/>
      <sheetName val="ocean_voyage29"/>
      <sheetName val="T_Tinh30"/>
      <sheetName val="HEAD_LAMP_BRANDING29"/>
      <sheetName val="CHITIET_VL-NC-TT_-1p29"/>
      <sheetName val="Summary_27"/>
      <sheetName val="Xeo_127"/>
      <sheetName val="DANH_BẠ27"/>
      <sheetName val="TONG_HOP27"/>
      <sheetName val="CaQ5_gd227"/>
      <sheetName val="Duong_PhuHuu27"/>
      <sheetName val="Vh_HTLO_P1427"/>
      <sheetName val="600!25D_NT27"/>
      <sheetName val="600!29D_NT27"/>
      <sheetName val="600!30D_NT27"/>
      <sheetName val="VT_A_cap-THI_CONG27"/>
      <sheetName val="DANH_SACH_VAT_TU_THU_HOI27"/>
      <sheetName val="TONG_HT27"/>
      <sheetName val="16_Note27"/>
      <sheetName val="PL_Dec1227"/>
      <sheetName val="SA1_-_Process_information29"/>
      <sheetName val="IA_-_Audit_report_front_page29"/>
      <sheetName val="IA_-_Audit_summary_report29"/>
      <sheetName val="IA_-_Front_page_planning29"/>
      <sheetName val="RR_-_Front_page_follow_up29"/>
      <sheetName val="IA_Follow_up_-_Audit_summary_29"/>
      <sheetName val="IA_-_Follow_up_-_Front_page29"/>
      <sheetName val="IA_-_Planning29"/>
      <sheetName val="IA_-_SF02_(1)29"/>
      <sheetName val="IA_-_Surveillance_plan29"/>
      <sheetName val="RR_-_Front_page_audit_report29"/>
      <sheetName val="RR_-_Front_page_planning29"/>
      <sheetName val="RR_-_Readiness_review_finding29"/>
      <sheetName val="SA1_-_Audit_report_front_page29"/>
      <sheetName val="SA1_-_Audit_summary_report29"/>
      <sheetName val="SA1_-_Follow_up_-_Audit_summa29"/>
      <sheetName val="SA1_-_Planning29"/>
      <sheetName val="SSA2_-_Follow_up_-_Front_page29"/>
      <sheetName val="2017Sale_Jul_(2)29"/>
      <sheetName val="P_I27"/>
      <sheetName val="3_４Ｒ損益27"/>
      <sheetName val="KWWH_LAST_UPDATE_7_11_0827"/>
      <sheetName val="MTO_REV_2(ARMOR)38"/>
      <sheetName val="MeKong_-_Penetration38"/>
      <sheetName val="Dist__Perform_-_Ctns_sales_in38"/>
      <sheetName val="Dist__Perform_-_Value_sales_i38"/>
      <sheetName val="Dist__Perform_-_Value_sales_O38"/>
      <sheetName val="Head_Count38"/>
      <sheetName val="Sales_Result_For_Month38"/>
      <sheetName val="DS_CHU_Phuc38"/>
      <sheetName val="DS_THI_AT38"/>
      <sheetName val="Bien_Ban38"/>
      <sheetName val="dongia_(2)38"/>
      <sheetName val="ESTI_37"/>
      <sheetName val="DAMNEN_KHONG_HC36"/>
      <sheetName val="DAM_NEN_HC36"/>
      <sheetName val="Detailed_Reporting36"/>
      <sheetName val="CT_Thang_Mo36"/>
      <sheetName val="CT__PL36"/>
      <sheetName val="BC_Ton_Kho_New36"/>
      <sheetName val="BC_Cua_GSBH_New36"/>
      <sheetName val="Leave_Statistic_Report38"/>
      <sheetName val="FW_Sum37"/>
      <sheetName val="Bhyt_t136"/>
      <sheetName val="DS_CHU_Ph_x005f_x0001__x005f_x0000_36"/>
      <sheetName val="DS_CHU_Ph_x005f_x0001__36"/>
      <sheetName val="DS_CHU_Ph_x005f_x0001_36"/>
      <sheetName val="OPERATING_HEAD36"/>
      <sheetName val="DS_CHU_Ph_x005f_x0001_?36"/>
      <sheetName val="DS_CHU_Ph_x005f_x005f_x005f_x0001__x005f_x005f_36"/>
      <sheetName val="DS_CHU_Ph_x005f_x005f_x005f_x0001__36"/>
      <sheetName val="DS_CHU_Ph_x005f_x005f_x005f_x0001_36"/>
      <sheetName val="Calendar_Reminder33"/>
      <sheetName val="DU_LIEU33"/>
      <sheetName val="Nluc_KTFA(Khong_Có_KPY)33"/>
      <sheetName val="Năng_lưc_-2010-2S33"/>
      <sheetName val="Năng_lực_CĐ_PHUN_BI-09_33"/>
      <sheetName val="PB_THEO_HUYỆN_201032"/>
      <sheetName val="NGOÀI_TINH_201032"/>
      <sheetName val="SRP_FH32"/>
      <sheetName val="DS_CHU_Ph_x005f_x005f_x005f_x005f_x005f_x005f_x33"/>
      <sheetName val="V2-14Jan12-2012_process_cost32"/>
      <sheetName val="CHUONG_TRINH32"/>
      <sheetName val="vanchuyen_TC29"/>
      <sheetName val="bang_tien_luong29"/>
      <sheetName val="DS_phuong_tien29"/>
      <sheetName val="Huong_dan29"/>
      <sheetName val="Chiet_tinh_dz3529"/>
      <sheetName val="Product_hierachy-old29"/>
      <sheetName val="truc_tiep29"/>
      <sheetName val="DS_CHU_Ph_x005f_x0001__x029"/>
      <sheetName val="DS_CHU_Ph_x005f_x005f_x0029"/>
      <sheetName val="DS_CHU_Ph_x005f_x005f_x005f_x0001__x029"/>
      <sheetName val="DS_CHU_Ph_x005f_x005f_x005f_x005f_x0029"/>
      <sheetName val="Thuc_thanh32"/>
      <sheetName val="Chi_tiet29"/>
      <sheetName val="Baseline_with_Specs_-_Portugu29"/>
      <sheetName val="SKU_TS29"/>
      <sheetName val="AOP_2013_26_0729"/>
      <sheetName val="DANH_MUC_SP29"/>
      <sheetName val="Thong_tin_loai_tu29"/>
      <sheetName val="quy_luong32"/>
      <sheetName val="Danh_sách32"/>
      <sheetName val="tính_hệ_số32"/>
      <sheetName val="Co_cau29"/>
      <sheetName val="DS_CHU_Ph_x005f_x005f_x005f_x0001_?33"/>
      <sheetName val="Note_VAS_Q3_11-Q3_1229"/>
      <sheetName val="Huong_dan_chung29"/>
      <sheetName val="Chiet_tinh_dz2232"/>
      <sheetName val="bangluong5_229"/>
      <sheetName val="参考_人員調査表32"/>
      <sheetName val="Apr'10-Daily_Sales32"/>
      <sheetName val="May'10-Daily_Sales32"/>
      <sheetName val="Jun'10-Daily_Sales32"/>
      <sheetName val="Jul'10-Daily_Sales32"/>
      <sheetName val="Aug'10-Daily_Sales32"/>
      <sheetName val="Sep'10-Daily_Sales32"/>
      <sheetName val="Oct'10-Daily_Sales32"/>
      <sheetName val="Nov'10-Daily_Sales32"/>
      <sheetName val="Dec'10-Daily_Sales32"/>
      <sheetName val="Jan'11-Daily_Sales32"/>
      <sheetName val="Feb'11-Daily_Sales32"/>
      <sheetName val="Mar'11-Daily_Sales32"/>
      <sheetName val="Apr'11-Daily_Sales32"/>
      <sheetName val="May'11-Daily_Sales32"/>
      <sheetName val="Jun'11-Daily_Sales32"/>
      <sheetName val="Jul'11-Daily_Sales32"/>
      <sheetName val="Aug'11-Daily_Sales32"/>
      <sheetName val="Sep'11-Daily_Sales32"/>
      <sheetName val="Oct'11-Daily_Sales32"/>
      <sheetName val="Nov'11-Daily_Sales32"/>
      <sheetName val="Dec'11-Daily_Sales32"/>
      <sheetName val="ocean_voyage31"/>
      <sheetName val="T_Tinh32"/>
      <sheetName val="HEAD_LAMP_BRANDING31"/>
      <sheetName val="CHITIET_VL-NC-TT_-1p31"/>
      <sheetName val="Summary_29"/>
      <sheetName val="Xeo_129"/>
      <sheetName val="DANH_BẠ29"/>
      <sheetName val="TONG_HOP29"/>
      <sheetName val="CaQ5_gd229"/>
      <sheetName val="Duong_PhuHuu29"/>
      <sheetName val="Vh_HTLO_P1429"/>
      <sheetName val="600!25D_NT29"/>
      <sheetName val="600!29D_NT29"/>
      <sheetName val="600!30D_NT29"/>
      <sheetName val="VT_A_cap-THI_CONG29"/>
      <sheetName val="DANH_SACH_VAT_TU_THU_HOI29"/>
      <sheetName val="TONG_HT29"/>
      <sheetName val="16_Note29"/>
      <sheetName val="PL_Dec1229"/>
      <sheetName val="SA1_-_Process_information31"/>
      <sheetName val="IA_-_Audit_report_front_page31"/>
      <sheetName val="IA_-_Audit_summary_report31"/>
      <sheetName val="IA_-_Front_page_planning31"/>
      <sheetName val="RR_-_Front_page_follow_up31"/>
      <sheetName val="IA_Follow_up_-_Audit_summary_31"/>
      <sheetName val="IA_-_Follow_up_-_Front_page31"/>
      <sheetName val="IA_-_Planning31"/>
      <sheetName val="IA_-_SF02_(1)31"/>
      <sheetName val="IA_-_Surveillance_plan31"/>
      <sheetName val="RR_-_Front_page_audit_report31"/>
      <sheetName val="RR_-_Front_page_planning31"/>
      <sheetName val="RR_-_Readiness_review_finding31"/>
      <sheetName val="SA1_-_Audit_report_front_page31"/>
      <sheetName val="SA1_-_Audit_summary_report31"/>
      <sheetName val="SA1_-_Follow_up_-_Audit_summa31"/>
      <sheetName val="SA1_-_Planning31"/>
      <sheetName val="SSA2_-_Follow_up_-_Front_page31"/>
      <sheetName val="2017Sale_Jul_(2)31"/>
      <sheetName val="P_I29"/>
      <sheetName val="3_４Ｒ損益29"/>
      <sheetName val="KWWH_LAST_UPDATE_7_11_0829"/>
      <sheetName val="MTO_REV_2(ARMOR)39"/>
      <sheetName val="MeKong_-_Penetration39"/>
      <sheetName val="Dist__Perform_-_Ctns_sales_in39"/>
      <sheetName val="Dist__Perform_-_Value_sales_i39"/>
      <sheetName val="Dist__Perform_-_Value_sales_O39"/>
      <sheetName val="Head_Count39"/>
      <sheetName val="Sales_Result_For_Month39"/>
      <sheetName val="DS_CHU_Phuc39"/>
      <sheetName val="DS_THI_AT39"/>
      <sheetName val="Bien_Ban39"/>
      <sheetName val="dongia_(2)39"/>
      <sheetName val="ESTI_38"/>
      <sheetName val="DAMNEN_KHONG_HC37"/>
      <sheetName val="DAM_NEN_HC37"/>
      <sheetName val="Detailed_Reporting37"/>
      <sheetName val="CT_Thang_Mo37"/>
      <sheetName val="CT__PL37"/>
      <sheetName val="BC_Ton_Kho_New37"/>
      <sheetName val="BC_Cua_GSBH_New37"/>
      <sheetName val="Leave_Statistic_Report39"/>
      <sheetName val="FW_Sum38"/>
      <sheetName val="Bhyt_t137"/>
      <sheetName val="DS_CHU_Ph_x005f_x0001__x005f_x0000_37"/>
      <sheetName val="DS_CHU_Ph_x005f_x0001__37"/>
      <sheetName val="DS_CHU_Ph_x005f_x0001_37"/>
      <sheetName val="OPERATING_HEAD37"/>
      <sheetName val="DS_CHU_Ph_x005f_x0001_?37"/>
      <sheetName val="DS_CHU_Ph_x005f_x005f_x005f_x0001__x005f_x005f_37"/>
      <sheetName val="DS_CHU_Ph_x005f_x005f_x005f_x0001__37"/>
      <sheetName val="DS_CHU_Ph_x005f_x005f_x005f_x0001_37"/>
      <sheetName val="Calendar_Reminder34"/>
      <sheetName val="DU_LIEU34"/>
      <sheetName val="Nluc_KTFA(Khong_Có_KPY)34"/>
      <sheetName val="Năng_lưc_-2010-2S34"/>
      <sheetName val="Năng_lực_CĐ_PHUN_BI-09_34"/>
      <sheetName val="PB_THEO_HUYỆN_201033"/>
      <sheetName val="NGOÀI_TINH_201033"/>
      <sheetName val="SRP_FH33"/>
      <sheetName val="DS_CHU_Ph_x005f_x005f_x005f_x005f_x005f_x005f_x34"/>
      <sheetName val="V2-14Jan12-2012_process_cost33"/>
      <sheetName val="CHUONG_TRINH33"/>
      <sheetName val="vanchuyen_TC30"/>
      <sheetName val="bang_tien_luong30"/>
      <sheetName val="DS_phuong_tien30"/>
      <sheetName val="Huong_dan30"/>
      <sheetName val="Chiet_tinh_dz3530"/>
      <sheetName val="Product_hierachy-old30"/>
      <sheetName val="truc_tiep30"/>
      <sheetName val="DS_CHU_Ph_x005f_x0001__x030"/>
      <sheetName val="DS_CHU_Ph_x005f_x005f_x0030"/>
      <sheetName val="DS_CHU_Ph_x005f_x005f_x005f_x0001__x030"/>
      <sheetName val="DS_CHU_Ph_x005f_x005f_x005f_x005f_x0030"/>
      <sheetName val="Thuc_thanh33"/>
      <sheetName val="Chi_tiet30"/>
      <sheetName val="Baseline_with_Specs_-_Portugu30"/>
      <sheetName val="SKU_TS30"/>
      <sheetName val="AOP_2013_26_0730"/>
      <sheetName val="DANH_MUC_SP30"/>
      <sheetName val="Thong_tin_loai_tu30"/>
      <sheetName val="quy_luong33"/>
      <sheetName val="Danh_sách33"/>
      <sheetName val="tính_hệ_số33"/>
      <sheetName val="Co_cau30"/>
      <sheetName val="DS_CHU_Ph_x005f_x005f_x005f_x0001_?34"/>
      <sheetName val="Note_VAS_Q3_11-Q3_1230"/>
      <sheetName val="Huong_dan_chung30"/>
      <sheetName val="Chiet_tinh_dz2233"/>
      <sheetName val="bangluong5_230"/>
      <sheetName val="参考_人員調査表33"/>
      <sheetName val="Apr'10-Daily_Sales33"/>
      <sheetName val="May'10-Daily_Sales33"/>
      <sheetName val="Jun'10-Daily_Sales33"/>
      <sheetName val="Jul'10-Daily_Sales33"/>
      <sheetName val="Aug'10-Daily_Sales33"/>
      <sheetName val="Sep'10-Daily_Sales33"/>
      <sheetName val="Oct'10-Daily_Sales33"/>
      <sheetName val="Nov'10-Daily_Sales33"/>
      <sheetName val="Dec'10-Daily_Sales33"/>
      <sheetName val="Jan'11-Daily_Sales33"/>
      <sheetName val="Feb'11-Daily_Sales33"/>
      <sheetName val="Mar'11-Daily_Sales33"/>
      <sheetName val="Apr'11-Daily_Sales33"/>
      <sheetName val="May'11-Daily_Sales33"/>
      <sheetName val="Jun'11-Daily_Sales33"/>
      <sheetName val="Jul'11-Daily_Sales33"/>
      <sheetName val="Aug'11-Daily_Sales33"/>
      <sheetName val="Sep'11-Daily_Sales33"/>
      <sheetName val="Oct'11-Daily_Sales33"/>
      <sheetName val="Nov'11-Daily_Sales33"/>
      <sheetName val="Dec'11-Daily_Sales33"/>
      <sheetName val="ocean_voyage32"/>
      <sheetName val="T_Tinh33"/>
      <sheetName val="HEAD_LAMP_BRANDING32"/>
      <sheetName val="CHITIET_VL-NC-TT_-1p32"/>
      <sheetName val="Summary_30"/>
      <sheetName val="Xeo_130"/>
      <sheetName val="DANH_BẠ30"/>
      <sheetName val="TONG_HOP30"/>
      <sheetName val="CaQ5_gd230"/>
      <sheetName val="Duong_PhuHuu30"/>
      <sheetName val="Vh_HTLO_P1430"/>
      <sheetName val="600!25D_NT30"/>
      <sheetName val="600!29D_NT30"/>
      <sheetName val="600!30D_NT30"/>
      <sheetName val="VT_A_cap-THI_CONG30"/>
      <sheetName val="DANH_SACH_VAT_TU_THU_HOI30"/>
      <sheetName val="TONG_HT30"/>
      <sheetName val="16_Note30"/>
      <sheetName val="PL_Dec1230"/>
      <sheetName val="SA1_-_Process_information32"/>
      <sheetName val="IA_-_Audit_report_front_page32"/>
      <sheetName val="IA_-_Audit_summary_report32"/>
      <sheetName val="IA_-_Front_page_planning32"/>
      <sheetName val="RR_-_Front_page_follow_up32"/>
      <sheetName val="IA_Follow_up_-_Audit_summary_32"/>
      <sheetName val="IA_-_Follow_up_-_Front_page32"/>
      <sheetName val="IA_-_Planning32"/>
      <sheetName val="IA_-_SF02_(1)32"/>
      <sheetName val="IA_-_Surveillance_plan32"/>
      <sheetName val="RR_-_Front_page_audit_report32"/>
      <sheetName val="RR_-_Front_page_planning32"/>
      <sheetName val="RR_-_Readiness_review_finding32"/>
      <sheetName val="SA1_-_Audit_report_front_page32"/>
      <sheetName val="SA1_-_Audit_summary_report32"/>
      <sheetName val="SA1_-_Follow_up_-_Audit_summa32"/>
      <sheetName val="SA1_-_Planning32"/>
      <sheetName val="SSA2_-_Follow_up_-_Front_page32"/>
      <sheetName val="2017Sale_Jul_(2)32"/>
      <sheetName val="P_I30"/>
      <sheetName val="3_４Ｒ損益30"/>
      <sheetName val="KWWH_LAST_UPDATE_7_11_0830"/>
      <sheetName val="MTO_REV_2(ARMOR)40"/>
      <sheetName val="MeKong_-_Penetration40"/>
      <sheetName val="Dist__Perform_-_Ctns_sales_in40"/>
      <sheetName val="Dist__Perform_-_Value_sales_i40"/>
      <sheetName val="Dist__Perform_-_Value_sales_O40"/>
      <sheetName val="Head_Count40"/>
      <sheetName val="Sales_Result_For_Month40"/>
      <sheetName val="DS_CHU_Phuc40"/>
      <sheetName val="DS_THI_AT40"/>
      <sheetName val="Bien_Ban40"/>
      <sheetName val="dongia_(2)40"/>
      <sheetName val="ESTI_39"/>
      <sheetName val="DAMNEN_KHONG_HC38"/>
      <sheetName val="DAM_NEN_HC38"/>
      <sheetName val="Detailed_Reporting38"/>
      <sheetName val="CT_Thang_Mo38"/>
      <sheetName val="CT__PL38"/>
      <sheetName val="BC_Ton_Kho_New38"/>
      <sheetName val="BC_Cua_GSBH_New38"/>
      <sheetName val="Leave_Statistic_Report40"/>
      <sheetName val="FW_Sum39"/>
      <sheetName val="Bhyt_t138"/>
      <sheetName val="DS_CHU_Ph_x005f_x0001__x005f_x0000_38"/>
      <sheetName val="DS_CHU_Ph_x005f_x0001__38"/>
      <sheetName val="DS_CHU_Ph_x005f_x0001_38"/>
      <sheetName val="OPERATING_HEAD38"/>
      <sheetName val="DS_CHU_Ph_x005f_x0001_?38"/>
      <sheetName val="DS_CHU_Ph_x005f_x005f_x005f_x0001__x005f_x005f_38"/>
      <sheetName val="DS_CHU_Ph_x005f_x005f_x005f_x0001__38"/>
      <sheetName val="DS_CHU_Ph_x005f_x005f_x005f_x0001_38"/>
      <sheetName val="Calendar_Reminder35"/>
      <sheetName val="DU_LIEU35"/>
      <sheetName val="Nluc_KTFA(Khong_Có_KPY)35"/>
      <sheetName val="Năng_lưc_-2010-2S35"/>
      <sheetName val="Năng_lực_CĐ_PHUN_BI-09_35"/>
      <sheetName val="PB_THEO_HUYỆN_201034"/>
      <sheetName val="NGOÀI_TINH_201034"/>
      <sheetName val="SRP_FH34"/>
      <sheetName val="DS_CHU_Ph_x005f_x005f_x005f_x005f_x005f_x005f_x35"/>
      <sheetName val="V2-14Jan12-2012_process_cost34"/>
      <sheetName val="CHUONG_TRINH34"/>
      <sheetName val="vanchuyen_TC31"/>
      <sheetName val="bang_tien_luong31"/>
      <sheetName val="DS_phuong_tien31"/>
      <sheetName val="Huong_dan31"/>
      <sheetName val="Chiet_tinh_dz3531"/>
      <sheetName val="Product_hierachy-old31"/>
      <sheetName val="truc_tiep31"/>
      <sheetName val="DS_CHU_Ph_x005f_x0001__x031"/>
      <sheetName val="DS_CHU_Ph_x005f_x005f_x0031"/>
      <sheetName val="DS_CHU_Ph_x005f_x005f_x005f_x0001__x031"/>
      <sheetName val="DS_CHU_Ph_x005f_x005f_x005f_x005f_x0031"/>
      <sheetName val="Thuc_thanh34"/>
      <sheetName val="Chi_tiet31"/>
      <sheetName val="Baseline_with_Specs_-_Portugu31"/>
      <sheetName val="SKU_TS31"/>
      <sheetName val="AOP_2013_26_0731"/>
      <sheetName val="DANH_MUC_SP31"/>
      <sheetName val="Thong_tin_loai_tu31"/>
      <sheetName val="quy_luong34"/>
      <sheetName val="Danh_sách34"/>
      <sheetName val="tính_hệ_số34"/>
      <sheetName val="Co_cau31"/>
      <sheetName val="DS_CHU_Ph_x005f_x005f_x005f_x0001_?35"/>
      <sheetName val="Note_VAS_Q3_11-Q3_1231"/>
      <sheetName val="Huong_dan_chung31"/>
      <sheetName val="Chiet_tinh_dz2234"/>
      <sheetName val="bangluong5_231"/>
      <sheetName val="参考_人員調査表34"/>
      <sheetName val="Apr'10-Daily_Sales34"/>
      <sheetName val="May'10-Daily_Sales34"/>
      <sheetName val="Jun'10-Daily_Sales34"/>
      <sheetName val="Jul'10-Daily_Sales34"/>
      <sheetName val="Aug'10-Daily_Sales34"/>
      <sheetName val="Sep'10-Daily_Sales34"/>
      <sheetName val="Oct'10-Daily_Sales34"/>
      <sheetName val="Nov'10-Daily_Sales34"/>
      <sheetName val="Dec'10-Daily_Sales34"/>
      <sheetName val="Jan'11-Daily_Sales34"/>
      <sheetName val="Feb'11-Daily_Sales34"/>
      <sheetName val="Mar'11-Daily_Sales34"/>
      <sheetName val="Apr'11-Daily_Sales34"/>
      <sheetName val="May'11-Daily_Sales34"/>
      <sheetName val="Jun'11-Daily_Sales34"/>
      <sheetName val="Jul'11-Daily_Sales34"/>
      <sheetName val="Aug'11-Daily_Sales34"/>
      <sheetName val="Sep'11-Daily_Sales34"/>
      <sheetName val="Oct'11-Daily_Sales34"/>
      <sheetName val="Nov'11-Daily_Sales34"/>
      <sheetName val="Dec'11-Daily_Sales34"/>
      <sheetName val="ocean_voyage33"/>
      <sheetName val="T_Tinh34"/>
      <sheetName val="HEAD_LAMP_BRANDING33"/>
      <sheetName val="CHITIET_VL-NC-TT_-1p33"/>
      <sheetName val="Summary_31"/>
      <sheetName val="Xeo_131"/>
      <sheetName val="DANH_BẠ31"/>
      <sheetName val="TONG_HOP31"/>
      <sheetName val="CaQ5_gd231"/>
      <sheetName val="Duong_PhuHuu31"/>
      <sheetName val="Vh_HTLO_P1431"/>
      <sheetName val="600!25D_NT31"/>
      <sheetName val="600!29D_NT31"/>
      <sheetName val="600!30D_NT31"/>
      <sheetName val="VT_A_cap-THI_CONG31"/>
      <sheetName val="DANH_SACH_VAT_TU_THU_HOI31"/>
      <sheetName val="TONG_HT31"/>
      <sheetName val="16_Note31"/>
      <sheetName val="PL_Dec1231"/>
      <sheetName val="SA1_-_Process_information33"/>
      <sheetName val="IA_-_Audit_report_front_page33"/>
      <sheetName val="IA_-_Audit_summary_report33"/>
      <sheetName val="IA_-_Front_page_planning33"/>
      <sheetName val="RR_-_Front_page_follow_up33"/>
      <sheetName val="IA_Follow_up_-_Audit_summary_33"/>
      <sheetName val="IA_-_Follow_up_-_Front_page33"/>
      <sheetName val="IA_-_Planning33"/>
      <sheetName val="IA_-_SF02_(1)33"/>
      <sheetName val="IA_-_Surveillance_plan33"/>
      <sheetName val="RR_-_Front_page_audit_report33"/>
      <sheetName val="RR_-_Front_page_planning33"/>
      <sheetName val="RR_-_Readiness_review_finding33"/>
      <sheetName val="SA1_-_Audit_report_front_page33"/>
      <sheetName val="SA1_-_Audit_summary_report33"/>
      <sheetName val="SA1_-_Follow_up_-_Audit_summa33"/>
      <sheetName val="SA1_-_Planning33"/>
      <sheetName val="SSA2_-_Follow_up_-_Front_page33"/>
      <sheetName val="2017Sale_Jul_(2)33"/>
      <sheetName val="P_I31"/>
      <sheetName val="3_４Ｒ損益31"/>
      <sheetName val="KWWH_LAST_UPDATE_7_11_0831"/>
      <sheetName val="MTO_REV_2(ARMOR)42"/>
      <sheetName val="MeKong_-_Penetration42"/>
      <sheetName val="Dist__Perform_-_Ctns_sales_in42"/>
      <sheetName val="Dist__Perform_-_Value_sales_i42"/>
      <sheetName val="Dist__Perform_-_Value_sales_O42"/>
      <sheetName val="Head_Count42"/>
      <sheetName val="Sales_Result_For_Month42"/>
      <sheetName val="DS_CHU_Phuc42"/>
      <sheetName val="DS_THI_AT42"/>
      <sheetName val="Bien_Ban42"/>
      <sheetName val="dongia_(2)42"/>
      <sheetName val="ESTI_41"/>
      <sheetName val="DAMNEN_KHONG_HC40"/>
      <sheetName val="DAM_NEN_HC40"/>
      <sheetName val="Detailed_Reporting40"/>
      <sheetName val="CT_Thang_Mo40"/>
      <sheetName val="CT__PL40"/>
      <sheetName val="BC_Ton_Kho_New40"/>
      <sheetName val="BC_Cua_GSBH_New40"/>
      <sheetName val="Leave_Statistic_Report42"/>
      <sheetName val="FW_Sum41"/>
      <sheetName val="Bhyt_t140"/>
      <sheetName val="DS_CHU_Ph_x005f_x0001__x005f_x0000_40"/>
      <sheetName val="DS_CHU_Ph_x005f_x0001__40"/>
      <sheetName val="DS_CHU_Ph_x005f_x0001_40"/>
      <sheetName val="OPERATING_HEAD40"/>
      <sheetName val="DS_CHU_Ph_x005f_x0001_?40"/>
      <sheetName val="DS_CHU_Ph_x005f_x005f_x005f_x0001__x005f_x005f_40"/>
      <sheetName val="DS_CHU_Ph_x005f_x005f_x005f_x0001__40"/>
      <sheetName val="DS_CHU_Ph_x005f_x005f_x005f_x0001_40"/>
      <sheetName val="Calendar_Reminder37"/>
      <sheetName val="DU_LIEU37"/>
      <sheetName val="Nluc_KTFA(Khong_Có_KPY)37"/>
      <sheetName val="Năng_lưc_-2010-2S37"/>
      <sheetName val="Năng_lực_CĐ_PHUN_BI-09_37"/>
      <sheetName val="PB_THEO_HUYỆN_201036"/>
      <sheetName val="NGOÀI_TINH_201036"/>
      <sheetName val="SRP_FH36"/>
      <sheetName val="DS_CHU_Ph_x005f_x005f_x005f_x005f_x005f_x005f_x37"/>
      <sheetName val="V2-14Jan12-2012_process_cost36"/>
      <sheetName val="CHUONG_TRINH36"/>
      <sheetName val="vanchuyen_TC33"/>
      <sheetName val="bang_tien_luong33"/>
      <sheetName val="DS_phuong_tien33"/>
      <sheetName val="Huong_dan33"/>
      <sheetName val="Chiet_tinh_dz3533"/>
      <sheetName val="Product_hierachy-old33"/>
      <sheetName val="truc_tiep33"/>
      <sheetName val="DS_CHU_Ph_x005f_x0001__x033"/>
      <sheetName val="DS_CHU_Ph_x005f_x005f_x0033"/>
      <sheetName val="DS_CHU_Ph_x005f_x005f_x005f_x0001__x033"/>
      <sheetName val="DS_CHU_Ph_x005f_x005f_x005f_x005f_x0033"/>
      <sheetName val="Thuc_thanh36"/>
      <sheetName val="Chi_tiet33"/>
      <sheetName val="Baseline_with_Specs_-_Portugu33"/>
      <sheetName val="SKU_TS33"/>
      <sheetName val="AOP_2013_26_0733"/>
      <sheetName val="DANH_MUC_SP33"/>
      <sheetName val="Thong_tin_loai_tu33"/>
      <sheetName val="quy_luong36"/>
      <sheetName val="Danh_sách36"/>
      <sheetName val="tính_hệ_số36"/>
      <sheetName val="Co_cau33"/>
      <sheetName val="DS_CHU_Ph_x005f_x005f_x005f_x0001_?37"/>
      <sheetName val="Note_VAS_Q3_11-Q3_1233"/>
      <sheetName val="Huong_dan_chung33"/>
      <sheetName val="Chiet_tinh_dz2236"/>
      <sheetName val="bangluong5_233"/>
      <sheetName val="参考_人員調査表36"/>
      <sheetName val="Apr'10-Daily_Sales36"/>
      <sheetName val="May'10-Daily_Sales36"/>
      <sheetName val="Jun'10-Daily_Sales36"/>
      <sheetName val="Jul'10-Daily_Sales36"/>
      <sheetName val="Aug'10-Daily_Sales36"/>
      <sheetName val="Sep'10-Daily_Sales36"/>
      <sheetName val="Oct'10-Daily_Sales36"/>
      <sheetName val="Nov'10-Daily_Sales36"/>
      <sheetName val="Dec'10-Daily_Sales36"/>
      <sheetName val="Jan'11-Daily_Sales36"/>
      <sheetName val="Feb'11-Daily_Sales36"/>
      <sheetName val="Mar'11-Daily_Sales36"/>
      <sheetName val="Apr'11-Daily_Sales36"/>
      <sheetName val="May'11-Daily_Sales36"/>
      <sheetName val="Jun'11-Daily_Sales36"/>
      <sheetName val="Jul'11-Daily_Sales36"/>
      <sheetName val="Aug'11-Daily_Sales36"/>
      <sheetName val="Sep'11-Daily_Sales36"/>
      <sheetName val="Oct'11-Daily_Sales36"/>
      <sheetName val="Nov'11-Daily_Sales36"/>
      <sheetName val="Dec'11-Daily_Sales36"/>
      <sheetName val="ocean_voyage35"/>
      <sheetName val="T_Tinh36"/>
      <sheetName val="HEAD_LAMP_BRANDING35"/>
      <sheetName val="CHITIET_VL-NC-TT_-1p35"/>
      <sheetName val="Summary_33"/>
      <sheetName val="Xeo_133"/>
      <sheetName val="DANH_BẠ33"/>
      <sheetName val="TONG_HOP33"/>
      <sheetName val="CaQ5_gd233"/>
      <sheetName val="Duong_PhuHuu33"/>
      <sheetName val="Vh_HTLO_P1433"/>
      <sheetName val="600!25D_NT33"/>
      <sheetName val="600!29D_NT33"/>
      <sheetName val="600!30D_NT33"/>
      <sheetName val="VT_A_cap-THI_CONG33"/>
      <sheetName val="DANH_SACH_VAT_TU_THU_HOI33"/>
      <sheetName val="TONG_HT33"/>
      <sheetName val="16_Note33"/>
      <sheetName val="PL_Dec1233"/>
      <sheetName val="SA1_-_Process_information35"/>
      <sheetName val="IA_-_Audit_report_front_page35"/>
      <sheetName val="IA_-_Audit_summary_report35"/>
      <sheetName val="IA_-_Front_page_planning35"/>
      <sheetName val="RR_-_Front_page_follow_up35"/>
      <sheetName val="IA_Follow_up_-_Audit_summary_35"/>
      <sheetName val="IA_-_Follow_up_-_Front_page35"/>
      <sheetName val="IA_-_Planning35"/>
      <sheetName val="IA_-_SF02_(1)35"/>
      <sheetName val="IA_-_Surveillance_plan35"/>
      <sheetName val="RR_-_Front_page_audit_report35"/>
      <sheetName val="RR_-_Front_page_planning35"/>
      <sheetName val="RR_-_Readiness_review_finding35"/>
      <sheetName val="SA1_-_Audit_report_front_page35"/>
      <sheetName val="SA1_-_Audit_summary_report35"/>
      <sheetName val="SA1_-_Follow_up_-_Audit_summa35"/>
      <sheetName val="SA1_-_Planning35"/>
      <sheetName val="SSA2_-_Follow_up_-_Front_page35"/>
      <sheetName val="2017Sale_Jul_(2)35"/>
      <sheetName val="P_I33"/>
      <sheetName val="3_４Ｒ損益33"/>
      <sheetName val="KWWH_LAST_UPDATE_7_11_0833"/>
      <sheetName val="Payroll_PRDCV10"/>
      <sheetName val="Summary_case_type17"/>
      <sheetName val="EIRR&gt;_221"/>
      <sheetName val="KHÔNG_XÓA17"/>
      <sheetName val="Course_requirement17"/>
      <sheetName val="Quotation_Form_70517"/>
      <sheetName val="Field_type17"/>
      <sheetName val="Nganh_nghe17"/>
      <sheetName val="CHITIET_VL-NC-TT-3p17"/>
      <sheetName val="Dgia_vat_tu17"/>
      <sheetName val="Don_gia_III17"/>
      <sheetName val="CHITIET_VL-NC17"/>
      <sheetName val="DON_GIA17"/>
      <sheetName val="Mã_khách16"/>
      <sheetName val="DS_nhan_vien16"/>
      <sheetName val="List_price16"/>
      <sheetName val="Danh_sach_Broker16"/>
      <sheetName val="Tien_do_ky_thoa_thuan16"/>
      <sheetName val="SP_Plan_and_Attn_JAN16"/>
      <sheetName val="BAO_CAO_THANG_CUA_SP16"/>
      <sheetName val="Bang_chiet_tinh_TBA16"/>
      <sheetName val="gia_vt,nc,may10"/>
      <sheetName val="Vat_tu_XD10"/>
      <sheetName val="Electrical_Breakdown10"/>
      <sheetName val="Packing_qty10"/>
      <sheetName val="TC_in10"/>
      <sheetName val="CC_T5_2018_10"/>
      <sheetName val="TC_T5_201810"/>
      <sheetName val="Pivot_TC10"/>
      <sheetName val="Pivot_TC03_1810"/>
      <sheetName val="In_TC0210"/>
      <sheetName val="DS_combo_gối_SN_T0510"/>
      <sheetName val="DS_bình_nước_SN_T0510"/>
      <sheetName val="Sinh_nhật_T02_tiền10"/>
      <sheetName val="DS_tăng_ca,_chấm_cơm_T2,_CN10"/>
      <sheetName val="DS_tăng_ca,_chấm_cơm_T5,_CN10"/>
      <sheetName val="Pivot_TC_(in)10"/>
      <sheetName val="TC_T2_2018_TL10"/>
      <sheetName val="TL_Pivot_TC02_1810"/>
      <sheetName val="TC_T1_2018_TL10"/>
      <sheetName val="TL_Pivot_TC01_1810"/>
      <sheetName val="DS_nhận_tiền_thưởng_tập_thể10"/>
      <sheetName val="DS_nhân_quà_và_tiền_SN__T03_110"/>
      <sheetName val="DS_thâm_niên_T310"/>
      <sheetName val="CC_CTV3_201710"/>
      <sheetName val="Detail_Acc_335-201110"/>
      <sheetName val="Yield_Sx10"/>
      <sheetName val="DON_GIA_CAN_THO10"/>
      <sheetName val="TH_XL10"/>
      <sheetName val="TONGKE3p_10"/>
      <sheetName val="t-h_HA_THE10"/>
      <sheetName val="KPVC-BD_10"/>
      <sheetName val="Chỉ_tiêu_bán_lẻ_tăng_thị_phần16"/>
      <sheetName val="Tồn_cuối_T616"/>
      <sheetName val="Nhận_T716"/>
      <sheetName val="Tổng_hợp_bán_tháng_716"/>
      <sheetName val="Tổng_hợp_bán_sỉ_T716"/>
      <sheetName val="GS_bán_T716"/>
      <sheetName val="Xuất_nội_bộ_16"/>
      <sheetName val="Nhận_nội_bộ16"/>
      <sheetName val="Tồn_cuối_T7_16"/>
      <sheetName val="TỔNG_HỢP16"/>
      <sheetName val="Thị_phần_Head_201716"/>
      <sheetName val="DỮ_LIỆU_ẨN16"/>
      <sheetName val="Database_Spreadsheet15"/>
      <sheetName val="Tồn_cuối__515"/>
      <sheetName val="Nhận_T615"/>
      <sheetName val="Tổng_hợp_bán_T615"/>
      <sheetName val="Tổng_hợp_bán_sỉ_T615"/>
      <sheetName val="REF_1115"/>
      <sheetName val="DS_CHU_Ph_x0015"/>
      <sheetName val="Data_Reference10"/>
      <sheetName val="20__DM_Trường10"/>
      <sheetName val="NGUON_DU_LIEU10"/>
      <sheetName val="TM_CDKT-VCSH_(10)10"/>
      <sheetName val="gio_tang_ca10"/>
      <sheetName val="Tien_mat_moi10"/>
      <sheetName val="Lenh_chuyen_tien10"/>
      <sheetName val="Tam_ung10"/>
      <sheetName val="APP_TINMOI_06_201910"/>
      <sheetName val="DS_vắt_24H10"/>
      <sheetName val="TNBS_06_2019_KD_24h10"/>
      <sheetName val="Thu_nhập_toàn_CTY_10"/>
      <sheetName val="Lenh_CK10"/>
      <sheetName val="TN_bo_sung10"/>
      <sheetName val="Cham_cong10"/>
      <sheetName val="Thêm_giờ_10"/>
      <sheetName val="Tru_tien_nghi_mat10"/>
      <sheetName val="DS_tru_bao_lanh10"/>
      <sheetName val="TH_XUẤT10"/>
      <sheetName val="6_Ds_CTV10"/>
      <sheetName val="Direct_method10"/>
      <sheetName val="Currency_Rate2"/>
      <sheetName val="TT_DZ3510"/>
      <sheetName val="第34回_順位集計用10"/>
      <sheetName val="02-05년_판매10"/>
      <sheetName val="TK_HOACH_TOAN10"/>
      <sheetName val="CT_Thang__x005f_x0005_o5"/>
      <sheetName val="List_of_User_&amp;_SNS_account2"/>
      <sheetName val="MTO_REV_2(ARMOR)41"/>
      <sheetName val="MeKong_-_Penetration41"/>
      <sheetName val="Dist__Perform_-_Ctns_sales_in41"/>
      <sheetName val="Dist__Perform_-_Value_sales_i41"/>
      <sheetName val="Dist__Perform_-_Value_sales_O41"/>
      <sheetName val="Head_Count41"/>
      <sheetName val="Sales_Result_For_Month41"/>
      <sheetName val="DS_CHU_Phuc41"/>
      <sheetName val="DS_THI_AT41"/>
      <sheetName val="Bien_Ban41"/>
      <sheetName val="dongia_(2)41"/>
      <sheetName val="ESTI_40"/>
      <sheetName val="DAMNEN_KHONG_HC39"/>
      <sheetName val="DAM_NEN_HC39"/>
      <sheetName val="Detailed_Reporting39"/>
      <sheetName val="CT_Thang_Mo39"/>
      <sheetName val="CT__PL39"/>
      <sheetName val="BC_Ton_Kho_New39"/>
      <sheetName val="BC_Cua_GSBH_New39"/>
      <sheetName val="Leave_Statistic_Report41"/>
      <sheetName val="FW_Sum40"/>
      <sheetName val="Bhyt_t139"/>
      <sheetName val="DS_CHU_Ph_x005f_x0001__x005f_x0000_39"/>
      <sheetName val="DS_CHU_Ph_x005f_x0001__39"/>
      <sheetName val="DS_CHU_Ph_x005f_x0001_39"/>
      <sheetName val="OPERATING_HEAD39"/>
      <sheetName val="DS_CHU_Ph_x005f_x0001_?39"/>
      <sheetName val="DS_CHU_Ph_x005f_x005f_x005f_x0001__x005f_x005f_39"/>
      <sheetName val="DS_CHU_Ph_x005f_x005f_x005f_x0001__39"/>
      <sheetName val="DS_CHU_Ph_x005f_x005f_x005f_x0001_39"/>
      <sheetName val="Calendar_Reminder36"/>
      <sheetName val="DU_LIEU36"/>
      <sheetName val="Nluc_KTFA(Khong_Có_KPY)36"/>
      <sheetName val="Năng_lưc_-2010-2S36"/>
      <sheetName val="Năng_lực_CĐ_PHUN_BI-09_36"/>
      <sheetName val="PB_THEO_HUYỆN_201035"/>
      <sheetName val="NGOÀI_TINH_201035"/>
      <sheetName val="SRP_FH35"/>
      <sheetName val="DS_CHU_Ph_x005f_x005f_x005f_x005f_x005f_x005f_x36"/>
      <sheetName val="V2-14Jan12-2012_process_cost35"/>
      <sheetName val="CHUONG_TRINH35"/>
      <sheetName val="vanchuyen_TC32"/>
      <sheetName val="bang_tien_luong32"/>
      <sheetName val="DS_phuong_tien32"/>
      <sheetName val="Huong_dan32"/>
      <sheetName val="Chiet_tinh_dz3532"/>
      <sheetName val="Product_hierachy-old32"/>
      <sheetName val="truc_tiep32"/>
      <sheetName val="DS_CHU_Ph_x005f_x0001__x032"/>
      <sheetName val="DS_CHU_Ph_x005f_x005f_x0032"/>
      <sheetName val="DS_CHU_Ph_x005f_x005f_x005f_x0001__x032"/>
      <sheetName val="DS_CHU_Ph_x005f_x005f_x005f_x005f_x0032"/>
      <sheetName val="Thuc_thanh35"/>
      <sheetName val="Chi_tiet32"/>
      <sheetName val="Baseline_with_Specs_-_Portugu32"/>
      <sheetName val="SKU_TS32"/>
      <sheetName val="AOP_2013_26_0732"/>
      <sheetName val="DANH_MUC_SP32"/>
      <sheetName val="Thong_tin_loai_tu32"/>
      <sheetName val="quy_luong35"/>
      <sheetName val="Danh_sách35"/>
      <sheetName val="tính_hệ_số35"/>
      <sheetName val="Co_cau32"/>
      <sheetName val="DS_CHU_Ph_x005f_x005f_x005f_x0001_?36"/>
      <sheetName val="Note_VAS_Q3_11-Q3_1232"/>
      <sheetName val="Huong_dan_chung32"/>
      <sheetName val="Chiet_tinh_dz2235"/>
      <sheetName val="bangluong5_232"/>
      <sheetName val="参考_人員調査表35"/>
      <sheetName val="Apr'10-Daily_Sales35"/>
      <sheetName val="May'10-Daily_Sales35"/>
      <sheetName val="Jun'10-Daily_Sales35"/>
      <sheetName val="Jul'10-Daily_Sales35"/>
      <sheetName val="Aug'10-Daily_Sales35"/>
      <sheetName val="Sep'10-Daily_Sales35"/>
      <sheetName val="Oct'10-Daily_Sales35"/>
      <sheetName val="Nov'10-Daily_Sales35"/>
      <sheetName val="Dec'10-Daily_Sales35"/>
      <sheetName val="Jan'11-Daily_Sales35"/>
      <sheetName val="Feb'11-Daily_Sales35"/>
      <sheetName val="Mar'11-Daily_Sales35"/>
      <sheetName val="Apr'11-Daily_Sales35"/>
      <sheetName val="May'11-Daily_Sales35"/>
      <sheetName val="Jun'11-Daily_Sales35"/>
      <sheetName val="Jul'11-Daily_Sales35"/>
      <sheetName val="Aug'11-Daily_Sales35"/>
      <sheetName val="Sep'11-Daily_Sales35"/>
      <sheetName val="Oct'11-Daily_Sales35"/>
      <sheetName val="Nov'11-Daily_Sales35"/>
      <sheetName val="Dec'11-Daily_Sales35"/>
      <sheetName val="ocean_voyage34"/>
      <sheetName val="T_Tinh35"/>
      <sheetName val="HEAD_LAMP_BRANDING34"/>
      <sheetName val="CHITIET_VL-NC-TT_-1p34"/>
      <sheetName val="Summary_32"/>
      <sheetName val="Xeo_132"/>
      <sheetName val="DANH_BẠ32"/>
      <sheetName val="TONG_HOP32"/>
      <sheetName val="CaQ5_gd232"/>
      <sheetName val="Duong_PhuHuu32"/>
      <sheetName val="Vh_HTLO_P1432"/>
      <sheetName val="600!25D_NT32"/>
      <sheetName val="600!29D_NT32"/>
      <sheetName val="600!30D_NT32"/>
      <sheetName val="VT_A_cap-THI_CONG32"/>
      <sheetName val="DANH_SACH_VAT_TU_THU_HOI32"/>
      <sheetName val="TONG_HT32"/>
      <sheetName val="16_Note32"/>
      <sheetName val="PL_Dec1232"/>
      <sheetName val="SA1_-_Process_information34"/>
      <sheetName val="IA_-_Audit_report_front_page34"/>
      <sheetName val="IA_-_Audit_summary_report34"/>
      <sheetName val="IA_-_Front_page_planning34"/>
      <sheetName val="RR_-_Front_page_follow_up34"/>
      <sheetName val="IA_Follow_up_-_Audit_summary_34"/>
      <sheetName val="IA_-_Follow_up_-_Front_page34"/>
      <sheetName val="IA_-_Planning34"/>
      <sheetName val="IA_-_SF02_(1)34"/>
      <sheetName val="IA_-_Surveillance_plan34"/>
      <sheetName val="RR_-_Front_page_audit_report34"/>
      <sheetName val="RR_-_Front_page_planning34"/>
      <sheetName val="RR_-_Readiness_review_finding34"/>
      <sheetName val="SA1_-_Audit_report_front_page34"/>
      <sheetName val="SA1_-_Audit_summary_report34"/>
      <sheetName val="SA1_-_Follow_up_-_Audit_summa34"/>
      <sheetName val="SA1_-_Planning34"/>
      <sheetName val="SSA2_-_Follow_up_-_Front_page34"/>
      <sheetName val="2017Sale_Jul_(2)34"/>
      <sheetName val="P_I32"/>
      <sheetName val="3_４Ｒ損益32"/>
      <sheetName val="KWWH_LAST_UPDATE_7_11_0832"/>
      <sheetName val="Currency_Rate1"/>
      <sheetName val="CT_Thang__x005f_x0005_o4"/>
      <sheetName val="List_of_User_&amp;_SNS_account1"/>
      <sheetName val="INVESTMENT WKSHT"/>
      <sheetName val="Ds riêng SP NPP"/>
      <sheetName val="�ؓ�"/>
      <sheetName val="PL_�V���ƁQ��"/>
      <sheetName val="—˜‰v�ˆ•ªˆÄ"/>
      <sheetName val="ŒˆŽZ�C�³"/>
      <sheetName val="PL_�VŽ–‹Æ�QŒˆ"/>
      <sheetName val="PL_DUO_2�QŒˆ"/>
      <sheetName val="Túi Richy các loại"/>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refreshError="1"/>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refreshError="1"/>
      <sheetData sheetId="77" refreshError="1"/>
      <sheetData sheetId="78" refreshError="1"/>
      <sheetData sheetId="79" refreshError="1"/>
      <sheetData sheetId="80" refreshError="1"/>
      <sheetData sheetId="81" refreshError="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sheetData sheetId="160" refreshError="1"/>
      <sheetData sheetId="161" refreshError="1"/>
      <sheetData sheetId="162"/>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sheetData sheetId="194"/>
      <sheetData sheetId="195"/>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sheetData sheetId="242"/>
      <sheetData sheetId="243"/>
      <sheetData sheetId="244"/>
      <sheetData sheetId="245"/>
      <sheetData sheetId="246"/>
      <sheetData sheetId="247"/>
      <sheetData sheetId="248"/>
      <sheetData sheetId="249"/>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sheetData sheetId="353"/>
      <sheetData sheetId="354"/>
      <sheetData sheetId="355"/>
      <sheetData sheetId="356"/>
      <sheetData sheetId="357"/>
      <sheetData sheetId="358"/>
      <sheetData sheetId="359"/>
      <sheetData sheetId="360"/>
      <sheetData sheetId="36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sheetData sheetId="421"/>
      <sheetData sheetId="422" refreshError="1"/>
      <sheetData sheetId="423" refreshError="1"/>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refreshError="1"/>
      <sheetData sheetId="447"/>
      <sheetData sheetId="448"/>
      <sheetData sheetId="449"/>
      <sheetData sheetId="450"/>
      <sheetData sheetId="451"/>
      <sheetData sheetId="452"/>
      <sheetData sheetId="453"/>
      <sheetData sheetId="454"/>
      <sheetData sheetId="455"/>
      <sheetData sheetId="456"/>
      <sheetData sheetId="457" refreshError="1"/>
      <sheetData sheetId="458" refreshError="1"/>
      <sheetData sheetId="459" refreshError="1"/>
      <sheetData sheetId="460"/>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sheetData sheetId="502"/>
      <sheetData sheetId="503"/>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sheetData sheetId="519" refreshError="1"/>
      <sheetData sheetId="520"/>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refreshError="1"/>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refreshError="1"/>
      <sheetData sheetId="605" refreshError="1"/>
      <sheetData sheetId="606" refreshError="1"/>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refreshError="1"/>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sheetData sheetId="840" refreshError="1"/>
      <sheetData sheetId="841" refreshError="1"/>
      <sheetData sheetId="842" refreshError="1"/>
      <sheetData sheetId="843" refreshError="1"/>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refreshError="1"/>
      <sheetData sheetId="1327"/>
      <sheetData sheetId="1328"/>
      <sheetData sheetId="1329"/>
      <sheetData sheetId="1330" refreshError="1"/>
      <sheetData sheetId="1331" refreshError="1"/>
      <sheetData sheetId="1332" refreshError="1"/>
      <sheetData sheetId="1333"/>
      <sheetData sheetId="1334"/>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sheetData sheetId="1407"/>
      <sheetData sheetId="1408"/>
      <sheetData sheetId="1409"/>
      <sheetData sheetId="1410"/>
      <sheetData sheetId="141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sheetData sheetId="1442"/>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refreshError="1"/>
      <sheetData sheetId="1477" refreshError="1"/>
      <sheetData sheetId="1478" refreshError="1"/>
      <sheetData sheetId="1479" refreshError="1"/>
      <sheetData sheetId="1480"/>
      <sheetData sheetId="1481" refreshError="1"/>
      <sheetData sheetId="1482" refreshError="1"/>
      <sheetData sheetId="1483" refreshError="1"/>
      <sheetData sheetId="1484" refreshError="1"/>
      <sheetData sheetId="1485"/>
      <sheetData sheetId="1486"/>
      <sheetData sheetId="1487"/>
      <sheetData sheetId="1488"/>
      <sheetData sheetId="1489"/>
      <sheetData sheetId="1490"/>
      <sheetData sheetId="1491"/>
      <sheetData sheetId="1492"/>
      <sheetData sheetId="1493"/>
      <sheetData sheetId="1494"/>
      <sheetData sheetId="1495"/>
      <sheetData sheetId="1496" refreshError="1"/>
      <sheetData sheetId="1497" refreshError="1"/>
      <sheetData sheetId="1498" refreshError="1"/>
      <sheetData sheetId="1499"/>
      <sheetData sheetId="1500"/>
      <sheetData sheetId="1501"/>
      <sheetData sheetId="1502"/>
      <sheetData sheetId="1503"/>
      <sheetData sheetId="1504"/>
      <sheetData sheetId="1505"/>
      <sheetData sheetId="1506" refreshError="1"/>
      <sheetData sheetId="1507" refreshError="1"/>
      <sheetData sheetId="1508"/>
      <sheetData sheetId="1509" refreshError="1"/>
      <sheetData sheetId="1510"/>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sheetData sheetId="1527" refreshError="1"/>
      <sheetData sheetId="1528" refreshError="1"/>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sheetData sheetId="1693"/>
      <sheetData sheetId="1694"/>
      <sheetData sheetId="1695"/>
      <sheetData sheetId="1696"/>
      <sheetData sheetId="1697" refreshError="1"/>
      <sheetData sheetId="1698" refreshError="1"/>
      <sheetData sheetId="1699" refreshError="1"/>
      <sheetData sheetId="1700" refreshError="1"/>
      <sheetData sheetId="1701" refreshError="1"/>
      <sheetData sheetId="1702"/>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sheetData sheetId="1721"/>
      <sheetData sheetId="1722"/>
      <sheetData sheetId="1723"/>
      <sheetData sheetId="1724"/>
      <sheetData sheetId="1725" refreshError="1"/>
      <sheetData sheetId="1726"/>
      <sheetData sheetId="1727" refreshError="1"/>
      <sheetData sheetId="1728" refreshError="1"/>
      <sheetData sheetId="1729" refreshError="1"/>
      <sheetData sheetId="1730" refreshError="1"/>
      <sheetData sheetId="1731" refreshError="1"/>
      <sheetData sheetId="1732" refreshError="1"/>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refreshError="1"/>
      <sheetData sheetId="1747" refreshError="1"/>
      <sheetData sheetId="1748"/>
      <sheetData sheetId="1749" refreshError="1"/>
      <sheetData sheetId="1750" refreshError="1"/>
      <sheetData sheetId="1751" refreshError="1"/>
      <sheetData sheetId="1752" refreshError="1"/>
      <sheetData sheetId="1753" refreshError="1"/>
      <sheetData sheetId="1754" refreshError="1"/>
      <sheetData sheetId="1755" refreshError="1"/>
      <sheetData sheetId="1756"/>
      <sheetData sheetId="1757" refreshError="1"/>
      <sheetData sheetId="1758" refreshError="1"/>
      <sheetData sheetId="1759" refreshError="1"/>
      <sheetData sheetId="1760" refreshError="1"/>
      <sheetData sheetId="1761" refreshError="1"/>
      <sheetData sheetId="1762" refreshError="1"/>
      <sheetData sheetId="1763"/>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sheetData sheetId="1978"/>
      <sheetData sheetId="1979"/>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refreshError="1"/>
      <sheetData sheetId="2090" refreshError="1"/>
      <sheetData sheetId="2091" refreshError="1"/>
      <sheetData sheetId="2092" refreshError="1"/>
      <sheetData sheetId="2093" refreshError="1"/>
      <sheetData sheetId="2094" refreshError="1"/>
      <sheetData sheetId="2095"/>
      <sheetData sheetId="2096" refreshError="1"/>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refreshError="1"/>
      <sheetData sheetId="2130"/>
      <sheetData sheetId="2131"/>
      <sheetData sheetId="2132"/>
      <sheetData sheetId="2133"/>
      <sheetData sheetId="2134"/>
      <sheetData sheetId="2135"/>
      <sheetData sheetId="2136"/>
      <sheetData sheetId="2137"/>
      <sheetData sheetId="2138"/>
      <sheetData sheetId="2139"/>
      <sheetData sheetId="2140" refreshError="1"/>
      <sheetData sheetId="2141" refreshError="1"/>
      <sheetData sheetId="2142" refreshError="1"/>
      <sheetData sheetId="2143" refreshError="1"/>
      <sheetData sheetId="2144" refreshError="1"/>
      <sheetData sheetId="2145" refreshError="1"/>
      <sheetData sheetId="2146"/>
      <sheetData sheetId="2147"/>
      <sheetData sheetId="2148"/>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refreshError="1"/>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refreshError="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sheetData sheetId="3067"/>
      <sheetData sheetId="3068"/>
      <sheetData sheetId="3069"/>
      <sheetData sheetId="3070"/>
      <sheetData sheetId="3071"/>
      <sheetData sheetId="3072"/>
      <sheetData sheetId="3073"/>
      <sheetData sheetId="3074"/>
      <sheetData sheetId="3075"/>
      <sheetData sheetId="3076"/>
      <sheetData sheetId="3077"/>
      <sheetData sheetId="3078"/>
      <sheetData sheetId="3079"/>
      <sheetData sheetId="3080"/>
      <sheetData sheetId="3081"/>
      <sheetData sheetId="3082"/>
      <sheetData sheetId="3083"/>
      <sheetData sheetId="3084"/>
      <sheetData sheetId="3085"/>
      <sheetData sheetId="3086"/>
      <sheetData sheetId="3087"/>
      <sheetData sheetId="3088"/>
      <sheetData sheetId="3089"/>
      <sheetData sheetId="3090"/>
      <sheetData sheetId="3091"/>
      <sheetData sheetId="3092"/>
      <sheetData sheetId="3093"/>
      <sheetData sheetId="3094"/>
      <sheetData sheetId="3095"/>
      <sheetData sheetId="3096"/>
      <sheetData sheetId="3097"/>
      <sheetData sheetId="3098"/>
      <sheetData sheetId="3099"/>
      <sheetData sheetId="3100"/>
      <sheetData sheetId="3101"/>
      <sheetData sheetId="3102"/>
      <sheetData sheetId="3103"/>
      <sheetData sheetId="3104"/>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sheetData sheetId="3442"/>
      <sheetData sheetId="3443"/>
      <sheetData sheetId="3444"/>
      <sheetData sheetId="3445"/>
      <sheetData sheetId="3446"/>
      <sheetData sheetId="3447"/>
      <sheetData sheetId="3448"/>
      <sheetData sheetId="3449"/>
      <sheetData sheetId="3450"/>
      <sheetData sheetId="3451"/>
      <sheetData sheetId="3452"/>
      <sheetData sheetId="3453"/>
      <sheetData sheetId="3454"/>
      <sheetData sheetId="3455"/>
      <sheetData sheetId="3456"/>
      <sheetData sheetId="3457"/>
      <sheetData sheetId="3458"/>
      <sheetData sheetId="3459"/>
      <sheetData sheetId="3460"/>
      <sheetData sheetId="3461"/>
      <sheetData sheetId="3462"/>
      <sheetData sheetId="3463"/>
      <sheetData sheetId="3464"/>
      <sheetData sheetId="3465"/>
      <sheetData sheetId="3466"/>
      <sheetData sheetId="3467"/>
      <sheetData sheetId="3468"/>
      <sheetData sheetId="3469"/>
      <sheetData sheetId="3470"/>
      <sheetData sheetId="3471"/>
      <sheetData sheetId="3472"/>
      <sheetData sheetId="3473"/>
      <sheetData sheetId="3474"/>
      <sheetData sheetId="3475"/>
      <sheetData sheetId="3476"/>
      <sheetData sheetId="3477"/>
      <sheetData sheetId="3478"/>
      <sheetData sheetId="3479"/>
      <sheetData sheetId="3480"/>
      <sheetData sheetId="3481"/>
      <sheetData sheetId="3482"/>
      <sheetData sheetId="3483"/>
      <sheetData sheetId="3484"/>
      <sheetData sheetId="3485"/>
      <sheetData sheetId="3486"/>
      <sheetData sheetId="3487"/>
      <sheetData sheetId="3488"/>
      <sheetData sheetId="3489"/>
      <sheetData sheetId="3490"/>
      <sheetData sheetId="3491"/>
      <sheetData sheetId="3492"/>
      <sheetData sheetId="3493"/>
      <sheetData sheetId="3494"/>
      <sheetData sheetId="3495"/>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sheetData sheetId="3543"/>
      <sheetData sheetId="3544"/>
      <sheetData sheetId="3545"/>
      <sheetData sheetId="3546"/>
      <sheetData sheetId="3547"/>
      <sheetData sheetId="3548"/>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sheetData sheetId="3631"/>
      <sheetData sheetId="3632"/>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sheetData sheetId="3910"/>
      <sheetData sheetId="3911"/>
      <sheetData sheetId="3912"/>
      <sheetData sheetId="3913"/>
      <sheetData sheetId="3914"/>
      <sheetData sheetId="3915"/>
      <sheetData sheetId="3916"/>
      <sheetData sheetId="3917"/>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sheetData sheetId="4009"/>
      <sheetData sheetId="4010"/>
      <sheetData sheetId="4011"/>
      <sheetData sheetId="4012"/>
      <sheetData sheetId="4013"/>
      <sheetData sheetId="4014"/>
      <sheetData sheetId="4015"/>
      <sheetData sheetId="4016"/>
      <sheetData sheetId="4017"/>
      <sheetData sheetId="4018"/>
      <sheetData sheetId="4019"/>
      <sheetData sheetId="4020"/>
      <sheetData sheetId="4021"/>
      <sheetData sheetId="4022"/>
      <sheetData sheetId="4023"/>
      <sheetData sheetId="4024"/>
      <sheetData sheetId="4025"/>
      <sheetData sheetId="4026"/>
      <sheetData sheetId="4027"/>
      <sheetData sheetId="4028"/>
      <sheetData sheetId="4029"/>
      <sheetData sheetId="4030"/>
      <sheetData sheetId="4031"/>
      <sheetData sheetId="4032"/>
      <sheetData sheetId="4033"/>
      <sheetData sheetId="4034"/>
      <sheetData sheetId="4035"/>
      <sheetData sheetId="4036"/>
      <sheetData sheetId="4037"/>
      <sheetData sheetId="4038"/>
      <sheetData sheetId="4039"/>
      <sheetData sheetId="4040"/>
      <sheetData sheetId="4041"/>
      <sheetData sheetId="4042"/>
      <sheetData sheetId="4043"/>
      <sheetData sheetId="4044"/>
      <sheetData sheetId="4045"/>
      <sheetData sheetId="4046"/>
      <sheetData sheetId="4047"/>
      <sheetData sheetId="4048"/>
      <sheetData sheetId="4049"/>
      <sheetData sheetId="4050"/>
      <sheetData sheetId="4051"/>
      <sheetData sheetId="4052"/>
      <sheetData sheetId="4053"/>
      <sheetData sheetId="4054"/>
      <sheetData sheetId="4055"/>
      <sheetData sheetId="4056"/>
      <sheetData sheetId="4057"/>
      <sheetData sheetId="4058"/>
      <sheetData sheetId="4059"/>
      <sheetData sheetId="4060"/>
      <sheetData sheetId="4061"/>
      <sheetData sheetId="4062"/>
      <sheetData sheetId="4063"/>
      <sheetData sheetId="4064"/>
      <sheetData sheetId="4065"/>
      <sheetData sheetId="4066"/>
      <sheetData sheetId="4067"/>
      <sheetData sheetId="4068"/>
      <sheetData sheetId="4069"/>
      <sheetData sheetId="4070"/>
      <sheetData sheetId="4071"/>
      <sheetData sheetId="4072"/>
      <sheetData sheetId="4073"/>
      <sheetData sheetId="4074"/>
      <sheetData sheetId="4075"/>
      <sheetData sheetId="4076"/>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sheetData sheetId="4101"/>
      <sheetData sheetId="4102"/>
      <sheetData sheetId="4103"/>
      <sheetData sheetId="4104"/>
      <sheetData sheetId="4105"/>
      <sheetData sheetId="4106"/>
      <sheetData sheetId="4107"/>
      <sheetData sheetId="4108"/>
      <sheetData sheetId="4109"/>
      <sheetData sheetId="4110"/>
      <sheetData sheetId="4111"/>
      <sheetData sheetId="4112"/>
      <sheetData sheetId="4113"/>
      <sheetData sheetId="4114"/>
      <sheetData sheetId="4115"/>
      <sheetData sheetId="4116"/>
      <sheetData sheetId="4117"/>
      <sheetData sheetId="4118"/>
      <sheetData sheetId="4119"/>
      <sheetData sheetId="4120"/>
      <sheetData sheetId="4121"/>
      <sheetData sheetId="4122"/>
      <sheetData sheetId="4123"/>
      <sheetData sheetId="4124"/>
      <sheetData sheetId="4125"/>
      <sheetData sheetId="4126"/>
      <sheetData sheetId="4127"/>
      <sheetData sheetId="4128"/>
      <sheetData sheetId="4129"/>
      <sheetData sheetId="4130"/>
      <sheetData sheetId="4131"/>
      <sheetData sheetId="4132"/>
      <sheetData sheetId="4133"/>
      <sheetData sheetId="4134"/>
      <sheetData sheetId="4135"/>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refreshError="1"/>
      <sheetData sheetId="4364" refreshError="1"/>
      <sheetData sheetId="4365" refreshError="1"/>
      <sheetData sheetId="4366" refreshError="1"/>
      <sheetData sheetId="4367" refreshError="1"/>
      <sheetData sheetId="4368" refreshError="1"/>
      <sheetData sheetId="4369" refreshError="1"/>
      <sheetData sheetId="4370" refreshError="1"/>
      <sheetData sheetId="4371" refreshError="1"/>
      <sheetData sheetId="4372" refreshError="1"/>
      <sheetData sheetId="4373" refreshError="1"/>
      <sheetData sheetId="4374" refreshError="1"/>
      <sheetData sheetId="4375" refreshError="1"/>
      <sheetData sheetId="4376" refreshError="1"/>
      <sheetData sheetId="4377" refreshError="1"/>
      <sheetData sheetId="4378" refreshError="1"/>
      <sheetData sheetId="4379" refreshError="1"/>
      <sheetData sheetId="4380" refreshError="1"/>
      <sheetData sheetId="4381" refreshError="1"/>
      <sheetData sheetId="4382" refreshError="1"/>
      <sheetData sheetId="4383" refreshError="1"/>
      <sheetData sheetId="4384" refreshError="1"/>
      <sheetData sheetId="4385" refreshError="1"/>
      <sheetData sheetId="4386" refreshError="1"/>
      <sheetData sheetId="4387" refreshError="1"/>
      <sheetData sheetId="4388" refreshError="1"/>
      <sheetData sheetId="4389" refreshError="1"/>
      <sheetData sheetId="4390" refreshError="1"/>
      <sheetData sheetId="4391" refreshError="1"/>
      <sheetData sheetId="4392" refreshError="1"/>
      <sheetData sheetId="4393" refreshError="1"/>
      <sheetData sheetId="4394" refreshError="1"/>
      <sheetData sheetId="4395" refreshError="1"/>
      <sheetData sheetId="4396" refreshError="1"/>
      <sheetData sheetId="4397" refreshError="1"/>
      <sheetData sheetId="4398" refreshError="1"/>
      <sheetData sheetId="4399" refreshError="1"/>
      <sheetData sheetId="4400" refreshError="1"/>
      <sheetData sheetId="4401" refreshError="1"/>
      <sheetData sheetId="4402" refreshError="1"/>
      <sheetData sheetId="4403" refreshError="1"/>
      <sheetData sheetId="4404" refreshError="1"/>
      <sheetData sheetId="4405" refreshError="1"/>
      <sheetData sheetId="4406" refreshError="1"/>
      <sheetData sheetId="4407" refreshError="1"/>
      <sheetData sheetId="4408" refreshError="1"/>
      <sheetData sheetId="4409" refreshError="1"/>
      <sheetData sheetId="4410" refreshError="1"/>
      <sheetData sheetId="4411" refreshError="1"/>
      <sheetData sheetId="4412" refreshError="1"/>
      <sheetData sheetId="4413" refreshError="1"/>
      <sheetData sheetId="4414" refreshError="1"/>
      <sheetData sheetId="4415" refreshError="1"/>
      <sheetData sheetId="4416" refreshError="1"/>
      <sheetData sheetId="4417" refreshError="1"/>
      <sheetData sheetId="4418" refreshError="1"/>
      <sheetData sheetId="4419" refreshError="1"/>
      <sheetData sheetId="4420" refreshError="1"/>
      <sheetData sheetId="4421" refreshError="1"/>
      <sheetData sheetId="4422" refreshError="1"/>
      <sheetData sheetId="4423" refreshError="1"/>
      <sheetData sheetId="4424" refreshError="1"/>
      <sheetData sheetId="4425" refreshError="1"/>
      <sheetData sheetId="4426" refreshError="1"/>
      <sheetData sheetId="4427" refreshError="1"/>
      <sheetData sheetId="4428" refreshError="1"/>
      <sheetData sheetId="4429" refreshError="1"/>
      <sheetData sheetId="4430" refreshError="1"/>
      <sheetData sheetId="4431" refreshError="1"/>
      <sheetData sheetId="4432" refreshError="1"/>
      <sheetData sheetId="4433" refreshError="1"/>
      <sheetData sheetId="4434" refreshError="1"/>
      <sheetData sheetId="4435" refreshError="1"/>
      <sheetData sheetId="4436" refreshError="1"/>
      <sheetData sheetId="4437" refreshError="1"/>
      <sheetData sheetId="4438" refreshError="1"/>
      <sheetData sheetId="4439" refreshError="1"/>
      <sheetData sheetId="4440" refreshError="1"/>
      <sheetData sheetId="4441" refreshError="1"/>
      <sheetData sheetId="4442" refreshError="1"/>
      <sheetData sheetId="4443" refreshError="1"/>
      <sheetData sheetId="4444" refreshError="1"/>
      <sheetData sheetId="4445" refreshError="1"/>
      <sheetData sheetId="4446" refreshError="1"/>
      <sheetData sheetId="4447" refreshError="1"/>
      <sheetData sheetId="4448" refreshError="1"/>
      <sheetData sheetId="4449" refreshError="1"/>
      <sheetData sheetId="4450" refreshError="1"/>
      <sheetData sheetId="4451" refreshError="1"/>
      <sheetData sheetId="4452" refreshError="1"/>
      <sheetData sheetId="4453" refreshError="1"/>
      <sheetData sheetId="4454" refreshError="1"/>
      <sheetData sheetId="4455" refreshError="1"/>
      <sheetData sheetId="4456" refreshError="1"/>
      <sheetData sheetId="4457" refreshError="1"/>
      <sheetData sheetId="4458" refreshError="1"/>
      <sheetData sheetId="4459" refreshError="1"/>
      <sheetData sheetId="4460" refreshError="1"/>
      <sheetData sheetId="4461" refreshError="1"/>
      <sheetData sheetId="4462" refreshError="1"/>
      <sheetData sheetId="4463" refreshError="1"/>
      <sheetData sheetId="4464" refreshError="1"/>
      <sheetData sheetId="4465" refreshError="1"/>
      <sheetData sheetId="4466" refreshError="1"/>
      <sheetData sheetId="4467" refreshError="1"/>
      <sheetData sheetId="4468" refreshError="1"/>
      <sheetData sheetId="4469" refreshError="1"/>
      <sheetData sheetId="4470" refreshError="1"/>
      <sheetData sheetId="4471" refreshError="1"/>
      <sheetData sheetId="4472" refreshError="1"/>
      <sheetData sheetId="4473" refreshError="1"/>
      <sheetData sheetId="4474" refreshError="1"/>
      <sheetData sheetId="4475" refreshError="1"/>
      <sheetData sheetId="4476" refreshError="1"/>
      <sheetData sheetId="4477" refreshError="1"/>
      <sheetData sheetId="4478" refreshError="1"/>
      <sheetData sheetId="4479" refreshError="1"/>
      <sheetData sheetId="4480" refreshError="1"/>
      <sheetData sheetId="4481" refreshError="1"/>
      <sheetData sheetId="4482" refreshError="1"/>
      <sheetData sheetId="4483" refreshError="1"/>
      <sheetData sheetId="4484" refreshError="1"/>
      <sheetData sheetId="4485" refreshError="1"/>
      <sheetData sheetId="4486" refreshError="1"/>
      <sheetData sheetId="4487" refreshError="1"/>
      <sheetData sheetId="4488" refreshError="1"/>
      <sheetData sheetId="4489" refreshError="1"/>
      <sheetData sheetId="4490" refreshError="1"/>
      <sheetData sheetId="4491" refreshError="1"/>
      <sheetData sheetId="4492" refreshError="1"/>
      <sheetData sheetId="4493" refreshError="1"/>
      <sheetData sheetId="4494" refreshError="1"/>
      <sheetData sheetId="4495" refreshError="1"/>
      <sheetData sheetId="4496" refreshError="1"/>
      <sheetData sheetId="4497" refreshError="1"/>
      <sheetData sheetId="4498" refreshError="1"/>
      <sheetData sheetId="4499" refreshError="1"/>
      <sheetData sheetId="4500" refreshError="1"/>
      <sheetData sheetId="4501" refreshError="1"/>
      <sheetData sheetId="4502" refreshError="1"/>
      <sheetData sheetId="4503" refreshError="1"/>
      <sheetData sheetId="4504" refreshError="1"/>
      <sheetData sheetId="4505" refreshError="1"/>
      <sheetData sheetId="4506" refreshError="1"/>
      <sheetData sheetId="4507" refreshError="1"/>
      <sheetData sheetId="4508" refreshError="1"/>
      <sheetData sheetId="4509" refreshError="1"/>
      <sheetData sheetId="4510" refreshError="1"/>
      <sheetData sheetId="4511" refreshError="1"/>
      <sheetData sheetId="4512" refreshError="1"/>
      <sheetData sheetId="4513" refreshError="1"/>
      <sheetData sheetId="4514" refreshError="1"/>
      <sheetData sheetId="4515" refreshError="1"/>
      <sheetData sheetId="4516" refreshError="1"/>
      <sheetData sheetId="4517" refreshError="1"/>
      <sheetData sheetId="4518" refreshError="1"/>
      <sheetData sheetId="4519" refreshError="1"/>
      <sheetData sheetId="4520" refreshError="1"/>
      <sheetData sheetId="4521" refreshError="1"/>
      <sheetData sheetId="4522" refreshError="1"/>
      <sheetData sheetId="4523" refreshError="1"/>
      <sheetData sheetId="4524" refreshError="1"/>
      <sheetData sheetId="4525" refreshError="1"/>
      <sheetData sheetId="4526" refreshError="1"/>
      <sheetData sheetId="4527" refreshError="1"/>
      <sheetData sheetId="4528" refreshError="1"/>
      <sheetData sheetId="4529" refreshError="1"/>
      <sheetData sheetId="4530" refreshError="1"/>
      <sheetData sheetId="4531" refreshError="1"/>
      <sheetData sheetId="4532" refreshError="1"/>
      <sheetData sheetId="4533" refreshError="1"/>
      <sheetData sheetId="4534" refreshError="1"/>
      <sheetData sheetId="4535" refreshError="1"/>
      <sheetData sheetId="4536" refreshError="1"/>
      <sheetData sheetId="4537" refreshError="1"/>
      <sheetData sheetId="4538" refreshError="1"/>
      <sheetData sheetId="4539" refreshError="1"/>
      <sheetData sheetId="4540" refreshError="1"/>
      <sheetData sheetId="4541" refreshError="1"/>
      <sheetData sheetId="4542" refreshError="1"/>
      <sheetData sheetId="4543" refreshError="1"/>
      <sheetData sheetId="4544" refreshError="1"/>
      <sheetData sheetId="4545" refreshError="1"/>
      <sheetData sheetId="4546" refreshError="1"/>
      <sheetData sheetId="4547" refreshError="1"/>
      <sheetData sheetId="4548" refreshError="1"/>
      <sheetData sheetId="4549" refreshError="1"/>
      <sheetData sheetId="4550" refreshError="1"/>
      <sheetData sheetId="4551" refreshError="1"/>
      <sheetData sheetId="4552" refreshError="1"/>
      <sheetData sheetId="4553" refreshError="1"/>
      <sheetData sheetId="4554" refreshError="1"/>
      <sheetData sheetId="4555" refreshError="1"/>
      <sheetData sheetId="4556" refreshError="1"/>
      <sheetData sheetId="4557" refreshError="1"/>
      <sheetData sheetId="4558" refreshError="1"/>
      <sheetData sheetId="4559" refreshError="1"/>
      <sheetData sheetId="4560" refreshError="1"/>
      <sheetData sheetId="4561" refreshError="1"/>
      <sheetData sheetId="4562" refreshError="1"/>
      <sheetData sheetId="4563" refreshError="1"/>
      <sheetData sheetId="4564" refreshError="1"/>
      <sheetData sheetId="4565" refreshError="1"/>
      <sheetData sheetId="4566" refreshError="1"/>
      <sheetData sheetId="4567" refreshError="1"/>
      <sheetData sheetId="4568" refreshError="1"/>
      <sheetData sheetId="4569" refreshError="1"/>
      <sheetData sheetId="4570" refreshError="1"/>
      <sheetData sheetId="4571" refreshError="1"/>
      <sheetData sheetId="4572" refreshError="1"/>
      <sheetData sheetId="4573" refreshError="1"/>
      <sheetData sheetId="4574" refreshError="1"/>
      <sheetData sheetId="4575" refreshError="1"/>
      <sheetData sheetId="4576" refreshError="1"/>
      <sheetData sheetId="4577" refreshError="1"/>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sheetData sheetId="4622"/>
      <sheetData sheetId="4623"/>
      <sheetData sheetId="4624"/>
      <sheetData sheetId="4625"/>
      <sheetData sheetId="4626"/>
      <sheetData sheetId="4627"/>
      <sheetData sheetId="4628"/>
      <sheetData sheetId="4629"/>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sheetData sheetId="4653"/>
      <sheetData sheetId="4654"/>
      <sheetData sheetId="4655"/>
      <sheetData sheetId="4656"/>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refreshError="1"/>
      <sheetData sheetId="4806" refreshError="1"/>
      <sheetData sheetId="4807" refreshError="1"/>
      <sheetData sheetId="4808" refreshError="1"/>
      <sheetData sheetId="4809" refreshError="1"/>
      <sheetData sheetId="4810" refreshError="1"/>
      <sheetData sheetId="4811" refreshError="1"/>
      <sheetData sheetId="4812" refreshError="1"/>
      <sheetData sheetId="4813"/>
      <sheetData sheetId="4814" refreshError="1"/>
      <sheetData sheetId="4815" refreshError="1"/>
      <sheetData sheetId="4816" refreshError="1"/>
      <sheetData sheetId="4817" refreshError="1"/>
      <sheetData sheetId="4818" refreshError="1"/>
      <sheetData sheetId="4819" refreshError="1"/>
      <sheetData sheetId="4820" refreshError="1"/>
      <sheetData sheetId="4821" refreshError="1"/>
      <sheetData sheetId="4822" refreshError="1"/>
      <sheetData sheetId="4823" refreshError="1"/>
      <sheetData sheetId="4824" refreshError="1"/>
      <sheetData sheetId="4825" refreshError="1"/>
      <sheetData sheetId="4826" refreshError="1"/>
      <sheetData sheetId="4827" refreshError="1"/>
      <sheetData sheetId="4828" refreshError="1"/>
      <sheetData sheetId="4829" refreshError="1"/>
      <sheetData sheetId="4830" refreshError="1"/>
      <sheetData sheetId="4831" refreshError="1"/>
      <sheetData sheetId="4832" refreshError="1"/>
      <sheetData sheetId="4833" refreshError="1"/>
      <sheetData sheetId="4834"/>
      <sheetData sheetId="4835" refreshError="1"/>
      <sheetData sheetId="4836" refreshError="1"/>
      <sheetData sheetId="4837" refreshError="1"/>
      <sheetData sheetId="4838" refreshError="1"/>
      <sheetData sheetId="4839" refreshError="1"/>
      <sheetData sheetId="4840" refreshError="1"/>
      <sheetData sheetId="4841" refreshError="1"/>
      <sheetData sheetId="4842" refreshError="1"/>
      <sheetData sheetId="4843" refreshError="1"/>
      <sheetData sheetId="4844" refreshError="1"/>
      <sheetData sheetId="4845" refreshError="1"/>
      <sheetData sheetId="4846" refreshError="1"/>
      <sheetData sheetId="4847" refreshError="1"/>
      <sheetData sheetId="4848" refreshError="1"/>
      <sheetData sheetId="4849" refreshError="1"/>
      <sheetData sheetId="4850" refreshError="1"/>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refreshError="1"/>
      <sheetData sheetId="4892" refreshError="1"/>
      <sheetData sheetId="4893" refreshError="1"/>
      <sheetData sheetId="4894" refreshError="1"/>
      <sheetData sheetId="4895"/>
      <sheetData sheetId="4896"/>
      <sheetData sheetId="4897" refreshError="1"/>
      <sheetData sheetId="4898"/>
      <sheetData sheetId="4899"/>
      <sheetData sheetId="4900" refreshError="1"/>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refreshError="1"/>
      <sheetData sheetId="4971" refreshError="1"/>
      <sheetData sheetId="4972" refreshError="1"/>
      <sheetData sheetId="4973" refreshError="1"/>
      <sheetData sheetId="4974" refreshError="1"/>
      <sheetData sheetId="4975" refreshError="1"/>
      <sheetData sheetId="4976" refreshError="1"/>
      <sheetData sheetId="4977" refreshError="1"/>
      <sheetData sheetId="4978" refreshError="1"/>
      <sheetData sheetId="4979" refreshError="1"/>
      <sheetData sheetId="4980" refreshError="1"/>
      <sheetData sheetId="4981" refreshError="1"/>
      <sheetData sheetId="4982" refreshError="1"/>
      <sheetData sheetId="4983" refreshError="1"/>
      <sheetData sheetId="4984" refreshError="1"/>
      <sheetData sheetId="4985" refreshError="1"/>
      <sheetData sheetId="4986" refreshError="1"/>
      <sheetData sheetId="4987" refreshError="1"/>
      <sheetData sheetId="4988" refreshError="1"/>
      <sheetData sheetId="4989" refreshError="1"/>
      <sheetData sheetId="4990" refreshError="1"/>
      <sheetData sheetId="4991" refreshError="1"/>
      <sheetData sheetId="4992" refreshError="1"/>
      <sheetData sheetId="4993" refreshError="1"/>
      <sheetData sheetId="4994" refreshError="1"/>
      <sheetData sheetId="4995" refreshError="1"/>
      <sheetData sheetId="4996" refreshError="1"/>
      <sheetData sheetId="4997" refreshError="1"/>
      <sheetData sheetId="4998" refreshError="1"/>
      <sheetData sheetId="4999" refreshError="1"/>
      <sheetData sheetId="5000" refreshError="1"/>
      <sheetData sheetId="5001" refreshError="1"/>
      <sheetData sheetId="5002" refreshError="1"/>
      <sheetData sheetId="5003" refreshError="1"/>
      <sheetData sheetId="5004" refreshError="1"/>
      <sheetData sheetId="5005" refreshError="1"/>
      <sheetData sheetId="5006" refreshError="1"/>
      <sheetData sheetId="5007" refreshError="1"/>
      <sheetData sheetId="5008" refreshError="1"/>
      <sheetData sheetId="5009" refreshError="1"/>
      <sheetData sheetId="5010" refreshError="1"/>
      <sheetData sheetId="5011" refreshError="1"/>
      <sheetData sheetId="5012" refreshError="1"/>
      <sheetData sheetId="5013" refreshError="1"/>
      <sheetData sheetId="5014" refreshError="1"/>
      <sheetData sheetId="5015" refreshError="1"/>
      <sheetData sheetId="5016" refreshError="1"/>
      <sheetData sheetId="5017" refreshError="1"/>
      <sheetData sheetId="5018" refreshError="1"/>
      <sheetData sheetId="5019" refreshError="1"/>
      <sheetData sheetId="5020" refreshError="1"/>
      <sheetData sheetId="5021" refreshError="1"/>
      <sheetData sheetId="5022" refreshError="1"/>
      <sheetData sheetId="5023" refreshError="1"/>
      <sheetData sheetId="5024" refreshError="1"/>
      <sheetData sheetId="5025" refreshError="1"/>
      <sheetData sheetId="5026" refreshError="1"/>
      <sheetData sheetId="5027" refreshError="1"/>
      <sheetData sheetId="5028" refreshError="1"/>
      <sheetData sheetId="5029" refreshError="1"/>
      <sheetData sheetId="5030" refreshError="1"/>
      <sheetData sheetId="5031" refreshError="1"/>
      <sheetData sheetId="5032" refreshError="1"/>
      <sheetData sheetId="5033" refreshError="1"/>
      <sheetData sheetId="5034" refreshError="1"/>
      <sheetData sheetId="5035" refreshError="1"/>
      <sheetData sheetId="5036" refreshError="1"/>
      <sheetData sheetId="5037" refreshError="1"/>
      <sheetData sheetId="5038" refreshError="1"/>
      <sheetData sheetId="5039" refreshError="1"/>
      <sheetData sheetId="5040" refreshError="1"/>
      <sheetData sheetId="5041" refreshError="1"/>
      <sheetData sheetId="5042" refreshError="1"/>
      <sheetData sheetId="5043" refreshError="1"/>
      <sheetData sheetId="5044" refreshError="1"/>
      <sheetData sheetId="5045" refreshError="1"/>
      <sheetData sheetId="5046" refreshError="1"/>
      <sheetData sheetId="5047" refreshError="1"/>
      <sheetData sheetId="5048" refreshError="1"/>
      <sheetData sheetId="5049" refreshError="1"/>
      <sheetData sheetId="5050" refreshError="1"/>
      <sheetData sheetId="5051" refreshError="1"/>
      <sheetData sheetId="5052" refreshError="1"/>
      <sheetData sheetId="5053" refreshError="1"/>
      <sheetData sheetId="5054" refreshError="1"/>
      <sheetData sheetId="5055" refreshError="1"/>
      <sheetData sheetId="5056" refreshError="1"/>
      <sheetData sheetId="5057" refreshError="1"/>
      <sheetData sheetId="5058" refreshError="1"/>
      <sheetData sheetId="5059" refreshError="1"/>
      <sheetData sheetId="5060" refreshError="1"/>
      <sheetData sheetId="5061" refreshError="1"/>
      <sheetData sheetId="5062" refreshError="1"/>
      <sheetData sheetId="5063" refreshError="1"/>
      <sheetData sheetId="5064" refreshError="1"/>
      <sheetData sheetId="5065" refreshError="1"/>
      <sheetData sheetId="5066" refreshError="1"/>
      <sheetData sheetId="5067" refreshError="1"/>
      <sheetData sheetId="5068" refreshError="1"/>
      <sheetData sheetId="5069" refreshError="1"/>
      <sheetData sheetId="5070" refreshError="1"/>
      <sheetData sheetId="5071" refreshError="1"/>
      <sheetData sheetId="5072" refreshError="1"/>
      <sheetData sheetId="5073" refreshError="1"/>
      <sheetData sheetId="5074" refreshError="1"/>
      <sheetData sheetId="5075" refreshError="1"/>
      <sheetData sheetId="5076" refreshError="1"/>
      <sheetData sheetId="5077" refreshError="1"/>
      <sheetData sheetId="5078" refreshError="1"/>
      <sheetData sheetId="5079" refreshError="1"/>
      <sheetData sheetId="5080" refreshError="1"/>
      <sheetData sheetId="5081" refreshError="1"/>
      <sheetData sheetId="5082" refreshError="1"/>
      <sheetData sheetId="5083" refreshError="1"/>
      <sheetData sheetId="5084" refreshError="1"/>
      <sheetData sheetId="5085" refreshError="1"/>
      <sheetData sheetId="5086" refreshError="1"/>
      <sheetData sheetId="5087" refreshError="1"/>
      <sheetData sheetId="5088" refreshError="1"/>
      <sheetData sheetId="5089" refreshError="1"/>
      <sheetData sheetId="5090" refreshError="1"/>
      <sheetData sheetId="5091" refreshError="1"/>
      <sheetData sheetId="5092" refreshError="1"/>
      <sheetData sheetId="5093" refreshError="1"/>
      <sheetData sheetId="5094" refreshError="1"/>
      <sheetData sheetId="5095" refreshError="1"/>
      <sheetData sheetId="5096" refreshError="1"/>
      <sheetData sheetId="5097" refreshError="1"/>
      <sheetData sheetId="5098" refreshError="1"/>
      <sheetData sheetId="5099" refreshError="1"/>
      <sheetData sheetId="5100" refreshError="1"/>
      <sheetData sheetId="5101" refreshError="1"/>
      <sheetData sheetId="5102" refreshError="1"/>
      <sheetData sheetId="5103" refreshError="1"/>
      <sheetData sheetId="5104" refreshError="1"/>
      <sheetData sheetId="5105" refreshError="1"/>
      <sheetData sheetId="5106" refreshError="1"/>
      <sheetData sheetId="5107" refreshError="1"/>
      <sheetData sheetId="5108" refreshError="1"/>
      <sheetData sheetId="5109" refreshError="1"/>
      <sheetData sheetId="5110" refreshError="1"/>
      <sheetData sheetId="5111" refreshError="1"/>
      <sheetData sheetId="5112" refreshError="1"/>
      <sheetData sheetId="5113" refreshError="1"/>
      <sheetData sheetId="5114" refreshError="1"/>
      <sheetData sheetId="5115" refreshError="1"/>
      <sheetData sheetId="5116" refreshError="1"/>
      <sheetData sheetId="5117" refreshError="1"/>
      <sheetData sheetId="5118" refreshError="1"/>
      <sheetData sheetId="5119" refreshError="1"/>
      <sheetData sheetId="5120" refreshError="1"/>
      <sheetData sheetId="5121" refreshError="1"/>
      <sheetData sheetId="5122" refreshError="1"/>
      <sheetData sheetId="5123" refreshError="1"/>
      <sheetData sheetId="5124" refreshError="1"/>
      <sheetData sheetId="5125" refreshError="1"/>
      <sheetData sheetId="5126" refreshError="1"/>
      <sheetData sheetId="5127" refreshError="1"/>
      <sheetData sheetId="5128" refreshError="1"/>
      <sheetData sheetId="5129" refreshError="1"/>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refreshError="1"/>
      <sheetData sheetId="5358" refreshError="1"/>
      <sheetData sheetId="5359" refreshError="1"/>
      <sheetData sheetId="5360" refreshError="1"/>
      <sheetData sheetId="5361" refreshError="1"/>
      <sheetData sheetId="5362" refreshError="1"/>
      <sheetData sheetId="5363" refreshError="1"/>
      <sheetData sheetId="5364" refreshError="1"/>
      <sheetData sheetId="5365" refreshError="1"/>
      <sheetData sheetId="5366" refreshError="1"/>
      <sheetData sheetId="5367" refreshError="1"/>
      <sheetData sheetId="5368" refreshError="1"/>
      <sheetData sheetId="5369" refreshError="1"/>
      <sheetData sheetId="5370" refreshError="1"/>
      <sheetData sheetId="5371" refreshError="1"/>
      <sheetData sheetId="5372" refreshError="1"/>
      <sheetData sheetId="5373"/>
      <sheetData sheetId="5374" refreshError="1"/>
      <sheetData sheetId="5375" refreshError="1"/>
      <sheetData sheetId="5376" refreshError="1"/>
      <sheetData sheetId="5377" refreshError="1"/>
      <sheetData sheetId="5378" refreshError="1"/>
      <sheetData sheetId="5379" refreshError="1"/>
      <sheetData sheetId="5380" refreshError="1"/>
      <sheetData sheetId="5381" refreshError="1"/>
      <sheetData sheetId="5382" refreshError="1"/>
      <sheetData sheetId="5383" refreshError="1"/>
      <sheetData sheetId="5384" refreshError="1"/>
      <sheetData sheetId="5385" refreshError="1"/>
      <sheetData sheetId="5386" refreshError="1"/>
      <sheetData sheetId="5387" refreshError="1"/>
      <sheetData sheetId="5388" refreshError="1"/>
      <sheetData sheetId="5389" refreshError="1"/>
      <sheetData sheetId="5390" refreshError="1"/>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refreshError="1"/>
      <sheetData sheetId="5430" refreshError="1"/>
      <sheetData sheetId="5431" refreshError="1"/>
      <sheetData sheetId="5432" refreshError="1"/>
      <sheetData sheetId="5433" refreshError="1"/>
      <sheetData sheetId="5434" refreshError="1"/>
      <sheetData sheetId="5435" refreshError="1"/>
      <sheetData sheetId="5436" refreshError="1"/>
      <sheetData sheetId="5437" refreshError="1"/>
      <sheetData sheetId="5438" refreshError="1"/>
      <sheetData sheetId="5439" refreshError="1"/>
      <sheetData sheetId="5440" refreshError="1"/>
      <sheetData sheetId="5441" refreshError="1"/>
      <sheetData sheetId="5442" refreshError="1"/>
      <sheetData sheetId="5443" refreshError="1"/>
      <sheetData sheetId="5444" refreshError="1"/>
      <sheetData sheetId="5445" refreshError="1"/>
      <sheetData sheetId="5446" refreshError="1"/>
      <sheetData sheetId="5447" refreshError="1"/>
      <sheetData sheetId="5448" refreshError="1"/>
      <sheetData sheetId="5449" refreshError="1"/>
      <sheetData sheetId="5450" refreshError="1"/>
      <sheetData sheetId="5451" refreshError="1"/>
      <sheetData sheetId="5452" refreshError="1"/>
      <sheetData sheetId="5453" refreshError="1"/>
      <sheetData sheetId="5454" refreshError="1"/>
      <sheetData sheetId="5455" refreshError="1"/>
      <sheetData sheetId="5456" refreshError="1"/>
      <sheetData sheetId="5457" refreshError="1"/>
      <sheetData sheetId="5458" refreshError="1"/>
      <sheetData sheetId="5459" refreshError="1"/>
      <sheetData sheetId="5460" refreshError="1"/>
      <sheetData sheetId="5461" refreshError="1"/>
      <sheetData sheetId="5462" refreshError="1"/>
      <sheetData sheetId="5463" refreshError="1"/>
      <sheetData sheetId="5464" refreshError="1"/>
      <sheetData sheetId="5465" refreshError="1"/>
      <sheetData sheetId="5466" refreshError="1"/>
      <sheetData sheetId="5467" refreshError="1"/>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refreshError="1"/>
      <sheetData sheetId="5588" refreshError="1"/>
      <sheetData sheetId="5589" refreshError="1"/>
      <sheetData sheetId="5590" refreshError="1"/>
      <sheetData sheetId="5591" refreshError="1"/>
      <sheetData sheetId="5592" refreshError="1"/>
      <sheetData sheetId="5593" refreshError="1"/>
      <sheetData sheetId="5594" refreshError="1"/>
      <sheetData sheetId="5595" refreshError="1"/>
      <sheetData sheetId="5596" refreshError="1"/>
      <sheetData sheetId="5597" refreshError="1"/>
      <sheetData sheetId="5598" refreshError="1"/>
      <sheetData sheetId="5599" refreshError="1"/>
      <sheetData sheetId="5600" refreshError="1"/>
      <sheetData sheetId="5601" refreshError="1"/>
      <sheetData sheetId="5602" refreshError="1"/>
      <sheetData sheetId="5603" refreshError="1"/>
      <sheetData sheetId="5604" refreshError="1"/>
      <sheetData sheetId="5605" refreshError="1"/>
      <sheetData sheetId="5606" refreshError="1"/>
      <sheetData sheetId="5607" refreshError="1"/>
      <sheetData sheetId="5608" refreshError="1"/>
      <sheetData sheetId="5609" refreshError="1"/>
      <sheetData sheetId="5610" refreshError="1"/>
      <sheetData sheetId="5611" refreshError="1"/>
      <sheetData sheetId="5612" refreshError="1"/>
      <sheetData sheetId="5613" refreshError="1"/>
      <sheetData sheetId="5614" refreshError="1"/>
      <sheetData sheetId="5615" refreshError="1"/>
      <sheetData sheetId="5616" refreshError="1"/>
      <sheetData sheetId="5617" refreshError="1"/>
      <sheetData sheetId="5618" refreshError="1"/>
      <sheetData sheetId="5619" refreshError="1"/>
      <sheetData sheetId="5620" refreshError="1"/>
      <sheetData sheetId="5621" refreshError="1"/>
      <sheetData sheetId="5622" refreshError="1"/>
      <sheetData sheetId="5623" refreshError="1"/>
      <sheetData sheetId="5624" refreshError="1"/>
      <sheetData sheetId="5625" refreshError="1"/>
      <sheetData sheetId="5626" refreshError="1"/>
      <sheetData sheetId="5627" refreshError="1"/>
      <sheetData sheetId="5628" refreshError="1"/>
      <sheetData sheetId="5629" refreshError="1"/>
      <sheetData sheetId="5630" refreshError="1"/>
      <sheetData sheetId="5631" refreshError="1"/>
      <sheetData sheetId="5632" refreshError="1"/>
      <sheetData sheetId="5633" refreshError="1"/>
      <sheetData sheetId="5634" refreshError="1"/>
      <sheetData sheetId="5635" refreshError="1"/>
      <sheetData sheetId="5636" refreshError="1"/>
      <sheetData sheetId="5637" refreshError="1"/>
      <sheetData sheetId="5638" refreshError="1"/>
      <sheetData sheetId="5639" refreshError="1"/>
      <sheetData sheetId="5640" refreshError="1"/>
      <sheetData sheetId="5641" refreshError="1"/>
      <sheetData sheetId="5642" refreshError="1"/>
      <sheetData sheetId="5643" refreshError="1"/>
      <sheetData sheetId="5644" refreshError="1"/>
      <sheetData sheetId="5645" refreshError="1"/>
      <sheetData sheetId="5646" refreshError="1"/>
      <sheetData sheetId="5647" refreshError="1"/>
      <sheetData sheetId="5648" refreshError="1"/>
      <sheetData sheetId="5649" refreshError="1"/>
      <sheetData sheetId="5650" refreshError="1"/>
      <sheetData sheetId="5651" refreshError="1"/>
      <sheetData sheetId="5652" refreshError="1"/>
      <sheetData sheetId="5653" refreshError="1"/>
      <sheetData sheetId="5654" refreshError="1"/>
      <sheetData sheetId="5655" refreshError="1"/>
      <sheetData sheetId="5656" refreshError="1"/>
      <sheetData sheetId="5657" refreshError="1"/>
      <sheetData sheetId="5658" refreshError="1"/>
      <sheetData sheetId="5659" refreshError="1"/>
      <sheetData sheetId="5660" refreshError="1"/>
      <sheetData sheetId="5661" refreshError="1"/>
      <sheetData sheetId="5662" refreshError="1"/>
      <sheetData sheetId="5663" refreshError="1"/>
      <sheetData sheetId="5664" refreshError="1"/>
      <sheetData sheetId="5665" refreshError="1"/>
      <sheetData sheetId="5666" refreshError="1"/>
      <sheetData sheetId="5667" refreshError="1"/>
      <sheetData sheetId="5668" refreshError="1"/>
      <sheetData sheetId="5669" refreshError="1"/>
      <sheetData sheetId="5670" refreshError="1"/>
      <sheetData sheetId="5671" refreshError="1"/>
      <sheetData sheetId="5672" refreshError="1"/>
      <sheetData sheetId="5673" refreshError="1"/>
      <sheetData sheetId="5674" refreshError="1"/>
      <sheetData sheetId="5675" refreshError="1"/>
      <sheetData sheetId="5676" refreshError="1"/>
      <sheetData sheetId="5677" refreshError="1"/>
      <sheetData sheetId="5678" refreshError="1"/>
      <sheetData sheetId="5679" refreshError="1"/>
      <sheetData sheetId="5680" refreshError="1"/>
      <sheetData sheetId="5681" refreshError="1"/>
      <sheetData sheetId="5682" refreshError="1"/>
      <sheetData sheetId="5683" refreshError="1"/>
      <sheetData sheetId="5684" refreshError="1"/>
      <sheetData sheetId="5685" refreshError="1"/>
      <sheetData sheetId="5686" refreshError="1"/>
      <sheetData sheetId="5687" refreshError="1"/>
      <sheetData sheetId="5688" refreshError="1"/>
      <sheetData sheetId="5689" refreshError="1"/>
      <sheetData sheetId="5690" refreshError="1"/>
      <sheetData sheetId="5691" refreshError="1"/>
      <sheetData sheetId="5692" refreshError="1"/>
      <sheetData sheetId="5693" refreshError="1"/>
      <sheetData sheetId="5694" refreshError="1"/>
      <sheetData sheetId="5695" refreshError="1"/>
      <sheetData sheetId="5696" refreshError="1"/>
      <sheetData sheetId="5697" refreshError="1"/>
      <sheetData sheetId="5698" refreshError="1"/>
      <sheetData sheetId="5699" refreshError="1"/>
      <sheetData sheetId="5700" refreshError="1"/>
      <sheetData sheetId="5701" refreshError="1"/>
      <sheetData sheetId="5702" refreshError="1"/>
      <sheetData sheetId="5703" refreshError="1"/>
      <sheetData sheetId="5704" refreshError="1"/>
      <sheetData sheetId="5705" refreshError="1"/>
      <sheetData sheetId="5706" refreshError="1"/>
      <sheetData sheetId="5707" refreshError="1"/>
      <sheetData sheetId="5708" refreshError="1"/>
      <sheetData sheetId="5709" refreshError="1"/>
      <sheetData sheetId="5710" refreshError="1"/>
      <sheetData sheetId="5711" refreshError="1"/>
      <sheetData sheetId="5712" refreshError="1"/>
      <sheetData sheetId="5713" refreshError="1"/>
      <sheetData sheetId="5714" refreshError="1"/>
      <sheetData sheetId="5715" refreshError="1"/>
      <sheetData sheetId="5716" refreshError="1"/>
      <sheetData sheetId="5717" refreshError="1"/>
      <sheetData sheetId="5718" refreshError="1"/>
      <sheetData sheetId="5719" refreshError="1"/>
      <sheetData sheetId="5720" refreshError="1"/>
      <sheetData sheetId="5721" refreshError="1"/>
      <sheetData sheetId="5722" refreshError="1"/>
      <sheetData sheetId="5723" refreshError="1"/>
      <sheetData sheetId="5724" refreshError="1"/>
      <sheetData sheetId="5725" refreshError="1"/>
      <sheetData sheetId="5726" refreshError="1"/>
      <sheetData sheetId="5727" refreshError="1"/>
      <sheetData sheetId="5728" refreshError="1"/>
      <sheetData sheetId="5729" refreshError="1"/>
      <sheetData sheetId="5730" refreshError="1"/>
      <sheetData sheetId="5731" refreshError="1"/>
      <sheetData sheetId="5732" refreshError="1"/>
      <sheetData sheetId="5733" refreshError="1"/>
      <sheetData sheetId="5734" refreshError="1"/>
      <sheetData sheetId="5735" refreshError="1"/>
      <sheetData sheetId="5736" refreshError="1"/>
      <sheetData sheetId="5737" refreshError="1"/>
      <sheetData sheetId="5738" refreshError="1"/>
      <sheetData sheetId="5739" refreshError="1"/>
      <sheetData sheetId="5740" refreshError="1"/>
      <sheetData sheetId="5741" refreshError="1"/>
      <sheetData sheetId="5742" refreshError="1"/>
      <sheetData sheetId="5743" refreshError="1"/>
      <sheetData sheetId="5744" refreshError="1"/>
      <sheetData sheetId="5745" refreshError="1"/>
      <sheetData sheetId="5746" refreshError="1"/>
      <sheetData sheetId="5747" refreshError="1"/>
      <sheetData sheetId="5748" refreshError="1"/>
      <sheetData sheetId="5749" refreshError="1"/>
      <sheetData sheetId="5750" refreshError="1"/>
      <sheetData sheetId="5751" refreshError="1"/>
      <sheetData sheetId="5752" refreshError="1"/>
      <sheetData sheetId="5753" refreshError="1"/>
      <sheetData sheetId="5754" refreshError="1"/>
      <sheetData sheetId="5755" refreshError="1"/>
      <sheetData sheetId="5756" refreshError="1"/>
      <sheetData sheetId="5757" refreshError="1"/>
      <sheetData sheetId="5758" refreshError="1"/>
      <sheetData sheetId="5759" refreshError="1"/>
      <sheetData sheetId="5760" refreshError="1"/>
      <sheetData sheetId="5761" refreshError="1"/>
      <sheetData sheetId="5762" refreshError="1"/>
      <sheetData sheetId="5763" refreshError="1"/>
      <sheetData sheetId="5764" refreshError="1"/>
      <sheetData sheetId="5765" refreshError="1"/>
      <sheetData sheetId="5766" refreshError="1"/>
      <sheetData sheetId="5767" refreshError="1"/>
      <sheetData sheetId="5768" refreshError="1"/>
      <sheetData sheetId="5769" refreshError="1"/>
      <sheetData sheetId="5770" refreshError="1"/>
      <sheetData sheetId="5771" refreshError="1"/>
      <sheetData sheetId="5772" refreshError="1"/>
      <sheetData sheetId="5773" refreshError="1"/>
      <sheetData sheetId="5774" refreshError="1"/>
      <sheetData sheetId="5775" refreshError="1"/>
      <sheetData sheetId="5776" refreshError="1"/>
      <sheetData sheetId="5777" refreshError="1"/>
      <sheetData sheetId="5778" refreshError="1"/>
      <sheetData sheetId="5779" refreshError="1"/>
      <sheetData sheetId="5780" refreshError="1"/>
      <sheetData sheetId="5781" refreshError="1"/>
      <sheetData sheetId="5782" refreshError="1"/>
      <sheetData sheetId="5783" refreshError="1"/>
      <sheetData sheetId="5784" refreshError="1"/>
      <sheetData sheetId="5785" refreshError="1"/>
      <sheetData sheetId="5786" refreshError="1"/>
      <sheetData sheetId="5787" refreshError="1"/>
      <sheetData sheetId="5788" refreshError="1"/>
      <sheetData sheetId="5789" refreshError="1"/>
      <sheetData sheetId="5790" refreshError="1"/>
      <sheetData sheetId="5791" refreshError="1"/>
      <sheetData sheetId="5792" refreshError="1"/>
      <sheetData sheetId="5793" refreshError="1"/>
      <sheetData sheetId="5794" refreshError="1"/>
      <sheetData sheetId="5795" refreshError="1"/>
      <sheetData sheetId="5796" refreshError="1"/>
      <sheetData sheetId="5797" refreshError="1"/>
      <sheetData sheetId="5798" refreshError="1"/>
      <sheetData sheetId="5799" refreshError="1"/>
      <sheetData sheetId="5800" refreshError="1"/>
      <sheetData sheetId="5801" refreshError="1"/>
      <sheetData sheetId="5802" refreshError="1"/>
      <sheetData sheetId="5803" refreshError="1"/>
      <sheetData sheetId="5804" refreshError="1"/>
      <sheetData sheetId="5805" refreshError="1"/>
      <sheetData sheetId="5806" refreshError="1"/>
      <sheetData sheetId="5807" refreshError="1"/>
      <sheetData sheetId="5808" refreshError="1"/>
      <sheetData sheetId="5809" refreshError="1"/>
      <sheetData sheetId="5810" refreshError="1"/>
      <sheetData sheetId="5811" refreshError="1"/>
      <sheetData sheetId="5812" refreshError="1"/>
      <sheetData sheetId="5813" refreshError="1"/>
      <sheetData sheetId="5814" refreshError="1"/>
      <sheetData sheetId="5815" refreshError="1"/>
      <sheetData sheetId="5816" refreshError="1"/>
      <sheetData sheetId="5817" refreshError="1"/>
      <sheetData sheetId="5818" refreshError="1"/>
      <sheetData sheetId="5819" refreshError="1"/>
      <sheetData sheetId="5820" refreshError="1"/>
      <sheetData sheetId="5821" refreshError="1"/>
      <sheetData sheetId="5822" refreshError="1"/>
      <sheetData sheetId="5823" refreshError="1"/>
      <sheetData sheetId="5824" refreshError="1"/>
      <sheetData sheetId="5825" refreshError="1"/>
      <sheetData sheetId="5826" refreshError="1"/>
      <sheetData sheetId="5827" refreshError="1"/>
      <sheetData sheetId="5828" refreshError="1"/>
      <sheetData sheetId="5829" refreshError="1"/>
      <sheetData sheetId="5830" refreshError="1"/>
      <sheetData sheetId="5831" refreshError="1"/>
      <sheetData sheetId="5832" refreshError="1"/>
      <sheetData sheetId="5833" refreshError="1"/>
      <sheetData sheetId="5834" refreshError="1"/>
      <sheetData sheetId="5835" refreshError="1"/>
      <sheetData sheetId="5836" refreshError="1"/>
      <sheetData sheetId="5837" refreshError="1"/>
      <sheetData sheetId="5838" refreshError="1"/>
      <sheetData sheetId="5839" refreshError="1"/>
      <sheetData sheetId="5840" refreshError="1"/>
      <sheetData sheetId="5841" refreshError="1"/>
      <sheetData sheetId="5842" refreshError="1"/>
      <sheetData sheetId="5843" refreshError="1"/>
      <sheetData sheetId="5844" refreshError="1"/>
      <sheetData sheetId="5845" refreshError="1"/>
      <sheetData sheetId="5846" refreshError="1"/>
      <sheetData sheetId="5847" refreshError="1"/>
      <sheetData sheetId="5848" refreshError="1"/>
      <sheetData sheetId="5849" refreshError="1"/>
      <sheetData sheetId="5850" refreshError="1"/>
      <sheetData sheetId="5851" refreshError="1"/>
      <sheetData sheetId="5852" refreshError="1"/>
      <sheetData sheetId="5853" refreshError="1"/>
      <sheetData sheetId="5854" refreshError="1"/>
      <sheetData sheetId="5855" refreshError="1"/>
      <sheetData sheetId="5856" refreshError="1"/>
      <sheetData sheetId="5857" refreshError="1"/>
      <sheetData sheetId="5858" refreshError="1"/>
      <sheetData sheetId="5859" refreshError="1"/>
      <sheetData sheetId="5860" refreshError="1"/>
      <sheetData sheetId="5861" refreshError="1"/>
      <sheetData sheetId="5862" refreshError="1"/>
      <sheetData sheetId="5863" refreshError="1"/>
      <sheetData sheetId="5864" refreshError="1"/>
      <sheetData sheetId="5865" refreshError="1"/>
      <sheetData sheetId="5866" refreshError="1"/>
      <sheetData sheetId="5867" refreshError="1"/>
      <sheetData sheetId="5868" refreshError="1"/>
      <sheetData sheetId="5869" refreshError="1"/>
      <sheetData sheetId="5870" refreshError="1"/>
      <sheetData sheetId="5871" refreshError="1"/>
      <sheetData sheetId="5872" refreshError="1"/>
      <sheetData sheetId="5873" refreshError="1"/>
      <sheetData sheetId="5874" refreshError="1"/>
      <sheetData sheetId="5875" refreshError="1"/>
      <sheetData sheetId="5876" refreshError="1"/>
      <sheetData sheetId="5877" refreshError="1"/>
      <sheetData sheetId="5878" refreshError="1"/>
      <sheetData sheetId="5879" refreshError="1"/>
      <sheetData sheetId="5880" refreshError="1"/>
      <sheetData sheetId="5881" refreshError="1"/>
      <sheetData sheetId="5882" refreshError="1"/>
      <sheetData sheetId="5883" refreshError="1"/>
      <sheetData sheetId="5884" refreshError="1"/>
      <sheetData sheetId="5885" refreshError="1"/>
      <sheetData sheetId="5886" refreshError="1"/>
      <sheetData sheetId="5887" refreshError="1"/>
      <sheetData sheetId="5888" refreshError="1"/>
      <sheetData sheetId="5889" refreshError="1"/>
      <sheetData sheetId="5890" refreshError="1"/>
      <sheetData sheetId="5891" refreshError="1"/>
      <sheetData sheetId="5892" refreshError="1"/>
      <sheetData sheetId="5893" refreshError="1"/>
      <sheetData sheetId="5894" refreshError="1"/>
      <sheetData sheetId="5895" refreshError="1"/>
      <sheetData sheetId="5896" refreshError="1"/>
      <sheetData sheetId="5897" refreshError="1"/>
      <sheetData sheetId="5898" refreshError="1"/>
      <sheetData sheetId="5899" refreshError="1"/>
      <sheetData sheetId="5900" refreshError="1"/>
      <sheetData sheetId="5901" refreshError="1"/>
      <sheetData sheetId="5902" refreshError="1"/>
      <sheetData sheetId="5903" refreshError="1"/>
      <sheetData sheetId="5904" refreshError="1"/>
      <sheetData sheetId="5905" refreshError="1"/>
      <sheetData sheetId="5906" refreshError="1"/>
      <sheetData sheetId="5907" refreshError="1"/>
      <sheetData sheetId="5908" refreshError="1"/>
      <sheetData sheetId="5909" refreshError="1"/>
      <sheetData sheetId="5910" refreshError="1"/>
      <sheetData sheetId="5911" refreshError="1"/>
      <sheetData sheetId="5912" refreshError="1"/>
      <sheetData sheetId="5913" refreshError="1"/>
      <sheetData sheetId="5914" refreshError="1"/>
      <sheetData sheetId="5915" refreshError="1"/>
      <sheetData sheetId="5916" refreshError="1"/>
      <sheetData sheetId="5917" refreshError="1"/>
      <sheetData sheetId="5918" refreshError="1"/>
      <sheetData sheetId="5919" refreshError="1"/>
      <sheetData sheetId="5920" refreshError="1"/>
      <sheetData sheetId="5921" refreshError="1"/>
      <sheetData sheetId="5922" refreshError="1"/>
      <sheetData sheetId="5923" refreshError="1"/>
      <sheetData sheetId="5924" refreshError="1"/>
      <sheetData sheetId="5925" refreshError="1"/>
      <sheetData sheetId="5926" refreshError="1"/>
      <sheetData sheetId="5927" refreshError="1"/>
      <sheetData sheetId="5928" refreshError="1"/>
      <sheetData sheetId="5929" refreshError="1"/>
      <sheetData sheetId="5930" refreshError="1"/>
      <sheetData sheetId="5931" refreshError="1"/>
      <sheetData sheetId="5932" refreshError="1"/>
      <sheetData sheetId="5933" refreshError="1"/>
      <sheetData sheetId="5934" refreshError="1"/>
      <sheetData sheetId="5935" refreshError="1"/>
      <sheetData sheetId="5936" refreshError="1"/>
      <sheetData sheetId="5937" refreshError="1"/>
      <sheetData sheetId="5938" refreshError="1"/>
      <sheetData sheetId="5939" refreshError="1"/>
      <sheetData sheetId="5940" refreshError="1"/>
      <sheetData sheetId="5941" refreshError="1"/>
      <sheetData sheetId="5942" refreshError="1"/>
      <sheetData sheetId="5943" refreshError="1"/>
      <sheetData sheetId="5944" refreshError="1"/>
      <sheetData sheetId="5945" refreshError="1"/>
      <sheetData sheetId="5946" refreshError="1"/>
      <sheetData sheetId="5947" refreshError="1"/>
      <sheetData sheetId="5948" refreshError="1"/>
      <sheetData sheetId="5949" refreshError="1"/>
      <sheetData sheetId="5950" refreshError="1"/>
      <sheetData sheetId="5951" refreshError="1"/>
      <sheetData sheetId="5952" refreshError="1"/>
      <sheetData sheetId="5953" refreshError="1"/>
      <sheetData sheetId="5954" refreshError="1"/>
      <sheetData sheetId="5955" refreshError="1"/>
      <sheetData sheetId="5956" refreshError="1"/>
      <sheetData sheetId="5957" refreshError="1"/>
      <sheetData sheetId="5958" refreshError="1"/>
      <sheetData sheetId="5959" refreshError="1"/>
      <sheetData sheetId="5960" refreshError="1"/>
      <sheetData sheetId="5961" refreshError="1"/>
      <sheetData sheetId="5962" refreshError="1"/>
      <sheetData sheetId="5963" refreshError="1"/>
      <sheetData sheetId="5964" refreshError="1"/>
      <sheetData sheetId="5965" refreshError="1"/>
      <sheetData sheetId="5966" refreshError="1"/>
      <sheetData sheetId="5967" refreshError="1"/>
      <sheetData sheetId="5968" refreshError="1"/>
      <sheetData sheetId="5969" refreshError="1"/>
      <sheetData sheetId="5970" refreshError="1"/>
      <sheetData sheetId="5971" refreshError="1"/>
      <sheetData sheetId="5972" refreshError="1"/>
      <sheetData sheetId="5973" refreshError="1"/>
      <sheetData sheetId="5974" refreshError="1"/>
      <sheetData sheetId="5975" refreshError="1"/>
      <sheetData sheetId="5976" refreshError="1"/>
      <sheetData sheetId="5977" refreshError="1"/>
      <sheetData sheetId="5978" refreshError="1"/>
      <sheetData sheetId="5979" refreshError="1"/>
      <sheetData sheetId="5980" refreshError="1"/>
      <sheetData sheetId="5981" refreshError="1"/>
      <sheetData sheetId="5982" refreshError="1"/>
      <sheetData sheetId="5983" refreshError="1"/>
      <sheetData sheetId="5984" refreshError="1"/>
      <sheetData sheetId="5985" refreshError="1"/>
      <sheetData sheetId="5986" refreshError="1"/>
      <sheetData sheetId="5987" refreshError="1"/>
      <sheetData sheetId="5988" refreshError="1"/>
      <sheetData sheetId="5989" refreshError="1"/>
      <sheetData sheetId="5990" refreshError="1"/>
      <sheetData sheetId="5991" refreshError="1"/>
      <sheetData sheetId="5992" refreshError="1"/>
      <sheetData sheetId="5993" refreshError="1"/>
      <sheetData sheetId="5994" refreshError="1"/>
      <sheetData sheetId="5995" refreshError="1"/>
      <sheetData sheetId="5996" refreshError="1"/>
      <sheetData sheetId="5997" refreshError="1"/>
      <sheetData sheetId="5998" refreshError="1"/>
      <sheetData sheetId="5999" refreshError="1"/>
      <sheetData sheetId="6000" refreshError="1"/>
      <sheetData sheetId="6001" refreshError="1"/>
      <sheetData sheetId="6002" refreshError="1"/>
      <sheetData sheetId="6003" refreshError="1"/>
      <sheetData sheetId="6004" refreshError="1"/>
      <sheetData sheetId="6005" refreshError="1"/>
      <sheetData sheetId="6006" refreshError="1"/>
      <sheetData sheetId="6007" refreshError="1"/>
      <sheetData sheetId="6008" refreshError="1"/>
      <sheetData sheetId="6009" refreshError="1"/>
      <sheetData sheetId="6010" refreshError="1"/>
      <sheetData sheetId="6011" refreshError="1"/>
      <sheetData sheetId="6012" refreshError="1"/>
      <sheetData sheetId="6013" refreshError="1"/>
      <sheetData sheetId="6014" refreshError="1"/>
      <sheetData sheetId="6015" refreshError="1"/>
      <sheetData sheetId="6016" refreshError="1"/>
      <sheetData sheetId="6017" refreshError="1"/>
      <sheetData sheetId="6018" refreshError="1"/>
      <sheetData sheetId="6019" refreshError="1"/>
      <sheetData sheetId="6020" refreshError="1"/>
      <sheetData sheetId="6021" refreshError="1"/>
      <sheetData sheetId="6022" refreshError="1"/>
      <sheetData sheetId="6023" refreshError="1"/>
      <sheetData sheetId="6024" refreshError="1"/>
      <sheetData sheetId="6025" refreshError="1"/>
      <sheetData sheetId="6026" refreshError="1"/>
      <sheetData sheetId="6027" refreshError="1"/>
      <sheetData sheetId="6028" refreshError="1"/>
      <sheetData sheetId="6029" refreshError="1"/>
      <sheetData sheetId="6030" refreshError="1"/>
      <sheetData sheetId="6031" refreshError="1"/>
      <sheetData sheetId="6032" refreshError="1"/>
      <sheetData sheetId="6033" refreshError="1"/>
      <sheetData sheetId="6034" refreshError="1"/>
      <sheetData sheetId="6035" refreshError="1"/>
      <sheetData sheetId="6036" refreshError="1"/>
      <sheetData sheetId="6037" refreshError="1"/>
      <sheetData sheetId="6038" refreshError="1"/>
      <sheetData sheetId="6039" refreshError="1"/>
      <sheetData sheetId="6040" refreshError="1"/>
      <sheetData sheetId="6041" refreshError="1"/>
      <sheetData sheetId="6042" refreshError="1"/>
      <sheetData sheetId="6043" refreshError="1"/>
      <sheetData sheetId="6044" refreshError="1"/>
      <sheetData sheetId="6045" refreshError="1"/>
      <sheetData sheetId="6046" refreshError="1"/>
      <sheetData sheetId="6047" refreshError="1"/>
      <sheetData sheetId="6048" refreshError="1"/>
      <sheetData sheetId="6049" refreshError="1"/>
      <sheetData sheetId="6050" refreshError="1"/>
      <sheetData sheetId="6051" refreshError="1"/>
      <sheetData sheetId="6052" refreshError="1"/>
      <sheetData sheetId="6053" refreshError="1"/>
      <sheetData sheetId="6054" refreshError="1"/>
      <sheetData sheetId="6055" refreshError="1"/>
      <sheetData sheetId="6056" refreshError="1"/>
      <sheetData sheetId="6057" refreshError="1"/>
      <sheetData sheetId="6058" refreshError="1"/>
      <sheetData sheetId="6059" refreshError="1"/>
      <sheetData sheetId="6060" refreshError="1"/>
      <sheetData sheetId="6061" refreshError="1"/>
      <sheetData sheetId="6062" refreshError="1"/>
      <sheetData sheetId="6063" refreshError="1"/>
      <sheetData sheetId="6064" refreshError="1"/>
      <sheetData sheetId="6065" refreshError="1"/>
      <sheetData sheetId="6066" refreshError="1"/>
      <sheetData sheetId="6067" refreshError="1"/>
      <sheetData sheetId="6068" refreshError="1"/>
      <sheetData sheetId="6069" refreshError="1"/>
      <sheetData sheetId="6070" refreshError="1"/>
      <sheetData sheetId="6071" refreshError="1"/>
      <sheetData sheetId="6072" refreshError="1"/>
      <sheetData sheetId="6073" refreshError="1"/>
      <sheetData sheetId="6074" refreshError="1"/>
      <sheetData sheetId="6075" refreshError="1"/>
      <sheetData sheetId="6076" refreshError="1"/>
      <sheetData sheetId="6077" refreshError="1"/>
      <sheetData sheetId="6078" refreshError="1"/>
      <sheetData sheetId="6079" refreshError="1"/>
      <sheetData sheetId="6080" refreshError="1"/>
      <sheetData sheetId="6081" refreshError="1"/>
      <sheetData sheetId="6082" refreshError="1"/>
      <sheetData sheetId="6083" refreshError="1"/>
      <sheetData sheetId="6084" refreshError="1"/>
      <sheetData sheetId="6085" refreshError="1"/>
      <sheetData sheetId="6086" refreshError="1"/>
      <sheetData sheetId="6087" refreshError="1"/>
      <sheetData sheetId="6088" refreshError="1"/>
      <sheetData sheetId="6089" refreshError="1"/>
      <sheetData sheetId="6090" refreshError="1"/>
      <sheetData sheetId="6091" refreshError="1"/>
      <sheetData sheetId="6092" refreshError="1"/>
      <sheetData sheetId="6093" refreshError="1"/>
      <sheetData sheetId="6094" refreshError="1"/>
      <sheetData sheetId="6095" refreshError="1"/>
      <sheetData sheetId="6096" refreshError="1"/>
      <sheetData sheetId="6097" refreshError="1"/>
      <sheetData sheetId="6098" refreshError="1"/>
      <sheetData sheetId="6099" refreshError="1"/>
      <sheetData sheetId="6100" refreshError="1"/>
      <sheetData sheetId="6101" refreshError="1"/>
      <sheetData sheetId="6102" refreshError="1"/>
      <sheetData sheetId="6103" refreshError="1"/>
      <sheetData sheetId="6104" refreshError="1"/>
      <sheetData sheetId="6105" refreshError="1"/>
      <sheetData sheetId="6106" refreshError="1"/>
      <sheetData sheetId="6107" refreshError="1"/>
      <sheetData sheetId="6108" refreshError="1"/>
      <sheetData sheetId="6109" refreshError="1"/>
      <sheetData sheetId="6110" refreshError="1"/>
      <sheetData sheetId="6111" refreshError="1"/>
      <sheetData sheetId="6112" refreshError="1"/>
      <sheetData sheetId="6113" refreshError="1"/>
      <sheetData sheetId="6114" refreshError="1"/>
      <sheetData sheetId="6115" refreshError="1"/>
      <sheetData sheetId="6116" refreshError="1"/>
      <sheetData sheetId="6117" refreshError="1"/>
      <sheetData sheetId="6118" refreshError="1"/>
      <sheetData sheetId="6119" refreshError="1"/>
      <sheetData sheetId="6120" refreshError="1"/>
      <sheetData sheetId="6121" refreshError="1"/>
      <sheetData sheetId="6122" refreshError="1"/>
      <sheetData sheetId="6123" refreshError="1"/>
      <sheetData sheetId="6124" refreshError="1"/>
      <sheetData sheetId="6125" refreshError="1"/>
      <sheetData sheetId="6126" refreshError="1"/>
      <sheetData sheetId="6127" refreshError="1"/>
      <sheetData sheetId="6128" refreshError="1"/>
      <sheetData sheetId="6129" refreshError="1"/>
      <sheetData sheetId="6130" refreshError="1"/>
      <sheetData sheetId="6131" refreshError="1"/>
      <sheetData sheetId="6132" refreshError="1"/>
      <sheetData sheetId="6133" refreshError="1"/>
      <sheetData sheetId="6134" refreshError="1"/>
      <sheetData sheetId="6135" refreshError="1"/>
      <sheetData sheetId="6136" refreshError="1"/>
      <sheetData sheetId="6137" refreshError="1"/>
      <sheetData sheetId="6138" refreshError="1"/>
      <sheetData sheetId="6139" refreshError="1"/>
      <sheetData sheetId="6140" refreshError="1"/>
      <sheetData sheetId="6141" refreshError="1"/>
      <sheetData sheetId="6142" refreshError="1"/>
      <sheetData sheetId="6143" refreshError="1"/>
      <sheetData sheetId="6144" refreshError="1"/>
      <sheetData sheetId="6145" refreshError="1"/>
      <sheetData sheetId="6146" refreshError="1"/>
      <sheetData sheetId="6147" refreshError="1"/>
      <sheetData sheetId="6148" refreshError="1"/>
      <sheetData sheetId="6149" refreshError="1"/>
      <sheetData sheetId="6150" refreshError="1"/>
      <sheetData sheetId="6151" refreshError="1"/>
      <sheetData sheetId="6152" refreshError="1"/>
      <sheetData sheetId="6153" refreshError="1"/>
      <sheetData sheetId="6154" refreshError="1"/>
      <sheetData sheetId="6155" refreshError="1"/>
      <sheetData sheetId="6156" refreshError="1"/>
      <sheetData sheetId="6157" refreshError="1"/>
      <sheetData sheetId="6158" refreshError="1"/>
      <sheetData sheetId="6159" refreshError="1"/>
      <sheetData sheetId="6160" refreshError="1"/>
      <sheetData sheetId="6161" refreshError="1"/>
      <sheetData sheetId="6162" refreshError="1"/>
      <sheetData sheetId="6163" refreshError="1"/>
      <sheetData sheetId="6164" refreshError="1"/>
      <sheetData sheetId="6165" refreshError="1"/>
      <sheetData sheetId="6166" refreshError="1"/>
      <sheetData sheetId="6167" refreshError="1"/>
      <sheetData sheetId="6168" refreshError="1"/>
      <sheetData sheetId="6169" refreshError="1"/>
      <sheetData sheetId="6170" refreshError="1"/>
      <sheetData sheetId="6171" refreshError="1"/>
      <sheetData sheetId="6172" refreshError="1"/>
      <sheetData sheetId="6173" refreshError="1"/>
      <sheetData sheetId="6174" refreshError="1"/>
      <sheetData sheetId="6175" refreshError="1"/>
      <sheetData sheetId="6176" refreshError="1"/>
      <sheetData sheetId="6177" refreshError="1"/>
      <sheetData sheetId="6178" refreshError="1"/>
      <sheetData sheetId="6179" refreshError="1"/>
      <sheetData sheetId="6180" refreshError="1"/>
      <sheetData sheetId="6181" refreshError="1"/>
      <sheetData sheetId="6182" refreshError="1"/>
      <sheetData sheetId="6183" refreshError="1"/>
      <sheetData sheetId="6184" refreshError="1"/>
      <sheetData sheetId="6185" refreshError="1"/>
      <sheetData sheetId="6186" refreshError="1"/>
      <sheetData sheetId="6187" refreshError="1"/>
      <sheetData sheetId="6188" refreshError="1"/>
      <sheetData sheetId="6189" refreshError="1"/>
      <sheetData sheetId="6190" refreshError="1"/>
      <sheetData sheetId="6191" refreshError="1"/>
      <sheetData sheetId="6192" refreshError="1"/>
      <sheetData sheetId="6193" refreshError="1"/>
      <sheetData sheetId="6194" refreshError="1"/>
      <sheetData sheetId="6195" refreshError="1"/>
      <sheetData sheetId="6196" refreshError="1"/>
      <sheetData sheetId="6197" refreshError="1"/>
      <sheetData sheetId="6198" refreshError="1"/>
      <sheetData sheetId="6199" refreshError="1"/>
      <sheetData sheetId="6200" refreshError="1"/>
      <sheetData sheetId="6201" refreshError="1"/>
      <sheetData sheetId="6202" refreshError="1"/>
      <sheetData sheetId="6203" refreshError="1"/>
      <sheetData sheetId="6204" refreshError="1"/>
      <sheetData sheetId="6205" refreshError="1"/>
      <sheetData sheetId="6206" refreshError="1"/>
      <sheetData sheetId="6207" refreshError="1"/>
      <sheetData sheetId="6208" refreshError="1"/>
      <sheetData sheetId="6209" refreshError="1"/>
      <sheetData sheetId="6210" refreshError="1"/>
      <sheetData sheetId="6211" refreshError="1"/>
      <sheetData sheetId="6212" refreshError="1"/>
      <sheetData sheetId="6213" refreshError="1"/>
      <sheetData sheetId="6214" refreshError="1"/>
      <sheetData sheetId="6215" refreshError="1"/>
      <sheetData sheetId="6216" refreshError="1"/>
      <sheetData sheetId="6217" refreshError="1"/>
      <sheetData sheetId="6218" refreshError="1"/>
      <sheetData sheetId="6219" refreshError="1"/>
      <sheetData sheetId="6220" refreshError="1"/>
      <sheetData sheetId="6221" refreshError="1"/>
      <sheetData sheetId="6222" refreshError="1"/>
      <sheetData sheetId="6223" refreshError="1"/>
      <sheetData sheetId="6224" refreshError="1"/>
      <sheetData sheetId="6225" refreshError="1"/>
      <sheetData sheetId="6226" refreshError="1"/>
      <sheetData sheetId="6227" refreshError="1"/>
      <sheetData sheetId="6228" refreshError="1"/>
      <sheetData sheetId="6229" refreshError="1"/>
      <sheetData sheetId="6230" refreshError="1"/>
      <sheetData sheetId="6231" refreshError="1"/>
      <sheetData sheetId="6232" refreshError="1"/>
      <sheetData sheetId="6233" refreshError="1"/>
      <sheetData sheetId="6234" refreshError="1"/>
      <sheetData sheetId="6235" refreshError="1"/>
      <sheetData sheetId="6236" refreshError="1"/>
      <sheetData sheetId="6237" refreshError="1"/>
      <sheetData sheetId="6238" refreshError="1"/>
      <sheetData sheetId="6239" refreshError="1"/>
      <sheetData sheetId="6240" refreshError="1"/>
      <sheetData sheetId="6241" refreshError="1"/>
      <sheetData sheetId="6242" refreshError="1"/>
      <sheetData sheetId="6243" refreshError="1"/>
      <sheetData sheetId="6244" refreshError="1"/>
      <sheetData sheetId="6245" refreshError="1"/>
      <sheetData sheetId="6246" refreshError="1"/>
      <sheetData sheetId="6247" refreshError="1"/>
      <sheetData sheetId="6248" refreshError="1"/>
      <sheetData sheetId="6249" refreshError="1"/>
      <sheetData sheetId="6250" refreshError="1"/>
      <sheetData sheetId="6251" refreshError="1"/>
      <sheetData sheetId="6252" refreshError="1"/>
      <sheetData sheetId="6253" refreshError="1"/>
      <sheetData sheetId="6254" refreshError="1"/>
      <sheetData sheetId="6255" refreshError="1"/>
      <sheetData sheetId="6256" refreshError="1"/>
      <sheetData sheetId="6257" refreshError="1"/>
      <sheetData sheetId="6258" refreshError="1"/>
      <sheetData sheetId="6259" refreshError="1"/>
      <sheetData sheetId="6260" refreshError="1"/>
      <sheetData sheetId="6261" refreshError="1"/>
      <sheetData sheetId="6262" refreshError="1"/>
      <sheetData sheetId="6263" refreshError="1"/>
      <sheetData sheetId="6264" refreshError="1"/>
      <sheetData sheetId="6265" refreshError="1"/>
      <sheetData sheetId="6266" refreshError="1"/>
      <sheetData sheetId="6267" refreshError="1"/>
      <sheetData sheetId="6268" refreshError="1"/>
      <sheetData sheetId="6269" refreshError="1"/>
      <sheetData sheetId="6270" refreshError="1"/>
      <sheetData sheetId="6271" refreshError="1"/>
      <sheetData sheetId="6272" refreshError="1"/>
      <sheetData sheetId="6273" refreshError="1"/>
      <sheetData sheetId="6274" refreshError="1"/>
      <sheetData sheetId="6275" refreshError="1"/>
      <sheetData sheetId="6276" refreshError="1"/>
      <sheetData sheetId="6277" refreshError="1"/>
      <sheetData sheetId="6278" refreshError="1"/>
      <sheetData sheetId="6279" refreshError="1"/>
      <sheetData sheetId="6280" refreshError="1"/>
      <sheetData sheetId="6281" refreshError="1"/>
      <sheetData sheetId="6282" refreshError="1"/>
      <sheetData sheetId="6283" refreshError="1"/>
      <sheetData sheetId="6284"/>
      <sheetData sheetId="6285"/>
      <sheetData sheetId="6286"/>
      <sheetData sheetId="6287"/>
      <sheetData sheetId="6288"/>
      <sheetData sheetId="6289"/>
      <sheetData sheetId="6290"/>
      <sheetData sheetId="6291"/>
      <sheetData sheetId="6292"/>
      <sheetData sheetId="6293"/>
      <sheetData sheetId="6294"/>
      <sheetData sheetId="6295"/>
      <sheetData sheetId="6296"/>
      <sheetData sheetId="6297"/>
      <sheetData sheetId="6298"/>
      <sheetData sheetId="6299"/>
      <sheetData sheetId="6300"/>
      <sheetData sheetId="6301"/>
      <sheetData sheetId="6302"/>
      <sheetData sheetId="6303"/>
      <sheetData sheetId="6304"/>
      <sheetData sheetId="6305"/>
      <sheetData sheetId="6306"/>
      <sheetData sheetId="6307"/>
      <sheetData sheetId="6308"/>
      <sheetData sheetId="6309"/>
      <sheetData sheetId="6310"/>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sheetData sheetId="6750"/>
      <sheetData sheetId="6751"/>
      <sheetData sheetId="6752"/>
      <sheetData sheetId="6753"/>
      <sheetData sheetId="6754"/>
      <sheetData sheetId="6755"/>
      <sheetData sheetId="6756"/>
      <sheetData sheetId="6757"/>
      <sheetData sheetId="6758"/>
      <sheetData sheetId="6759"/>
      <sheetData sheetId="6760"/>
      <sheetData sheetId="6761"/>
      <sheetData sheetId="6762"/>
      <sheetData sheetId="6763"/>
      <sheetData sheetId="6764"/>
      <sheetData sheetId="6765"/>
      <sheetData sheetId="6766"/>
      <sheetData sheetId="6767"/>
      <sheetData sheetId="6768"/>
      <sheetData sheetId="6769"/>
      <sheetData sheetId="6770"/>
      <sheetData sheetId="6771"/>
      <sheetData sheetId="6772"/>
      <sheetData sheetId="6773"/>
      <sheetData sheetId="6774"/>
      <sheetData sheetId="6775"/>
      <sheetData sheetId="6776"/>
      <sheetData sheetId="6777"/>
      <sheetData sheetId="6778"/>
      <sheetData sheetId="6779"/>
      <sheetData sheetId="6780"/>
      <sheetData sheetId="6781"/>
      <sheetData sheetId="6782"/>
      <sheetData sheetId="6783"/>
      <sheetData sheetId="6784"/>
      <sheetData sheetId="6785"/>
      <sheetData sheetId="6786"/>
      <sheetData sheetId="6787"/>
      <sheetData sheetId="6788"/>
      <sheetData sheetId="6789"/>
      <sheetData sheetId="6790"/>
      <sheetData sheetId="6791"/>
      <sheetData sheetId="6792"/>
      <sheetData sheetId="6793"/>
      <sheetData sheetId="6794"/>
      <sheetData sheetId="6795"/>
      <sheetData sheetId="6796"/>
      <sheetData sheetId="6797"/>
      <sheetData sheetId="6798"/>
      <sheetData sheetId="6799"/>
      <sheetData sheetId="6800"/>
      <sheetData sheetId="6801"/>
      <sheetData sheetId="6802"/>
      <sheetData sheetId="6803"/>
      <sheetData sheetId="6804"/>
      <sheetData sheetId="6805"/>
      <sheetData sheetId="6806"/>
      <sheetData sheetId="6807"/>
      <sheetData sheetId="6808"/>
      <sheetData sheetId="6809"/>
      <sheetData sheetId="6810"/>
      <sheetData sheetId="6811"/>
      <sheetData sheetId="6812"/>
      <sheetData sheetId="6813"/>
      <sheetData sheetId="6814"/>
      <sheetData sheetId="6815"/>
      <sheetData sheetId="6816"/>
      <sheetData sheetId="6817"/>
      <sheetData sheetId="6818"/>
      <sheetData sheetId="6819"/>
      <sheetData sheetId="6820"/>
      <sheetData sheetId="6821"/>
      <sheetData sheetId="6822"/>
      <sheetData sheetId="6823"/>
      <sheetData sheetId="6824"/>
      <sheetData sheetId="6825"/>
      <sheetData sheetId="6826"/>
      <sheetData sheetId="6827"/>
      <sheetData sheetId="6828"/>
      <sheetData sheetId="6829"/>
      <sheetData sheetId="6830"/>
      <sheetData sheetId="6831"/>
      <sheetData sheetId="6832"/>
      <sheetData sheetId="6833"/>
      <sheetData sheetId="6834"/>
      <sheetData sheetId="6835"/>
      <sheetData sheetId="6836"/>
      <sheetData sheetId="6837"/>
      <sheetData sheetId="6838"/>
      <sheetData sheetId="6839"/>
      <sheetData sheetId="6840"/>
      <sheetData sheetId="6841"/>
      <sheetData sheetId="6842"/>
      <sheetData sheetId="6843"/>
      <sheetData sheetId="6844"/>
      <sheetData sheetId="6845"/>
      <sheetData sheetId="6846"/>
      <sheetData sheetId="6847"/>
      <sheetData sheetId="6848"/>
      <sheetData sheetId="6849"/>
      <sheetData sheetId="6850"/>
      <sheetData sheetId="6851"/>
      <sheetData sheetId="6852"/>
      <sheetData sheetId="6853"/>
      <sheetData sheetId="6854"/>
      <sheetData sheetId="6855"/>
      <sheetData sheetId="6856"/>
      <sheetData sheetId="6857"/>
      <sheetData sheetId="6858"/>
      <sheetData sheetId="6859"/>
      <sheetData sheetId="6860"/>
      <sheetData sheetId="6861"/>
      <sheetData sheetId="6862"/>
      <sheetData sheetId="6863"/>
      <sheetData sheetId="6864"/>
      <sheetData sheetId="6865"/>
      <sheetData sheetId="6866"/>
      <sheetData sheetId="6867"/>
      <sheetData sheetId="6868"/>
      <sheetData sheetId="6869"/>
      <sheetData sheetId="6870"/>
      <sheetData sheetId="6871"/>
      <sheetData sheetId="6872"/>
      <sheetData sheetId="6873"/>
      <sheetData sheetId="6874"/>
      <sheetData sheetId="6875"/>
      <sheetData sheetId="6876"/>
      <sheetData sheetId="6877"/>
      <sheetData sheetId="6878"/>
      <sheetData sheetId="6879"/>
      <sheetData sheetId="6880"/>
      <sheetData sheetId="6881"/>
      <sheetData sheetId="6882"/>
      <sheetData sheetId="6883"/>
      <sheetData sheetId="6884"/>
      <sheetData sheetId="6885"/>
      <sheetData sheetId="6886"/>
      <sheetData sheetId="6887"/>
      <sheetData sheetId="6888"/>
      <sheetData sheetId="6889"/>
      <sheetData sheetId="6890"/>
      <sheetData sheetId="6891"/>
      <sheetData sheetId="6892"/>
      <sheetData sheetId="6893"/>
      <sheetData sheetId="6894"/>
      <sheetData sheetId="6895"/>
      <sheetData sheetId="6896"/>
      <sheetData sheetId="6897"/>
      <sheetData sheetId="6898"/>
      <sheetData sheetId="6899"/>
      <sheetData sheetId="6900"/>
      <sheetData sheetId="6901"/>
      <sheetData sheetId="6902"/>
      <sheetData sheetId="6903"/>
      <sheetData sheetId="6904"/>
      <sheetData sheetId="6905"/>
      <sheetData sheetId="6906"/>
      <sheetData sheetId="6907"/>
      <sheetData sheetId="6908"/>
      <sheetData sheetId="6909"/>
      <sheetData sheetId="6910"/>
      <sheetData sheetId="6911"/>
      <sheetData sheetId="6912"/>
      <sheetData sheetId="6913"/>
      <sheetData sheetId="6914"/>
      <sheetData sheetId="6915"/>
      <sheetData sheetId="6916"/>
      <sheetData sheetId="6917"/>
      <sheetData sheetId="6918"/>
      <sheetData sheetId="6919"/>
      <sheetData sheetId="6920"/>
      <sheetData sheetId="6921"/>
      <sheetData sheetId="6922"/>
      <sheetData sheetId="6923"/>
      <sheetData sheetId="6924"/>
      <sheetData sheetId="6925"/>
      <sheetData sheetId="6926"/>
      <sheetData sheetId="6927"/>
      <sheetData sheetId="6928"/>
      <sheetData sheetId="6929"/>
      <sheetData sheetId="6930"/>
      <sheetData sheetId="6931"/>
      <sheetData sheetId="6932"/>
      <sheetData sheetId="6933"/>
      <sheetData sheetId="6934"/>
      <sheetData sheetId="6935"/>
      <sheetData sheetId="6936"/>
      <sheetData sheetId="6937"/>
      <sheetData sheetId="6938"/>
      <sheetData sheetId="6939"/>
      <sheetData sheetId="6940"/>
      <sheetData sheetId="6941"/>
      <sheetData sheetId="6942"/>
      <sheetData sheetId="6943"/>
      <sheetData sheetId="6944"/>
      <sheetData sheetId="6945"/>
      <sheetData sheetId="6946"/>
      <sheetData sheetId="6947"/>
      <sheetData sheetId="6948"/>
      <sheetData sheetId="6949"/>
      <sheetData sheetId="6950"/>
      <sheetData sheetId="6951"/>
      <sheetData sheetId="6952"/>
      <sheetData sheetId="6953"/>
      <sheetData sheetId="6954"/>
      <sheetData sheetId="6955"/>
      <sheetData sheetId="6956"/>
      <sheetData sheetId="6957"/>
      <sheetData sheetId="6958"/>
      <sheetData sheetId="6959"/>
      <sheetData sheetId="6960"/>
      <sheetData sheetId="6961"/>
      <sheetData sheetId="6962"/>
      <sheetData sheetId="6963"/>
      <sheetData sheetId="6964"/>
      <sheetData sheetId="6965"/>
      <sheetData sheetId="6966"/>
      <sheetData sheetId="6967"/>
      <sheetData sheetId="6968"/>
      <sheetData sheetId="6969"/>
      <sheetData sheetId="6970"/>
      <sheetData sheetId="6971"/>
      <sheetData sheetId="6972"/>
      <sheetData sheetId="6973"/>
      <sheetData sheetId="6974"/>
      <sheetData sheetId="6975"/>
      <sheetData sheetId="6976"/>
      <sheetData sheetId="6977"/>
      <sheetData sheetId="6978"/>
      <sheetData sheetId="6979"/>
      <sheetData sheetId="6980"/>
      <sheetData sheetId="6981"/>
      <sheetData sheetId="6982"/>
      <sheetData sheetId="6983"/>
      <sheetData sheetId="6984"/>
      <sheetData sheetId="6985"/>
      <sheetData sheetId="6986"/>
      <sheetData sheetId="6987"/>
      <sheetData sheetId="6988"/>
      <sheetData sheetId="6989"/>
      <sheetData sheetId="6990"/>
      <sheetData sheetId="6991"/>
      <sheetData sheetId="6992"/>
      <sheetData sheetId="6993"/>
      <sheetData sheetId="6994"/>
      <sheetData sheetId="6995"/>
      <sheetData sheetId="6996"/>
      <sheetData sheetId="6997"/>
      <sheetData sheetId="6998"/>
      <sheetData sheetId="6999"/>
      <sheetData sheetId="7000"/>
      <sheetData sheetId="7001"/>
      <sheetData sheetId="7002"/>
      <sheetData sheetId="7003"/>
      <sheetData sheetId="7004"/>
      <sheetData sheetId="7005"/>
      <sheetData sheetId="7006"/>
      <sheetData sheetId="7007"/>
      <sheetData sheetId="7008"/>
      <sheetData sheetId="7009"/>
      <sheetData sheetId="7010"/>
      <sheetData sheetId="7011"/>
      <sheetData sheetId="7012"/>
      <sheetData sheetId="7013"/>
      <sheetData sheetId="7014"/>
      <sheetData sheetId="7015"/>
      <sheetData sheetId="7016"/>
      <sheetData sheetId="7017"/>
      <sheetData sheetId="7018"/>
      <sheetData sheetId="7019"/>
      <sheetData sheetId="7020"/>
      <sheetData sheetId="7021"/>
      <sheetData sheetId="7022"/>
      <sheetData sheetId="7023"/>
      <sheetData sheetId="7024"/>
      <sheetData sheetId="7025"/>
      <sheetData sheetId="7026"/>
      <sheetData sheetId="7027"/>
      <sheetData sheetId="7028"/>
      <sheetData sheetId="7029"/>
      <sheetData sheetId="7030"/>
      <sheetData sheetId="7031"/>
      <sheetData sheetId="7032"/>
      <sheetData sheetId="7033"/>
      <sheetData sheetId="7034"/>
      <sheetData sheetId="7035"/>
      <sheetData sheetId="7036"/>
      <sheetData sheetId="7037"/>
      <sheetData sheetId="7038"/>
      <sheetData sheetId="7039"/>
      <sheetData sheetId="7040"/>
      <sheetData sheetId="7041"/>
      <sheetData sheetId="7042"/>
      <sheetData sheetId="7043"/>
      <sheetData sheetId="7044"/>
      <sheetData sheetId="7045"/>
      <sheetData sheetId="7046"/>
      <sheetData sheetId="7047"/>
      <sheetData sheetId="7048"/>
      <sheetData sheetId="7049"/>
      <sheetData sheetId="7050"/>
      <sheetData sheetId="7051"/>
      <sheetData sheetId="7052"/>
      <sheetData sheetId="7053"/>
      <sheetData sheetId="7054"/>
      <sheetData sheetId="7055"/>
      <sheetData sheetId="7056"/>
      <sheetData sheetId="7057"/>
      <sheetData sheetId="7058"/>
      <sheetData sheetId="7059"/>
      <sheetData sheetId="7060"/>
      <sheetData sheetId="7061"/>
      <sheetData sheetId="7062"/>
      <sheetData sheetId="7063"/>
      <sheetData sheetId="7064"/>
      <sheetData sheetId="7065"/>
      <sheetData sheetId="7066"/>
      <sheetData sheetId="7067"/>
      <sheetData sheetId="7068"/>
      <sheetData sheetId="7069"/>
      <sheetData sheetId="7070"/>
      <sheetData sheetId="7071"/>
      <sheetData sheetId="7072"/>
      <sheetData sheetId="7073"/>
      <sheetData sheetId="7074"/>
      <sheetData sheetId="7075"/>
      <sheetData sheetId="7076"/>
      <sheetData sheetId="7077"/>
      <sheetData sheetId="7078"/>
      <sheetData sheetId="7079"/>
      <sheetData sheetId="7080"/>
      <sheetData sheetId="7081"/>
      <sheetData sheetId="7082"/>
      <sheetData sheetId="7083"/>
      <sheetData sheetId="7084"/>
      <sheetData sheetId="7085"/>
      <sheetData sheetId="7086"/>
      <sheetData sheetId="7087"/>
      <sheetData sheetId="7088"/>
      <sheetData sheetId="7089"/>
      <sheetData sheetId="7090"/>
      <sheetData sheetId="7091"/>
      <sheetData sheetId="7092"/>
      <sheetData sheetId="7093"/>
      <sheetData sheetId="7094"/>
      <sheetData sheetId="7095"/>
      <sheetData sheetId="7096"/>
      <sheetData sheetId="7097"/>
      <sheetData sheetId="7098"/>
      <sheetData sheetId="7099"/>
      <sheetData sheetId="7100"/>
      <sheetData sheetId="7101"/>
      <sheetData sheetId="7102"/>
      <sheetData sheetId="7103"/>
      <sheetData sheetId="7104"/>
      <sheetData sheetId="7105"/>
      <sheetData sheetId="7106"/>
      <sheetData sheetId="7107"/>
      <sheetData sheetId="7108"/>
      <sheetData sheetId="7109"/>
      <sheetData sheetId="7110"/>
      <sheetData sheetId="7111"/>
      <sheetData sheetId="7112"/>
      <sheetData sheetId="7113"/>
      <sheetData sheetId="7114"/>
      <sheetData sheetId="7115"/>
      <sheetData sheetId="7116"/>
      <sheetData sheetId="7117"/>
      <sheetData sheetId="7118"/>
      <sheetData sheetId="7119"/>
      <sheetData sheetId="7120"/>
      <sheetData sheetId="7121"/>
      <sheetData sheetId="7122"/>
      <sheetData sheetId="7123"/>
      <sheetData sheetId="7124"/>
      <sheetData sheetId="7125"/>
      <sheetData sheetId="7126"/>
      <sheetData sheetId="7127"/>
      <sheetData sheetId="7128"/>
      <sheetData sheetId="7129"/>
      <sheetData sheetId="7130"/>
      <sheetData sheetId="7131"/>
      <sheetData sheetId="7132"/>
      <sheetData sheetId="7133"/>
      <sheetData sheetId="7134"/>
      <sheetData sheetId="7135"/>
      <sheetData sheetId="7136"/>
      <sheetData sheetId="7137"/>
      <sheetData sheetId="7138"/>
      <sheetData sheetId="7139"/>
      <sheetData sheetId="7140"/>
      <sheetData sheetId="7141"/>
      <sheetData sheetId="7142"/>
      <sheetData sheetId="7143"/>
      <sheetData sheetId="7144"/>
      <sheetData sheetId="7145"/>
      <sheetData sheetId="7146"/>
      <sheetData sheetId="7147"/>
      <sheetData sheetId="7148"/>
      <sheetData sheetId="7149"/>
      <sheetData sheetId="7150"/>
      <sheetData sheetId="7151"/>
      <sheetData sheetId="7152"/>
      <sheetData sheetId="7153"/>
      <sheetData sheetId="7154"/>
      <sheetData sheetId="7155"/>
      <sheetData sheetId="7156"/>
      <sheetData sheetId="7157"/>
      <sheetData sheetId="7158"/>
      <sheetData sheetId="7159"/>
      <sheetData sheetId="7160"/>
      <sheetData sheetId="7161"/>
      <sheetData sheetId="7162"/>
      <sheetData sheetId="7163"/>
      <sheetData sheetId="7164"/>
      <sheetData sheetId="7165"/>
      <sheetData sheetId="7166"/>
      <sheetData sheetId="7167"/>
      <sheetData sheetId="7168"/>
      <sheetData sheetId="7169"/>
      <sheetData sheetId="7170"/>
      <sheetData sheetId="7171"/>
      <sheetData sheetId="7172"/>
      <sheetData sheetId="7173"/>
      <sheetData sheetId="7174"/>
      <sheetData sheetId="7175"/>
      <sheetData sheetId="7176"/>
      <sheetData sheetId="7177"/>
      <sheetData sheetId="7178"/>
      <sheetData sheetId="7179"/>
      <sheetData sheetId="7180"/>
      <sheetData sheetId="7181"/>
      <sheetData sheetId="7182"/>
      <sheetData sheetId="7183"/>
      <sheetData sheetId="7184"/>
      <sheetData sheetId="7185"/>
      <sheetData sheetId="7186"/>
      <sheetData sheetId="7187"/>
      <sheetData sheetId="7188"/>
      <sheetData sheetId="7189"/>
      <sheetData sheetId="7190"/>
      <sheetData sheetId="7191"/>
      <sheetData sheetId="7192"/>
      <sheetData sheetId="7193"/>
      <sheetData sheetId="7194"/>
      <sheetData sheetId="7195"/>
      <sheetData sheetId="7196"/>
      <sheetData sheetId="7197"/>
      <sheetData sheetId="7198"/>
      <sheetData sheetId="7199"/>
      <sheetData sheetId="7200"/>
      <sheetData sheetId="7201"/>
      <sheetData sheetId="7202"/>
      <sheetData sheetId="7203"/>
      <sheetData sheetId="7204"/>
      <sheetData sheetId="7205"/>
      <sheetData sheetId="7206"/>
      <sheetData sheetId="7207"/>
      <sheetData sheetId="7208"/>
      <sheetData sheetId="7209"/>
      <sheetData sheetId="7210"/>
      <sheetData sheetId="7211"/>
      <sheetData sheetId="7212"/>
      <sheetData sheetId="7213"/>
      <sheetData sheetId="7214"/>
      <sheetData sheetId="7215"/>
      <sheetData sheetId="7216"/>
      <sheetData sheetId="7217"/>
      <sheetData sheetId="7218"/>
      <sheetData sheetId="7219"/>
      <sheetData sheetId="7220"/>
      <sheetData sheetId="7221"/>
      <sheetData sheetId="7222"/>
      <sheetData sheetId="7223"/>
      <sheetData sheetId="7224"/>
      <sheetData sheetId="7225"/>
      <sheetData sheetId="7226"/>
      <sheetData sheetId="7227"/>
      <sheetData sheetId="7228"/>
      <sheetData sheetId="7229"/>
      <sheetData sheetId="7230"/>
      <sheetData sheetId="7231"/>
      <sheetData sheetId="7232"/>
      <sheetData sheetId="7233"/>
      <sheetData sheetId="7234"/>
      <sheetData sheetId="7235"/>
      <sheetData sheetId="7236"/>
      <sheetData sheetId="7237"/>
      <sheetData sheetId="7238"/>
      <sheetData sheetId="7239"/>
      <sheetData sheetId="7240"/>
      <sheetData sheetId="7241"/>
      <sheetData sheetId="7242"/>
      <sheetData sheetId="7243"/>
      <sheetData sheetId="7244"/>
      <sheetData sheetId="7245"/>
      <sheetData sheetId="7246"/>
      <sheetData sheetId="7247"/>
      <sheetData sheetId="7248"/>
      <sheetData sheetId="7249"/>
      <sheetData sheetId="7250"/>
      <sheetData sheetId="7251"/>
      <sheetData sheetId="7252"/>
      <sheetData sheetId="7253"/>
      <sheetData sheetId="7254"/>
      <sheetData sheetId="7255"/>
      <sheetData sheetId="7256"/>
      <sheetData sheetId="7257"/>
      <sheetData sheetId="7258"/>
      <sheetData sheetId="7259"/>
      <sheetData sheetId="7260"/>
      <sheetData sheetId="7261"/>
      <sheetData sheetId="7262"/>
      <sheetData sheetId="7263"/>
      <sheetData sheetId="7264"/>
      <sheetData sheetId="7265"/>
      <sheetData sheetId="7266"/>
      <sheetData sheetId="7267"/>
      <sheetData sheetId="7268"/>
      <sheetData sheetId="7269"/>
      <sheetData sheetId="7270"/>
      <sheetData sheetId="7271"/>
      <sheetData sheetId="7272"/>
      <sheetData sheetId="7273"/>
      <sheetData sheetId="7274"/>
      <sheetData sheetId="7275"/>
      <sheetData sheetId="7276"/>
      <sheetData sheetId="7277"/>
      <sheetData sheetId="7278"/>
      <sheetData sheetId="7279"/>
      <sheetData sheetId="7280"/>
      <sheetData sheetId="7281"/>
      <sheetData sheetId="7282"/>
      <sheetData sheetId="7283"/>
      <sheetData sheetId="7284"/>
      <sheetData sheetId="7285"/>
      <sheetData sheetId="7286"/>
      <sheetData sheetId="7287"/>
      <sheetData sheetId="7288"/>
      <sheetData sheetId="7289"/>
      <sheetData sheetId="7290"/>
      <sheetData sheetId="7291"/>
      <sheetData sheetId="7292"/>
      <sheetData sheetId="7293"/>
      <sheetData sheetId="7294"/>
      <sheetData sheetId="7295"/>
      <sheetData sheetId="7296"/>
      <sheetData sheetId="7297"/>
      <sheetData sheetId="7298"/>
      <sheetData sheetId="7299"/>
      <sheetData sheetId="7300"/>
      <sheetData sheetId="7301"/>
      <sheetData sheetId="7302"/>
      <sheetData sheetId="7303" refreshError="1"/>
      <sheetData sheetId="7304" refreshError="1"/>
      <sheetData sheetId="7305" refreshError="1"/>
      <sheetData sheetId="7306" refreshError="1"/>
      <sheetData sheetId="7307" refreshError="1"/>
      <sheetData sheetId="7308" refreshError="1"/>
      <sheetData sheetId="7309" refreshError="1"/>
      <sheetData sheetId="7310" refreshError="1"/>
      <sheetData sheetId="73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nghop"/>
      <sheetName val="thso sanh"/>
      <sheetName val="dutoan"/>
      <sheetName val="dtk490-491(PAI)"/>
      <sheetName val="dtk490-491(PAII)"/>
      <sheetName val="tuong"/>
      <sheetName val="DG "/>
      <sheetName val="denbu"/>
      <sheetName val="Sheet2"/>
      <sheetName val="Sheet1"/>
      <sheetName val="tong hop"/>
      <sheetName val="phan tich DG"/>
      <sheetName val="gia vat lieu"/>
      <sheetName val="gia xe may"/>
      <sheetName val="gia nhan cong"/>
      <sheetName val="XL4Test5"/>
      <sheetName val="Sheet4"/>
      <sheetName val="Goc Dien"/>
      <sheetName val="QTDien"/>
      <sheetName val="THKP"/>
      <sheetName val="QTNuoc"/>
      <sheetName val="DTnuoc"/>
      <sheetName val="DT dien"/>
      <sheetName val="QTCSet"/>
      <sheetName val="TBI+NUOC "/>
      <sheetName val="Dien"/>
      <sheetName val="Sheet3"/>
      <sheetName val="TBIWC"/>
      <sheetName val="TBI nuoc"/>
      <sheetName val="00000000"/>
      <sheetName val="10000000"/>
      <sheetName val="gvl"/>
      <sheetName val="general"/>
      <sheetName val="Main Road"/>
      <sheetName val="MTL$-INTER"/>
      <sheetName val="PHAN DS 22 KV"/>
      <sheetName val="Gioi thieu"/>
      <sheetName val="DG 11"/>
      <sheetName val="Tien luong"/>
      <sheetName val="Kinh phi "/>
      <sheetName val="Phan tich"/>
      <sheetName val="VC"/>
      <sheetName val="XL4Poppy"/>
      <sheetName val="Sum"/>
      <sheetName val="DE "/>
      <sheetName val="Đoàn Vay Tiền"/>
      <sheetName val="Nợ Đoàn"/>
      <sheetName val="BANG TONG HOP (2)"/>
      <sheetName val="RL"/>
      <sheetName val="TDQS"/>
      <sheetName val="40C"/>
      <sheetName val="40C-1"/>
      <sheetName val="thi lai"/>
      <sheetName val="DK6"/>
      <sheetName val="DK5"/>
      <sheetName val="DK4"/>
      <sheetName val="DK3"/>
      <sheetName val="DK2"/>
      <sheetName val="DK1"/>
      <sheetName val="ds1"/>
      <sheetName val="ds2"/>
      <sheetName val="ds3"/>
      <sheetName val="ds4"/>
      <sheetName val="ds5"/>
      <sheetName val="ds6"/>
      <sheetName val="6"/>
      <sheetName val="4"/>
      <sheetName val="5"/>
      <sheetName val="3"/>
      <sheetName val="2"/>
      <sheetName val="1"/>
      <sheetName val="DS"/>
      <sheetName val="HP"/>
      <sheetName val="LB"/>
      <sheetName val="SL"/>
      <sheetName val="hl"/>
      <sheetName val="40"/>
      <sheetName val="XXXXXXXX"/>
      <sheetName val="XXXXXXX0"/>
      <sheetName val="Chart1"/>
      <sheetName val="BANGTRA"/>
      <sheetName val="QMCT"/>
      <sheetName val="hieuchinh30.11"/>
      <sheetName val="Bcaonhanh"/>
      <sheetName val="chitieth.chinh"/>
      <sheetName val="trinhEVN29.8"/>
      <sheetName val="MTO REV.0"/>
      <sheetName val="phùn tich DG"/>
      <sheetName val="DO AM DT"/>
      <sheetName val="tra-vat-lieu"/>
      <sheetName val="Congty"/>
      <sheetName val="VPPN"/>
      <sheetName val="XN74"/>
      <sheetName val="XN54"/>
      <sheetName val="XN33"/>
      <sheetName val="NK96"/>
      <sheetName val="C.noTX01"/>
      <sheetName val="T.HopCNo"/>
      <sheetName val="THCNoATrung"/>
      <sheetName val="Sheet6"/>
      <sheetName val="BaocaoC.No2"/>
      <sheetName val="BaocaoC.noHopC.ty"/>
      <sheetName val="THAtraQuy"/>
      <sheetName val="No Ca.N"/>
      <sheetName val="C.tiêt C.ty"/>
      <sheetName val="CN.TCT03"/>
      <sheetName val="CN kho đoi"/>
      <sheetName val="T.Hop CN"/>
      <sheetName val="CTHTchưa TTnộibộ"/>
      <sheetName val="CN2004 Nộp TCT"/>
      <sheetName val="CN TCT04"/>
      <sheetName val="Ðoàn Vay Ti?n"/>
      <sheetName val="N? Ðoàn"/>
      <sheetName val="dtk490_x000d_491(PAI_x0009_"/>
      <sheetName val="QTNugc"/>
      <sheetName val="10000_x0010_00"/>
      <sheetName val="thso_sanh"/>
      <sheetName val="DG_"/>
      <sheetName val="Đoàn_Vay_Tiền"/>
      <sheetName val="Nợ_Đoàn"/>
      <sheetName val="tong_hop"/>
      <sheetName val="phan_tich_DG"/>
      <sheetName val="gia_vat_lieu"/>
      <sheetName val="gia_xe_may"/>
      <sheetName val="gia_nhan_cong"/>
      <sheetName val="PHAN_DS_22_KV"/>
      <sheetName val="Goc_Dien"/>
      <sheetName val="DT_dien"/>
      <sheetName val="TBI+NUOC_"/>
      <sheetName val="TBI_nuoc"/>
      <sheetName val="Main_Road"/>
      <sheetName val="Gioi_thieu"/>
      <sheetName val="DG_11"/>
      <sheetName val="Tien_luong"/>
      <sheetName val="Kinh_phi_"/>
      <sheetName val="Phan_tich"/>
      <sheetName val="DE_"/>
      <sheetName val="MTO_REV_0"/>
      <sheetName val="thi_lai"/>
      <sheetName val="C_noTX01"/>
      <sheetName val="T_HopCNo"/>
      <sheetName val="BaocaoC_No2"/>
      <sheetName val="BaocaoC_noHopC_ty"/>
      <sheetName val="No_Ca_N"/>
      <sheetName val="C_tiêt_C_ty"/>
      <sheetName val="CN_TCT03"/>
      <sheetName val="CN_kho_đoi"/>
      <sheetName val="T_Hop_CN"/>
      <sheetName val="CTHTchưa_TTnộibộ"/>
      <sheetName val="CN2004_Nộp_TCT"/>
      <sheetName val="CN_TCT04"/>
      <sheetName val="phùn_tich_DG"/>
      <sheetName val="DO_AM_DT"/>
      <sheetName val="hieuchinh30_11"/>
      <sheetName val="chitieth_chinh"/>
      <sheetName val="trinhEVN29_8"/>
      <sheetName val="Ðoàn_Vay_Ti?n"/>
      <sheetName val="N?_Ðoàn"/>
      <sheetName val="dtk490_x000a_491(PAI "/>
      <sheetName val="1000000"/>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dtk490_x000d_491(PAI "/>
      <sheetName val="dtk490_x000a_491(PAI_x0009_"/>
      <sheetName val="Ðoàn Vay Ti_n"/>
      <sheetName val="N_ Ðoàn"/>
      <sheetName val="dtk490_491(PAI_x0009_"/>
      <sheetName val="CD2000"/>
      <sheetName val="Input"/>
      <sheetName val="CN kho doi"/>
      <sheetName val="CTHTchua TTn?ib?"/>
      <sheetName val="CN2004 N?p TCT"/>
      <sheetName val="cong"/>
      <sheetName val="dudoan"/>
      <sheetName val="thdt"/>
      <sheetName val="th"/>
      <sheetName val="ptvl0-1"/>
      <sheetName val="0-1"/>
      <sheetName val="ptvl4-5"/>
      <sheetName val="4-5"/>
      <sheetName val="ptvl3-4"/>
      <sheetName val="3-4"/>
      <sheetName val="ptvl2-3"/>
      <sheetName val="2-3"/>
      <sheetName val="vlcong"/>
      <sheetName val="ptvl1-2"/>
      <sheetName val="1-2"/>
      <sheetName val="gia vat_x0000_lieu"/>
      <sheetName val="Qheet1"/>
      <sheetName val="Truot_nen"/>
      <sheetName val="BanTinh"/>
      <sheetName val="Tinh truoc VAT"/>
      <sheetName val="CP khaosat(Congtinh)"/>
      <sheetName val="CP khaosat(tuyettinh)"/>
      <sheetName val="Bia"/>
      <sheetName val="Tai trong"/>
      <sheetName val="Pile-Br-Capacity"/>
      <sheetName val="gia vat"/>
      <sheetName val="CTHTchua TTn_ib_"/>
      <sheetName val="CN2004 N_p TCT"/>
      <sheetName val="DG 285"/>
      <sheetName val="DG  286"/>
      <sheetName val="DG 85"/>
      <sheetName val="DG 89"/>
      <sheetName val="DG THIET BI"/>
      <sheetName val="DGVCTC 285"/>
      <sheetName val="GIAVL"/>
      <sheetName val="dtxl"/>
      <sheetName val="dtk486"/>
      <sheetName val="G2G3_CDR_Dim"/>
      <sheetName val="G2_System_Inputs"/>
      <sheetName val="G2_TDT_Input"/>
      <sheetName val="G2_TDT_Advanced"/>
      <sheetName val="G2G3_GGSN_WC"/>
      <sheetName val="G3_System_Inputs"/>
      <sheetName val="G3_TDT_Input"/>
      <sheetName val="dt{490-491(PAII)"/>
      <sheetName val="Gia"/>
      <sheetName val="Breakdown bill"/>
      <sheetName val="Breakdown 2"/>
      <sheetName val="Gia vat tu"/>
      <sheetName val=""/>
      <sheetName val="dtk490_491(PAI "/>
      <sheetName val="T2"/>
      <sheetName val="T3"/>
      <sheetName val="T4"/>
      <sheetName val="T5"/>
      <sheetName val="THop"/>
      <sheetName val="THKD"/>
      <sheetName val="20000000"/>
      <sheetName val="30000000"/>
      <sheetName val="40000000"/>
      <sheetName val="DTnunc"/>
      <sheetName val="INFO"/>
      <sheetName val="provisions"/>
      <sheetName val="financial statements"/>
      <sheetName val="G101"/>
      <sheetName val="Sch C2 Untilised leave xps05"/>
      <sheetName val="COAT&amp;WRAP-QIOT-#3"/>
      <sheetName val="PNT-QUOT-#3"/>
      <sheetName val="BOQ-1"/>
      <sheetName val="8"/>
      <sheetName val="IS"/>
      <sheetName val="BS"/>
      <sheetName val="U101 P&amp;L"/>
      <sheetName val="pc"/>
      <sheetName val="pt"/>
      <sheetName val="111"/>
      <sheetName val="th thu chi"/>
      <sheetName val="tam ung"/>
      <sheetName val="SheetĹ"/>
      <sheetName val="CDPS"/>
      <sheetName val="financeSchemes"/>
      <sheetName val="salePmtSched"/>
      <sheetName val="salePhasing"/>
      <sheetName val="Data"/>
      <sheetName val="DG"/>
      <sheetName val="Coding"/>
      <sheetName val="_x0000__x0000__x0000__x0000__x0000__x0000__x0000__x0000_"/>
      <sheetName val="Settings"/>
      <sheetName val="Consol BS+PL-08"/>
      <sheetName val="dtk490࠭491(PAI)"/>
      <sheetName val="10000_x005f_x0010_00"/>
      <sheetName val="Solieu"/>
      <sheetName val="BO"/>
      <sheetName val="TTTram"/>
      <sheetName val="DS-Thuong 6T dau"/>
      <sheetName val="gia vat?lieu"/>
      <sheetName val="Quantity"/>
      <sheetName val="000000"/>
      <sheetName val="`tk490-491(PAI)"/>
      <sheetName val="CN kho ðoi"/>
      <sheetName val="CTHTchýa TTn_ib_"/>
      <sheetName val="CTHTchýa TTn?ib?"/>
      <sheetName val="Tổng kê"/>
      <sheetName val="Temp"/>
      <sheetName val="MTO REV.2(ARMOR)"/>
      <sheetName val="PEDESB"/>
      <sheetName val="food0402AMT&gt;=0"/>
      <sheetName val="t.so"/>
      <sheetName val="Lookup"/>
      <sheetName val="Wall"/>
      <sheetName val="GIADINH+TKCNHAN"/>
      <sheetName val="cn"/>
      <sheetName val="110104"/>
      <sheetName val="160104"/>
      <sheetName val="260104"/>
      <sheetName val="040204"/>
      <sheetName val="130204"/>
      <sheetName val="230204"/>
      <sheetName val="OANH TDTKAH"/>
      <sheetName val="AHUY TKVP"/>
      <sheetName val="AHUYTKDQ"/>
      <sheetName val="sq"/>
      <sheetName val="Ref"/>
      <sheetName val="Ðoàn_Vay_Ti_n"/>
      <sheetName val="N__Ðoàn"/>
      <sheetName val="端子リスト"/>
      <sheetName val="材料表用リスト"/>
      <sheetName val="SEN  COVリスト"/>
      <sheetName val="電線リスト"/>
      <sheetName val="dtk490 491(PAI "/>
      <sheetName val="DANHPHAP"/>
      <sheetName val="CHITIET VL-NC-TT -1p"/>
      <sheetName val="CHITIET VL-NC-TT-3p"/>
      <sheetName val="KPVC-BD "/>
      <sheetName val="Thang 4"/>
      <sheetName val="Countries and Timezone"/>
      <sheetName val="Carrier Master"/>
      <sheetName val="HCMC"/>
      <sheetName val="Economic Profit"/>
      <sheetName val="ĐoànРVay Tiền"/>
      <sheetName val="TH kl cac cong tac"/>
      <sheetName val="KL cac cong tac chinh"/>
      <sheetName val="DGXL"/>
      <sheetName val="DM.DonVi (3)"/>
      <sheetName val="T.luc"/>
      <sheetName val="T.gian"/>
      <sheetName val="S.luong"/>
      <sheetName val="TD.Tho(1)"/>
      <sheetName val="TD.Tho(2)"/>
      <sheetName val="TD.Tho(3)"/>
      <sheetName val="Capdien"/>
      <sheetName val="Bang chiet tinh TBA"/>
      <sheetName val="infracstructure"/>
      <sheetName val="경비2내역"/>
      <sheetName val="FIRE ALARM _ FIRE FIGHTING"/>
      <sheetName val="KKKKKKKK"/>
      <sheetName val="XL4Poppy_x0000__x0000__x0000__x0000__x0000__x0000__x0000__x0000__x0000__x0000__x0001__x0000_ʀӾ_x0000__x0004__x0000__x0000__x0000__x0000__x0000__x0000_"/>
      <sheetName val="TB"/>
      <sheetName val="Foreigner"/>
      <sheetName val="FAB별"/>
      <sheetName val="gia vat_lieu"/>
      <sheetName val="갑지"/>
      <sheetName val="DON GIA CAN THO"/>
      <sheetName val="토공"/>
      <sheetName val="VL,NC"/>
      <sheetName val="Btra"/>
      <sheetName val="Ca may"/>
      <sheetName val="KLHT"/>
      <sheetName val="dtk490_x005f_x000d_491(PAI_x005f_x0009_"/>
      <sheetName val="dtk490_x005f_x000d_491(PAI "/>
      <sheetName val="Chiet tinh dz22"/>
      <sheetName val="Areas"/>
      <sheetName val="Electrical Works"/>
      <sheetName val="H_T_ INCOMING SYSTEM"/>
      <sheetName val="Ｎｏ.13"/>
      <sheetName val="gia vat_x005f_x0000_lieu"/>
      <sheetName val="dtk490_x005f_x000a_491(PAI_x005f_x0009_"/>
      <sheetName val="dtk490_x005f_x000a_491(PAI "/>
      <sheetName val="dtk490_491(PAI_x005f_x0009_"/>
      <sheetName val="一発シート"/>
      <sheetName val="L-Mechanical"/>
      <sheetName val="sort2"/>
      <sheetName val="dTk490-490(PAHI)"/>
      <sheetName val="대비"/>
      <sheetName val="입찰안"/>
      <sheetName val="기안"/>
      <sheetName val="실행철강하도"/>
      <sheetName val="차액보증"/>
      <sheetName val="집계표"/>
      <sheetName val="FITTINGS EXP PRICE LIST"/>
      <sheetName val="DG7606"/>
      <sheetName val="DM-7606"/>
      <sheetName val="DC_Q.1109"/>
      <sheetName val="DC_Q.1110"/>
      <sheetName val="DC_Q.1111"/>
      <sheetName val="DC_Q.1112"/>
      <sheetName val="DC_Q.1113"/>
      <sheetName val="Girder"/>
      <sheetName val="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refreshError="1"/>
      <sheetData sheetId="44" refreshError="1"/>
      <sheetData sheetId="45"/>
      <sheetData sheetId="46"/>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sheetData sheetId="83"/>
      <sheetData sheetId="84"/>
      <sheetData sheetId="85"/>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refreshError="1"/>
      <sheetData sheetId="112" refreshError="1"/>
      <sheetData sheetId="113" refreshError="1"/>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sheetData sheetId="210"/>
      <sheetData sheetId="211"/>
      <sheetData sheetId="212"/>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sheetData sheetId="265"/>
      <sheetData sheetId="266"/>
      <sheetData sheetId="267"/>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sheetData sheetId="288" refreshError="1"/>
      <sheetData sheetId="289" refreshError="1"/>
      <sheetData sheetId="290" refreshError="1"/>
      <sheetData sheetId="291" refreshError="1"/>
      <sheetData sheetId="292" refreshError="1"/>
      <sheetData sheetId="293"/>
      <sheetData sheetId="294" refreshError="1"/>
      <sheetData sheetId="295" refreshError="1"/>
      <sheetData sheetId="296" refreshError="1"/>
      <sheetData sheetId="297" refreshError="1"/>
      <sheetData sheetId="298" refreshError="1"/>
      <sheetData sheetId="299" refreshError="1"/>
      <sheetData sheetId="300"/>
      <sheetData sheetId="301"/>
      <sheetData sheetId="302"/>
      <sheetData sheetId="303"/>
      <sheetData sheetId="304"/>
      <sheetData sheetId="305"/>
      <sheetData sheetId="306"/>
      <sheetData sheetId="307"/>
      <sheetData sheetId="308"/>
      <sheetData sheetId="309"/>
      <sheetData sheetId="310"/>
      <sheetData sheetId="31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sheetData sheetId="335"/>
      <sheetData sheetId="336"/>
      <sheetData sheetId="337"/>
      <sheetData sheetId="338"/>
      <sheetData sheetId="339"/>
      <sheetData sheetId="340"/>
      <sheetData sheetId="341" refreshError="1"/>
      <sheetData sheetId="342" refreshError="1"/>
      <sheetData sheetId="343" refreshError="1"/>
      <sheetData sheetId="344" refreshError="1"/>
      <sheetData sheetId="345"/>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uc thanh"/>
      <sheetName val="QL1A-QL1A moi"/>
      <sheetName val="C.Bong Lang"/>
      <sheetName val="Vanh dai III (TKKT)"/>
      <sheetName val="SL-NC-MB"/>
      <sheetName val="CX-AD-LC"/>
      <sheetName val="Cau-YBai-Tam"/>
      <sheetName val="XL4Poppy"/>
      <sheetName val="733,14-km238"/>
      <sheetName val="Km237_733,14"/>
      <sheetName val="Km236"/>
      <sheetName val="Km235"/>
      <sheetName val="Km234"/>
      <sheetName val="Km233s,"/>
      <sheetName val="Km232s"/>
      <sheetName val="Km231,"/>
      <sheetName val="Km230"/>
      <sheetName val="Km229s,"/>
      <sheetName val="228_100-229s"/>
      <sheetName val="Km227_838-228_100"/>
      <sheetName val="Km227-227_838s,"/>
      <sheetName val="Km226"/>
      <sheetName val="Km225,"/>
      <sheetName val="Tong KLBS"/>
      <sheetName val="THKLNT(lantruoc)"/>
      <sheetName val="BGThau"/>
      <sheetName val="00000000"/>
      <sheetName val="00000001"/>
      <sheetName val="XL4Test5"/>
      <sheetName val="VL"/>
      <sheetName val="NHAN CONG"/>
      <sheetName val="MAY"/>
      <sheetName val="VUA"/>
      <sheetName val="DG CAU"/>
      <sheetName val="THOP CAU"/>
      <sheetName val="TLP CAU"/>
      <sheetName val="DAKT1"/>
      <sheetName val="Sheet3"/>
      <sheetName val="XL4Poppy (2)"/>
      <sheetName val="KluongKm2,4"/>
      <sheetName val="B.cao"/>
      <sheetName val="T.tiet"/>
      <sheetName val="T.N"/>
      <sheetName val="Sheet1"/>
      <sheetName val="Sheet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KTQT-AFC"/>
      <sheetName val="CLDG"/>
      <sheetName val="CLKL"/>
      <sheetName val="Bang du toan"/>
      <sheetName val="Tonghop"/>
      <sheetName val="Bu gia"/>
      <sheetName val="PT vat tu"/>
      <sheetName val="PTVT"/>
      <sheetName val="solieu"/>
      <sheetName val="PLV"/>
      <sheetName val="Dongia"/>
      <sheetName val="DTCTtaluy"/>
      <sheetName val="KLDGTT&lt;120%"/>
      <sheetName val="PL2"/>
      <sheetName val="DTnen"/>
      <sheetName val="PL"/>
      <sheetName val="TH"/>
      <sheetName val="THKL nghiemthu"/>
      <sheetName val="DTCTtaluy (2)"/>
      <sheetName val="KLDGTT&lt;120% (2)"/>
      <sheetName val="TH (2)"/>
      <sheetName val="xxxxxxxx"/>
      <sheetName val="XXXXXXX0"/>
      <sheetName val="10000000"/>
      <sheetName val="XXXXXXX1"/>
      <sheetName val="20000000"/>
      <sheetName val="30000000"/>
      <sheetName val="To trinh"/>
      <sheetName val="bang2"/>
      <sheetName val="coHoan"/>
      <sheetName val="Congty"/>
      <sheetName val="VPPN"/>
      <sheetName val="XN74"/>
      <sheetName val="XN54"/>
      <sheetName val="XN33"/>
      <sheetName val="NK96"/>
      <sheetName val="ETH"/>
      <sheetName val="1"/>
      <sheetName val="2"/>
      <sheetName val="3"/>
      <sheetName val="4"/>
      <sheetName val="5"/>
      <sheetName val="6"/>
      <sheetName val="7"/>
      <sheetName val="DT1"/>
      <sheetName val="DT2"/>
      <sheetName val="Nam 2001"/>
      <sheetName val="Tang TSCD 98-02"/>
      <sheetName val="BIEN DONG"/>
      <sheetName val="TSCD 2001"/>
      <sheetName val="Quy 1-2002"/>
      <sheetName val="Quy 2-2002"/>
      <sheetName val="Quy 3-2002"/>
      <sheetName val="Quy 4-02"/>
      <sheetName val="C.     Lang"/>
      <sheetName val="boHoan"/>
      <sheetName val="XN79"/>
      <sheetName val="CTMT"/>
      <sheetName val="QL1A-QL1Q moi"/>
      <sheetName val="gVL"/>
      <sheetName val="126"/>
      <sheetName val="127"/>
      <sheetName val="128"/>
      <sheetName val="129"/>
      <sheetName val="130"/>
      <sheetName val="131"/>
      <sheetName val="132"/>
      <sheetName val="133"/>
      <sheetName val="Chart1"/>
      <sheetName val="134"/>
      <sheetName val="135"/>
      <sheetName val="136"/>
      <sheetName val="137"/>
      <sheetName val="138"/>
      <sheetName val="139"/>
      <sheetName val="KHUPHO8"/>
      <sheetName val="THONGKE"/>
      <sheetName val="DG CAࡕ"/>
      <sheetName val="chi tieu HV"/>
      <sheetName val="sx-tt-tk"/>
      <sheetName val="tsach &amp; thu hoi"/>
      <sheetName val="KK than ton   (2)"/>
      <sheetName val="TT cac ho"/>
      <sheetName val="TT trong nganh"/>
      <sheetName val="chi tiet KHM"/>
      <sheetName val="Pham cap"/>
      <sheetName val="DT than"/>
      <sheetName val="Doanh thu"/>
      <sheetName val="gia tri SX"/>
      <sheetName val="Maumoi"/>
      <sheetName val="So Cong nghiep"/>
      <sheetName val="Bia BC"/>
      <sheetName val="TH thanton"/>
      <sheetName val="Dat da thai"/>
      <sheetName val="XNGB-BMD2004"/>
      <sheetName val="GTSX (TT)"/>
      <sheetName val="XNGBQI"/>
      <sheetName val="XNGBQI (2)"/>
      <sheetName val="XNGBQI-04 (2)"/>
      <sheetName val="XNGBQII-04 (2)"/>
      <sheetName val="XNGBQII-04 (3)"/>
      <sheetName val="XNGBQIII-04 (2)"/>
      <sheetName val="XNGBQIII-04 (3)"/>
      <sheetName val="XNGBQIV-04 (2)"/>
      <sheetName val="XNGBQIV-04 (3)"/>
      <sheetName val="XNGBQI-05"/>
      <sheetName val="XNGBQI-05 (02)"/>
      <sheetName val="Gia ban NK bq"/>
      <sheetName val="Sheet19"/>
      <sheetName val="Sheet20"/>
      <sheetName val="Sheet21"/>
      <sheetName val="Sheet22"/>
      <sheetName val="Sheet23"/>
      <sheetName val="Sheet24"/>
      <sheetName val="Sheet25"/>
      <sheetName val="Sheet26"/>
      <sheetName val="Sheet27"/>
      <sheetName val="Sheet28"/>
      <sheetName val="Sheet29"/>
      <sheetName val="Sheet30"/>
      <sheetName val="000000000000"/>
      <sheetName val="100000000000"/>
      <sheetName val="200000000000"/>
      <sheetName val="lt-tl"/>
      <sheetName val="px3-tl"/>
      <sheetName val="px1-tl"/>
      <sheetName val="vp-tl"/>
      <sheetName val="px2,tb-tl"/>
      <sheetName val="th-qt"/>
      <sheetName val="bqt"/>
      <sheetName val="tl-khovt"/>
      <sheetName val="dtkhovt"/>
      <sheetName val="Sheet17"/>
      <sheetName val="Sheet18"/>
      <sheetName val="HK1"/>
      <sheetName val="HK2"/>
      <sheetName val="CANAM"/>
      <sheetName val="Tai khoan"/>
      <sheetName val="SL)NC-MB"/>
      <sheetName val="P_x000c_V"/>
      <sheetName val="KluongKm2_x000c_4"/>
      <sheetName val="TK331D"/>
      <sheetName val="334 d"/>
      <sheetName val="KH-Q1,Q2,01"/>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BDCNH"/>
      <sheetName val="bcdtk"/>
      <sheetName val="BCDKTNH"/>
      <sheetName val="BCDKTTHUE"/>
      <sheetName val="tscd"/>
      <sheetName val="PTVL"/>
      <sheetName val="C.   ( Lang"/>
      <sheetName val="KK bo sung"/>
      <sheetName val="DG "/>
      <sheetName val="MTO REV.0"/>
      <sheetName val="TTDZ22"/>
      <sheetName val="XL@Test5"/>
      <sheetName val="Tojg KLBS"/>
      <sheetName val="Maumo)"/>
      <sheetName val="Tonchop"/>
      <sheetName val="dmuc"/>
      <sheetName val="¶"/>
      <sheetName val="giathanh1"/>
      <sheetName val="Thuc_thanh"/>
      <sheetName val="QL1A-QL1A_moi"/>
      <sheetName val="C_Bong_Lang"/>
      <sheetName val="Vanh_dai_III_(TKKT)"/>
      <sheetName val="NHAN_CONG"/>
      <sheetName val="DG_CAU"/>
      <sheetName val="THOP_CAU"/>
      <sheetName val="TLP_CAU"/>
      <sheetName val="XL4Poppy_(2)"/>
      <sheetName val="B_cao"/>
      <sheetName val="T_tiet"/>
      <sheetName val="T_N"/>
      <sheetName val="Tong_KLBS"/>
      <sheetName val="To_trinh"/>
      <sheetName val="Bang_du_toan"/>
      <sheetName val="Bu_gia"/>
      <sheetName val="PT_vat_tu"/>
      <sheetName val="Nam_2001"/>
      <sheetName val="Tang_TSCD_98-02"/>
      <sheetName val="BIEN_DONG"/>
      <sheetName val="TSCD_2001"/>
      <sheetName val="Quy_1-2002"/>
      <sheetName val="Quy_2-2002"/>
      <sheetName val="Quy_3-2002"/>
      <sheetName val="Quy_4-02"/>
      <sheetName val="THKL_nghiemthu"/>
      <sheetName val="DTCTtaluy_(2)"/>
      <sheetName val="KLDGTT&lt;120%_(2)"/>
      <sheetName val="TH_(2)"/>
      <sheetName val="C______Lang"/>
      <sheetName val="QL1A-QL1Q_moi"/>
      <sheetName val="KluongKm24"/>
      <sheetName val="DG_CAࡕ"/>
      <sheetName val="chi_tieu_HV"/>
      <sheetName val="tsach_&amp;_thu_hoi"/>
      <sheetName val="KK_than_ton___(2)"/>
      <sheetName val="TT_cac_ho"/>
      <sheetName val="TT_trong_nganh"/>
      <sheetName val="chi_tiet_KHM"/>
      <sheetName val="Pham_cap"/>
      <sheetName val="DT_than"/>
      <sheetName val="Doanh_thu"/>
      <sheetName val="gia_tri_SX"/>
      <sheetName val="So_Cong_nghiep"/>
      <sheetName val="Bia_BC"/>
      <sheetName val="TH_thanton"/>
      <sheetName val="Dat_da_thai"/>
      <sheetName val="GTSX_(TT)"/>
      <sheetName val="XNGBQI_(2)"/>
      <sheetName val="XNGBQI-04_(2)"/>
      <sheetName val="XNGBQII-04_(2)"/>
      <sheetName val="XNGBQII-04_(3)"/>
      <sheetName val="XNGBQIII-04_(2)"/>
      <sheetName val="XNGBQIII-04_(3)"/>
      <sheetName val="XNGBQIV-04_(2)"/>
      <sheetName val="XNGBQIV-04_(3)"/>
      <sheetName val="XNGBQI-05_(02)"/>
      <sheetName val="Gia_ban_NK_bq"/>
      <sheetName val="334_d"/>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DG_"/>
      <sheetName val="PV"/>
      <sheetName val="C____(_Lang"/>
      <sheetName val="Tojg_KLBS"/>
      <sheetName val="MTO_REV_0"/>
      <sheetName val="KK_bo_sung"/>
      <sheetName val="BGThau_x0008__x0000__x0000_0000000_x0001__x0006__x0000__x0000_Sheet1_x0008__x0000__x0000_To"/>
      <sheetName val="S`eet12"/>
      <sheetName val="XHXPXXX1"/>
      <sheetName val="0000000!"/>
      <sheetName val="To tri.h"/>
      <sheetName val="cnHoan"/>
      <sheetName val="V_x0010_PN"/>
      <sheetName val="S29_x0007__x0000__x0000_S"/>
      <sheetName val="NCong-Day-Su"/>
      <sheetName val="ɂIEN DONG"/>
      <sheetName val="bia"/>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DG CA?"/>
      <sheetName val="IBASE"/>
      <sheetName val="˜Ünh m÷c"/>
      <sheetName val="Quy_x0000_2-2002"/>
      <sheetName val="Ünh m÷c"/>
      <sheetName val="DI-ESTI"/>
      <sheetName val="?IEN DONG"/>
      <sheetName val="NC"/>
      <sheetName val="Quy"/>
      <sheetName val="S29_x0007_"/>
      <sheetName val="XL4@oppy"/>
      <sheetName val="Km&quot;33s,"/>
      <sheetName val="Km227O838-228_100"/>
      <sheetName val="Dang TSCD 98-02"/>
      <sheetName val="dtkhovd"/>
      <sheetName val="CDMT"/>
      <sheetName val="Sêeet9"/>
      <sheetName val="NHAN CWNG"/>
      <sheetName val="THPDMoi  (2)"/>
      <sheetName val="dongia (2)"/>
      <sheetName val="gtrinh"/>
      <sheetName val="phuluc1"/>
      <sheetName val="TONG HOP VL-NC"/>
      <sheetName val="lam-moi"/>
      <sheetName val="chitiet"/>
      <sheetName val="TONGKE3p "/>
      <sheetName val="TH VL, NC, DDHT Thanhphuoc"/>
      <sheetName val="#REF"/>
      <sheetName val="thao-go"/>
      <sheetName val="DON GIA"/>
      <sheetName val="TONGKE-HT"/>
      <sheetName val="DG"/>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DT1????????"/>
      <sheetName val="Quy?2-2002"/>
      <sheetName val="DT1?"/>
      <sheetName val="S29_x0007_??S"/>
      <sheetName val="S29_x0007_?S"/>
      <sheetName val="DO AM DT"/>
      <sheetName val="XL4Te3t5"/>
      <sheetName val="Bu gi`"/>
      <sheetName val="Q3-01-duyet"/>
      <sheetName val="Tang TRCD 98-02"/>
      <sheetName val="TSCD 2000"/>
      <sheetName val="NHAN_x0000_CONG"/>
      <sheetName val="tuong"/>
      <sheetName val="TDT"/>
      <sheetName val="Girder"/>
      <sheetName val="Tendon"/>
      <sheetName val="Bang TK goc"/>
      <sheetName val="DGchitiet "/>
      <sheetName val="Pier"/>
      <sheetName val="Pile"/>
      <sheetName val="Km23"/>
      <sheetName val="Tonghmp"/>
      <sheetName val="CHIET TINH TBA"/>
      <sheetName val="NEW-PANEL"/>
      <sheetName val="CT_x0000_doanh thu 2005"/>
      <sheetName val="XNGBQII-_x0010_4 (3)"/>
      <sheetName val="DG CA_"/>
      <sheetName val="PPVT"/>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ctTBA"/>
      <sheetName val="INV"/>
      <sheetName val="XXXXXXX2"/>
      <sheetName val="XXXXXXX3"/>
      <sheetName val="XXXXXXX4"/>
      <sheetName val="HGCHINGS"/>
      <sheetName val="T11-01"/>
      <sheetName val="T12-01"/>
      <sheetName val="01-02"/>
      <sheetName val="02-02"/>
      <sheetName val="03-02"/>
      <sheetName val="T04-02"/>
      <sheetName val="T05-02"/>
      <sheetName val="T06-T02"/>
      <sheetName val="T07-03"/>
      <sheetName val="T08-03"/>
      <sheetName val="T09-03"/>
      <sheetName val="T10-03"/>
      <sheetName val="T11-03"/>
      <sheetName val="T12-03"/>
      <sheetName val="NPLT01-04"/>
      <sheetName val="NPLT02-04"/>
      <sheetName val="NPLT03-04"/>
      <sheetName val="NPLT04-04"/>
      <sheetName val="NPLT05-04"/>
      <sheetName val="NPLT06-04"/>
      <sheetName val="NPLT07-04"/>
      <sheetName val="NPLT08-04"/>
      <sheetName val="NPLT09-04"/>
      <sheetName val="NPLT10-04"/>
      <sheetName val="NPLT11-04"/>
      <sheetName val="NPLT12-04"/>
      <sheetName val="NXT -T12 B"/>
      <sheetName val="NXT -T01-05"/>
      <sheetName val="NXT-T01-05 B"/>
      <sheetName val="NXT-T02-05"/>
      <sheetName val="NXT-T02-05B"/>
      <sheetName val="NXT-T03-05"/>
      <sheetName val="NXT-T03-05 B"/>
      <sheetName val="NXT -T04-05"/>
      <sheetName val="NXT-T05-05"/>
      <sheetName val="NXT -T06-05"/>
      <sheetName val="NXT -T07-05"/>
      <sheetName val="HGHW3"/>
      <sheetName val="HGHW4"/>
      <sheetName val="HGHW5"/>
      <sheetName val="HGCW6"/>
      <sheetName val="CH1"/>
      <sheetName val="EXP2"/>
      <sheetName val="çha tri SX"/>
      <sheetName val="So Conç!îfhiep"/>
      <sheetName val="Sheetr"/>
      <sheetName val="Km225_838-228_100"/>
      <sheetName val="MTO REV.2(ARMOR)"/>
      <sheetName val="XLÿÿest5"/>
      <sheetName val="Exterior Walls Finishes"/>
      <sheetName val="4_x0004__x0000__x0000_XN54_x0004__x0000__x0000_XN33_x0004__x0000__x0000_NK96_x0006__x0000__x0000_Sheet4"/>
      <sheetName val="Na2_x0000__x0000_01"/>
      <sheetName val="data"/>
      <sheetName val="phi"/>
      <sheetName val="Quy $-02"/>
      <sheetName val="CĮ     Lang"/>
      <sheetName val="XNGBQI-01 (02)"/>
      <sheetName val="_x0000__x0000_쫀䃝Z"/>
      <sheetName val="_x0000__x0000__x0000__x0000_¢é@Z_x0000__x000d__x0000__x0004_"/>
      <sheetName val="_IEN DONG"/>
      <sheetName val="BGThau_x0008_"/>
      <sheetName val="DT1________"/>
      <sheetName val="DT1_"/>
      <sheetName val="S29_x0007___S"/>
      <sheetName val="S29_x0007__S"/>
      <sheetName val="NHAN"/>
      <sheetName val="BGThau_x0008__x0000_0000000_x0001__x0006__x0000_Sheet1_x0008__x0000_To dr"/>
      <sheetName val="tra-vat-lieu"/>
      <sheetName val="Hạng mục 2"/>
      <sheetName val="ptdg"/>
      <sheetName val="Km227Э227_838s,"/>
      <sheetName val="CI     Lang"/>
      <sheetName val="DO_AM_DT"/>
      <sheetName val="ɂIEN_DONG"/>
      <sheetName val="DG_CA?"/>
      <sheetName val="_x0000__x0000__x0000__x0000_¢é@Z_x0000__x000a__x0000__x0004_"/>
      <sheetName val="CT"/>
      <sheetName val="Thep-MatCat"/>
      <sheetName val="Kiem-Toan"/>
      <sheetName val="NhapSL"/>
      <sheetName val="M+MC"/>
      <sheetName val="CPQL"/>
      <sheetName val="THCPQL"/>
      <sheetName val="_x0000__x0000__x0000__x0002__x0000_힨˱-98-10_x0002__x0000__x0000__x0000_鰘˙Luong _x0002__x0000__x0000__x0000__x0000__x0000_"/>
      <sheetName val="GT"/>
      <sheetName val="Vong KLBS"/>
      <sheetName val="4_x0004_"/>
      <sheetName val="Na2"/>
      <sheetName val="coctuatrenda"/>
      <sheetName val=""/>
      <sheetName val="GVL-NC-M"/>
      <sheetName val="tienluong"/>
      <sheetName val="Du Toan"/>
      <sheetName val="DSMo (2)"/>
      <sheetName val="DSMo"/>
      <sheetName val="TH Mo"/>
      <sheetName val="21B"/>
      <sheetName val="143"/>
      <sheetName val="141"/>
      <sheetName val="172"/>
      <sheetName val="171"/>
      <sheetName val="170"/>
      <sheetName val="169"/>
      <sheetName val="168"/>
      <sheetName val="167"/>
      <sheetName val="166"/>
      <sheetName val="165"/>
      <sheetName val="164"/>
      <sheetName val="163"/>
      <sheetName val="162"/>
      <sheetName val="161"/>
      <sheetName val="160"/>
      <sheetName val="159"/>
      <sheetName val="158"/>
      <sheetName val="157"/>
      <sheetName val="156"/>
      <sheetName val="155"/>
      <sheetName val="154"/>
      <sheetName val="173"/>
      <sheetName val="152"/>
      <sheetName val="151"/>
      <sheetName val="150"/>
      <sheetName val="149"/>
      <sheetName val="148"/>
      <sheetName val="147"/>
      <sheetName val="146"/>
      <sheetName val="145"/>
      <sheetName val="144"/>
      <sheetName val="142"/>
      <sheetName val="140"/>
      <sheetName val="TH ho"/>
      <sheetName val="TH138-173"/>
      <sheetName val="DG _x0000__x0000__x0000__x0000__x0000__x0000__x0000__x0000__x0000__x0009__x0000_᲌Ա_x0000__x0004__x0000__x0000__x0000__x0000__x0000__x0000_窰԰_x0000__x0000__x0000__x0000__x0000_"/>
      <sheetName val="_x0000__x0001__x0000__x0000__x0000__x0000__x0000__x0000__x0000__x0000__x0000__x0000__x0000__x0002__x0000__x0000__x0000__x0000__x0000__x0000__x0000_Ƥ_x0000_Ő_x0000__x0000__x0000_㋎˴_x0000_"/>
      <sheetName val="_x0000__x0000_??Z"/>
      <sheetName val="Khoi luong"/>
      <sheetName val="GIAVLIEU"/>
      <sheetName val="Du kien DT 9 thang de fop"/>
      <sheetName val="H?ng m?c 2"/>
      <sheetName val="Km227?227_838s,"/>
      <sheetName val="_x0000__x0000__x0000__x0000_€¢é@Z_x0000__x000d__x0000__x0004_"/>
      <sheetName val="Hedging"/>
      <sheetName val="mtk_b"/>
      <sheetName val="[Q3-01-duyet.xlsUboHoan"/>
      <sheetName val="KTQT-AF_x0003_"/>
      <sheetName val="KLDGT_x0014_&lt;120%"/>
      <sheetName val="Congt9"/>
      <sheetName val="TTTram"/>
      <sheetName val="name"/>
      <sheetName val="Qheet19"/>
      <sheetName val="THKL nghiamthu"/>
      <sheetName val="Balg du toan"/>
      <sheetName val="DTCTtallu"/>
      <sheetName val="Na2_x0000__x0000_€01"/>
      <sheetName val="C?     Lang"/>
      <sheetName val="00000003"/>
      <sheetName val="c`i tiet KHM"/>
      <sheetName val="XNGBQIV-02_x0000__x0000_)"/>
      <sheetName val="_x0000__x0000__x0000__x0000_€¢é@Z_x0000__x000a__x0000__x0004_"/>
      <sheetName val="��nh m�c"/>
      <sheetName val="Na2_x0000__x0000_�01"/>
      <sheetName val="S�eet9"/>
      <sheetName val="�ha tri SX"/>
      <sheetName val="So Con�!�fhiep"/>
      <sheetName val="XL��est5"/>
      <sheetName val="_x0000__x0000__x0000__x0000_���@Z_x0000__x000d__x0000__x0004_"/>
      <sheetName val="Tai_khկ_x0000_缀"/>
      <sheetName val="Shѥet10"/>
      <sheetName val="Tgng hop CP T10"/>
      <sheetName val="TT_10KV"/>
      <sheetName val="_x0000__x0000__x0017_[Q3-01-duyet.xls]Maumo)_x0000_?_x0000__x0000__x0000_"/>
      <sheetName val="?IEN_DONG"/>
      <sheetName val="೼_xffff_uc thanh"/>
      <sheetName val="NHAN?CONG"/>
      <sheetName val="BGThau_x0008_??0000000_x0001__x0006_??Sheet1_x0008_??To"/>
      <sheetName val="SDH TP"/>
      <sheetName val="diachi"/>
      <sheetName val="4_x0004_??XN54_x0004_??XN33_x0004_??NK96_x0006_??Sheet4"/>
      <sheetName val="TH (2+"/>
      <sheetName val="100000p0"/>
      <sheetName val="30000:00"/>
      <sheetName val="T.tidt"/>
      <sheetName val="coJoan"/>
      <sheetName val="XN&lt;4"/>
      <sheetName val="CL_x0007_G"/>
      <sheetName val="Tongh$p"/>
      <sheetName val="Tang TSCD 90-02"/>
      <sheetName val="Qy 1-2002"/>
      <sheetName val="Quy 3-2x02"/>
      <sheetName val="C/     Lang"/>
      <sheetName val="Function"/>
      <sheetName val="ɂIEJ DONG"/>
      <sheetName val="BGThau_x0008_?0000000_x0001__x0006_?Sheet1_x0008_?To dr"/>
      <sheetName val="BGThau_x0008_?0000000_x0001__x0006_?Sheet1_x0008_?To"/>
      <sheetName val="Na2??01"/>
      <sheetName val="4_x0004_?XN54_x0004_?XN33_x0004_?NK96_x0006_?Sheet4"/>
      <sheetName val="CT?doanh thu 2005"/>
      <sheetName val="DG _x0000__x0000__x0000__x0000__x0000__x0000__x0000__x0000__x0000_ _x0000_᲌Ա_x0000__x0004__x0000__x0000__x0000__x0000__x0000__x0000_窰԰_x0000__x0000__x0000__x0000__x0000_"/>
      <sheetName val="ThongSo"/>
      <sheetName val="KKKKKKKK"/>
      <sheetName val="MTO REV.0_x0000__x0000__x0000__x0000__x0000__x0000__x0000__x0000__x0000__x0009__x0000_쫀Ӛ_x0000__x0004__x0000__x0000__x0000__x0000__x0000__x0000__xdd0c_"/>
      <sheetName val="_x0000__x0000__x0000__x0000__x0000__x0000__x0000__x0000_ (2)"/>
      <sheetName val="TONGKE1P"/>
      <sheetName val="??쫀䃝Z"/>
      <sheetName val="????¢é@Z?_x000d_?_x0004_"/>
      <sheetName val="????¢é@Z?_x000a_?_x0004_"/>
      <sheetName val="ESTI."/>
      <sheetName val="Thuc_thanh1"/>
      <sheetName val="QL1A-QL1A_moi1"/>
      <sheetName val="C_Bong_Lang1"/>
      <sheetName val="Vanh_dai_III_(TKKT)1"/>
      <sheetName val="NHAN_CONG1"/>
      <sheetName val="DG_CAU1"/>
      <sheetName val="THOP_CAU1"/>
      <sheetName val="TLP_CAU1"/>
      <sheetName val="XL4Poppy_(2)1"/>
      <sheetName val="Tong_KLBS1"/>
      <sheetName val="To_trinh1"/>
      <sheetName val="B_cao1"/>
      <sheetName val="T_tiet1"/>
      <sheetName val="T_N1"/>
      <sheetName val="Bang_du_toan1"/>
      <sheetName val="Bu_gia1"/>
      <sheetName val="PT_vat_tu1"/>
      <sheetName val="Nam_20011"/>
      <sheetName val="Tang_TSCD_98-021"/>
      <sheetName val="BIEN_DONG1"/>
      <sheetName val="TSCD_20011"/>
      <sheetName val="Quy_2-20021"/>
      <sheetName val="To_tri_h"/>
      <sheetName val="VPN"/>
      <sheetName val="Bu_gi`"/>
      <sheetName val="˜Ünh_m÷c"/>
      <sheetName val="roto_truc"/>
      <sheetName val="Day_dt"/>
      <sheetName val="stato_tam_say"/>
      <sheetName val="Stato_ep"/>
      <sheetName val="Canh_gio"/>
      <sheetName val="Ss_Z-_GB"/>
      <sheetName val="Ünh_m÷c"/>
      <sheetName val="S29S"/>
      <sheetName val="CTdoanh_thu_2005"/>
      <sheetName val="BGThau0000000Sheet1To"/>
      <sheetName val="THPDMoi__(2)"/>
      <sheetName val="dongia_(2)"/>
      <sheetName val="TONG_HOP_VL-NC"/>
      <sheetName val="TONGKE3p_"/>
      <sheetName val="TH_VL,_NC,_DDHT_Thanhphuoc"/>
      <sheetName val="DON_GIA"/>
      <sheetName val="t-h_HA_THE"/>
      <sheetName val="CHITIET_VL-NC-TT_-1p"/>
      <sheetName val="TONG_HOP_VL-NC_TT"/>
      <sheetName val="TH_XL"/>
      <sheetName val="CHITIET_VL-NC"/>
      <sheetName val="CHITIET_VL-NC-TT-3p"/>
      <sheetName val="KPVC-BD_"/>
      <sheetName val="çha_tri_SX"/>
      <sheetName val="So_Conç!îfhiep"/>
      <sheetName val="S29"/>
      <sheetName val="Dang_TSCD_98-02"/>
      <sheetName val="Tang_TRCD_98-02"/>
      <sheetName val="TSCD_2000"/>
      <sheetName val="XNGBQII-4_(3)"/>
      <sheetName val="CHIET_TINH_TBA"/>
      <sheetName val="Bang_TK_goc"/>
      <sheetName val="DGchitiet_"/>
      <sheetName val="4XN54XN33NK96Sheet4"/>
      <sheetName val="DG_CA_"/>
      <sheetName val="_IEN_DONG"/>
      <sheetName val="S29??S"/>
      <sheetName val="S29?S"/>
      <sheetName val="S29__S"/>
      <sheetName val="S29_S"/>
      <sheetName val="NHAN_CWNG"/>
      <sheetName val="MTO_REV_2(ARMOR)"/>
      <sheetName val="CĮ_____Lang"/>
      <sheetName val="BGThau0000000Sheet1To_dr"/>
      <sheetName val="XNGBQI-01_(02)"/>
      <sheetName val="CI_____Lang"/>
      <sheetName val="Du_kien_DT_9_thang_de_fop"/>
      <sheetName val="DT1_x0000__x0000__x0000__x0000__x0000__x0000__x0000__x0000_"/>
      <sheetName val="KH_Q1_Q2_01"/>
      <sheetName val="XXUXXXX4"/>
      <sheetName val="SheetU"/>
      <sheetName val="TSCD 20U1"/>
      <sheetName val="NXTU-T07-05"/>
      <sheetName val="C.Bojg Lang"/>
      <sheetName val="Vanh dai II_x0000__x0000__x0000_^ÀÏ"/>
      <sheetName val="MAKH"/>
      <sheetName val="NKC"/>
      <sheetName val="DG _x0000__x0000__x0000__x0000__x0000__x0000__x0000__x0000__x0000__x0009__x0000_??_x0000__x0004__x0000__x0000__x0000__x0000__x0000__x0000_??_x0000__x0000__x0000__x0000__x0000_"/>
      <sheetName val="COCORI"/>
      <sheetName val="Km2_x0000__x0000_,"/>
      <sheetName val="Km033s,"/>
      <sheetName val="U_x0007__x0006__x0009_"/>
      <sheetName val="Quy_1-20021"/>
      <sheetName val="DT1_x0000_"/>
      <sheetName val="S29_x0007__x0000_S"/>
      <sheetName val="BGThau_x0008__x0000_0000000_x0001__x0006__x0000_Sheet1_x0008__x0000_To"/>
      <sheetName val="4_x0004__x0000_XN54_x0004__x0000_XN33_x0004__x0000_NK96_x0006__x0000_Sheet4"/>
      <sheetName val="Quy_3-20021"/>
      <sheetName val="Quy_4-021"/>
      <sheetName val="THKL_nghiemthu1"/>
      <sheetName val="DTCTtaluy_(2)1"/>
      <sheetName val="KLDGTT&lt;120%_(2)1"/>
      <sheetName val="TH_(2)1"/>
      <sheetName val="C______Lang1"/>
      <sheetName val="QL1A-QL1Q_moi1"/>
      <sheetName val="DG_CAࡕ1"/>
      <sheetName val="chi_tieu_HV1"/>
      <sheetName val="tsach_&amp;_thu_hoi1"/>
      <sheetName val="KK_than_ton___(2)1"/>
      <sheetName val="TT_cac_ho1"/>
      <sheetName val="TT_trong_nganh1"/>
      <sheetName val="chi_tiet_KHM1"/>
      <sheetName val="Pham_cap1"/>
      <sheetName val="DT_than1"/>
      <sheetName val="Doanh_thu1"/>
      <sheetName val="gia_tri_SX1"/>
      <sheetName val="So_Cong_nghiep1"/>
      <sheetName val="Bia_BC1"/>
      <sheetName val="TH_thanton1"/>
      <sheetName val="Dat_da_thai1"/>
      <sheetName val="GTSX_(TT)1"/>
      <sheetName val="XNGBQI_(2)1"/>
      <sheetName val="XNGBQI-04_(2)1"/>
      <sheetName val="XNGBQII-04_(2)1"/>
      <sheetName val="XNGBQII-04_(3)1"/>
      <sheetName val="XNGBQIII-04_(2)1"/>
      <sheetName val="XNGBQIII-04_(3)1"/>
      <sheetName val="XNGBQIV-04_(2)1"/>
      <sheetName val="XNGBQIV-04_(3)1"/>
      <sheetName val="XNGBQI-05_(02)1"/>
      <sheetName val="Gia_ban_NK_bq1"/>
      <sheetName val="334_d1"/>
      <sheetName val="DG_1"/>
      <sheetName val="DG_CA?1"/>
      <sheetName val="Na2??€01"/>
      <sheetName val="KluongKm2_x005f_x000C_4"/>
      <sheetName val="P_x005f_x000C_V"/>
      <sheetName val="BGThau_x005f_x0008_"/>
      <sheetName val="V_x005f_x0010_PN"/>
      <sheetName val="S29_x005f_x0007_"/>
      <sheetName val="S29_x005f_x0007___S"/>
      <sheetName val="S29_x005f_x0007__S"/>
      <sheetName val="_x0000__x0000__x0000__x0000__x0000__x0000__x0000__x0000__(2)"/>
      <sheetName val="MTO REV.0_x0000__x0000__x0000__x0000__x0000__x0000__x0000__x0000__x0000_ _x0000_쫀Ӛ_x0000__x0004__x0000__x0000__x0000__x0000__x0000__x0000__xdd0c_"/>
      <sheetName val="KKKKKKKK (2)"/>
      <sheetName val="KKKKKKKK_(2)"/>
      <sheetName val="DT-detail"/>
      <sheetName val="Vanh dai II"/>
      <sheetName val="KLDGTT&lt;120'"/>
      <sheetName val="CHITIET VL-N_x0003_-TT-3p"/>
      <sheetName val="C____(_Lang1"/>
      <sheetName val="CT_doanh_thu_20051"/>
      <sheetName val="Dthu_2006_sua1"/>
      <sheetName val="Doanh_thu_gia_thanh1"/>
      <sheetName val="6_thang_20061"/>
      <sheetName val="Bao_cao_thue_(2)1"/>
      <sheetName val="Tong_hop_CP_T101"/>
      <sheetName val="Bao_cao_thue1"/>
      <sheetName val="Thue_cong_trinh1"/>
      <sheetName val="Gia_thanh1"/>
      <sheetName val="Pke_toan1"/>
      <sheetName val="Gia_thanh_cong_trinh_-_Hoa1"/>
      <sheetName val="Ke_toan_thuc_hien_cong_trinh1"/>
      <sheetName val="Du_kien_DT_9_thang_de_nop1"/>
      <sheetName val="Tojg_KLBS1"/>
      <sheetName val="Tai_khoan1"/>
      <sheetName val="MTO_REV_01"/>
      <sheetName val="ɂIEN_DONG1"/>
      <sheetName val="KK_bo_sung1"/>
      <sheetName val="????Z"/>
      <sheetName val="??_x0017_[Q3-01-duyet.xls]Maumo)?????"/>
      <sheetName val="DG ?????????_x0009_?᲌Ա?_x0004_??????窰԰?????"/>
      <sheetName val="?_x0001_???????????_x0002_???????Ƥ?Ő???㋎˴?"/>
      <sheetName val="30000_00"/>
      <sheetName val="PNT-QUOT-#3"/>
      <sheetName val="COAT&amp;WRAP-QIOT-#3"/>
      <sheetName val="D2"/>
      <sheetName val="B-B"/>
      <sheetName val="Analysis"/>
      <sheetName val="C-C"/>
      <sheetName val="D-D"/>
      <sheetName val="_x0000__x0000__x0000__x0000_���@Z_x0000__x000a__x0000__x0004_"/>
      <sheetName val="PboCPQ1-03"/>
      <sheetName val="Bajg TK goc"/>
      <sheetName val="[Q3-01-duyet.xls]30000:00"/>
      <sheetName val="Report detail  "/>
      <sheetName val="[Q3-01-duyet.xls][Q3-01-duyet.x"/>
      <sheetName val="V.0_x0000__x0000__x0000__x0000__x0000__x0000__x0000__x0000__x0000__x0009__x0000_??_x0000__x0004__x0000__x0000__x0000__x0000__x0000__x0000_??_x0000__x0000__x0000__x0000__x0000_"/>
      <sheetName val="BGThau_x0008___0000000_x0001__x0006___Sheet1_x0008___To"/>
      <sheetName val="DG BAU"/>
      <sheetName val="TLP BAU"/>
      <sheetName val="KK uhan uon   (2)"/>
      <sheetName val="So Cong oghiep"/>
      <sheetName val="bf"/>
      <sheetName val="DG _x0009_᲌Ա_x0000__x0004__x0000_窰԰_x0000_᳀Ա_x0000_Î_x0000__x0017_[Q3-01-duyet."/>
      <sheetName val="_x0001__x0000__x0002__x0000_Ƥ_x0000_Ő_x0000_㋎˴_x0000_B_x0000_̸_x0000_̂_x0000__x0010__x0000__x0003__x0000__x0000__x0002__x0000__x0001__x0000_¼_x0000_ր"/>
      <sheetName val="MTO REV.0_x0000__x0000__x0000__x0000__x0000__x0000__x0000__x0000__x0000__x0009__x0000_쫀Ӛ_x0000__x0004__x0000__x0000__x0000__x0000__x0000__x0000_�"/>
      <sheetName val="CT_doanh thu 2005"/>
      <sheetName val="Na2__01"/>
      <sheetName val="4_x0004___XN54_x0004___XN33_x0004___NK96_x0006___Sheet4"/>
      <sheetName val="S29_x005f_x0007__x005f_x0000__x005f_x0000_S"/>
      <sheetName val="DT1_x005f_x0000__x005f_x0000__x005f_x0000__x005f_x0000_"/>
      <sheetName val="Quy_x005f_x0000_2-2002"/>
      <sheetName val="DT1_x005f_x0000_"/>
      <sheetName val="S29_x005f_x0007__x005f_x0000_S"/>
      <sheetName val="BGThau_x005f_x0008__x005f_x0000__x005f_x0000_0000"/>
      <sheetName val="4_x005f_x0004__x005f_x0000__x005f_x0000_XN54_x000"/>
      <sheetName val="_x005f_x0000__x005f_x0001__x005f_x0000__x005f_x0000__x0"/>
      <sheetName val="BGThau_x005f_x0008__x005f_x0000_0000000_x00"/>
      <sheetName val="S29_x005f_x0007_??S"/>
      <sheetName val="S29_x005f_x0007_?S"/>
      <sheetName val="11\_x0000__x0000__x0000__x0000__x0000__x0000__x0000_è_x0000_O_x0000__x0001__x0000_???_x0000_B_x0000_?_x0000_^_x0000__x0002__x0000_d_x0000__x0001_"/>
      <sheetName val="4_x005f_x0004_"/>
      <sheetName val="KLDGDT&lt;120%_(2)"/>
      <sheetName val="P_x005f_x005f_x005f_x000c_V"/>
      <sheetName val="Tra_bang"/>
      <sheetName val="MAIN"/>
      <sheetName val="XNGBQIV-02??)"/>
      <sheetName val="XN²_x0000__x0000_-05 (02)"/>
      <sheetName val="C_     Lang"/>
      <sheetName val="KLDGTT&lt;120_"/>
      <sheetName val="DO_AM_DT1"/>
      <sheetName val="TH_CPNVL"/>
      <sheetName val="DG ????????? ?᲌Ա?_x0004_??????窰԰?????"/>
      <sheetName val="Bảng CĐKT (BS)"/>
      <sheetName val="PHIEUTHU (2)"/>
      <sheetName val="OPI"/>
      <sheetName val="Km227_227_838s,"/>
      <sheetName val="??Z"/>
      <sheetName val="Quy2-2002"/>
      <sheetName val="_x0000__x0000__x0000__x0000__x0000__x0000__x0000__x0000_"/>
      <sheetName val="NHANCONG"/>
      <sheetName val="TEN VT"/>
      <sheetName val="Sales Target"/>
      <sheetName val="thl"/>
      <sheetName val="POC"/>
      <sheetName val="TT_0,4KV"/>
      <sheetName val="EQT-ESTN"/>
      <sheetName val="_x0000__x0000__x0000__x0000_€¢é@Z馨=駬="/>
      <sheetName val="_x0000__x0000__x0000__x0000_€¢é@Z_x0005__x0000__x0000_"/>
      <sheetName val="SILICATE"/>
      <sheetName val="BO"/>
      <sheetName val="U_x0007__x0006_ "/>
      <sheetName val="Info"/>
      <sheetName val="COST"/>
      <sheetName val="SUM"/>
      <sheetName val="DG  ᲌Ա_x0000__x0004__x0000_窰԰_x0000_᳀Ա_x0000_Î_x0000__x0017_[Q3-01-duyet."/>
      <sheetName val="A6"/>
      <sheetName val="V.0_x0000__x0000__x0000__x0000__x0000__x0000__x0000__x0000__x0000_ _x0000_??_x0000__x0004__x0000__x0000__x0000__x0000__x0000__x0000_??_x0000__x0000__x0000__x0000__x0000_"/>
      <sheetName val="DG _x0000__x0000__x0000__x0000__x0000__x0000__x0000__x0000__x0000_ _x0000_??_x0000__x0004__x0000__x0000__x0000__x0000__x0000__x0000_??_x0000__x0000__x0000__x0000__x0000_"/>
      <sheetName val="THPDMoi__(2)1"/>
      <sheetName val="dongia_(2)1"/>
      <sheetName val="TONG_HOP_VL-NC1"/>
      <sheetName val="TONGKE3p_1"/>
      <sheetName val="TH_VL,_NC,_DDHT_Thanhphuoc1"/>
      <sheetName val="DON_GIA1"/>
      <sheetName val="t-h_HA_THE1"/>
      <sheetName val="CHITIET_VL-NC-TT_-1p1"/>
      <sheetName val="TONG_HOP_VL-NC_TT1"/>
      <sheetName val="TH_XL1"/>
      <sheetName val="TTDZ2в"/>
      <sheetName val="M"/>
      <sheetName val="MTO REV.0_x0000__x0000__x0000__x0000__x0000__x0000__x0000__x0000__x0000_ _x0000_쫀Ӛ_x0000__x0004__x0000__x0000__x0000__x0000__x0000__x0000_�"/>
      <sheetName val="Km227Э227_8s8s,"/>
      <sheetName val="NHAN_x005f_x0000_CONG"/>
      <sheetName val="Na2_x005f_x0000__x005f_x0000_01"/>
      <sheetName val="Template"/>
      <sheetName val="Database"/>
      <sheetName val="MTO REV.0_x0000__x0000__x0000__x0000__x0000__x0000__x0000__x0000__x0000_剡✙_x0001__x0000_㠀氊鐝ഀ⽟꡷莚_x0000_"/>
      <sheetName val="MTO REV.0_x0000__x0000__x0000__x0000__x0000__x0000__x0000__x0000__x0000_ꁡ뗫亢_x0000_Ԁ鴙_x0000__x0000_Ԁ_x0000_倀"/>
      <sheetName val="MTO REV.0_x0000__x0000__x0000__x0000__x0000__x0000__x0000__x0000__x0000_롡僤刂✙_x0001__x0000_저贘簎븠퀂첓ﰂ"/>
      <sheetName val="MTO REV.0_x0000__x0000__x0000__x0000__x0000__x0000__x0000__x0000__x0000_a㸿렂훤刁괙_x0000__x0000_㠀䬲谌䰜ം"/>
      <sheetName val="MTO REV.0_x0000__x0000__x0000__x0000__x0000__x0000__x0000__x0000__x0000_쁡侇렀ዤ刂_x0000__x0000_倀鬫谘娜ഀ"/>
      <sheetName val="MTO REV.0_x0000__x0000__x0000__x0000__x0000__x0000__x0000__x0000__x0000_a_x0000_ꀀ뎔谝娜瀀榹␀侔_x0000__x0000_ऀ"/>
      <sheetName val="MTO REV.0_x0000__x0000__x0000__x0000__x0000__x0000__x0000__x0000__x0000_剡䈙_x0000__x0000_倀킿㰗ഁꑟࡷ퍉_x0001_"/>
      <sheetName val="MTO REV.0_x0000__x0000__x0000__x0000__x0000__x0000__x0000__x0000__x0000_剡혙_x0000__x0000_䠀_xdce2_氖欝ഀ륟⡵墙_x0000_"/>
      <sheetName val="MTO REV.0_x0000__x0000__x0000__x0000__x0000__x0000__x0000__x0000__x0000_큡ጊ혂_x0000__x0000_퉊ᰐ쬱琂㼶䰖"/>
      <sheetName val="MTO REV.0_x0000__x0000__x0000__x0000__x0000__x0000__x0000__x0000__x0000_⠴ẅ氀ẅ︀飕ԯ_x0000_缀_x0000__x0000__x0000_鄀"/>
      <sheetName val="MTO REV.0_x0000__x0000__x0000__x0000__x0000__x0000__x0000__x0000__x0000_頴㩾︀櫕ԯ_x0000_缀_x0000__x0000__x0000_儀哧"/>
      <sheetName val="NHATKYC"/>
      <sheetName val="NHAP"/>
      <sheetName val="MTO REV.0_x0000__x0000__x0000__x0000__x0000__x0000__x0000__x0000__x0000_a_x0000_⠀䰋눠䠀쀯ꖍ_x0000__x0000_ऀ"/>
      <sheetName val="MTO REV.0_x0000__x0000__x0000__x0000__x0000__x0000__x0000__x0000__x0000_a_x0000_퀀沞㰘昝瀂熊辏_x0000__x0000_ऀ"/>
      <sheetName val="CT Thang Mo"/>
      <sheetName val="CT  PL"/>
      <sheetName val="Gia_GC_Satthep"/>
      <sheetName val="Tai_khկ"/>
      <sheetName val="XNGBQIV-02"/>
      <sheetName val="Km2"/>
      <sheetName val="Shѥe蓈 蔌"/>
      <sheetName val="Shѥe헾。_x0005_"/>
      <sheetName val="Shѥe"/>
      <sheetName val="Shѥe׃⿋"/>
      <sheetName val="Shѥe׃⼞"/>
      <sheetName val="GiaVL"/>
      <sheetName val="BGThau___0000000____Sheet1____2"/>
      <sheetName val="BGThau___0000000____Sheet1____3"/>
      <sheetName val="DG____________________________2"/>
      <sheetName val="______________________________2"/>
      <sheetName val="DG  ᲌Ա_x0000__x0004__x0000_窰԰_x0000_"/>
      <sheetName val="Budget"/>
      <sheetName val="Thue c塅䕃⹌塅Erinh"/>
      <sheetName val="Week3"/>
      <sheetName val="지분법"/>
      <sheetName val="내부거래제거"/>
      <sheetName val="soktmay"/>
      <sheetName val="giai thich - matec"/>
      <sheetName val="TB QII-2010 v2 15 Jul"/>
      <sheetName val="DK-KH"/>
      <sheetName val="V.0"/>
      <sheetName val="DG  ᲌Ա"/>
      <sheetName val="_x0001_"/>
      <sheetName val="11\"/>
      <sheetName val="XN²"/>
      <sheetName val="GEN REQ"/>
      <sheetName val="SD and START UP"/>
      <sheetName val="FAB별"/>
      <sheetName val="6호기"/>
      <sheetName val="D1000"/>
      <sheetName val="D1500 LOẠI 1"/>
      <sheetName val="D1500 LOẠI 2"/>
      <sheetName val="D1500 LOẠI 3"/>
      <sheetName val="HH Bê tông cọc"/>
      <sheetName val="실행철강하도"/>
      <sheetName val="DTCT"/>
      <sheetName val="TVLIEU"/>
      <sheetName val="VIN_Index"/>
      <sheetName val="TH vat tu"/>
      <sheetName val="Subsidiary Calculation"/>
      <sheetName val="MTL$-INTER"/>
      <sheetName val="ptdg-duong"/>
      <sheetName val="Parem"/>
      <sheetName val="SỐ LIỆU"/>
      <sheetName val="unitmass"/>
      <sheetName val="전기"/>
      <sheetName val="유림골조"/>
      <sheetName val="Rate"/>
      <sheetName val="조명시설"/>
      <sheetName val="Bang khoi luong"/>
      <sheetName val="受注残高"/>
      <sheetName val="Tax loss 2012"/>
      <sheetName val="Deferred tax"/>
      <sheetName val="Depreciation"/>
      <sheetName val="Dat_x0000_da thai"/>
      <sheetName val="PL HK"/>
      <sheetName val="30000.00"/>
      <sheetName val=" "/>
      <sheetName val="_x0000__x0000___Z"/>
      <sheetName val="H_ng m_c 2"/>
      <sheetName val="_Q3-01-duyet.xlsUboHoan"/>
      <sheetName val="_x0000__x0000__x0017__Q3-01-duyet.xls_Maumo)_x0000___x0000__x0000__x0000_"/>
      <sheetName val="BGThau_x0008__0000000_x0001__x0006__Sheet1_x0008__To dr"/>
      <sheetName val="BGThau_x0008__0000000_x0001__x0006__Sheet1_x0008__To"/>
      <sheetName val="4_x0004__XN54_x0004__XN33_x0004__NK96_x0006__Sheet4"/>
      <sheetName val="__Z"/>
      <sheetName val="DG  ᲌Ա_x0000__x0004__x0000_窰԰_x0000_᳀Ա_x0000_Î_x0000__x0017__Q3-01-duyet."/>
      <sheetName val="__쫀䃝Z"/>
      <sheetName val="____¢é@Z__x000d___x0004_"/>
      <sheetName val="Na2__€01"/>
      <sheetName val="DG _x0009_᲌Ա_x0000__x0004__x0000_窰԰_x0000_᳀Ա_x0000_Î_x0000__x0017__Q3-01-duyet."/>
      <sheetName val="____¢é@Z__x000a___x0004_"/>
      <sheetName val="DG_CA_1"/>
      <sheetName val="11__x0000__x0000__x0000__x0000__x0000__x0000__x0000_è_x0000_O_x0000__x0001__x0000_____x0000_B_x0000___x0000_^_x0000__x0002__x0000_d_x0000__x0001_"/>
      <sheetName val="Ten banh"/>
      <sheetName val="DG3285"/>
      <sheetName val="ARDEBT"/>
      <sheetName val="計算パターン"/>
      <sheetName val="評価指数"/>
      <sheetName val="T11,12-2001"/>
      <sheetName val="2005"/>
      <sheetName val="Cost Center"/>
      <sheetName val="[Q3-01-duyet.xls]C/     Lang"/>
      <sheetName val="DEPENDENT- 2019"/>
      <sheetName val="Total "/>
      <sheetName val="Summary - employees"/>
      <sheetName val="VN Salary 1.19"/>
      <sheetName val="VN BONUS 1.19"/>
      <sheetName val="Bonus adjustment - 02.2019"/>
      <sheetName val="VN Salary 2.19"/>
      <sheetName val="VN Salary -3.2019"/>
      <sheetName val="VN Salary -4.2019"/>
      <sheetName val="VN Salary -5.2019"/>
      <sheetName val="VN-06.2019"/>
      <sheetName val="Local Payroll- 07.2019"/>
      <sheetName val="Local Payroll- 08.2019"/>
      <sheetName val="Local Payroll-09.2019"/>
      <sheetName val="Local Payroll- 10.2019"/>
      <sheetName val="Local Payroll-11.2019"/>
      <sheetName val="Local Payroll- 12.2019"/>
      <sheetName val="?IEN_DONG1"/>
      <sheetName val="¢é@Z_x000a_"/>
      <sheetName val="Hạng_mục_2"/>
      <sheetName val="Quy_$-02"/>
      <sheetName val="Du_Toan"/>
      <sheetName val="DSMo_(2)"/>
      <sheetName val="TH_Mo"/>
      <sheetName val="TH_ho"/>
      <sheetName val="DG_ ᲌Ա窰԰"/>
      <sheetName val="Vong_KLBS"/>
      <sheetName val="ƤŐ㋎˴"/>
      <sheetName val="Exterior_Walls_Finishes"/>
      <sheetName val="Khoi_luong"/>
      <sheetName val="H?ng_m?c_2"/>
      <sheetName val="€¢é@Z_x000a_"/>
      <sheetName val="[Q3-01-duyet_xlsUboHoan"/>
      <sheetName val="KTQT-AF"/>
      <sheetName val="KLDGT&lt;120%"/>
      <sheetName val="NXT_-T12_B"/>
      <sheetName val="NXT_-T01-05"/>
      <sheetName val="NXT-T01-05_B"/>
      <sheetName val="NXT-T03-05_B"/>
      <sheetName val="NXT_-T04-05"/>
      <sheetName val="NXT_-T06-05"/>
      <sheetName val="NXT_-T07-05"/>
      <sheetName val="Vanh_dai_II^ÀÏ"/>
      <sheetName val="BGThau??0000000??Sheet1??To"/>
      <sheetName val="힨˱-98-10鰘˙Luong_"/>
      <sheetName val="4??XN54??XN33??NK96??Sheet4"/>
      <sheetName val="TH_(2+"/>
      <sheetName val="T_tidt"/>
      <sheetName val="CLG"/>
      <sheetName val="Tang_TSCD_90-02"/>
      <sheetName val="Qy_1-2002"/>
      <sheetName val="Quy_3-2x02"/>
      <sheetName val="C/_____Lang"/>
      <sheetName val="THKL_nghiamthu"/>
      <sheetName val="Balg_du_toan"/>
      <sheetName val="C?_____Lang"/>
      <sheetName val="c`i_tiet_KHM"/>
      <sheetName val="��nh_m�c"/>
      <sheetName val="�ha_tri_SX"/>
      <sheetName val="So_Con�!�fhiep"/>
      <sheetName val="���@Z_x000a_"/>
      <sheetName val="Tgng_hop_CP_T10"/>
      <sheetName val="[Q3-01-duyet_xls]Maumo)?"/>
      <sheetName val="೼uc_thanh"/>
      <sheetName val="SDH_TP"/>
      <sheetName val="ɂIEJ_DONG"/>
      <sheetName val="ESTI_"/>
      <sheetName val="DG__᲌Ա窰԰"/>
      <sheetName val="BGThau?0000000?Sheet1?To_dr"/>
      <sheetName val="BGThau?0000000?Sheet1?To"/>
      <sheetName val="4?XN54?XN33?NK96?Sheet4"/>
      <sheetName val="CT?doanh_thu_2005"/>
      <sheetName val="Bajg_TK_goc"/>
      <sheetName val="????¢é@Z?_x000a_?"/>
      <sheetName val="C_Bojg_Lang"/>
      <sheetName val="MTO_REV_0 쫀Ӛ"/>
      <sheetName val="MTO_REV_0_쫀Ӛ"/>
      <sheetName val="4. Merit Matrix"/>
      <sheetName val="PIT"/>
      <sheetName val="PREPAYMENT EXPENSES"/>
      <sheetName val="Thuc_thanh2"/>
      <sheetName val="QL1A-QL1A_moi2"/>
      <sheetName val="C_Bong_Lang2"/>
      <sheetName val="Vanh_dai_III_(TKKT)2"/>
      <sheetName val="To_trinh2"/>
      <sheetName val="NHAN_CONG2"/>
      <sheetName val="DG_CAU2"/>
      <sheetName val="THOP_CAU2"/>
      <sheetName val="TLP_CAU2"/>
      <sheetName val="XL4Poppy_(2)2"/>
      <sheetName val="B_cao2"/>
      <sheetName val="T_tiet2"/>
      <sheetName val="T_N2"/>
      <sheetName val="Bang_du_toan2"/>
      <sheetName val="Bu_gia2"/>
      <sheetName val="PT_vat_tu2"/>
      <sheetName val="Tong_KLBS2"/>
      <sheetName val="THKL_nghiemthu2"/>
      <sheetName val="DTCTtaluy_(2)2"/>
      <sheetName val="KLDGTT&lt;120%_(2)2"/>
      <sheetName val="TH_(2)2"/>
      <sheetName val="Nam_20012"/>
      <sheetName val="Tang_TSCD_98-022"/>
      <sheetName val="BIEN_DONG2"/>
      <sheetName val="TSCD_20012"/>
      <sheetName val="Quy_1-20022"/>
      <sheetName val="Quy_2-20022"/>
      <sheetName val="Quy_3-20022"/>
      <sheetName val="Quy_4-022"/>
      <sheetName val="C______Lang2"/>
      <sheetName val="QL1A-QL1Q_moi2"/>
      <sheetName val="DG_CAࡕ2"/>
      <sheetName val="chi_tieu_HV2"/>
      <sheetName val="tsach_&amp;_thu_hoi2"/>
      <sheetName val="KK_than_ton___(2)2"/>
      <sheetName val="TT_cac_ho2"/>
      <sheetName val="TT_trong_nganh2"/>
      <sheetName val="chi_tiet_KHM2"/>
      <sheetName val="Pham_cap2"/>
      <sheetName val="DT_than2"/>
      <sheetName val="Doanh_thu2"/>
      <sheetName val="gia_tri_SX2"/>
      <sheetName val="So_Cong_nghiep2"/>
      <sheetName val="Bia_BC2"/>
      <sheetName val="TH_thanton2"/>
      <sheetName val="Dat_da_thai2"/>
      <sheetName val="GTSX_(TT)2"/>
      <sheetName val="XNGBQI_(2)2"/>
      <sheetName val="XNGBQI-04_(2)2"/>
      <sheetName val="XNGBQII-04_(2)2"/>
      <sheetName val="XNGBQII-04_(3)2"/>
      <sheetName val="XNGBQIII-04_(2)2"/>
      <sheetName val="XNGBQIII-04_(3)2"/>
      <sheetName val="XNGBQIV-04_(2)2"/>
      <sheetName val="XNGBQIV-04_(3)2"/>
      <sheetName val="XNGBQI-05_(02)2"/>
      <sheetName val="Gia_ban_NK_bq2"/>
      <sheetName val="CT_doanh_thu_20052"/>
      <sheetName val="Dthu_2006_sua2"/>
      <sheetName val="Doanh_thu_gia_thanh2"/>
      <sheetName val="6_thang_20062"/>
      <sheetName val="Bao_cao_thue_(2)2"/>
      <sheetName val="Tong_hop_CP_T102"/>
      <sheetName val="Bao_cao_thue2"/>
      <sheetName val="Thue_cong_trinh2"/>
      <sheetName val="Gia_thanh2"/>
      <sheetName val="Pke_toan2"/>
      <sheetName val="Gia_thanh_cong_trinh_-_Hoa2"/>
      <sheetName val="Ke_toan_thuc_hien_cong_trinh2"/>
      <sheetName val="Du_kien_DT_9_thang_de_nop2"/>
      <sheetName val="334_d2"/>
      <sheetName val="DG_2"/>
      <sheetName val="DG_CA?2"/>
      <sheetName val="Tai_khoan2"/>
      <sheetName val="C____(_Lang2"/>
      <sheetName val="Tojg_KLBS2"/>
      <sheetName val="MTO_REV_02"/>
      <sheetName val="çha_tri_SX1"/>
      <sheetName val="So_Conç!îfhiep1"/>
      <sheetName val="ɂIEN_DONG2"/>
      <sheetName val="To_tri_h1"/>
      <sheetName val="KK_bo_sung2"/>
      <sheetName val="Bu_gi`1"/>
      <sheetName val="?IEN_DONG2"/>
      <sheetName val="˜Ünh_m÷c1"/>
      <sheetName val="roto_truc1"/>
      <sheetName val="Day_dt1"/>
      <sheetName val="stato_tam_say1"/>
      <sheetName val="Stato_ep1"/>
      <sheetName val="Canh_gio1"/>
      <sheetName val="Ss_Z-_GB1"/>
      <sheetName val="Ünh_m÷c1"/>
      <sheetName val="THPDMoi__(2)2"/>
      <sheetName val="dongia_(2)2"/>
      <sheetName val="TONG_HOP_VL-NC2"/>
      <sheetName val="TONGKE3p_2"/>
      <sheetName val="TH_VL,_NC,_DDHT_Thanhphuoc2"/>
      <sheetName val="DON_GIA2"/>
      <sheetName val="t-h_HA_THE2"/>
      <sheetName val="CHITIET_VL-NC-TT_-1p2"/>
      <sheetName val="TONG_HOP_VL-NC_TT2"/>
      <sheetName val="TH_XL2"/>
      <sheetName val="CHITIET_VL-NC1"/>
      <sheetName val="CHITIET_VL-NC-TT-3p1"/>
      <sheetName val="KPVC-BD_1"/>
      <sheetName val="DO_AM_DT2"/>
      <sheetName val="CHIET_TINH_TBA1"/>
      <sheetName val="Dang_TSCD_98-021"/>
      <sheetName val="DG_CA_2"/>
      <sheetName val="CĮ_____Lang1"/>
      <sheetName val="Tang_TRCD_98-021"/>
      <sheetName val="TSCD_20001"/>
      <sheetName val="Bang_TK_goc1"/>
      <sheetName val="DGchitiet_1"/>
      <sheetName val="MTO_REV_2(ARMOR)1"/>
      <sheetName val="Hạng_mục_21"/>
      <sheetName val="_IEN_DONG1"/>
      <sheetName val="NHAN_CWNG1"/>
      <sheetName val="TH_(2+1"/>
      <sheetName val="T_tidt1"/>
      <sheetName val="Tang_TSCD_90-021"/>
      <sheetName val="Qy_1-20021"/>
      <sheetName val="Quy_3-2x021"/>
      <sheetName val="C/_____Lang1"/>
      <sheetName val="Exterior_Walls_Finishes1"/>
      <sheetName val="XNGBQI-01_(02)1"/>
      <sheetName val="Quy_$-021"/>
      <sheetName val="Du_Toan1"/>
      <sheetName val="CI_____Lang1"/>
      <sheetName val="Du_kien_DT_9_thang_de_fop1"/>
      <sheetName val="NXT_-T12_B1"/>
      <sheetName val="NXT_-T01-051"/>
      <sheetName val="NXT-T01-05_B1"/>
      <sheetName val="NXT-T03-05_B1"/>
      <sheetName val="NXT_-T04-051"/>
      <sheetName val="NXT_-T06-051"/>
      <sheetName val="NXT_-T07-051"/>
      <sheetName val="Vong_KLBS1"/>
      <sheetName val="C?_____Lang1"/>
      <sheetName val="DSMo_(2)1"/>
      <sheetName val="TH_Mo1"/>
      <sheetName val="TH_ho1"/>
      <sheetName val="Khoi_luong1"/>
      <sheetName val="H?ng_m?c_21"/>
      <sheetName val="[Q3-01-duyet_xlsUboHoan1"/>
      <sheetName val="THKL_nghiamthu1"/>
      <sheetName val="Balg_du_toan1"/>
      <sheetName val="c`i_tiet_KHM1"/>
      <sheetName val="��nh_m�c1"/>
      <sheetName val="�ha_tri_SX1"/>
      <sheetName val="So_Con�!�fhiep1"/>
      <sheetName val="Tgng_hop_CP_T101"/>
      <sheetName val="SDH_TP1"/>
      <sheetName val="_(2)1"/>
      <sheetName val="ɂIEJ_DONG1"/>
      <sheetName val="CT?doanh_thu_20051"/>
      <sheetName val="Bajg_TK_goc1"/>
      <sheetName val="ESTI_1"/>
      <sheetName val="C_Bojg_Lang1"/>
      <sheetName val="KKKKKKKK_(2)1"/>
      <sheetName val="CHITIET_VL-N-TT-3p"/>
      <sheetName val="DG__᲌Ա窰԰᳀ԱÎ[Q3-01-duyet_"/>
      <sheetName val="DG_ ᲌Ա窰԰᳀ԱÎ[Q3-01-duyet_"/>
      <sheetName val="ƤŐ㋎˴B̸̂¼ր"/>
      <sheetName val="BGThau__0000000__Sheet1__To"/>
      <sheetName val="CT_doanh_thu_20053"/>
      <sheetName val="4__XN54__XN33__NK96__Sheet4"/>
      <sheetName val="Vanh_dai_II"/>
      <sheetName val="_(2)"/>
      <sheetName val="11\èO???B?^d"/>
      <sheetName val="PL_HK"/>
      <sheetName val="C______Lang3"/>
      <sheetName val="_"/>
      <sheetName val="H_ng_m_c_2"/>
      <sheetName val="_Q3-01-duyet_xlsUboHoan"/>
      <sheetName val="_Q3-01-duyet_xls_Maumo)_"/>
      <sheetName val="BGThau_0000000_Sheet1_To_dr"/>
      <sheetName val="BGThau_0000000_Sheet1_To"/>
      <sheetName val="4_XN54_XN33_NK96_Sheet4"/>
      <sheetName val="DG__᲌Ա窰԰᳀ԱÎ_Q3-01-duyet_"/>
      <sheetName val="____¢é@Z__x000a__"/>
      <sheetName val="DG_ ᲌Ա窰԰᳀ԱÎ_Q3-01-duyet_"/>
      <sheetName val="11_èO___B_^d"/>
      <sheetName val="DG_ ????"/>
      <sheetName val="DG__????"/>
      <sheetName val="U "/>
      <sheetName val="U_"/>
      <sheetName val="V_0 ????"/>
      <sheetName val="Ten_banh"/>
      <sheetName val="Cost_Center"/>
      <sheetName val="KK uhan uon___(2)"/>
      <sheetName val="[Q3-01-duyet_xls][Q3-01-duyet_x"/>
      <sheetName val="[Q3-01-duyet_xls]30000:00"/>
      <sheetName val="[Q3-01-duyet_xls]C/_____Lang"/>
      <sheetName val="DEPENDENT-_2019"/>
      <sheetName val="Total_"/>
      <sheetName val="Summary_-_employees"/>
      <sheetName val="VN_Salary_1_19"/>
      <sheetName val="VN_BONUS_1_19"/>
      <sheetName val="Bonus_adjustment_-_02_2019"/>
      <sheetName val="VN_Salary_2_19"/>
      <sheetName val="VN_Salary_-3_2019"/>
      <sheetName val="VN_Salary_-4_2019"/>
      <sheetName val="VN_Salary_-5_2019"/>
      <sheetName val="VN-06_2019"/>
      <sheetName val="Local_Payroll-_07_2019"/>
      <sheetName val="Local_Payroll-_08_2019"/>
      <sheetName val="Local_Payroll-09_2019"/>
      <sheetName val="Local_Payroll-_10_2019"/>
      <sheetName val="Local_Payroll-11_2019"/>
      <sheetName val="Local_Payroll-_12_2019"/>
      <sheetName val="DG__᲌Ա窰԰1"/>
      <sheetName val="MTO_REV_0_쫀Ӛ1"/>
      <sheetName val="4__Merit_Matrix"/>
      <sheetName val="Tax_loss_2012"/>
      <sheetName val="Deferred_tax"/>
      <sheetName val="Shѥe׃⿋_x0000_"/>
      <sheetName val="Shѥe_x0000__x0000_骀"/>
      <sheetName val="Shѥe_x0000__x0000_新"/>
      <sheetName val="Shѥe׃⼞_x0000_"/>
      <sheetName val="Shѥe_x0000__x0000_"/>
      <sheetName val="NHATKY"/>
      <sheetName val="tonghopshop1"/>
      <sheetName val="KluongKm2_x0008_4"/>
      <sheetName val="入力"/>
      <sheetName val="Hat5mm&lt;3%"/>
      <sheetName val="TB（試算書)"/>
      <sheetName val="DG _x0009_᲌Ա_x0000__x0004__x0000_窰԰_x0000_"/>
      <sheetName val="_x0001__x0000__x0002__x0000_Ƥ_x0000_Ő_x0000_㋎˴_x0000_"/>
      <sheetName val="All"/>
      <sheetName val="Bảng CĐKT"/>
      <sheetName val="TIETDIEN "/>
      <sheetName val="_x0000__x0000__x0000__x0000_¢é@Z_x0000_ _x0000__x0004_"/>
      <sheetName val="????¢é@Z? ?_x0004_"/>
      <sheetName val="_x0000__x0000__x0000__x0000_€¢é@Z_x0000_ _x0000__x0004_"/>
      <sheetName val="_x0000__x0000__x0000__x0000_���@Z_x0000_ _x0000__x0004_"/>
      <sheetName val="He thong tai khoan (Sort)"/>
      <sheetName val="??_x0005__x0000__x0000_"/>
      <sheetName val="??ꙭ&gt;_x0000_"/>
      <sheetName val="??_x0005__x0000_-"/>
      <sheetName val="??_x0005__x0000_m"/>
      <sheetName val="Tables"/>
      <sheetName val="??_x0005__x0000_à"/>
      <sheetName val="theo ngày công"/>
      <sheetName val="XNGBQII-_x005f_x0010_4 (3)"/>
      <sheetName val="SUMMARY"/>
      <sheetName val="CHITIET VL-NC-TT1p"/>
      <sheetName val="MTO REV.0_x0000__x0000__x0000__x0000__x0000__x0000_瞀_x0019_ﾈɰ萹Ĵ⁴_x001c_뎨Ꮋ됨Ꮋ瞀_x0019_表_x0019_"/>
      <sheetName val="MTO REV.0_x0000__x0000__x0000__x0000__x0000__x0000_ﾈɶ萹ĺῄ_x001d_莈ᅳᅳⷼ_x0014_㻤_x0014__x0006__x0000_"/>
      <sheetName val="Gia VL"/>
      <sheetName val="CONO"/>
      <sheetName val="DTCÔtaluy_(2)"/>
      <sheetName val="2016 tổng hợp"/>
      <sheetName val="SCHU"/>
      <sheetName val="KluongK-2,4"/>
      <sheetName val="????€¢é@Z?_x000d_?_x0004_"/>
      <sheetName val="Thuc_thanh3"/>
      <sheetName val="Thuc_thanh4"/>
      <sheetName val="QL1A-QL1A_moi3"/>
      <sheetName val="C_Bong_Lang3"/>
      <sheetName val="Vanh_dai_III_(TKKT)3"/>
      <sheetName val="Tong_KLBS3"/>
      <sheetName val="NHAN_CONG3"/>
      <sheetName val="DG_CAU3"/>
      <sheetName val="THOP_CAU3"/>
      <sheetName val="TLP_CAU3"/>
      <sheetName val="XL4Poppy_(2)3"/>
      <sheetName val="B_cao3"/>
      <sheetName val="T_tiet3"/>
      <sheetName val="T_N3"/>
      <sheetName val="Bang_du_toan3"/>
      <sheetName val="Bu_gia3"/>
      <sheetName val="PT_vat_tu3"/>
      <sheetName val="THKL_nghiemthu3"/>
      <sheetName val="DTCTtaluy_(2)3"/>
      <sheetName val="KLDGTT&lt;120%_(2)3"/>
      <sheetName val="TH_(2)3"/>
      <sheetName val="To_trinh3"/>
      <sheetName val="Nam_20013"/>
      <sheetName val="Tang_TSCD_98-023"/>
      <sheetName val="BIEN_DONG3"/>
      <sheetName val="TSCD_20013"/>
      <sheetName val="Quy_1-20023"/>
      <sheetName val="Quy_2-20023"/>
      <sheetName val="Quy_3-20023"/>
      <sheetName val="Quy_4-023"/>
      <sheetName val="QL1A-QL1Q_moi3"/>
      <sheetName val="chi_tieu_HV3"/>
      <sheetName val="tsach_&amp;_thu_hoi3"/>
      <sheetName val="KK_than_ton___(2)3"/>
      <sheetName val="TT_cac_ho3"/>
      <sheetName val="TT_trong_nganh3"/>
      <sheetName val="chi_tiet_KHM3"/>
      <sheetName val="Pham_cap3"/>
      <sheetName val="DT_than3"/>
      <sheetName val="Doanh_thu3"/>
      <sheetName val="gia_tri_SX3"/>
      <sheetName val="So_Cong_nghiep3"/>
      <sheetName val="Bia_BC3"/>
      <sheetName val="TH_thanton3"/>
      <sheetName val="Dat_da_thai3"/>
      <sheetName val="GTSX_(TT)3"/>
      <sheetName val="XNGBQI_(2)3"/>
      <sheetName val="XNGBQI-04_(2)3"/>
      <sheetName val="XNGBQII-04_(2)3"/>
      <sheetName val="XNGBQII-04_(3)3"/>
      <sheetName val="XNGBQIII-04_(2)3"/>
      <sheetName val="XNGBQIII-04_(3)3"/>
      <sheetName val="XNGBQIV-04_(2)3"/>
      <sheetName val="XNGBQIV-04_(3)3"/>
      <sheetName val="XNGBQI-05_(02)3"/>
      <sheetName val="Gia_ban_NK_bq3"/>
      <sheetName val="DG_CAࡕ3"/>
      <sheetName val="334_d3"/>
      <sheetName val="C____(_Lang3"/>
      <sheetName val="Dthu_2006_sua3"/>
      <sheetName val="Doanh_thu_gia_thanh3"/>
      <sheetName val="6_thang_20063"/>
      <sheetName val="Bao_cao_thue_(2)3"/>
      <sheetName val="Tong_hop_CP_T103"/>
      <sheetName val="Bao_cao_thue3"/>
      <sheetName val="Thue_cong_trinh3"/>
      <sheetName val="Gia_thanh3"/>
      <sheetName val="Pke_toan3"/>
      <sheetName val="Gia_thanh_cong_trinh_-_Hoa3"/>
      <sheetName val="Ke_toan_thuc_hien_cong_trinh3"/>
      <sheetName val="Du_kien_DT_9_thang_de_nop3"/>
      <sheetName val="DG_3"/>
      <sheetName val="Tai_khoan3"/>
      <sheetName val="DG_CA?3"/>
      <sheetName val="Tojg_KLBS3"/>
      <sheetName val="MTO_REV_03"/>
      <sheetName val="ɂIEN_DONG3"/>
      <sheetName val="Bu_gi`2"/>
      <sheetName val="roto_truc2"/>
      <sheetName val="Day_dt2"/>
      <sheetName val="stato_tam_say2"/>
      <sheetName val="Stato_ep2"/>
      <sheetName val="Canh_gio2"/>
      <sheetName val="Ss_Z-_GB2"/>
      <sheetName val="˜Ünh_m÷c2"/>
      <sheetName val="Ünh_m÷c2"/>
      <sheetName val="KK_bo_sung3"/>
      <sheetName val="Dang_TSCD_98-022"/>
      <sheetName val="NHAN_CWNG2"/>
      <sheetName val="CHITIET_VL-NC2"/>
      <sheetName val="CHITIET_VL-NC-TT-3p2"/>
      <sheetName val="KPVC-BD_2"/>
      <sheetName val="To_tri_h2"/>
      <sheetName val="DO_AM_DT3"/>
      <sheetName val="Quy_$-022"/>
      <sheetName val="_IEN_DONG2"/>
      <sheetName val="çha_tri_SX2"/>
      <sheetName val="So_Conç!îfhiep2"/>
      <sheetName val="CHIET_TINH_TBA2"/>
      <sheetName val="ESTI_2"/>
      <sheetName val="Tang_TRCD_98-022"/>
      <sheetName val="TSCD_20002"/>
      <sheetName val="XNGBQI-01_(02)2"/>
      <sheetName val="Vong_KLBS2"/>
      <sheetName val="Bang_TK_goc2"/>
      <sheetName val="DGchitiet_2"/>
      <sheetName val="CĮ_____Lang2"/>
      <sheetName val="MTO_REV_2(ARMOR)2"/>
      <sheetName val="Hạng_mục_22"/>
      <sheetName val="CI_____Lang2"/>
      <sheetName val="NXT_-T12_B2"/>
      <sheetName val="NXT_-T01-052"/>
      <sheetName val="NXT-T01-05_B2"/>
      <sheetName val="NXT-T03-05_B2"/>
      <sheetName val="NXT_-T04-052"/>
      <sheetName val="NXT_-T06-052"/>
      <sheetName val="NXT_-T07-052"/>
      <sheetName val="Du_kien_DT_9_thang_de_fop2"/>
      <sheetName val="Exterior_Walls_Finishes2"/>
      <sheetName val="Du_Toan2"/>
      <sheetName val="Thuc_thanh5"/>
      <sheetName val="QL1A-QL1A_moi4"/>
      <sheetName val="C_Bong_Lang4"/>
      <sheetName val="Vanh_dai_III_(TKKT)4"/>
      <sheetName val="Tong_KLBS4"/>
      <sheetName val="NHAN_CONG4"/>
      <sheetName val="DG_CAU4"/>
      <sheetName val="THOP_CAU4"/>
      <sheetName val="TLP_CAU4"/>
      <sheetName val="XL4Poppy_(2)4"/>
      <sheetName val="B_cao4"/>
      <sheetName val="T_tiet4"/>
      <sheetName val="T_N4"/>
      <sheetName val="Bang_du_toan4"/>
      <sheetName val="Bu_gia4"/>
      <sheetName val="PT_vat_tu4"/>
      <sheetName val="THKL_nghiemthu4"/>
      <sheetName val="DTCTtaluy_(2)4"/>
      <sheetName val="KLDGTT&lt;120%_(2)4"/>
      <sheetName val="TH_(2)4"/>
      <sheetName val="To_trinh4"/>
      <sheetName val="Nam_20014"/>
      <sheetName val="Tang_TSCD_98-024"/>
      <sheetName val="BIEN_DONG4"/>
      <sheetName val="TSCD_20014"/>
      <sheetName val="Quy_1-20024"/>
      <sheetName val="Quy_2-20024"/>
      <sheetName val="Quy_3-20024"/>
      <sheetName val="Quy_4-024"/>
      <sheetName val="C______Lang4"/>
      <sheetName val="QL1A-QL1Q_moi4"/>
      <sheetName val="chi_tieu_HV4"/>
      <sheetName val="tsach_&amp;_thu_hoi4"/>
      <sheetName val="KK_than_ton___(2)4"/>
      <sheetName val="TT_cac_ho4"/>
      <sheetName val="TT_trong_nganh4"/>
      <sheetName val="chi_tiet_KHM4"/>
      <sheetName val="Pham_cap4"/>
      <sheetName val="DT_than4"/>
      <sheetName val="Doanh_thu4"/>
      <sheetName val="gia_tri_SX4"/>
      <sheetName val="So_Cong_nghiep4"/>
      <sheetName val="Bia_BC4"/>
      <sheetName val="TH_thanton4"/>
      <sheetName val="Dat_da_thai4"/>
      <sheetName val="GTSX_(TT)4"/>
      <sheetName val="XNGBQI_(2)4"/>
      <sheetName val="XNGBQI-04_(2)4"/>
      <sheetName val="XNGBQII-04_(2)4"/>
      <sheetName val="XNGBQII-04_(3)4"/>
      <sheetName val="XNGBQIII-04_(2)4"/>
      <sheetName val="XNGBQIII-04_(3)4"/>
      <sheetName val="XNGBQIV-04_(2)4"/>
      <sheetName val="XNGBQIV-04_(3)4"/>
      <sheetName val="XNGBQI-05_(02)4"/>
      <sheetName val="Gia_ban_NK_bq4"/>
      <sheetName val="DG_CAࡕ4"/>
      <sheetName val="334_d4"/>
      <sheetName val="C____(_Lang4"/>
      <sheetName val="CT_doanh_thu_20054"/>
      <sheetName val="Dthu_2006_sua4"/>
      <sheetName val="Doanh_thu_gia_thanh4"/>
      <sheetName val="6_thang_20064"/>
      <sheetName val="Bao_cao_thue_(2)4"/>
      <sheetName val="Tong_hop_CP_T104"/>
      <sheetName val="Bao_cao_thue4"/>
      <sheetName val="Thue_cong_trinh4"/>
      <sheetName val="Gia_thanh4"/>
      <sheetName val="Pke_toan4"/>
      <sheetName val="Gia_thanh_cong_trinh_-_Hoa4"/>
      <sheetName val="Ke_toan_thuc_hien_cong_trinh4"/>
      <sheetName val="Du_kien_DT_9_thang_de_nop4"/>
      <sheetName val="DG_4"/>
      <sheetName val="Tai_khoan4"/>
      <sheetName val="DG_CA?4"/>
      <sheetName val="Tojg_KLBS4"/>
      <sheetName val="MTO_REV_04"/>
      <sheetName val="ɂIEN_DONG4"/>
      <sheetName val="Bu_gi`3"/>
      <sheetName val="roto_truc3"/>
      <sheetName val="Day_dt3"/>
      <sheetName val="stato_tam_say3"/>
      <sheetName val="Stato_ep3"/>
      <sheetName val="Canh_gio3"/>
      <sheetName val="Ss_Z-_GB3"/>
      <sheetName val="˜Ünh_m÷c3"/>
      <sheetName val="Ünh_m÷c3"/>
      <sheetName val="?IEN_DONG3"/>
      <sheetName val="KK_bo_sung4"/>
      <sheetName val="Dang_TSCD_98-023"/>
      <sheetName val="NHAN_CWNG3"/>
      <sheetName val="THPDMoi__(2)3"/>
      <sheetName val="dongia_(2)3"/>
      <sheetName val="TONG_HOP_VL-NC3"/>
      <sheetName val="TONGKE3p_3"/>
      <sheetName val="TH_VL,_NC,_DDHT_Thanhphuoc3"/>
      <sheetName val="DON_GIA3"/>
      <sheetName val="t-h_HA_THE3"/>
      <sheetName val="CHITIET_VL-NC-TT_-1p3"/>
      <sheetName val="TONG_HOP_VL-NC_TT3"/>
      <sheetName val="TH_XL3"/>
      <sheetName val="CHITIET_VL-NC3"/>
      <sheetName val="CHITIET_VL-NC-TT-3p3"/>
      <sheetName val="KPVC-BD_3"/>
      <sheetName val="To_tri_h3"/>
      <sheetName val="DO_AM_DT4"/>
      <sheetName val="Quy_$-023"/>
      <sheetName val="DG_CA_3"/>
      <sheetName val="_IEN_DONG3"/>
      <sheetName val="çha_tri_SX3"/>
      <sheetName val="So_Conç!îfhiep3"/>
      <sheetName val="CHIET_TINH_TBA3"/>
      <sheetName val="ESTI_3"/>
      <sheetName val="Tang_TRCD_98-023"/>
      <sheetName val="TSCD_20003"/>
      <sheetName val="XNGBQI-01_(02)3"/>
      <sheetName val="Vong_KLBS3"/>
      <sheetName val="Bang_TK_goc3"/>
      <sheetName val="DGchitiet_3"/>
      <sheetName val="CĮ_____Lang3"/>
      <sheetName val="MTO_REV_2(ARMOR)3"/>
      <sheetName val="Hạng_mục_23"/>
      <sheetName val="CI_____Lang3"/>
      <sheetName val="NXT_-T12_B3"/>
      <sheetName val="NXT_-T01-053"/>
      <sheetName val="NXT-T01-05_B3"/>
      <sheetName val="NXT-T03-05_B3"/>
      <sheetName val="NXT_-T04-053"/>
      <sheetName val="NXT_-T06-053"/>
      <sheetName val="NXT_-T07-053"/>
      <sheetName val="Du_kien_DT_9_thang_de_fop3"/>
      <sheetName val="Exterior_Walls_Finishes3"/>
      <sheetName val="Du_Toan3"/>
      <sheetName val="Thuc_thanh6"/>
      <sheetName val="Thuc_thanh7"/>
      <sheetName val="Thuc_thanh9"/>
      <sheetName val="QL1A-QL1A_moi6"/>
      <sheetName val="C_Bong_Lang6"/>
      <sheetName val="Vanh_dai_III_(TKKT)6"/>
      <sheetName val="Tong_KLBS6"/>
      <sheetName val="NHAN_CONG6"/>
      <sheetName val="DG_CAU6"/>
      <sheetName val="THOP_CAU6"/>
      <sheetName val="TLP_CAU6"/>
      <sheetName val="XL4Poppy_(2)6"/>
      <sheetName val="B_cao6"/>
      <sheetName val="T_tiet6"/>
      <sheetName val="T_N6"/>
      <sheetName val="Bang_du_toan6"/>
      <sheetName val="Bu_gia6"/>
      <sheetName val="PT_vat_tu6"/>
      <sheetName val="THKL_nghiemthu6"/>
      <sheetName val="DTCTtaluy_(2)6"/>
      <sheetName val="KLDGTT&lt;120%_(2)6"/>
      <sheetName val="TH_(2)6"/>
      <sheetName val="To_trinh6"/>
      <sheetName val="Nam_20016"/>
      <sheetName val="Tang_TSCD_98-026"/>
      <sheetName val="BIEN_DONG6"/>
      <sheetName val="TSCD_20016"/>
      <sheetName val="Quy_1-20026"/>
      <sheetName val="Quy_2-20026"/>
      <sheetName val="Quy_3-20026"/>
      <sheetName val="Quy_4-026"/>
      <sheetName val="C______Lang6"/>
      <sheetName val="QL1A-QL1Q_moi6"/>
      <sheetName val="chi_tieu_HV6"/>
      <sheetName val="tsach_&amp;_thu_hoi6"/>
      <sheetName val="KK_than_ton___(2)6"/>
      <sheetName val="TT_cac_ho6"/>
      <sheetName val="TT_trong_nganh6"/>
      <sheetName val="chi_tiet_KHM6"/>
      <sheetName val="Pham_cap6"/>
      <sheetName val="DT_than6"/>
      <sheetName val="Doanh_thu6"/>
      <sheetName val="gia_tri_SX6"/>
      <sheetName val="So_Cong_nghiep6"/>
      <sheetName val="Bia_BC6"/>
      <sheetName val="TH_thanton6"/>
      <sheetName val="Dat_da_thai6"/>
      <sheetName val="GTSX_(TT)6"/>
      <sheetName val="XNGBQI_(2)6"/>
      <sheetName val="XNGBQI-04_(2)6"/>
      <sheetName val="XNGBQII-04_(2)6"/>
      <sheetName val="XNGBQII-04_(3)6"/>
      <sheetName val="XNGBQIII-04_(2)6"/>
      <sheetName val="XNGBQIII-04_(3)6"/>
      <sheetName val="XNGBQIV-04_(2)6"/>
      <sheetName val="XNGBQIV-04_(3)6"/>
      <sheetName val="XNGBQI-05_(02)6"/>
      <sheetName val="Gia_ban_NK_bq6"/>
      <sheetName val="DG_CAࡕ6"/>
      <sheetName val="334_d6"/>
      <sheetName val="C____(_Lang6"/>
      <sheetName val="CT_doanh_thu_20056"/>
      <sheetName val="Dthu_2006_sua6"/>
      <sheetName val="Doanh_thu_gia_thanh6"/>
      <sheetName val="6_thang_20066"/>
      <sheetName val="Bao_cao_thue_(2)6"/>
      <sheetName val="Tong_hop_CP_T106"/>
      <sheetName val="Bao_cao_thue6"/>
      <sheetName val="Thue_cong_trinh6"/>
      <sheetName val="Gia_thanh6"/>
      <sheetName val="Pke_toan6"/>
      <sheetName val="Gia_thanh_cong_trinh_-_Hoa6"/>
      <sheetName val="Ke_toan_thuc_hien_cong_trinh6"/>
      <sheetName val="Du_kien_DT_9_thang_de_nop6"/>
      <sheetName val="DG_6"/>
      <sheetName val="Tojg_KLBS6"/>
      <sheetName val="ɂIEN_DONG6"/>
      <sheetName val="Bu_gi`5"/>
      <sheetName val="Tai_khoan6"/>
      <sheetName val="DG_CA?6"/>
      <sheetName val="MTO_REV_06"/>
      <sheetName val="roto_truc5"/>
      <sheetName val="Day_dt5"/>
      <sheetName val="stato_tam_say5"/>
      <sheetName val="Stato_ep5"/>
      <sheetName val="Canh_gio5"/>
      <sheetName val="Ss_Z-_GB5"/>
      <sheetName val="˜Ünh_m÷c5"/>
      <sheetName val="Ünh_m÷c5"/>
      <sheetName val="?IEN_DONG5"/>
      <sheetName val="KK_bo_sung6"/>
      <sheetName val="Dang_TSCD_98-025"/>
      <sheetName val="NHAN_CWNG5"/>
      <sheetName val="THPDMoi__(2)5"/>
      <sheetName val="dongia_(2)5"/>
      <sheetName val="TONG_HOP_VL-NC5"/>
      <sheetName val="TONGKE3p_5"/>
      <sheetName val="TH_VL,_NC,_DDHT_Thanhphuoc5"/>
      <sheetName val="DON_GIA5"/>
      <sheetName val="t-h_HA_THE5"/>
      <sheetName val="CHITIET_VL-NC-TT_-1p5"/>
      <sheetName val="TONG_HOP_VL-NC_TT5"/>
      <sheetName val="TH_XL5"/>
      <sheetName val="CHITIET_VL-NC5"/>
      <sheetName val="CHITIET_VL-NC-TT-3p5"/>
      <sheetName val="KPVC-BD_5"/>
      <sheetName val="To_tri_h5"/>
      <sheetName val="DO_AM_DT6"/>
      <sheetName val="Quy_$-025"/>
      <sheetName val="DG_CA_5"/>
      <sheetName val="_IEN_DONG5"/>
      <sheetName val="çha_tri_SX5"/>
      <sheetName val="So_Conç!îfhiep5"/>
      <sheetName val="CHIET_TINH_TBA5"/>
      <sheetName val="ESTI_5"/>
      <sheetName val="Tang_TRCD_98-025"/>
      <sheetName val="TSCD_20005"/>
      <sheetName val="XNGBQI-01_(02)5"/>
      <sheetName val="Vong_KLBS5"/>
      <sheetName val="Bang_TK_goc5"/>
      <sheetName val="DGchitiet_5"/>
      <sheetName val="CĮ_____Lang5"/>
      <sheetName val="MTO_REV_2(ARMOR)5"/>
      <sheetName val="Hạng_mục_25"/>
      <sheetName val="CI_____Lang5"/>
      <sheetName val="NXT_-T12_B5"/>
      <sheetName val="NXT_-T01-055"/>
      <sheetName val="NXT-T01-05_B5"/>
      <sheetName val="NXT-T03-05_B5"/>
      <sheetName val="NXT_-T04-055"/>
      <sheetName val="NXT_-T06-055"/>
      <sheetName val="NXT_-T07-055"/>
      <sheetName val="Du_kien_DT_9_thang_de_fop5"/>
      <sheetName val="Exterior_Walls_Finishes5"/>
      <sheetName val="Du_Toan5"/>
      <sheetName val="Thuc_thanh8"/>
      <sheetName val="QL1A-QL1A_moi5"/>
      <sheetName val="C_Bong_Lang5"/>
      <sheetName val="Vanh_dai_III_(TKKT)5"/>
      <sheetName val="Tong_KLBS5"/>
      <sheetName val="NHAN_CONG5"/>
      <sheetName val="DG_CAU5"/>
      <sheetName val="THOP_CAU5"/>
      <sheetName val="TLP_CAU5"/>
      <sheetName val="XL4Poppy_(2)5"/>
      <sheetName val="B_cao5"/>
      <sheetName val="T_tiet5"/>
      <sheetName val="T_N5"/>
      <sheetName val="Bang_du_toan5"/>
      <sheetName val="Bu_gia5"/>
      <sheetName val="PT_vat_tu5"/>
      <sheetName val="THKL_nghiemthu5"/>
      <sheetName val="DTCTtaluy_(2)5"/>
      <sheetName val="KLDGTT&lt;120%_(2)5"/>
      <sheetName val="TH_(2)5"/>
      <sheetName val="To_trinh5"/>
      <sheetName val="Nam_20015"/>
      <sheetName val="Tang_TSCD_98-025"/>
      <sheetName val="BIEN_DONG5"/>
      <sheetName val="TSCD_20015"/>
      <sheetName val="Quy_1-20025"/>
      <sheetName val="Quy_2-20025"/>
      <sheetName val="Quy_3-20025"/>
      <sheetName val="Quy_4-025"/>
      <sheetName val="C______Lang5"/>
      <sheetName val="QL1A-QL1Q_moi5"/>
      <sheetName val="chi_tieu_HV5"/>
      <sheetName val="tsach_&amp;_thu_hoi5"/>
      <sheetName val="KK_than_ton___(2)5"/>
      <sheetName val="TT_cac_ho5"/>
      <sheetName val="TT_trong_nganh5"/>
      <sheetName val="chi_tiet_KHM5"/>
      <sheetName val="Pham_cap5"/>
      <sheetName val="DT_than5"/>
      <sheetName val="Doanh_thu5"/>
      <sheetName val="gia_tri_SX5"/>
      <sheetName val="So_Cong_nghiep5"/>
      <sheetName val="Bia_BC5"/>
      <sheetName val="TH_thanton5"/>
      <sheetName val="Dat_da_thai5"/>
      <sheetName val="GTSX_(TT)5"/>
      <sheetName val="XNGBQI_(2)5"/>
      <sheetName val="XNGBQI-04_(2)5"/>
      <sheetName val="XNGBQII-04_(2)5"/>
      <sheetName val="XNGBQII-04_(3)5"/>
      <sheetName val="XNGBQIII-04_(2)5"/>
      <sheetName val="XNGBQIII-04_(3)5"/>
      <sheetName val="XNGBQIV-04_(2)5"/>
      <sheetName val="XNGBQIV-04_(3)5"/>
      <sheetName val="XNGBQI-05_(02)5"/>
      <sheetName val="Gia_ban_NK_bq5"/>
      <sheetName val="DG_CAࡕ5"/>
      <sheetName val="334_d5"/>
      <sheetName val="C____(_Lang5"/>
      <sheetName val="CT_doanh_thu_20055"/>
      <sheetName val="Dthu_2006_sua5"/>
      <sheetName val="Doanh_thu_gia_thanh5"/>
      <sheetName val="6_thang_20065"/>
      <sheetName val="Bao_cao_thue_(2)5"/>
      <sheetName val="Tong_hop_CP_T105"/>
      <sheetName val="Bao_cao_thue5"/>
      <sheetName val="Thue_cong_trinh5"/>
      <sheetName val="Gia_thanh5"/>
      <sheetName val="Pke_toan5"/>
      <sheetName val="Gia_thanh_cong_trinh_-_Hoa5"/>
      <sheetName val="Ke_toan_thuc_hien_cong_trinh5"/>
      <sheetName val="Du_kien_DT_9_thang_de_nop5"/>
      <sheetName val="DG_5"/>
      <sheetName val="Tojg_KLBS5"/>
      <sheetName val="ɂIEN_DONG5"/>
      <sheetName val="Bu_gi`4"/>
      <sheetName val="Tai_khoan5"/>
      <sheetName val="DG_CA?5"/>
      <sheetName val="MTO_REV_05"/>
      <sheetName val="roto_truc4"/>
      <sheetName val="Day_dt4"/>
      <sheetName val="stato_tam_say4"/>
      <sheetName val="Stato_ep4"/>
      <sheetName val="Canh_gio4"/>
      <sheetName val="Ss_Z-_GB4"/>
      <sheetName val="˜Ünh_m÷c4"/>
      <sheetName val="Ünh_m÷c4"/>
      <sheetName val="?IEN_DONG4"/>
      <sheetName val="KK_bo_sung5"/>
      <sheetName val="Dang_TSCD_98-024"/>
      <sheetName val="NHAN_CWNG4"/>
      <sheetName val="THPDMoi__(2)4"/>
      <sheetName val="dongia_(2)4"/>
      <sheetName val="TONG_HOP_VL-NC4"/>
      <sheetName val="TONGKE3p_4"/>
      <sheetName val="TH_VL,_NC,_DDHT_Thanhphuoc4"/>
      <sheetName val="DON_GIA4"/>
      <sheetName val="t-h_HA_THE4"/>
      <sheetName val="CHITIET_VL-NC-TT_-1p4"/>
      <sheetName val="TONG_HOP_VL-NC_TT4"/>
      <sheetName val="TH_XL4"/>
      <sheetName val="CHITIET_VL-NC4"/>
      <sheetName val="CHITIET_VL-NC-TT-3p4"/>
      <sheetName val="KPVC-BD_4"/>
      <sheetName val="To_tri_h4"/>
      <sheetName val="DO_AM_DT5"/>
      <sheetName val="Quy_$-024"/>
      <sheetName val="DG_CA_4"/>
      <sheetName val="_IEN_DONG4"/>
      <sheetName val="çha_tri_SX4"/>
      <sheetName val="So_Conç!îfhiep4"/>
      <sheetName val="CHIET_TINH_TBA4"/>
      <sheetName val="ESTI_4"/>
      <sheetName val="Tang_TRCD_98-024"/>
      <sheetName val="TSCD_20004"/>
      <sheetName val="XNGBQI-01_(02)4"/>
      <sheetName val="Vong_KLBS4"/>
      <sheetName val="Bang_TK_goc4"/>
      <sheetName val="DGchitiet_4"/>
      <sheetName val="CĮ_____Lang4"/>
      <sheetName val="MTO_REV_2(ARMOR)4"/>
      <sheetName val="Hạng_mục_24"/>
      <sheetName val="CI_____Lang4"/>
      <sheetName val="NXT_-T12_B4"/>
      <sheetName val="NXT_-T01-054"/>
      <sheetName val="NXT-T01-05_B4"/>
      <sheetName val="NXT-T03-05_B4"/>
      <sheetName val="NXT_-T04-054"/>
      <sheetName val="NXT_-T06-054"/>
      <sheetName val="NXT_-T07-054"/>
      <sheetName val="Du_kien_DT_9_thang_de_fop4"/>
      <sheetName val="Exterior_Walls_Finishes4"/>
      <sheetName val="Du_Toan4"/>
      <sheetName val="Thuc_thanh10"/>
      <sheetName val="QL1A-QL1A_moi7"/>
      <sheetName val="C_Bong_Lang7"/>
      <sheetName val="Vanh_dai_III_(TKKT)7"/>
      <sheetName val="Tong_KLBS7"/>
      <sheetName val="NHAN_CONG7"/>
      <sheetName val="DG_CAU7"/>
      <sheetName val="THOP_CAU7"/>
      <sheetName val="TLP_CAU7"/>
      <sheetName val="XL4Poppy_(2)7"/>
      <sheetName val="B_cao7"/>
      <sheetName val="T_tiet7"/>
      <sheetName val="T_N7"/>
      <sheetName val="Bang_du_toan7"/>
      <sheetName val="Bu_gia7"/>
      <sheetName val="PT_vat_tu7"/>
      <sheetName val="THKL_nghiemthu7"/>
      <sheetName val="DTCTtaluy_(2)7"/>
      <sheetName val="KLDGTT&lt;120%_(2)7"/>
      <sheetName val="TH_(2)7"/>
      <sheetName val="To_trinh7"/>
      <sheetName val="Nam_20017"/>
      <sheetName val="Tang_TSCD_98-027"/>
      <sheetName val="BIEN_DONG7"/>
      <sheetName val="TSCD_20017"/>
      <sheetName val="Quy_1-20027"/>
      <sheetName val="Quy_2-20027"/>
      <sheetName val="Quy_3-20027"/>
      <sheetName val="Quy_4-027"/>
      <sheetName val="C______Lang7"/>
      <sheetName val="QL1A-QL1Q_moi7"/>
      <sheetName val="chi_tieu_HV7"/>
      <sheetName val="tsach_&amp;_thu_hoi7"/>
      <sheetName val="KK_than_ton___(2)7"/>
      <sheetName val="TT_cac_ho7"/>
      <sheetName val="TT_trong_nganh7"/>
      <sheetName val="chi_tiet_KHM7"/>
      <sheetName val="Pham_cap7"/>
      <sheetName val="DT_than7"/>
      <sheetName val="Doanh_thu7"/>
      <sheetName val="gia_tri_SX7"/>
      <sheetName val="So_Cong_nghiep7"/>
      <sheetName val="Bia_BC7"/>
      <sheetName val="TH_thanton7"/>
      <sheetName val="Dat_da_thai7"/>
      <sheetName val="GTSX_(TT)7"/>
      <sheetName val="XNGBQI_(2)7"/>
      <sheetName val="XNGBQI-04_(2)7"/>
      <sheetName val="XNGBQII-04_(2)7"/>
      <sheetName val="XNGBQII-04_(3)7"/>
      <sheetName val="XNGBQIII-04_(2)7"/>
      <sheetName val="XNGBQIII-04_(3)7"/>
      <sheetName val="XNGBQIV-04_(2)7"/>
      <sheetName val="XNGBQIV-04_(3)7"/>
      <sheetName val="XNGBQI-05_(02)7"/>
      <sheetName val="Gia_ban_NK_bq7"/>
      <sheetName val="DG_CAࡕ7"/>
      <sheetName val="334_d7"/>
      <sheetName val="C____(_Lang7"/>
      <sheetName val="CT_doanh_thu_20057"/>
      <sheetName val="Dthu_2006_sua7"/>
      <sheetName val="Doanh_thu_gia_thanh7"/>
      <sheetName val="6_thang_20067"/>
      <sheetName val="Bao_cao_thue_(2)7"/>
      <sheetName val="Tong_hop_CP_T107"/>
      <sheetName val="Bao_cao_thue7"/>
      <sheetName val="Thue_cong_trinh7"/>
      <sheetName val="Gia_thanh7"/>
      <sheetName val="Pke_toan7"/>
      <sheetName val="Gia_thanh_cong_trinh_-_Hoa7"/>
      <sheetName val="Ke_toan_thuc_hien_cong_trinh7"/>
      <sheetName val="Du_kien_DT_9_thang_de_nop7"/>
      <sheetName val="DG_7"/>
      <sheetName val="Tojg_KLBS7"/>
      <sheetName val="ɂIEN_DONG7"/>
      <sheetName val="Bu_gi`6"/>
      <sheetName val="Tai_khoan7"/>
      <sheetName val="DG_CA?7"/>
      <sheetName val="MTO_REV_07"/>
      <sheetName val="roto_truc6"/>
      <sheetName val="Day_dt6"/>
      <sheetName val="stato_tam_say6"/>
      <sheetName val="Stato_ep6"/>
      <sheetName val="Canh_gio6"/>
      <sheetName val="Ss_Z-_GB6"/>
      <sheetName val="˜Ünh_m÷c6"/>
      <sheetName val="Ünh_m÷c6"/>
      <sheetName val="?IEN_DONG6"/>
      <sheetName val="KK_bo_sung7"/>
      <sheetName val="Dang_TSCD_98-026"/>
      <sheetName val="NHAN_CWNG6"/>
      <sheetName val="THPDMoi__(2)6"/>
      <sheetName val="dongia_(2)6"/>
      <sheetName val="TONG_HOP_VL-NC6"/>
      <sheetName val="TONGKE3p_6"/>
      <sheetName val="TH_VL,_NC,_DDHT_Thanhphuoc6"/>
      <sheetName val="DON_GIA6"/>
      <sheetName val="t-h_HA_THE6"/>
      <sheetName val="CHITIET_VL-NC-TT_-1p6"/>
      <sheetName val="TONG_HOP_VL-NC_TT6"/>
      <sheetName val="TH_XL6"/>
      <sheetName val="CHITIET_VL-NC6"/>
      <sheetName val="CHITIET_VL-NC-TT-3p6"/>
      <sheetName val="KPVC-BD_6"/>
      <sheetName val="To_tri_h6"/>
      <sheetName val="DO_AM_DT7"/>
      <sheetName val="Quy_$-026"/>
      <sheetName val="DG_CA_6"/>
      <sheetName val="_IEN_DONG6"/>
      <sheetName val="çha_tri_SX6"/>
      <sheetName val="So_Conç!îfhiep6"/>
      <sheetName val="CHIET_TINH_TBA6"/>
      <sheetName val="ESTI_6"/>
      <sheetName val="Tang_TRCD_98-026"/>
      <sheetName val="TSCD_20006"/>
      <sheetName val="XNGBQI-01_(02)6"/>
      <sheetName val="Vong_KLBS6"/>
      <sheetName val="Bang_TK_goc6"/>
      <sheetName val="DGchitiet_6"/>
      <sheetName val="CĮ_____Lang6"/>
      <sheetName val="MTO_REV_2(ARMOR)6"/>
      <sheetName val="Hạng_mục_26"/>
      <sheetName val="CI_____Lang6"/>
      <sheetName val="NXT_-T12_B6"/>
      <sheetName val="NXT_-T01-056"/>
      <sheetName val="NXT-T01-05_B6"/>
      <sheetName val="NXT-T03-05_B6"/>
      <sheetName val="NXT_-T04-056"/>
      <sheetName val="NXT_-T06-056"/>
      <sheetName val="NXT_-T07-056"/>
      <sheetName val="Du_kien_DT_9_thang_de_fop6"/>
      <sheetName val="Exterior_Walls_Finishes6"/>
      <sheetName val="Du_Toan6"/>
      <sheetName val="MTO REV.0_x0000__x0000__x0000__x0000__x0000__x0000__x0000__x0000__x0000__x0009__x0000_쫀Ӛ_x0000__x0004__x0000__x0000_︾Ö_x0000__x0000_২"/>
      <sheetName val="Na2??�01"/>
      <sheetName val="????���@Z?_x000d_?_x0004_"/>
      <sheetName val="Tai_khկ?缀"/>
      <sheetName val="???????? (2)"/>
      <sheetName val="Dat"/>
      <sheetName val="_Q3-01-duyet.xls__Q3-01-duyet.x"/>
      <sheetName val="Thiet Bi"/>
      <sheetName val="________98_10______Luong______2"/>
      <sheetName val="Part II"/>
      <sheetName val="Test Additions"/>
      <sheetName val="ADJ 3"/>
      <sheetName val="11_"/>
      <sheetName val="BT"/>
      <sheetName val="[Q3-01-duyet.xls]11\_x0000__x0000__x0000__x0000__x0000__x0000__x0000_è_x0000_O_x0000_"/>
      <sheetName val="DG _x0000__x0000__x0000__x0000__x0000__x0000__x0000__x0000__x0000__x0009__x0000____x0000__x0004__x0000__x0000__x0000__x0000__x0000__x0000____x0000__x0000__x0000__x0000__x0000_"/>
      <sheetName val="DG _x0000__x0000__x0000__x0000__x0000__x0000__x0000__x0000__x0000_ _x0000____x0000__x0004__x0000__x0000__x0000__x0000__x0000__x0000____x0000__x0000__x0000__x0000__x0000_"/>
      <sheetName val="breakdown"/>
      <sheetName val="[Q3-01-duyet.xls]_Q3_01_duyet_2"/>
      <sheetName val="[Q3-01-duyet.xls]_Q3_01_duyet_3"/>
      <sheetName val="DGCT"/>
      <sheetName val="Km227_838-228_!00"/>
      <sheetName val="MTO REV.0_x0000__x0000__x0000__x0000__x0000__x0000__x0000__x0000__x0000_ _x0000_쫀Ӛ_x0000__x0004__x0000__x0000_︾Ö_x0000__x0000_২"/>
      <sheetName val="HE SO"/>
      <sheetName val="BenLuc"/>
      <sheetName val="QG"/>
      <sheetName val="THCP Lap dat"/>
      <sheetName val="THCP xay dung"/>
      <sheetName val="_x0000__x0001__x0000__x0000__x0000__x0000__x0000__x0000__x0000__x0000__x0000__x0000__x0000__x0002__x0000__x0000__x0000__x0000__x0000__x0000__x0000_?_x0000_O_x0000__x0000__x0000_???_x0000_"/>
      <sheetName val="4hao-go"/>
      <sheetName val="_x0000_ongia (2)"/>
      <sheetName val="17_x0005_"/>
      <sheetName val="Brief"/>
      <sheetName val="THANH"/>
      <sheetName val="Cto"/>
      <sheetName val="Sheedr"/>
      <sheetName val="Noi luc"/>
      <sheetName val="T.tidþ"/>
      <sheetName val="DG _________ _᲌Ա__x0004_______窰԰_____"/>
      <sheetName val="____¢é@Z____x0004_"/>
      <sheetName val="____Z"/>
      <sheetName val="MTO REV.0_________ _쫀Ӛ__x0004_______"/>
      <sheetName val="____€¢é@Z__x000d___x0004_"/>
      <sheetName val="Na2__�01"/>
      <sheetName val="____���@Z__x000d___x0004_"/>
      <sheetName val="Tai_khկ_缀"/>
      <sheetName val="___x0017__Q3-01-duyet.xls_Maumo)_____"/>
      <sheetName val="Hµ Néi"/>
      <sheetName val="Kiemtra"/>
      <sheetName val="bdkdt"/>
      <sheetName val="MTO REV.0?????????_x0009_?쫀Ӛ?_x0004_??????_xdd0c_"/>
      <sheetName val="MTO REV.0_________ _쫀Ӛ__x0004________xdd0c_"/>
      <sheetName val="MTO REV.0????????? ?쫀Ӛ?_x0004_??????_xdd0c_"/>
      <sheetName val="Misc Data"/>
      <sheetName val="gia_x0000_tri SX"/>
      <sheetName val="Quy_0-02"/>
      <sheetName val="????€¢é@Z?_x000a_?_x0004_"/>
      <sheetName val="MTO REV.0_x0000__x0000__x0000__x0000__x0000__x0000__x0000__x0000__x0000__x0009__x0000_쫀Ӛ_x0000__x0004__x0000__x0000__x0000__x0000__x0000_栀斩"/>
      <sheetName val="MTO REV.0_x0000__x0000__x0000__x0000__x0000__x0000__x0000__x0000__x0000__x0009__x0000_쫀Ӛ_x0000__x0004__x0000__x0000__x0000__x0000__x0000_砀좷"/>
      <sheetName val="??nh m?c"/>
      <sheetName val="Na2_x0000__x0000_?01"/>
      <sheetName val="S?eet9"/>
      <sheetName val="?ha tri SX"/>
      <sheetName val="So Con?!?fhiep"/>
      <sheetName val="XL??est5"/>
      <sheetName val="_x0000__x0000__x0000__x0000_???@Z_x0000__x000d__x0000__x0004_"/>
      <sheetName val="Tai_kh?_x0000_?"/>
      <sheetName val="_x0000__x0000__x0000__x0000_???@Z_x0000__x000a__x0000__x0004_"/>
      <sheetName val="MTO REV.0_x0000__x0000__x0000__x0000__x0000__x0000__x0000__x0000__x0000__x0009__x0000_??_x0000__x0004__x0000__x0000__x0000__x0000__x0000__x0000_?"/>
      <sheetName val="MTO REV.0_x0000__x0000__x0000__x0000__x0000__x0000__x0000__x0000__x0000__x0009__x0000_쫀Ӛ_x0000__x0004__x0000__x0000__x0000_1_x0000_럁"/>
      <sheetName val="MTO REV.0_x0000__x0000__x0000__x0000__x0000__x0000__x0000__x0000__x0000_ _x0000_쫀Ӛ_x0000__x0004__x0000__x0000__x0000__x0000__x0000_栀斩"/>
      <sheetName val="MTO REV.0_x0000__x0000__x0000__x0000__x0000__x0000__x0000__x0000__x0000_ _x0000_쫀Ӛ_x0000__x0004__x0000__x0000__x0000__x0000__x0000_砀좷"/>
      <sheetName val="MTO REV.0_x0000__x0000__x0000__x0000__x0000__x0000__x0000__x0000__x0000_ _x0000_??_x0000__x0004__x0000__x0000__x0000__x0000__x0000__x0000_?"/>
      <sheetName val="MTO REV.0_x0000__x0000__x0000__x0000__x0000__x0000__x0000__x0000__x0000_ _x0000_쫀Ӛ_x0000__x0004__x0000__x0000__x0000_1_x0000_럁"/>
      <sheetName val="Input"/>
      <sheetName val="DT-chi tiet"/>
      <sheetName val="TONGQT"/>
      <sheetName val="TT_35"/>
      <sheetName val="DC_Q.7125"/>
      <sheetName val="THKL_nghiemthuÐ"/>
      <sheetName val="CT35"/>
      <sheetName val="PL2 khai toan xdct"/>
      <sheetName val="2.CDPS"/>
      <sheetName val="Tong hop VT-may"/>
      <sheetName val="BGThau_x005f_x0008___0000000_x005f_x0001__x"/>
      <sheetName val="4_x005f_x0004___XN54_x005f_x0004___XN33_x00"/>
      <sheetName val="__x005f_x0001_____________x005f_x0002______"/>
      <sheetName val="BGThau_x005f_x0008__0000000_x005f_x0001__x0"/>
      <sheetName val="S29_x005f_x005f_x005f_x0007__x005f_x005f_x005f_x0000__x"/>
      <sheetName val="DT1_x005f_x005f_x005f_x0000__x005f_x005f_x005f_x0000__x"/>
      <sheetName val="Stationary"/>
      <sheetName val="KluongKm2_x005f_x005f_x005f_x000c_4"/>
      <sheetName val="Theo doi ket qua"/>
      <sheetName val="BM"/>
      <sheetName val="_x0000__x0000__x0000__x0000_€¢é@Z_x0000__x000a_ᾏÓ"/>
      <sheetName val="_x0001__x0000__x0002__x0000_Ƥ_x0000_Ő_x0000_㋎˴_x0000_B_x0000_̸_x0000_̂_x0000__x0010__x0000__x0003__x0000_Œ_x0000__x0002__x0000__x0001__x0000_¼_x0000_ր"/>
      <sheetName val="Dthu_20臸!헾⽍_x0005__x0000_"/>
      <sheetName val="16ø"/>
      <sheetName val="16È"/>
      <sheetName val="THKL_nghiemthu_x0010_"/>
      <sheetName val="nc-m"/>
      <sheetName val="Ten Vat tu"/>
      <sheetName val="DLNS"/>
      <sheetName val="sat"/>
      <sheetName val="Ctinh 10kV"/>
      <sheetName val="��nh 仆_x0000_"/>
      <sheetName val="ctiet"/>
      <sheetName val="��nh m�瀴"/>
      <sheetName val="thống kê"/>
      <sheetName val="KTQT-AF_x005f_x0003_"/>
      <sheetName val="KLDGT_x005f_x0014_&lt;120%"/>
      <sheetName val="????????"/>
      <sheetName val="11\???????è?O?_x0001_?????B???^?_x0002_?d?_x0001_"/>
      <sheetName val="[Q3-01-duyet.xls]11\???????è?O?"/>
      <sheetName val="Notes to Accounts"/>
      <sheetName val="TABLE"/>
      <sheetName val="P. tich"/>
      <sheetName val="Archi"/>
      <sheetName val="DI_ESTI"/>
      <sheetName val="個案9411"/>
      <sheetName val="Analisa Upah &amp; Bahan Plum"/>
      <sheetName val="諸経費"/>
      <sheetName val="清水計算営業税率関連"/>
      <sheetName val="SiteWorks"/>
      <sheetName val="Bang gia NC "/>
      <sheetName val="HS_957"/>
      <sheetName val="Steu"/>
      <sheetName val="SDD"/>
      <sheetName val="Indice Sal."/>
      <sheetName val="B_PBTTT2"/>
      <sheetName val="CIT - Recalculated"/>
      <sheetName val="_x0000__x0000__x0000__x0000_���@Z԰_x0000__x0000__x0000_"/>
      <sheetName val="Tickmarks"/>
      <sheetName val="S29_x0007__x0000__x0005_"/>
      <sheetName val="Km2??,"/>
      <sheetName val="2.1 受電設備棟"/>
      <sheetName val="2.2 受・防火水槽"/>
      <sheetName val="2.3 排水処理設備棟"/>
      <sheetName val="2.4 倉庫棟"/>
      <sheetName val="2.5 守衛棟"/>
      <sheetName val="Comparison"/>
      <sheetName val="NKC6"/>
      <sheetName val="General"/>
      <sheetName val="HS"/>
      <sheetName val="Gia vat tu"/>
      <sheetName val="BIDDING-SUM"/>
      <sheetName val="手动计画"/>
      <sheetName val="D &amp; W sizes"/>
      <sheetName val="Quantity"/>
      <sheetName val="6MONTHS"/>
      <sheetName val="Goc CC"/>
      <sheetName val="FD"/>
      <sheetName val="GI"/>
      <sheetName val="EE (3)"/>
      <sheetName val="PAVEMENT"/>
      <sheetName val="TRAFFIC"/>
      <sheetName val="Unit Price list"/>
      <sheetName val="tifico"/>
      <sheetName val="14"/>
      <sheetName val="CTDT"/>
      <sheetName val="CTXVLP"/>
      <sheetName val="2004"/>
      <sheetName val="thermal and moisture protection"/>
      <sheetName val="SCOPE OF WORK"/>
      <sheetName val="????���@Z?_x000a_?_x0004_"/>
      <sheetName val="_Q3-01-duyet.xls_30000_00"/>
      <sheetName val="_Q3-01-duyet.xls_C_     Lang"/>
      <sheetName val="Don gia-cau"/>
      <sheetName val="[Q3-01-duyet.xls]11\"/>
      <sheetName val="_x0000__x0000__x0000_"/>
      <sheetName val="營業額"/>
      <sheetName val="銷貨成本明細"/>
      <sheetName val="VP-MM"/>
      <sheetName val="??[Q3-01-duyet_xls]Maumo)?????"/>
      <sheetName val="DG_?????????_?᲌Ա???????窰԰?????"/>
      <sheetName val="???????????????????Ƥ?Ő???㋎˴?"/>
      <sheetName val="So_Cong oghiep"/>
      <sheetName val="Report_detail__"/>
      <sheetName val="Bảng_CĐKT"/>
      <sheetName val="DG__????1"/>
      <sheetName val="TB_Data"/>
      <sheetName val="ls"/>
      <sheetName val="hinhhoc"/>
      <sheetName val="Xuat152"/>
      <sheetName val="Bill 02 INF"/>
      <sheetName val="CONSOIDATE 4"/>
      <sheetName val="CONSOIDATE 2"/>
      <sheetName val="1CT-CAUTHANG-TT-T13(TRIU)&lt;16&gt;16"/>
      <sheetName val="3,CT-CAUTHANG-T23-24&gt;50"/>
      <sheetName val="ts!ch_&amp;_thu_hoi"/>
      <sheetName val="MTO REV.0_x0000__x0000__x0000__x0000__x0000__x0000__x0000__x0000__x0000_ _x0000_쫀Ӛ_x0000__x0004__x0000__x0000__x0000__x0000__x0000__x0000_?"/>
      <sheetName val="DG_____________Ա_________԰____2"/>
      <sheetName val="MTO_REV_0_____________________2"/>
      <sheetName val="MTO_REV_0_____________________3"/>
      <sheetName val="_Q3-01-duyet.xls__Q3_01_duyet_2"/>
      <sheetName val="_Q3-01-duyet.xls__Q3_01_duyet_3"/>
      <sheetName val="2_x0000__x0000_-BMD2004"/>
      <sheetName val="??_x0005_"/>
      <sheetName val="??ꙭ&gt;"/>
      <sheetName val="14_x0000_"/>
      <sheetName val="H.Satuan"/>
      <sheetName val="TSO_CHUNG"/>
      <sheetName val="Scheme B Estimate "/>
      <sheetName val="GIATRITIEUCHUAN"/>
      <sheetName val="??_x0005__x0000_Ö"/>
      <sheetName val="??_x0005__x0000__x0010_"/>
      <sheetName val="KHDTCC"/>
      <sheetName val="��n0_x0000__x0003__x0000_"/>
      <sheetName val="��nက_x0000_ꀀꌩ쌀"/>
      <sheetName val="��n0"/>
      <sheetName val="��nက"/>
      <sheetName val="BGThau_x0008__x0000__x0000_0000"/>
      <sheetName val="4_x0004__x0000__x0000_XN54_x000"/>
      <sheetName val="_x0000__x0000__x0000__x0000_¢é"/>
      <sheetName val="BGThau_x0008__x0000_0000000_x00"/>
      <sheetName val="_x0000__x0000__x0000__x0000_€¢é"/>
      <sheetName val="_x0000__x0001__x0000__x0000__x0"/>
      <sheetName val="_x0000__x0000__x0017__Q3-01-duy"/>
      <sheetName val="BGThau_x0008___0000000_x0001__x"/>
      <sheetName val="4_x0004___XN54_x0004___XN33_x00"/>
      <sheetName val="Vanh dai II_x0000__x0000__x000"/>
      <sheetName val="MTO REV.0_x0000__x0000__x0000__"/>
      <sheetName val="4_x0004__x0000_XN54_x0004__x000"/>
      <sheetName val="BGThau_x0008__0000000_x0001__x0"/>
      <sheetName val="4_x0004__XN54_x0004__XN33_x0004"/>
      <sheetName val="_x0000__x0000__x0000__x0000__x0"/>
      <sheetName val="新规"/>
      <sheetName val="tra_vat_lieu"/>
      <sheetName val="SourceData"/>
      <sheetName val="Gia VLNCMTC"/>
      <sheetName val="Chiet tinh dz35"/>
      <sheetName val="Main_Mech"/>
      <sheetName val="Sub_Mech"/>
      <sheetName val="Package1"/>
      <sheetName val="IMF Code"/>
      <sheetName val="TH dz 22"/>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sheetData sheetId="103"/>
      <sheetData sheetId="104"/>
      <sheetData sheetId="105"/>
      <sheetData sheetId="106"/>
      <sheetData sheetId="107"/>
      <sheetData sheetId="108"/>
      <sheetData sheetId="109"/>
      <sheetData sheetId="110"/>
      <sheetData sheetId="111"/>
      <sheetData sheetId="112"/>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sheetData sheetId="140"/>
      <sheetData sheetId="141"/>
      <sheetData sheetId="142" refreshError="1"/>
      <sheetData sheetId="143"/>
      <sheetData sheetId="144"/>
      <sheetData sheetId="145"/>
      <sheetData sheetId="146"/>
      <sheetData sheetId="147"/>
      <sheetData sheetId="148"/>
      <sheetData sheetId="149"/>
      <sheetData sheetId="150"/>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sheetData sheetId="187"/>
      <sheetData sheetId="188"/>
      <sheetData sheetId="189"/>
      <sheetData sheetId="190"/>
      <sheetData sheetId="191" refreshError="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sheetData sheetId="227"/>
      <sheetData sheetId="228"/>
      <sheetData sheetId="229" refreshError="1"/>
      <sheetData sheetId="230" refreshError="1"/>
      <sheetData sheetId="231" refreshError="1"/>
      <sheetData sheetId="232"/>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sheetData sheetId="259" refreshError="1"/>
      <sheetData sheetId="260"/>
      <sheetData sheetId="261"/>
      <sheetData sheetId="262"/>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sheetData sheetId="276"/>
      <sheetData sheetId="277" refreshError="1"/>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sheetData sheetId="318" refreshError="1"/>
      <sheetData sheetId="319" refreshError="1"/>
      <sheetData sheetId="320"/>
      <sheetData sheetId="321"/>
      <sheetData sheetId="322"/>
      <sheetData sheetId="323" refreshError="1"/>
      <sheetData sheetId="324"/>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sheetData sheetId="339" refreshError="1"/>
      <sheetData sheetId="340" refreshError="1"/>
      <sheetData sheetId="341" refreshError="1"/>
      <sheetData sheetId="342" refreshError="1"/>
      <sheetData sheetId="343"/>
      <sheetData sheetId="344" refreshError="1"/>
      <sheetData sheetId="345"/>
      <sheetData sheetId="346" refreshError="1"/>
      <sheetData sheetId="347" refreshError="1"/>
      <sheetData sheetId="348" refreshError="1"/>
      <sheetData sheetId="349" refreshError="1"/>
      <sheetData sheetId="350"/>
      <sheetData sheetId="351"/>
      <sheetData sheetId="352"/>
      <sheetData sheetId="353"/>
      <sheetData sheetId="354" refreshError="1"/>
      <sheetData sheetId="355"/>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sheetData sheetId="385"/>
      <sheetData sheetId="386"/>
      <sheetData sheetId="387"/>
      <sheetData sheetId="388"/>
      <sheetData sheetId="389" refreshError="1"/>
      <sheetData sheetId="390" refreshError="1"/>
      <sheetData sheetId="391"/>
      <sheetData sheetId="392" refreshError="1"/>
      <sheetData sheetId="393" refreshError="1"/>
      <sheetData sheetId="394" refreshError="1"/>
      <sheetData sheetId="395"/>
      <sheetData sheetId="396" refreshError="1"/>
      <sheetData sheetId="397" refreshError="1"/>
      <sheetData sheetId="398"/>
      <sheetData sheetId="399"/>
      <sheetData sheetId="400" refreshError="1"/>
      <sheetData sheetId="401" refreshError="1"/>
      <sheetData sheetId="402"/>
      <sheetData sheetId="403"/>
      <sheetData sheetId="404"/>
      <sheetData sheetId="405" refreshError="1"/>
      <sheetData sheetId="406" refreshError="1"/>
      <sheetData sheetId="407" refreshError="1"/>
      <sheetData sheetId="408"/>
      <sheetData sheetId="409" refreshError="1"/>
      <sheetData sheetId="410" refreshError="1"/>
      <sheetData sheetId="411"/>
      <sheetData sheetId="412"/>
      <sheetData sheetId="413"/>
      <sheetData sheetId="414"/>
      <sheetData sheetId="415"/>
      <sheetData sheetId="416"/>
      <sheetData sheetId="417"/>
      <sheetData sheetId="418"/>
      <sheetData sheetId="419"/>
      <sheetData sheetId="420"/>
      <sheetData sheetId="421" refreshError="1"/>
      <sheetData sheetId="422"/>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sheetData sheetId="439"/>
      <sheetData sheetId="440"/>
      <sheetData sheetId="441"/>
      <sheetData sheetId="442"/>
      <sheetData sheetId="443"/>
      <sheetData sheetId="444"/>
      <sheetData sheetId="445"/>
      <sheetData sheetId="446"/>
      <sheetData sheetId="447"/>
      <sheetData sheetId="448" refreshError="1"/>
      <sheetData sheetId="449"/>
      <sheetData sheetId="450" refreshError="1"/>
      <sheetData sheetId="451" refreshError="1"/>
      <sheetData sheetId="452"/>
      <sheetData sheetId="453" refreshError="1"/>
      <sheetData sheetId="454" refreshError="1"/>
      <sheetData sheetId="455"/>
      <sheetData sheetId="456"/>
      <sheetData sheetId="457"/>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sheetData sheetId="468" refreshError="1"/>
      <sheetData sheetId="469" refreshError="1"/>
      <sheetData sheetId="470" refreshError="1"/>
      <sheetData sheetId="47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sheetData sheetId="489" refreshError="1"/>
      <sheetData sheetId="490"/>
      <sheetData sheetId="491" refreshError="1"/>
      <sheetData sheetId="492"/>
      <sheetData sheetId="493" refreshError="1"/>
      <sheetData sheetId="494" refreshError="1"/>
      <sheetData sheetId="495" refreshError="1"/>
      <sheetData sheetId="496" refreshError="1"/>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refreshError="1"/>
      <sheetData sheetId="511"/>
      <sheetData sheetId="512" refreshError="1"/>
      <sheetData sheetId="513"/>
      <sheetData sheetId="514"/>
      <sheetData sheetId="515"/>
      <sheetData sheetId="516"/>
      <sheetData sheetId="517"/>
      <sheetData sheetId="518"/>
      <sheetData sheetId="519"/>
      <sheetData sheetId="520"/>
      <sheetData sheetId="521"/>
      <sheetData sheetId="522"/>
      <sheetData sheetId="523"/>
      <sheetData sheetId="524" refreshError="1"/>
      <sheetData sheetId="525" refreshError="1"/>
      <sheetData sheetId="526" refreshError="1"/>
      <sheetData sheetId="527" refreshError="1"/>
      <sheetData sheetId="528" refreshError="1"/>
      <sheetData sheetId="529"/>
      <sheetData sheetId="530"/>
      <sheetData sheetId="531"/>
      <sheetData sheetId="532"/>
      <sheetData sheetId="533"/>
      <sheetData sheetId="534"/>
      <sheetData sheetId="535" refreshError="1"/>
      <sheetData sheetId="536" refreshError="1"/>
      <sheetData sheetId="537" refreshError="1"/>
      <sheetData sheetId="538" refreshError="1"/>
      <sheetData sheetId="539" refreshError="1"/>
      <sheetData sheetId="540"/>
      <sheetData sheetId="541" refreshError="1"/>
      <sheetData sheetId="542" refreshError="1"/>
      <sheetData sheetId="543" refreshError="1"/>
      <sheetData sheetId="544" refreshError="1"/>
      <sheetData sheetId="545"/>
      <sheetData sheetId="546" refreshError="1"/>
      <sheetData sheetId="547"/>
      <sheetData sheetId="548"/>
      <sheetData sheetId="549"/>
      <sheetData sheetId="550" refreshError="1"/>
      <sheetData sheetId="551" refreshError="1"/>
      <sheetData sheetId="552" refreshError="1"/>
      <sheetData sheetId="553"/>
      <sheetData sheetId="554" refreshError="1"/>
      <sheetData sheetId="555"/>
      <sheetData sheetId="556"/>
      <sheetData sheetId="557" refreshError="1"/>
      <sheetData sheetId="558" refreshError="1"/>
      <sheetData sheetId="559" refreshError="1"/>
      <sheetData sheetId="560"/>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sheetData sheetId="572" refreshError="1"/>
      <sheetData sheetId="573" refreshError="1"/>
      <sheetData sheetId="574"/>
      <sheetData sheetId="575"/>
      <sheetData sheetId="576"/>
      <sheetData sheetId="577"/>
      <sheetData sheetId="578"/>
      <sheetData sheetId="579" refreshError="1"/>
      <sheetData sheetId="580"/>
      <sheetData sheetId="581"/>
      <sheetData sheetId="582"/>
      <sheetData sheetId="583" refreshError="1"/>
      <sheetData sheetId="584" refreshError="1"/>
      <sheetData sheetId="585" refreshError="1"/>
      <sheetData sheetId="586"/>
      <sheetData sheetId="587"/>
      <sheetData sheetId="588" refreshError="1"/>
      <sheetData sheetId="589" refreshError="1"/>
      <sheetData sheetId="590"/>
      <sheetData sheetId="591"/>
      <sheetData sheetId="592" refreshError="1"/>
      <sheetData sheetId="593" refreshError="1"/>
      <sheetData sheetId="594" refreshError="1"/>
      <sheetData sheetId="595"/>
      <sheetData sheetId="596"/>
      <sheetData sheetId="597"/>
      <sheetData sheetId="598"/>
      <sheetData sheetId="599"/>
      <sheetData sheetId="600"/>
      <sheetData sheetId="601" refreshError="1"/>
      <sheetData sheetId="602"/>
      <sheetData sheetId="603"/>
      <sheetData sheetId="604"/>
      <sheetData sheetId="605"/>
      <sheetData sheetId="606"/>
      <sheetData sheetId="607"/>
      <sheetData sheetId="608"/>
      <sheetData sheetId="609"/>
      <sheetData sheetId="610" refreshError="1"/>
      <sheetData sheetId="611"/>
      <sheetData sheetId="612"/>
      <sheetData sheetId="613"/>
      <sheetData sheetId="614"/>
      <sheetData sheetId="615"/>
      <sheetData sheetId="616"/>
      <sheetData sheetId="617"/>
      <sheetData sheetId="618" refreshError="1"/>
      <sheetData sheetId="619" refreshError="1"/>
      <sheetData sheetId="620"/>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sheetData sheetId="638" refreshError="1"/>
      <sheetData sheetId="639"/>
      <sheetData sheetId="640" refreshError="1"/>
      <sheetData sheetId="641" refreshError="1"/>
      <sheetData sheetId="642" refreshError="1"/>
      <sheetData sheetId="643" refreshError="1"/>
      <sheetData sheetId="644" refreshError="1"/>
      <sheetData sheetId="645"/>
      <sheetData sheetId="646"/>
      <sheetData sheetId="647"/>
      <sheetData sheetId="648" refreshError="1"/>
      <sheetData sheetId="649" refreshError="1"/>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refreshError="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refreshError="1"/>
      <sheetData sheetId="711"/>
      <sheetData sheetId="712" refreshError="1"/>
      <sheetData sheetId="713" refreshError="1"/>
      <sheetData sheetId="714"/>
      <sheetData sheetId="715" refreshError="1"/>
      <sheetData sheetId="716"/>
      <sheetData sheetId="717"/>
      <sheetData sheetId="718"/>
      <sheetData sheetId="719"/>
      <sheetData sheetId="720"/>
      <sheetData sheetId="721"/>
      <sheetData sheetId="722"/>
      <sheetData sheetId="723" refreshError="1"/>
      <sheetData sheetId="724"/>
      <sheetData sheetId="725" refreshError="1"/>
      <sheetData sheetId="726" refreshError="1"/>
      <sheetData sheetId="727" refreshError="1"/>
      <sheetData sheetId="728" refreshError="1"/>
      <sheetData sheetId="729"/>
      <sheetData sheetId="730" refreshError="1"/>
      <sheetData sheetId="731" refreshError="1"/>
      <sheetData sheetId="732" refreshError="1"/>
      <sheetData sheetId="733" refreshError="1"/>
      <sheetData sheetId="734" refreshError="1"/>
      <sheetData sheetId="735" refreshError="1"/>
      <sheetData sheetId="736"/>
      <sheetData sheetId="737" refreshError="1"/>
      <sheetData sheetId="738" refreshError="1"/>
      <sheetData sheetId="739" refreshError="1"/>
      <sheetData sheetId="740" refreshError="1"/>
      <sheetData sheetId="741" refreshError="1"/>
      <sheetData sheetId="742"/>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sheetData sheetId="772" refreshError="1"/>
      <sheetData sheetId="773" refreshError="1"/>
      <sheetData sheetId="774"/>
      <sheetData sheetId="775"/>
      <sheetData sheetId="776"/>
      <sheetData sheetId="777"/>
      <sheetData sheetId="778"/>
      <sheetData sheetId="779"/>
      <sheetData sheetId="780"/>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sheetData sheetId="790" refreshError="1"/>
      <sheetData sheetId="791" refreshError="1"/>
      <sheetData sheetId="792" refreshError="1"/>
      <sheetData sheetId="793"/>
      <sheetData sheetId="794" refreshError="1"/>
      <sheetData sheetId="795"/>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sheetData sheetId="809" refreshError="1"/>
      <sheetData sheetId="810" refreshError="1"/>
      <sheetData sheetId="811" refreshError="1"/>
      <sheetData sheetId="812"/>
      <sheetData sheetId="813" refreshError="1"/>
      <sheetData sheetId="814" refreshError="1"/>
      <sheetData sheetId="815"/>
      <sheetData sheetId="816" refreshError="1"/>
      <sheetData sheetId="817" refreshError="1"/>
      <sheetData sheetId="818"/>
      <sheetData sheetId="819"/>
      <sheetData sheetId="820"/>
      <sheetData sheetId="821"/>
      <sheetData sheetId="822" refreshError="1"/>
      <sheetData sheetId="823"/>
      <sheetData sheetId="824" refreshError="1"/>
      <sheetData sheetId="825" refreshError="1"/>
      <sheetData sheetId="826" refreshError="1"/>
      <sheetData sheetId="827"/>
      <sheetData sheetId="828"/>
      <sheetData sheetId="829"/>
      <sheetData sheetId="830" refreshError="1"/>
      <sheetData sheetId="831"/>
      <sheetData sheetId="832"/>
      <sheetData sheetId="833" refreshError="1"/>
      <sheetData sheetId="834"/>
      <sheetData sheetId="835"/>
      <sheetData sheetId="836"/>
      <sheetData sheetId="837"/>
      <sheetData sheetId="838"/>
      <sheetData sheetId="839"/>
      <sheetData sheetId="840" refreshError="1"/>
      <sheetData sheetId="841"/>
      <sheetData sheetId="842" refreshError="1"/>
      <sheetData sheetId="843" refreshError="1"/>
      <sheetData sheetId="844"/>
      <sheetData sheetId="845"/>
      <sheetData sheetId="846"/>
      <sheetData sheetId="847"/>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sheetData sheetId="857"/>
      <sheetData sheetId="858"/>
      <sheetData sheetId="859" refreshError="1"/>
      <sheetData sheetId="860"/>
      <sheetData sheetId="861" refreshError="1"/>
      <sheetData sheetId="862" refreshError="1"/>
      <sheetData sheetId="863" refreshError="1"/>
      <sheetData sheetId="864"/>
      <sheetData sheetId="865"/>
      <sheetData sheetId="866" refreshError="1"/>
      <sheetData sheetId="867"/>
      <sheetData sheetId="868" refreshError="1"/>
      <sheetData sheetId="869" refreshError="1"/>
      <sheetData sheetId="870" refreshError="1"/>
      <sheetData sheetId="871" refreshError="1"/>
      <sheetData sheetId="872" refreshError="1"/>
      <sheetData sheetId="873" refreshError="1"/>
      <sheetData sheetId="874"/>
      <sheetData sheetId="875"/>
      <sheetData sheetId="876" refreshError="1"/>
      <sheetData sheetId="877" refreshError="1"/>
      <sheetData sheetId="878" refreshError="1"/>
      <sheetData sheetId="879" refreshError="1"/>
      <sheetData sheetId="880" refreshError="1"/>
      <sheetData sheetId="88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sheetData sheetId="908" refreshError="1"/>
      <sheetData sheetId="909" refreshError="1"/>
      <sheetData sheetId="910"/>
      <sheetData sheetId="911"/>
      <sheetData sheetId="912"/>
      <sheetData sheetId="913" refreshError="1"/>
      <sheetData sheetId="914" refreshError="1"/>
      <sheetData sheetId="915" refreshError="1"/>
      <sheetData sheetId="916" refreshError="1"/>
      <sheetData sheetId="917"/>
      <sheetData sheetId="918"/>
      <sheetData sheetId="919" refreshError="1"/>
      <sheetData sheetId="920" refreshError="1"/>
      <sheetData sheetId="921" refreshError="1"/>
      <sheetData sheetId="922" refreshError="1"/>
      <sheetData sheetId="923" refreshError="1"/>
      <sheetData sheetId="924"/>
      <sheetData sheetId="925" refreshError="1"/>
      <sheetData sheetId="926" refreshError="1"/>
      <sheetData sheetId="927" refreshError="1"/>
      <sheetData sheetId="928" refreshError="1"/>
      <sheetData sheetId="929" refreshError="1"/>
      <sheetData sheetId="930" refreshError="1"/>
      <sheetData sheetId="931"/>
      <sheetData sheetId="932" refreshError="1"/>
      <sheetData sheetId="933" refreshError="1"/>
      <sheetData sheetId="934" refreshError="1"/>
      <sheetData sheetId="935"/>
      <sheetData sheetId="936"/>
      <sheetData sheetId="937" refreshError="1"/>
      <sheetData sheetId="938" refreshError="1"/>
      <sheetData sheetId="939" refreshError="1"/>
      <sheetData sheetId="940" refreshError="1"/>
      <sheetData sheetId="941"/>
      <sheetData sheetId="942"/>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sheetData sheetId="984"/>
      <sheetData sheetId="985"/>
      <sheetData sheetId="986"/>
      <sheetData sheetId="987"/>
      <sheetData sheetId="988"/>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sheetData sheetId="1010" refreshError="1"/>
      <sheetData sheetId="1011"/>
      <sheetData sheetId="1012"/>
      <sheetData sheetId="1013"/>
      <sheetData sheetId="1014"/>
      <sheetData sheetId="1015"/>
      <sheetData sheetId="1016"/>
      <sheetData sheetId="1017" refreshError="1"/>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refreshError="1"/>
      <sheetData sheetId="1037" refreshError="1"/>
      <sheetData sheetId="1038" refreshError="1"/>
      <sheetData sheetId="1039"/>
      <sheetData sheetId="1040"/>
      <sheetData sheetId="1041"/>
      <sheetData sheetId="1042"/>
      <sheetData sheetId="1043"/>
      <sheetData sheetId="1044" refreshError="1"/>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refreshError="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refreshError="1"/>
      <sheetData sheetId="1237" refreshError="1"/>
      <sheetData sheetId="1238" refreshError="1"/>
      <sheetData sheetId="1239" refreshError="1"/>
      <sheetData sheetId="1240" refreshError="1"/>
      <sheetData sheetId="1241" refreshError="1"/>
      <sheetData sheetId="1242"/>
      <sheetData sheetId="1243"/>
      <sheetData sheetId="1244"/>
      <sheetData sheetId="1245"/>
      <sheetData sheetId="1246" refreshError="1"/>
      <sheetData sheetId="1247" refreshError="1"/>
      <sheetData sheetId="1248" refreshError="1"/>
      <sheetData sheetId="1249" refreshError="1"/>
      <sheetData sheetId="1250" refreshError="1"/>
      <sheetData sheetId="1251"/>
      <sheetData sheetId="1252"/>
      <sheetData sheetId="1253"/>
      <sheetData sheetId="1254" refreshError="1"/>
      <sheetData sheetId="1255"/>
      <sheetData sheetId="1256" refreshError="1"/>
      <sheetData sheetId="1257" refreshError="1"/>
      <sheetData sheetId="1258"/>
      <sheetData sheetId="1259" refreshError="1"/>
      <sheetData sheetId="1260" refreshError="1"/>
      <sheetData sheetId="1261" refreshError="1"/>
      <sheetData sheetId="1262"/>
      <sheetData sheetId="1263"/>
      <sheetData sheetId="1264" refreshError="1"/>
      <sheetData sheetId="1265"/>
      <sheetData sheetId="1266" refreshError="1"/>
      <sheetData sheetId="1267" refreshError="1"/>
      <sheetData sheetId="1268" refreshError="1"/>
      <sheetData sheetId="1269"/>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sheetData sheetId="1309"/>
      <sheetData sheetId="1310"/>
      <sheetData sheetId="1311" refreshError="1"/>
      <sheetData sheetId="1312" refreshError="1"/>
      <sheetData sheetId="1313" refreshError="1"/>
      <sheetData sheetId="1314"/>
      <sheetData sheetId="1315"/>
      <sheetData sheetId="1316"/>
      <sheetData sheetId="1317"/>
      <sheetData sheetId="1318" refreshError="1"/>
      <sheetData sheetId="1319"/>
      <sheetData sheetId="1320"/>
      <sheetData sheetId="1321" refreshError="1"/>
      <sheetData sheetId="1322" refreshError="1"/>
      <sheetData sheetId="1323" refreshError="1"/>
      <sheetData sheetId="1324"/>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sheetData sheetId="1343"/>
      <sheetData sheetId="1344" refreshError="1"/>
      <sheetData sheetId="1345" refreshError="1"/>
      <sheetData sheetId="1346" refreshError="1"/>
      <sheetData sheetId="1347"/>
      <sheetData sheetId="1348" refreshError="1"/>
      <sheetData sheetId="1349"/>
      <sheetData sheetId="1350" refreshError="1"/>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sheetData sheetId="1985"/>
      <sheetData sheetId="1986" refreshError="1"/>
      <sheetData sheetId="1987" refreshError="1"/>
      <sheetData sheetId="1988" refreshError="1"/>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refreshError="1"/>
      <sheetData sheetId="2009"/>
      <sheetData sheetId="2010"/>
      <sheetData sheetId="2011"/>
      <sheetData sheetId="2012" refreshError="1"/>
      <sheetData sheetId="2013" refreshError="1"/>
      <sheetData sheetId="2014" refreshError="1"/>
      <sheetData sheetId="2015"/>
      <sheetData sheetId="2016" refreshError="1"/>
      <sheetData sheetId="2017" refreshError="1"/>
      <sheetData sheetId="2018" refreshError="1"/>
      <sheetData sheetId="2019" refreshError="1"/>
      <sheetData sheetId="2020" refreshError="1"/>
      <sheetData sheetId="2021" refreshError="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refreshError="1"/>
      <sheetData sheetId="2118" refreshError="1"/>
      <sheetData sheetId="2119" refreshError="1"/>
      <sheetData sheetId="2120" refreshError="1"/>
      <sheetData sheetId="2121" refreshError="1"/>
      <sheetData sheetId="2122" refreshError="1"/>
      <sheetData sheetId="2123" refreshError="1"/>
      <sheetData sheetId="2124"/>
      <sheetData sheetId="2125" refreshError="1"/>
      <sheetData sheetId="2126" refreshError="1"/>
      <sheetData sheetId="2127" refreshError="1"/>
      <sheetData sheetId="2128"/>
      <sheetData sheetId="2129"/>
      <sheetData sheetId="2130"/>
      <sheetData sheetId="2131"/>
      <sheetData sheetId="2132" refreshError="1"/>
      <sheetData sheetId="2133"/>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sheetData sheetId="2182"/>
      <sheetData sheetId="2183"/>
      <sheetData sheetId="2184"/>
      <sheetData sheetId="2185"/>
      <sheetData sheetId="2186"/>
      <sheetData sheetId="2187"/>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yuoc "/>
      <sheetName val="DS cty con, lien ket cap nhat"/>
      <sheetName val="BS"/>
      <sheetName val="PL"/>
      <sheetName val="CF"/>
      <sheetName val="TM-CDKT-P1"/>
      <sheetName val="TM-CDKT-P2"/>
      <sheetName val="TM-KQKD"/>
      <sheetName val="bien dong TSCD,BDSDT"/>
      <sheetName val="Bien dong VON CSH "/>
      <sheetName val="Cam ket dau tu"/>
      <sheetName val="Nghiep vu voi cac ben lien quan"/>
      <sheetName val="Doi chieu so du noi bo"/>
      <sheetName val="Cong no TK131"/>
      <sheetName val="Cong no TK331"/>
      <sheetName val="Chi tiet khoan vay"/>
      <sheetName val="Chi tiet tien goi"/>
      <sheetName val="No xa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yuoc"/>
      <sheetName val="DS cty con, lien ket cap nhat"/>
      <sheetName val="BS"/>
      <sheetName val="PL"/>
      <sheetName val="CF"/>
      <sheetName val="TM-CDKT-P1"/>
      <sheetName val="TM-CDKT-P2"/>
      <sheetName val="TM-KQKD"/>
      <sheetName val="bien dong TSCD,BDSDT"/>
      <sheetName val="Bien dong VON CSH "/>
      <sheetName val="Cam ket dau tu"/>
      <sheetName val="Doi chieu so du noi bo"/>
      <sheetName val="Nghiep vu voi cac ben lien quan"/>
      <sheetName val="Cong no TK131"/>
      <sheetName val="Cong no TK331"/>
      <sheetName val="Chi tiet khoan vay"/>
      <sheetName val="Chi tiet tien goi"/>
      <sheetName val="No xau"/>
      <sheetName val="PL Phải thu về cho vay"/>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m"/>
      <sheetName val="Du_lieu"/>
      <sheetName val="KH-Q1,Q2,01"/>
      <sheetName val="TONGKE3p "/>
      <sheetName val="TDTKP"/>
      <sheetName val="DON GIA"/>
      <sheetName val="TONG HOP VL-NC"/>
      <sheetName val="TNHCHINH"/>
      <sheetName val="CHITIET VL-NC-TT -1p"/>
      <sheetName val="TDTKP1"/>
      <sheetName val="phuluc1"/>
      <sheetName val="TONG HOP VL-NC TT"/>
      <sheetName val="KPVC-BD "/>
      <sheetName val="#REF"/>
      <sheetName val="gvl"/>
      <sheetName val="Tiepdia"/>
      <sheetName val="CHITIET VL-NC-TT-3p"/>
      <sheetName val="VCV-BE-TONG"/>
      <sheetName val="chitiet"/>
      <sheetName val="VC"/>
      <sheetName val="CHITIET VL-NC"/>
      <sheetName val="THPDMoi  (2)"/>
      <sheetName val="t-h HA THE"/>
      <sheetName val="giathanh1"/>
      <sheetName val="TONGKE-HT"/>
      <sheetName val="LKVL-CK-HT-GD1"/>
      <sheetName val="TH VL, NC, DDHT Thanhphuoc"/>
      <sheetName val="dongia (2)"/>
      <sheetName val="DG"/>
      <sheetName val="DONGIA"/>
      <sheetName val="chitimc"/>
      <sheetName val="dtxl"/>
      <sheetName val="gtrinh"/>
      <sheetName val="lam-moi"/>
      <sheetName val="TH XL"/>
      <sheetName val="thao-go"/>
      <sheetName val="BAOGIATHANG"/>
      <sheetName val="vanchuyen TC"/>
      <sheetName val="DAODAT"/>
      <sheetName val="dongiaXD"/>
      <sheetName val="TONG HOP VL_NC"/>
      <sheetName val="CHITIET VL_NC_TT _1p"/>
      <sheetName val="TONG HOP VL_NC TT"/>
      <sheetName val="KPVC_BD "/>
      <sheetName val="_REF"/>
      <sheetName val="CHITIET VL_NC_TT_3p"/>
      <sheetName val="VCV_BE_TONG"/>
      <sheetName val="CHITIET VL_NC"/>
      <sheetName val="THPDMoi  _2_"/>
      <sheetName val="t_h HA THE"/>
      <sheetName val="TONGKE_HT"/>
      <sheetName val="LKVL_CK_HT_GD1"/>
      <sheetName val="TH VL_ NC_ DDHT Thanhphuoc"/>
      <sheetName val="dongia _2_"/>
      <sheetName val="lam_moi"/>
      <sheetName val="thao_go"/>
      <sheetName val="KH_Q1_Q2_01"/>
      <sheetName val="TH VL, NC, DDHÿÿThanÿÿhuoc"/>
      <sheetName val="TONG_x000b_E3p "/>
      <sheetName val="T_x000e_HCHINH"/>
      <sheetName val="ch)tiet"/>
      <sheetName val="LKVL-CK_x000d_HT-GD1"/>
      <sheetName val="bal"/>
      <sheetName val="PNT-QUOT-#3"/>
      <sheetName val="COAT&amp;WRAP-QIOT-#3"/>
      <sheetName val="Other Note-2008"/>
      <sheetName val="LKVL-CK_x000a_HT-GD1"/>
      <sheetName val="Tie0dia"/>
      <sheetName val="T_x0008_PDMoi  (2)"/>
      <sheetName val="DONGI_x0001_"/>
      <sheetName val="chiti-c"/>
      <sheetName val="vanchuyen T_x0003_"/>
      <sheetName val="CHITIET VL_NC_x001f_TT _1p"/>
      <sheetName val="CHI_x0014_IET VL__x000e_C_TT_3p"/>
      <sheetName val="dongia _x001f_2_"/>
      <sheetName val="lam_m/i"/>
      <sheetName val="t(ao_go"/>
      <sheetName val="12 th 2008"/>
      <sheetName val="Sheet3"/>
      <sheetName val="T.Tinh"/>
      <sheetName val="truc tiep"/>
      <sheetName val="cot_xa"/>
      <sheetName val="Mong"/>
      <sheetName val="COST"/>
      <sheetName val="2003"/>
      <sheetName val="2004"/>
      <sheetName val="2005"/>
      <sheetName val="2002-4thQuarter"/>
      <sheetName val="bang tien luong"/>
      <sheetName val="KC-moi"/>
      <sheetName val="general requirements"/>
      <sheetName val="CT Thang Mo"/>
      <sheetName val="CT  PL"/>
      <sheetName val="p轨uluc1"/>
      <sheetName val="Language"/>
      <sheetName val="S.A5"/>
      <sheetName val="Trich quy"/>
      <sheetName val="136-336"/>
      <sheetName val="S.BS"/>
      <sheetName val="S.FA "/>
      <sheetName val="S.RPT-bal"/>
      <sheetName val="S.RPT-tran"/>
      <sheetName val="C.RPT-trans"/>
      <sheetName val="C.RPT-bal"/>
      <sheetName val="Lai lo dau tu"/>
      <sheetName val="DC sai soat 09"/>
      <sheetName val="S.WTB"/>
      <sheetName val="S.Note"/>
      <sheetName val="C.FA"/>
      <sheetName val="For FS presentation"/>
      <sheetName val="S.FS"/>
      <sheetName val="ĐC Bo sung"/>
      <sheetName val="C.A5"/>
      <sheetName val="MI"/>
      <sheetName val="C.FS"/>
      <sheetName val="S.RE"/>
      <sheetName val="FS by entity"/>
      <sheetName val="Sheet2"/>
      <sheetName val="C.RE"/>
      <sheetName val="S.CIT"/>
      <sheetName val="C.WTB"/>
      <sheetName val="C.CIT"/>
      <sheetName val="C.Note"/>
      <sheetName val="Tax loss"/>
      <sheetName val="C.Interco-bal"/>
      <sheetName val="C.Interco-trans"/>
      <sheetName val="C.Loan"/>
      <sheetName val="RE-HO-rec"/>
      <sheetName val="S.Loan"/>
      <sheetName val="C.Interco-Unrealised profit"/>
      <sheetName val="C.Segment"/>
      <sheetName val="Tax Loss carried forward"/>
      <sheetName val="C.EPS"/>
      <sheetName val="C.Associates"/>
      <sheetName val="C.Phu Hoang Anh"/>
      <sheetName val="C.An Tien"/>
      <sheetName val="C.Me Kong"/>
      <sheetName val="C.Translation reserve-Bangkok"/>
      <sheetName val="C.Translation reserve-Attopeu"/>
      <sheetName val="Gw.TR"/>
      <sheetName val="Gw.GM"/>
      <sheetName val="Gw.AT"/>
      <sheetName val="Gw.MT"/>
      <sheetName val="C.Commitments"/>
      <sheetName val="TONGKE3p_"/>
      <sheetName val="DON_GIA"/>
      <sheetName val="TONG_HOP_VL-NC"/>
      <sheetName val="CHITIET_VL-NC-TT_-1p"/>
      <sheetName val="TONG_HOP_VL-NC_TT"/>
      <sheetName val="KPVC-BD_"/>
      <sheetName val="CHITIET_VL-NC-TT-3p"/>
      <sheetName val="CHITIET_VL-NC"/>
      <sheetName val="THPDMoi__(2)"/>
      <sheetName val="t-h_HA_THE"/>
      <sheetName val="TH_VL,_NC,_DDHT_Thanhphuoc"/>
      <sheetName val="dongia_(2)"/>
      <sheetName val="TH_XL"/>
      <sheetName val="vanchuyen_TC"/>
      <sheetName val="TONG_HOP_VL_NC"/>
      <sheetName val="CHITIET_VL_NC_TT__1p"/>
      <sheetName val="TONG_HOP_VL_NC_TT"/>
      <sheetName val="KPVC_BD_"/>
      <sheetName val="CHITIET_VL_NC_TT_3p"/>
      <sheetName val="CHITIET_VL_NC"/>
      <sheetName val="THPDMoi___2_"/>
      <sheetName val="t_h_HA_THE"/>
      <sheetName val="TH_VL__NC__DDHT_Thanhphuoc"/>
      <sheetName val="dongia__2_"/>
      <sheetName val="TPDMoi__(2)"/>
      <sheetName val="DONGI"/>
      <sheetName val="vanchuyen_T"/>
      <sheetName val="CHITIET_VL_NCTT__1p"/>
      <sheetName val="CHIIET_VL_C_TT_3p"/>
      <sheetName val="dongia_2_"/>
      <sheetName val="TH_VL,_NC,_DDHÿÿThanÿÿhuoc"/>
      <sheetName val="TONGE3p_"/>
      <sheetName val="THCHINH"/>
      <sheetName val="bang_tien_luong"/>
      <sheetName val="lam_m_i"/>
      <sheetName val="LKVL-CK_HT-GD1"/>
      <sheetName val="SILICATE"/>
      <sheetName val="H4 Movement by entity"/>
      <sheetName val="H5 - TR"/>
      <sheetName val="단면 (2)"/>
      <sheetName val="Sheet5"/>
      <sheetName val="CT -THVLNC"/>
      <sheetName val="TH VL, NC, DDH��Than��huoc"/>
      <sheetName val="TH_VL,_NC,_DDH��Than��huoc"/>
      <sheetName val="TONGKE3p_1"/>
      <sheetName val="DON_GIA1"/>
      <sheetName val="TONG_HOP_VL-NC1"/>
      <sheetName val="CHITIET_VL-NC-TT_-1p1"/>
      <sheetName val="TONG_HOP_VL-NC_TT1"/>
      <sheetName val="KPVC-BD_1"/>
      <sheetName val="CHITIET_VL-NC-TT-3p1"/>
      <sheetName val="CHITIET_VL-NC1"/>
      <sheetName val="THPDMoi__(2)1"/>
      <sheetName val="t-h_HA_THE1"/>
      <sheetName val="TH_VL,_NC,_DDHT_Thanhphuoc1"/>
      <sheetName val="dongia_(2)1"/>
      <sheetName val="TH_XL1"/>
      <sheetName val="vanchuyen_TC1"/>
      <sheetName val="TONG_HOP_VL_NC1"/>
      <sheetName val="CHITIET_VL_NC_TT__1p1"/>
      <sheetName val="TONG_HOP_VL_NC_TT1"/>
      <sheetName val="KPVC_BD_1"/>
      <sheetName val="CHITIET_VL_NC_TT_3p1"/>
      <sheetName val="CHITIET_VL_NC1"/>
      <sheetName val="THPDMoi___2_1"/>
      <sheetName val="t_h_HA_THE1"/>
      <sheetName val="TH_VL__NC__DDHT_Thanhphuoc1"/>
      <sheetName val="dongia__2_1"/>
      <sheetName val="TH_VL,_NC,_DDHÿÿThanÿÿhuoc1"/>
      <sheetName val="bang_tien_luong1"/>
      <sheetName val="22-08"/>
      <sheetName val="MTO REV.2(ARMOR)"/>
      <sheetName val="Pur"/>
      <sheetName val="MTP"/>
      <sheetName val="Thanh toan"/>
      <sheetName val="T_x005f_x0008_PDMoi  (2)"/>
      <sheetName val="DONGI_x005f_x0001_"/>
      <sheetName val="vanchuyen T_x005f_x0003_"/>
      <sheetName val="CHITIET VL_NC_x005f_x001f_TT _1p"/>
      <sheetName val="CHI_x005f_x0014_IET VL__x005f_x000e_C_TT_3p"/>
      <sheetName val="dongia _x005f_x001f_2_"/>
      <sheetName val="TONG_x005f_x000b_E3p "/>
      <sheetName val="T_x005f_x000e_HCHINH"/>
      <sheetName val="LKVL-CK_x005f_x000d_HT-GD1"/>
      <sheetName val="T_x005f_x005f_x005f_x0008_PDMoi  (2)"/>
      <sheetName val="DONGI_x005f_x005f_x005f_x0001_"/>
      <sheetName val="vanchuyen T_x005f_x005f_x005f_x0003_"/>
      <sheetName val="CHITIET VL_NC_x005f_x005f_x005f_x001f_TT _1"/>
      <sheetName val="CHI_x005f_x005f_x005f_x0014_IET VL__x005f_x005f_x"/>
      <sheetName val="dongia _x005f_x005f_x005f_x001f_2_"/>
      <sheetName val="TONG_x005f_x005f_x005f_x000b_E3p "/>
      <sheetName val="T_x005f_x005f_x005f_x000e_HCHINH"/>
      <sheetName val="LKVL-CK_x005f_x005f_x005f_x000d_HT-GD1"/>
      <sheetName val="LKVL-CK_x005f_x005f_x005f_x000a_HT-GD1"/>
      <sheetName val="2153"/>
      <sheetName val="#REF!"/>
      <sheetName val="６中３版"/>
      <sheetName val="总括"/>
      <sheetName val="费用汇总75万"/>
      <sheetName val="一覧表元祖"/>
      <sheetName val="LKVL-CK_x005f_x000a_HT-GD1"/>
      <sheetName val="その他経"/>
      <sheetName val="Detail"/>
      <sheetName val="???????"/>
      <sheetName val="THTDT"/>
      <sheetName val="D.chau"/>
      <sheetName val="Gia VL (QII-2006)"/>
      <sheetName val="TONG HOP VL-NC_x0000_TT"/>
      <sheetName val="ctdg"/>
      <sheetName val="ma-pt"/>
      <sheetName val="BHo"/>
      <sheetName val="Cover"/>
      <sheetName val="DAMNEN KHONG HC"/>
      <sheetName val="dochat"/>
      <sheetName val="DAM NEN HC"/>
      <sheetName val="Dinh"/>
      <sheetName val="Goc"/>
      <sheetName val="D"/>
      <sheetName val="T"/>
      <sheetName val="C"/>
      <sheetName val="km"/>
      <sheetName val="TM"/>
      <sheetName val="BK"/>
      <sheetName val="Sheet1"/>
      <sheetName val="pÿÿluc1"/>
      <sheetName val="KPVÿÿBD "/>
      <sheetName val="general_requirements"/>
      <sheetName val="CT_Thang_Mo"/>
      <sheetName val="CT__PL"/>
      <sheetName val="KPVÿÿBD_"/>
      <sheetName val="p?uluc1"/>
      <sheetName val="test"/>
      <sheetName val="DG-VL"/>
      <sheetName val="DG_CM"/>
      <sheetName val="VUNGDK"/>
      <sheetName val="CD CT"/>
      <sheetName val="BAOGIATHA_x000e_G"/>
      <sheetName val="LKVL-CK HT-GD1"/>
      <sheetName val="cdps"/>
      <sheetName val="ptvt_dg"/>
      <sheetName val="p_uluc1"/>
      <sheetName val="BAOGIATHA_x005f_x000e_G"/>
      <sheetName val="CHITIET VL-NC-TT1p"/>
      <sheetName val="Bang gia tong hop"/>
      <sheetName val="TNHC"/>
      <sheetName val="TONGKE3p_2"/>
      <sheetName val="DON_GIA2"/>
      <sheetName val="TONG_HOP_VL-NC2"/>
      <sheetName val="CHITIET_VL-NC-TT_-1p2"/>
      <sheetName val="TONG_HOP_VL-NC_TT2"/>
      <sheetName val="KPVC-BD_2"/>
      <sheetName val="CHITIET_VL-NC-TT-3p2"/>
      <sheetName val="CHITIET_VL-NC2"/>
      <sheetName val="THPDMoi__(2)2"/>
      <sheetName val="t-h_HA_THE2"/>
      <sheetName val="TH_VL,_NC,_DDHT_Thanhphuoc2"/>
      <sheetName val="dongia_(2)2"/>
      <sheetName val="TH_XL2"/>
      <sheetName val="vanchuyen_TC2"/>
      <sheetName val="TONG_HOP_VL_NC2"/>
      <sheetName val="CHITIET_VL_NC_TT__1p2"/>
      <sheetName val="TONG_HOP_VL_NC_TT2"/>
      <sheetName val="KPVC_BD_2"/>
      <sheetName val="CHITIET_VL_NC_TT_3p2"/>
      <sheetName val="CHITIET_VL_NC2"/>
      <sheetName val="THPDMoi___2_2"/>
      <sheetName val="t_h_HA_THE2"/>
      <sheetName val="TH_VL__NC__DDHT_Thanhphuoc2"/>
      <sheetName val="dongia__2_2"/>
      <sheetName val="TH_VL,_NC,_DDHÿÿThanÿÿhuoc2"/>
      <sheetName val="bang_tien_luong2"/>
      <sheetName val="12_th_2008"/>
      <sheetName val="Other_Note-2008"/>
      <sheetName val="truc_tiep"/>
      <sheetName val="TH_VL,_NC,_DDH��Than��huoc1"/>
      <sheetName val="T_Tinh"/>
      <sheetName val="MTO_REV_2(ARMOR)"/>
      <sheetName val="Thanh_toan"/>
      <sheetName val="CT_-THVLNC"/>
      <sheetName val="償却ｼ-ﾄ(2R直接)"/>
      <sheetName val="CANDOI"/>
      <sheetName val="Nhap VT oto"/>
      <sheetName val="Turnover10"/>
      <sheetName val="J51-J70-J76-EL"/>
      <sheetName val="達成729"/>
      <sheetName val="初期03"/>
      <sheetName val="GF_DATA"/>
      <sheetName val="OPERATING HEAD"/>
      <sheetName val="ocean voyage"/>
      <sheetName val="効率UP目論見"/>
      <sheetName val="SRP FH"/>
      <sheetName val="ｾｸﾞﾒﾝﾄ6-3-2.データ"/>
      <sheetName val="CT_Thang_Mo1"/>
      <sheetName val="CT__PL1"/>
      <sheetName val="MTO REV.0"/>
      <sheetName val="Chi phi van chuyen"/>
      <sheetName val="Tro giup"/>
      <sheetName val="Gia giao VL den HT"/>
      <sheetName val="Chenh lech vat tu"/>
      <sheetName val="Gia VL den HT"/>
      <sheetName val="_______"/>
      <sheetName val="出張者一覧（毎日確認のこと）"/>
      <sheetName val="C100-KICK"/>
      <sheetName val="T_x005f_x005f_x005f_x005f_x005f_x005f_x005f_x0008_PDMoi"/>
      <sheetName val="DONGI_x005f_x005f_x005f_x005f_x005f_x005f_x005f_x0001_"/>
      <sheetName val="vanchuyen T_x005f_x005f_x005f_x005f_x005f_x005f_x"/>
      <sheetName val="CHITIET VL_NC_x005f_x005f_x005f_x005f_x005f"/>
      <sheetName val="CHI_x005f_x005f_x005f_x005f_x005f_x005f_x005f_x0014_IET"/>
      <sheetName val="dongia _x005f_x005f_x005f_x005f_x005f_x005f_x001f"/>
      <sheetName val="TONG_x005f_x005f_x005f_x005f_x005f_x005f_x005f_x000b_E3"/>
      <sheetName val="T_x005f_x005f_x005f_x005f_x005f_x005f_x005f_x000e_HCHIN"/>
      <sheetName val="LKVL-CK_x005f_x005f_x005f_x005f_x005f_x005f_x000d"/>
      <sheetName val="LKVL-CK_x005f_x005f_x005f_x005f_x005f_x005f_x000a"/>
      <sheetName val="T_x005f_x005f_x005f_x005f_x005f_x005f_x005f_x005f_x005f"/>
      <sheetName val="DONGI_x005f_x005f_x005f_x005f_x005f_x005f_x005f_x005f_x"/>
      <sheetName val="CHI_x005f_x005f_x005f_x005f_x005f_x005f_x005f_x005f_x00"/>
      <sheetName val="dongia _x005f_x005f_x005f_x005f_x005f_x005f_x005f"/>
      <sheetName val="TONG_x005f_x005f_x005f_x005f_x005f_x005f_x005f_x005f_x0"/>
      <sheetName val="??-BLDG"/>
      <sheetName val="ISSUE一覧"/>
      <sheetName val="03-01"/>
      <sheetName val="ﾓﾃﾞﾙ別収益"/>
      <sheetName val="826"/>
      <sheetName val="PY指摘脇だし"/>
      <sheetName val="????HPI 7?CR??"/>
      <sheetName val="Form + chart BC 93KI 1QFC"/>
      <sheetName val="Bud-Manila"/>
      <sheetName val="VL,NC"/>
      <sheetName val="FX FWD KS"/>
      <sheetName val="A6,MAY"/>
      <sheetName val="LKVL-CK_x005f_x005f_x005f_x005f_x005f_x005f_x005f"/>
      <sheetName val="Chiet tinh dz22"/>
      <sheetName val="GMA_KAG"/>
      <sheetName val="tra-vat-lieu"/>
      <sheetName val="Budget"/>
      <sheetName val="Chiet tinh dz35"/>
      <sheetName val="Ｍss.４Ｒ要員"/>
      <sheetName val="BR"/>
      <sheetName val="TS Report-Production KYOSHIN"/>
      <sheetName val="BookSchema"/>
      <sheetName val="Chú ý"/>
      <sheetName val="Bảng Giá"/>
      <sheetName val="Nluc KTFA(Khong Có KPY)"/>
      <sheetName val="303+303"/>
      <sheetName val="Info"/>
      <sheetName val="NVVPT1"/>
      <sheetName val="kinh phí XD"/>
      <sheetName val="S_A5"/>
      <sheetName val="Trich_quy"/>
      <sheetName val="S_BS"/>
      <sheetName val="S_FA_"/>
      <sheetName val="S_RPT-bal"/>
      <sheetName val="S_RPT-tran"/>
      <sheetName val="C_RPT-trans"/>
      <sheetName val="C_RPT-bal"/>
      <sheetName val="Lai_lo_dau_tu"/>
      <sheetName val="DC_sai_soat_09"/>
      <sheetName val="S_WTB"/>
      <sheetName val="S_Note"/>
      <sheetName val="C_FA"/>
      <sheetName val="For_FS_presentation"/>
      <sheetName val="S_FS"/>
      <sheetName val="ĐC_Bo_sung"/>
      <sheetName val="C_A5"/>
      <sheetName val="C_FS"/>
      <sheetName val="S_RE"/>
      <sheetName val="FS_by_entity"/>
      <sheetName val="C_RE"/>
      <sheetName val="S_CIT"/>
      <sheetName val="C_WTB"/>
      <sheetName val="C_CIT"/>
      <sheetName val="C_Note"/>
      <sheetName val="Tax_loss"/>
      <sheetName val="C_Interco-bal"/>
      <sheetName val="C_Interco-trans"/>
      <sheetName val="C_Loan"/>
      <sheetName val="S_Loan"/>
      <sheetName val="C_Interco-Unrealised_profit"/>
      <sheetName val="C_Segment"/>
      <sheetName val="Tax_Loss_carried_forward"/>
      <sheetName val="C_EPS"/>
      <sheetName val="C_Associates"/>
      <sheetName val="C_Phu_Hoang_Anh"/>
      <sheetName val="C_An_Tien"/>
      <sheetName val="C_Me_Kong"/>
      <sheetName val="C_Translation_reserve-Bangkok"/>
      <sheetName val="C_Translation_reserve-Attopeu"/>
      <sheetName val="Gw_TR"/>
      <sheetName val="Gw_GM"/>
      <sheetName val="Gw_AT"/>
      <sheetName val="Gw_MT"/>
      <sheetName val="C_Commitments"/>
      <sheetName val="kinh_phí_XD"/>
      <sheetName val="XL4Poppy"/>
      <sheetName val="CHU NHIEM"/>
      <sheetName val="Bu_vat_lieu"/>
      <sheetName val="TH-XL"/>
      <sheetName val="Thuc thanh"/>
      <sheetName val="BTHDT"/>
      <sheetName val="[Tam.xls]lam_m/i"/>
      <sheetName val="List"/>
      <sheetName val="Droplist"/>
      <sheetName val="Key"/>
      <sheetName val="XL4Test5"/>
      <sheetName val="TH "/>
      <sheetName val="Don gia chi tiet"/>
      <sheetName val="Gia tri vat tu"/>
      <sheetName val="Luong NC"/>
      <sheetName val="NS BTN"/>
      <sheetName val="Tong hop vat tu"/>
      <sheetName val="Gia CM"/>
      <sheetName val="Dau Vao"/>
      <sheetName val="CVC"/>
      <sheetName val="GVL-HTXL"/>
      <sheetName val="PT VT"/>
      <sheetName val="DG BS"/>
      <sheetName val="Bu NLieu"/>
      <sheetName val="CL Vat lieu"/>
      <sheetName val="DT CT"/>
      <sheetName val="CP XD Duong"/>
      <sheetName val="Thop"/>
      <sheetName val="Bia ngan"/>
      <sheetName val="Bia du toan"/>
      <sheetName val="Config"/>
      <sheetName val="ESTI."/>
      <sheetName val="DI-ESTI"/>
      <sheetName val="Vattuxd"/>
      <sheetName val="VCV-BE-Tÿÿÿ"/>
      <sheetName val="BANG KL"/>
      <sheetName val="[Tam.xls][Tam.xls]lam_m/i"/>
      <sheetName val="H.A01 - Shares"/>
      <sheetName val="4.16-30"/>
      <sheetName val="Sheet10"/>
      <sheetName val="2.Them Gio"/>
      <sheetName val="6.1-15"/>
      <sheetName val="⼟Ŵ⼟Ĩ々㞔⼏￼⼞Ĩ々_x0008__x0000__x0008__x0000_က_x0000__x0000__x0000__x0000_"/>
      <sheetName val="Present"/>
      <sheetName val="工数ﾀﾞｳﾝ目標"/>
      <sheetName val="効率UPの効果"/>
      <sheetName val="실행"/>
      <sheetName val="RX7-EL"/>
      <sheetName val="J94A-WT"/>
      <sheetName val="data service"/>
      <sheetName val="IBASE"/>
      <sheetName val="RDP"/>
      <sheetName val="Ａｏ６システム図付表２－２ (2)"/>
      <sheetName val="Ａｏ６解説・構造図"/>
      <sheetName val="ﾌﾟﾛﾄ_P772分解5号機"/>
      <sheetName val="NEW-PANEL"/>
      <sheetName val="노임단가"/>
      <sheetName val="vanchuyen_T_x005f_x005f_x005f_x005f_x005f_x005f_x"/>
      <sheetName val="CHITIET_VL_NC_x005f_x005f_x005f_x005f_x005f"/>
      <sheetName val="dongia__x005f_x005f_x005f_x005f_x005f_x005f_x001f"/>
      <sheetName val="dongia__x005f_x005f_x005f_x005f_x005f_x005f_x005f"/>
      <sheetName val="T_x005f_x005f_x005f_x0008_PDMoi__(2)"/>
      <sheetName val="vanchuyen_T_x005f_x005f_x005f_x0003_"/>
      <sheetName val="CHITIET_VL_NC_x005f_x005f_x005f_x001f_TT__1"/>
      <sheetName val="CHI_x005f_x005f_x005f_x0014_IET_VL__x005f_x005f_x"/>
      <sheetName val="dongia__x005f_x005f_x005f_x001f_2_"/>
      <sheetName val="TONG_x005f_x005f_x005f_x000b_E3p_"/>
      <sheetName val="T_x005f_x0008_PDMoi__(2)"/>
      <sheetName val="vanchuyen_T_x005f_x0003_"/>
      <sheetName val="CHITIET_VL_NC_x005f_x001f_TT__1p"/>
      <sheetName val="CHI_x005f_x0014_IET_VL__x005f_x000e_C_TT_3p"/>
      <sheetName val="dongia__x005f_x001f_2_"/>
      <sheetName val="TONG_x005f_x000b_E3p_"/>
      <sheetName val="P.I"/>
      <sheetName val="BAODUONG"/>
      <sheetName val="____HPI 7_CR__"/>
      <sheetName val="⼟Ŵ⼟Ĩ々㞔⼏￼⼞Ĩ々_x005f_x0008__x005f_x0000__x0008"/>
      <sheetName val="[Tam.xls][Tam.xls][Tam.xls]lam_"/>
      <sheetName val="kinh ph? XD"/>
      <sheetName val="kinh ph_ XD"/>
      <sheetName val="Dthu"/>
      <sheetName val="TH VL, NC, DDHT Thanhphukc"/>
      <sheetName val="NC"/>
      <sheetName val="MTP1"/>
      <sheetName val="WTB"/>
      <sheetName val=""/>
      <sheetName val="_Tam.xls_lam_m_i"/>
      <sheetName val="_Tam.xls__Tam.xls__Tam.xls_lam_"/>
      <sheetName val="San pham"/>
      <sheetName val="Mat Master (TT)"/>
      <sheetName val="ck"/>
      <sheetName val="Mat Master (MT)"/>
      <sheetName val="Projection"/>
      <sheetName val="CRA-Detail"/>
      <sheetName val="손익계산서"/>
      <sheetName val="Tong Du Toan"/>
      <sheetName val="A5 "/>
      <sheetName val="O3"/>
      <sheetName val="REVISED QTY BOX 2"/>
      <sheetName val="Exp Code"/>
      <sheetName val="Expense"/>
      <sheetName val="RESIN 1"/>
      <sheetName val="PAC 2"/>
      <sheetName val="MOULD 3"/>
      <sheetName val="MICS 4"/>
      <sheetName val="OVER HEAD 5"/>
      <sheetName val="TRANS 6"/>
      <sheetName val="ADM 7"/>
      <sheetName val="OTHER 8"/>
      <sheetName val="VL"/>
      <sheetName val="ND"/>
      <sheetName val="CHITI_x0000__x0000_ VL-NC-TT-3p"/>
      <sheetName val="TONG HOP VL-NC?TT"/>
      <sheetName val="CHITI?? VL-NC-TT-3p"/>
      <sheetName val="bia"/>
      <sheetName val="ky (2)"/>
      <sheetName val="TH"/>
      <sheetName val="DT"/>
      <sheetName val="KLtuyen"/>
      <sheetName val="1m"/>
      <sheetName val="VTB"/>
      <sheetName val="PT"/>
      <sheetName val="ky"/>
      <sheetName val="XXXXXXXX"/>
      <sheetName val="00000000"/>
      <sheetName val="10000000"/>
      <sheetName val="20000000"/>
      <sheetName val="TONG HOP VL-NC_TT"/>
      <sheetName val="SUM PL"/>
      <sheetName val="Bang chiet tinh TBA"/>
      <sheetName val="DATA"/>
      <sheetName val="TN"/>
      <sheetName val="KH 2010 PA2"/>
      <sheetName val="PhaDoMong"/>
      <sheetName val="Piano Montaggio PO-02 bozza2"/>
      <sheetName val="12_th_20081"/>
      <sheetName val="Other_Note-20081"/>
      <sheetName val="H4_Movement_by_entity"/>
      <sheetName val="H5_-_TR"/>
      <sheetName val="Gia vat tu"/>
      <sheetName val="PhÇnCK"/>
      <sheetName val="Luong XDCB"/>
      <sheetName val="Gia VL,NC,M"/>
      <sheetName val="Danh sach cac can uu dai"/>
      <sheetName val="DTCT"/>
      <sheetName val="Lists"/>
      <sheetName val="VCV_x000d_BE-TONG"/>
      <sheetName val="VCV_x000a_BE-TONG"/>
      <sheetName val="M15BHYT"/>
      <sheetName val="VCV_BE-TONG"/>
      <sheetName val="BGTotal"/>
      <sheetName val="menu"/>
      <sheetName val="DTTC"/>
      <sheetName val="dg-VTu"/>
      <sheetName val="vanchu=n TC"/>
      <sheetName val="Ky tu cham cong"/>
      <sheetName val="CHITIET VL_NC_x005f_x001f_TT _1"/>
      <sheetName val="TONG_x005f_x005f_x005f_x000b_E3"/>
      <sheetName val="T_x005f_x005f_x005f_x000e_HCHIN"/>
      <sheetName val="T_x005f_x005f_x005f_x0008_PDMoi"/>
      <sheetName val="CHITIET VL_NC_x005f_x005f_x005f"/>
      <sheetName val="CHI_x005f_x005f_x005f_x0014_IET"/>
      <sheetName val="TONG_x005f_x005f_x005f_x005f_x0"/>
      <sheetName val="T_x005f_x005f_x005f_x005f_x005f"/>
      <sheetName val="DONGI_x005f_x005f_x005f_x005f_x"/>
      <sheetName val="CHI_x005f_x005f_x005f_x005f_x00"/>
      <sheetName val="CHI_x005f_x0014_IET VL__x"/>
      <sheetName val="LKVL-CK_x005f_x005f_x000d"/>
      <sheetName val="vanchuyen T_x005f_x005f_x"/>
      <sheetName val="dongia _x005f_x005f_x001f"/>
      <sheetName val="LKVL-CK_x005f_x005f_x000a"/>
      <sheetName val="LKVL-CK_x005f_x005f_x005f"/>
      <sheetName val="dongia _x005f_x005f_x005f"/>
      <sheetName val="Reference"/>
      <sheetName val="bang tong hop"/>
      <sheetName val="Q&amp;A"/>
      <sheetName val="CHITIET VL_NC_x001f_TT _1"/>
      <sheetName val="TONG_x005f_x000b_E3"/>
      <sheetName val="T_x005f_x000e_HCHIN"/>
      <sheetName val="T_x005f_x0008_PDMoi"/>
      <sheetName val="CHI_x005f_x0014_IET"/>
      <sheetName val="TONG_x005f_x005f_x0"/>
      <sheetName val="T_x005f_x005f_x005f"/>
      <sheetName val="DONGI_x005f_x005f_x"/>
      <sheetName val="CHI_x005f_x005f_x00"/>
      <sheetName val="CHI_x0014_IET VL__x"/>
      <sheetName val="CHITIET VL_NC_x005f"/>
      <sheetName val="LKVL-CK_x000d"/>
      <sheetName val="vanchuyen T_x"/>
      <sheetName val="dongia _x001f"/>
      <sheetName val="LKVL-CK_x000a"/>
      <sheetName val="LKVL-CK_x005f"/>
      <sheetName val="dongia _x005f"/>
      <sheetName val="Criteria S1-S2U"/>
      <sheetName val="_x0000__x0000_"/>
      <sheetName val="Dong goi - boc xep"/>
      <sheetName val="_x005f_x0000__x005f_x0000_"/>
      <sheetName val="Doi hinh quy hoach"/>
      <sheetName val="Vat tu"/>
      <sheetName val="BangPhanCongDiCa"/>
      <sheetName val="Thong tin loai tu"/>
      <sheetName val="Ma phong ban-Kenh"/>
      <sheetName val="Mức tham gia"/>
      <sheetName val="Ghichu"/>
      <sheetName val="Tieu chi-TBHV"/>
      <sheetName val="LIST_TRINH DO"/>
      <sheetName val="Huong dan"/>
      <sheetName val="DS KHACH HANG"/>
      <sheetName val="BANG GIA"/>
      <sheetName val="Sheet4 (6)"/>
      <sheetName val="Forecast by Item-Warehouse"/>
      <sheetName val="MTL$-INTER"/>
      <sheetName val="DS"/>
      <sheetName val="DSNV"/>
      <sheetName val="CẤP QUẢN LÝ"/>
      <sheetName val="TO TRUONG"/>
      <sheetName val="Mau 02"/>
      <sheetName val="KE HOACH"/>
      <sheetName val="DS MANG THAI + NUOI CON NHO"/>
      <sheetName val="TUYEN MOI"/>
      <sheetName val="DIEU CHUYEN - DE BAT"/>
      <sheetName val="NGHI VIEC"/>
      <sheetName val="BAO CAO LAO DONG"/>
      <sheetName val="LIST_DIEU CHUYEN"/>
      <sheetName val="Data-K.Xóa"/>
      <sheetName val="hortAbbrevDayName1_x0000_ShortAbbrevD"/>
      <sheetName val="DAMNEN_KHONG_HC"/>
      <sheetName val="DAM_NEN_HC"/>
      <sheetName val="general_requirements1"/>
      <sheetName val="KPVÿÿBD_1"/>
      <sheetName val="LKVL-CK_HT-GD11"/>
      <sheetName val="Criteria_S1-S2U"/>
      <sheetName val="Dong_goi_-_boc_xep"/>
      <sheetName val="Doi_hinh_quy_hoach"/>
      <sheetName val="Vat_tu"/>
      <sheetName val="Thong_tin_loai_tu"/>
      <sheetName val="Ma_phong_ban-Kenh"/>
      <sheetName val="Mức_tham_gia"/>
      <sheetName val="Tieu_chi-TBHV"/>
      <sheetName val="[Tam_xls]lam_m/i"/>
      <sheetName val="[Tam_xls][Tam_xls]lam_m/i"/>
      <sheetName val="TH_"/>
      <sheetName val="LIST_TRINH_DO"/>
      <sheetName val="[Tam_xls][Tam_xls][Tam_xls]lam_"/>
      <sheetName val="CHITIET_VL_NC_x005f_x001f_TT__1"/>
      <sheetName val="CHITIET_VL_NC_x005f_x005f_x005f"/>
      <sheetName val="CHI_x005f_x0014_IET_VL__x"/>
      <sheetName val="vanchuyen_T_x005f_x005f_x"/>
      <sheetName val="dongia__x005f_x005f_x001f"/>
      <sheetName val="dongia__x005f_x005f_x005f"/>
      <sheetName val="Huong_dan"/>
      <sheetName val="BAOGIATHAG"/>
      <sheetName val="Thuc_thanh"/>
      <sheetName val="Bang_gia_tong_hop"/>
      <sheetName val="DS_KHACH_HANG"/>
      <sheetName val="BANG_GIA"/>
      <sheetName val="Sheet4_(6)"/>
      <sheetName val="Forecast_by_Item-Warehouse"/>
      <sheetName val="CẤP_QUẢN_LÝ"/>
      <sheetName val="TO_TRUONG"/>
      <sheetName val="Mau_02"/>
      <sheetName val="KE_HOACH"/>
      <sheetName val="DS_MANG_THAI_+_NUOI_CON_NHO"/>
      <sheetName val="TUYEN_MOI"/>
      <sheetName val="DIEU_CHUYEN_-_DE_BAT"/>
      <sheetName val="NGHI_VIEC"/>
      <sheetName val="BAO_CAO_LAO_DONG"/>
      <sheetName val="LIST_DIEU_CHUYEN"/>
      <sheetName val="Data-K_Xóa"/>
      <sheetName val="CHITIET_VL_NCTT__1"/>
      <sheetName val="CHITIET_VL_NC_x005f"/>
      <sheetName val="CHIIET_VL__x"/>
      <sheetName val="vanchuyen_T_x"/>
      <sheetName val="dongia__x001f"/>
      <sheetName val="dongia__x005f"/>
      <sheetName val="GIAVLIEU"/>
      <sheetName val="[Tam.xls][Tam_xls]lam_m/i"/>
      <sheetName val="hortAbbrevDayName1ShortAbbrevD"/>
      <sheetName val="Mức độ"/>
      <sheetName val="GL tien"/>
      <sheetName val="LOGO"/>
      <sheetName val="Export Table"/>
      <sheetName val="DIALOGDUTOAN"/>
      <sheetName val="Program"/>
      <sheetName val="Phantich"/>
      <sheetName val="ProExtra"/>
      <sheetName val="Main"/>
      <sheetName val="TV142000_TK012000"/>
      <sheetName val="Module1"/>
      <sheetName val="Xuly Data"/>
      <sheetName val="[Tam.xls][Tam.xls]lam_"/>
      <sheetName val="_Tam.xls__Tam.xls_lam_m_i"/>
      <sheetName val="⼟Ŵ⼟Ĩ々㞔⼏￼⼞Ĩ々_x0008_"/>
      <sheetName val="CHITI"/>
      <sheetName val="INVHSTRY"/>
      <sheetName val="T_x0008_PDMoi__(2)"/>
      <sheetName val="vanchuyen_T_x0003_"/>
      <sheetName val="CHITIET_VL_NC_x001f_TT__1p"/>
      <sheetName val="CHI_x0014_IET_VL__x000e_C_TT_3p"/>
      <sheetName val="dongia__x001f_2_"/>
      <sheetName val="TONG_x000b_E3p_"/>
      <sheetName val="⼟Ŵ⼟Ĩ々㞔⼏￼⼞Ĩ々_x0008__x0000__x0008"/>
      <sheetName val="table"/>
      <sheetName val="TONGKE3p_4"/>
      <sheetName val="DON_GIA4"/>
      <sheetName val="TONG_HOP_VL-NC4"/>
      <sheetName val="CHITIET_VL-NC-TT_-1p4"/>
      <sheetName val="TONG_HOP_VL-NC_TT4"/>
      <sheetName val="KPVC-BD_4"/>
      <sheetName val="CHITIET_VL-NC-TT-3p4"/>
      <sheetName val="CHITIET_VL-NC4"/>
      <sheetName val="THPDMoi__(2)4"/>
      <sheetName val="t-h_HA_THE4"/>
      <sheetName val="TH_VL,_NC,_DDHT_Thanhphuoc4"/>
      <sheetName val="dongia_(2)4"/>
      <sheetName val="TH_XL4"/>
      <sheetName val="vanchuyen_TC4"/>
      <sheetName val="TONG_HOP_VL_NC4"/>
      <sheetName val="CHITIET_VL_NC_TT__1p4"/>
      <sheetName val="TONG_HOP_VL_NC_TT4"/>
      <sheetName val="KPVC_BD_4"/>
      <sheetName val="CHITIET_VL_NC_TT_3p4"/>
      <sheetName val="CHITIET_VL_NC4"/>
      <sheetName val="THPDMoi___2_4"/>
      <sheetName val="t_h_HA_THE4"/>
      <sheetName val="TH_VL__NC__DDHT_Thanhphuoc4"/>
      <sheetName val="dongia__2_4"/>
      <sheetName val="TH_VL,_NC,_DDHÿÿThanÿÿhuoc4"/>
      <sheetName val="bang_tien_luong4"/>
      <sheetName val="12_th_20082"/>
      <sheetName val="Other_Note-20082"/>
      <sheetName val="truc_tiep2"/>
      <sheetName val="TH_VL,_NC,_DDH��Than��huoc3"/>
      <sheetName val="T_Tinh2"/>
      <sheetName val="MTO_REV_2(ARMOR)2"/>
      <sheetName val="Thanh_toan2"/>
      <sheetName val="CT_-THVLNC2"/>
      <sheetName val="T_x005f_x0008_PDMoi__(2)2"/>
      <sheetName val="vanchuyen_T_x005f_x0003_2"/>
      <sheetName val="CHITIET_VL_NC_x005f_x001f_TT__1p2"/>
      <sheetName val="CHI_x005f_x0014_IET_VL__x005f_x000e_C_TT_32"/>
      <sheetName val="dongia__x005f_x001f_2_2"/>
      <sheetName val="TONG_x005f_x000b_E3p_2"/>
      <sheetName val="T_x005f_x005f_x005f_x0008_PDMoi__(2)2"/>
      <sheetName val="vanchuyen_T_x005f_x005f_x005f_x0003_2"/>
      <sheetName val="CHITIET_VL_NC_x005f_x005f_x005f_x001f_TT__3"/>
      <sheetName val="CHI_x005f_x005f_x005f_x0014_IET_VL__x005f_x005f_2"/>
      <sheetName val="dongia__x005f_x005f_x005f_x001f_2_2"/>
      <sheetName val="TONG_x005f_x005f_x005f_x000b_E3p_2"/>
      <sheetName val="Nhap_VT_oto1"/>
      <sheetName val="CT_Thang_Mo3"/>
      <sheetName val="OPERATING_HEAD1"/>
      <sheetName val="LKVL-CK_HT-GD12"/>
      <sheetName val="ocean_voyage1"/>
      <sheetName val="SRP_FH1"/>
      <sheetName val="ｾｸﾞﾒﾝﾄ6-3-2_データ1"/>
      <sheetName val="CT__PL3"/>
      <sheetName val="MTO_REV_01"/>
      <sheetName val="Chi_phi_van_chuyen1"/>
      <sheetName val="Tro_giup1"/>
      <sheetName val="Gia_giao_VL_den_HT1"/>
      <sheetName val="Chenh_lech_vat_tu1"/>
      <sheetName val="Gia_VL_den_HT1"/>
      <sheetName val="vanchuyen_T_x005f_x005f_x005f_x005f_x005f_x005f_2"/>
      <sheetName val="CHITIET_VL_NC_x005f_x005f_x005f_x005f_x0052"/>
      <sheetName val="dongia__x005f_x005f_x005f_x005f_x005f_x005f_x0012"/>
      <sheetName val="dongia__x005f_x005f_x005f_x005f_x005f_x005f_x0052"/>
      <sheetName val="????HPI_7?CR??1"/>
      <sheetName val="Form_+_chart_BC_93KI_1QFC1"/>
      <sheetName val="FX_FWD_KS1"/>
      <sheetName val="Chiet_tinh_dz221"/>
      <sheetName val="Chiet_tinh_dz351"/>
      <sheetName val="Ｍss_４Ｒ要員1"/>
      <sheetName val="TS_Report-Production_KYOSHIN1"/>
      <sheetName val="Chú_ý1"/>
      <sheetName val="Bảng_Giá1"/>
      <sheetName val="⼟Ŵ⼟Ĩ々㞔⼏￼⼞Ĩ々က"/>
      <sheetName val="ESTI_1"/>
      <sheetName val="data_service1"/>
      <sheetName val="Ａｏ６システム図付表２－２_(2)1"/>
      <sheetName val="P_I1"/>
      <sheetName val="____HPI_7_CR__1"/>
      <sheetName val="Nluc_KTFA(Khong_Có_KPY)1"/>
      <sheetName val="[Tam_xls]lam_m/i1"/>
      <sheetName val="[Tam_xls][Tam_xls]lam_m/i1"/>
      <sheetName val="[Tam_xls][Tam_xls][Tam_xls]lam1"/>
      <sheetName val="TONGKE3p_3"/>
      <sheetName val="DON_GIA3"/>
      <sheetName val="TONG_HOP_VL-NC3"/>
      <sheetName val="CHITIET_VL-NC-TT_-1p3"/>
      <sheetName val="TONG_HOP_VL-NC_TT3"/>
      <sheetName val="KPVC-BD_3"/>
      <sheetName val="CHITIET_VL-NC-TT-3p3"/>
      <sheetName val="CHITIET_VL-NC3"/>
      <sheetName val="THPDMoi__(2)3"/>
      <sheetName val="t-h_HA_THE3"/>
      <sheetName val="TH_VL,_NC,_DDHT_Thanhphuoc3"/>
      <sheetName val="dongia_(2)3"/>
      <sheetName val="TH_XL3"/>
      <sheetName val="vanchuyen_TC3"/>
      <sheetName val="TONG_HOP_VL_NC3"/>
      <sheetName val="CHITIET_VL_NC_TT__1p3"/>
      <sheetName val="TONG_HOP_VL_NC_TT3"/>
      <sheetName val="KPVC_BD_3"/>
      <sheetName val="CHITIET_VL_NC_TT_3p3"/>
      <sheetName val="CHITIET_VL_NC3"/>
      <sheetName val="THPDMoi___2_3"/>
      <sheetName val="t_h_HA_THE3"/>
      <sheetName val="TH_VL__NC__DDHT_Thanhphuoc3"/>
      <sheetName val="dongia__2_3"/>
      <sheetName val="TH_VL,_NC,_DDHÿÿThanÿÿhuoc3"/>
      <sheetName val="bang_tien_luong3"/>
      <sheetName val="truc_tiep1"/>
      <sheetName val="TH_VL,_NC,_DDH��Than��huoc2"/>
      <sheetName val="T_Tinh1"/>
      <sheetName val="MTO_REV_2(ARMOR)1"/>
      <sheetName val="Thanh_toan1"/>
      <sheetName val="CT_-THVLNC1"/>
      <sheetName val="T_x005f_x0008_PDMoi__(2)1"/>
      <sheetName val="vanchuyen_T_x005f_x0003_1"/>
      <sheetName val="CHITIET_VL_NC_x005f_x001f_TT__1p1"/>
      <sheetName val="CHI_x005f_x0014_IET_VL__x005f_x000e_C_TT_31"/>
      <sheetName val="dongia__x005f_x001f_2_1"/>
      <sheetName val="TONG_x005f_x000b_E3p_1"/>
      <sheetName val="T_x005f_x005f_x005f_x0008_PDMoi__(2)1"/>
      <sheetName val="vanchuyen_T_x005f_x005f_x005f_x0003_1"/>
      <sheetName val="CHITIET_VL_NC_x005f_x005f_x005f_x001f_TT__2"/>
      <sheetName val="CHI_x005f_x005f_x005f_x0014_IET_VL__x005f_x005f_1"/>
      <sheetName val="dongia__x005f_x005f_x005f_x001f_2_1"/>
      <sheetName val="TONG_x005f_x005f_x005f_x000b_E3p_1"/>
      <sheetName val="Nhap_VT_oto"/>
      <sheetName val="CT_Thang_Mo2"/>
      <sheetName val="OPERATING_HEAD"/>
      <sheetName val="ocean_voyage"/>
      <sheetName val="SRP_FH"/>
      <sheetName val="ｾｸﾞﾒﾝﾄ6-3-2_データ"/>
      <sheetName val="CT__PL2"/>
      <sheetName val="MTO_REV_0"/>
      <sheetName val="Chi_phi_van_chuyen"/>
      <sheetName val="Tro_giup"/>
      <sheetName val="Gia_giao_VL_den_HT"/>
      <sheetName val="Chenh_lech_vat_tu"/>
      <sheetName val="Gia_VL_den_HT"/>
      <sheetName val="vanchuyen_T_x005f_x005f_x005f_x005f_x005f_x005f_1"/>
      <sheetName val="CHITIET_VL_NC_x005f_x005f_x005f_x005f_x0051"/>
      <sheetName val="dongia__x005f_x005f_x005f_x005f_x005f_x005f_x0011"/>
      <sheetName val="dongia__x005f_x005f_x005f_x005f_x005f_x005f_x0051"/>
      <sheetName val="????HPI_7?CR??"/>
      <sheetName val="Form_+_chart_BC_93KI_1QFC"/>
      <sheetName val="FX_FWD_KS"/>
      <sheetName val="Chiet_tinh_dz22"/>
      <sheetName val="Chiet_tinh_dz35"/>
      <sheetName val="Ｍss_４Ｒ要員"/>
      <sheetName val="TS_Report-Production_KYOSHIN"/>
      <sheetName val="Chú_ý"/>
      <sheetName val="Bảng_Giá"/>
      <sheetName val="ESTI_"/>
      <sheetName val="data_service"/>
      <sheetName val="Ａｏ６システム図付表２－２_(2)"/>
      <sheetName val="P_I"/>
      <sheetName val="____HPI_7_CR__"/>
      <sheetName val="Nluc_KTFA(Khong_Có_KPY)"/>
      <sheetName val="1-40-2振經-5-n=2"/>
      <sheetName val="ALT國外材資料庫"/>
      <sheetName val="氣孔徑(0414)"/>
      <sheetName val="標準治具(不鏽鋼片) (2)"/>
      <sheetName val="TONGKE3p_5"/>
      <sheetName val="DON_GIA5"/>
      <sheetName val="TONG_HOP_VL-NC5"/>
      <sheetName val="CHITIET_VL-NC-TT_-1p5"/>
      <sheetName val="TONG_HOP_VL-NC_TT5"/>
      <sheetName val="KPVC-BD_5"/>
      <sheetName val="CHITIET_VL-NC-TT-3p5"/>
      <sheetName val="CHITIET_VL-NC5"/>
      <sheetName val="THPDMoi__(2)5"/>
      <sheetName val="t-h_HA_THE5"/>
      <sheetName val="TH_VL,_NC,_DDHT_Thanhphuoc5"/>
      <sheetName val="dongia_(2)5"/>
      <sheetName val="TH_XL5"/>
      <sheetName val="vanchuyen_TC5"/>
      <sheetName val="TONG_HOP_VL_NC5"/>
      <sheetName val="CHITIET_VL_NC_TT__1p5"/>
      <sheetName val="TONG_HOP_VL_NC_TT5"/>
      <sheetName val="KPVC_BD_5"/>
      <sheetName val="CHITIET_VL_NC_TT_3p5"/>
      <sheetName val="CHITIET_VL_NC5"/>
      <sheetName val="THPDMoi___2_5"/>
      <sheetName val="t_h_HA_THE5"/>
      <sheetName val="TH_VL__NC__DDHT_Thanhphuoc5"/>
      <sheetName val="dongia__2_5"/>
      <sheetName val="TH_VL,_NC,_DDHÿÿThanÿÿhuoc5"/>
      <sheetName val="bang_tien_luong5"/>
      <sheetName val="12_th_20083"/>
      <sheetName val="Other_Note-20083"/>
      <sheetName val="truc_tiep3"/>
      <sheetName val="TH_VL,_NC,_DDH��Than��huoc4"/>
      <sheetName val="T_Tinh3"/>
      <sheetName val="MTO_REV_2(ARMOR)3"/>
      <sheetName val="CT_-THVLNC3"/>
      <sheetName val="Thanh_toan3"/>
      <sheetName val="T_x005f_x0008_PDMoi__(2)3"/>
      <sheetName val="vanchuyen_T_x005f_x0003_3"/>
      <sheetName val="CHITIET_VL_NC_x005f_x001f_TT__1p3"/>
      <sheetName val="CHI_x005f_x0014_IET_VL__x005f_x000e_C_TT_33"/>
      <sheetName val="dongia__x005f_x001f_2_3"/>
      <sheetName val="TONG_x005f_x000b_E3p_3"/>
      <sheetName val="T_x005f_x005f_x005f_x0008_PDMoi__(2)3"/>
      <sheetName val="vanchuyen_T_x005f_x005f_x005f_x0003_3"/>
      <sheetName val="CHITIET_VL_NC_x005f_x005f_x005f_x001f_TT__4"/>
      <sheetName val="CHI_x005f_x005f_x005f_x0014_IET_VL__x005f_x005f_3"/>
      <sheetName val="dongia__x005f_x005f_x005f_x001f_2_3"/>
      <sheetName val="TONG_x005f_x005f_x005f_x000b_E3p_3"/>
      <sheetName val="CT_Thang_Mo4"/>
      <sheetName val="Nhap_VT_oto2"/>
      <sheetName val="Chi_phi_van_chuyen2"/>
      <sheetName val="Tro_giup2"/>
      <sheetName val="Gia_giao_VL_den_HT2"/>
      <sheetName val="Chenh_lech_vat_tu2"/>
      <sheetName val="Gia_VL_den_HT2"/>
      <sheetName val="LKVL-CK_HT-GD13"/>
      <sheetName val="ocean_voyage2"/>
      <sheetName val="OPERATING_HEAD2"/>
      <sheetName val="SRP_FH2"/>
      <sheetName val="ｾｸﾞﾒﾝﾄ6-3-2_データ2"/>
      <sheetName val="MTO_REV_02"/>
      <sheetName val="CT__PL4"/>
      <sheetName val="vanchuyen_T_x005f_x005f_x005f_x005f_x005f_x005f_3"/>
      <sheetName val="CHITIET_VL_NC_x005f_x005f_x005f_x005f_x0053"/>
      <sheetName val="dongia__x005f_x005f_x005f_x005f_x005f_x005f_x0013"/>
      <sheetName val="dongia__x005f_x005f_x005f_x005f_x005f_x005f_x0053"/>
      <sheetName val="Ｍss_４Ｒ要員2"/>
      <sheetName val="Form_+_chart_BC_93KI_1QFC2"/>
      <sheetName val="FX_FWD_KS2"/>
      <sheetName val="Chiet_tinh_dz222"/>
      <sheetName val="Chiet_tinh_dz352"/>
      <sheetName val="????HPI_7?CR??2"/>
      <sheetName val="Chú_ý2"/>
      <sheetName val="TS_Report-Production_KYOSHIN2"/>
      <sheetName val="Bảng_Giá2"/>
      <sheetName val="ESTI_2"/>
      <sheetName val="data_service2"/>
      <sheetName val="Ａｏ６システム図付表２－２_(2)2"/>
      <sheetName val="Nluc_KTFA(Khong_Có_KPY)2"/>
      <sheetName val="P_I2"/>
      <sheetName val="____HPI_7_CR__2"/>
      <sheetName val="[Tam_xls]lam_m/i2"/>
      <sheetName val="[Tam_xls][Tam_xls]lam_m/i2"/>
      <sheetName val="[Tam_xls][Tam_xls][Tam_xls]lam2"/>
      <sheetName val="TONGKE3p_6"/>
      <sheetName val="DON_GIA6"/>
      <sheetName val="TONG_HOP_VL-NC6"/>
      <sheetName val="CHITIET_VL-NC-TT_-1p6"/>
      <sheetName val="TONG_HOP_VL-NC_TT6"/>
      <sheetName val="KPVC-BD_6"/>
      <sheetName val="CHITIET_VL-NC-TT-3p6"/>
      <sheetName val="CHITIET_VL-NC6"/>
      <sheetName val="THPDMoi__(2)6"/>
      <sheetName val="t-h_HA_THE6"/>
      <sheetName val="TH_VL,_NC,_DDHT_Thanhphuoc6"/>
      <sheetName val="dongia_(2)6"/>
      <sheetName val="TH_XL6"/>
      <sheetName val="vanchuyen_TC6"/>
      <sheetName val="TONG_HOP_VL_NC6"/>
      <sheetName val="CHITIET_VL_NC_TT__1p6"/>
      <sheetName val="TONG_HOP_VL_NC_TT6"/>
      <sheetName val="KPVC_BD_6"/>
      <sheetName val="CHITIET_VL_NC_TT_3p6"/>
      <sheetName val="CHITIET_VL_NC6"/>
      <sheetName val="THPDMoi___2_6"/>
      <sheetName val="t_h_HA_THE6"/>
      <sheetName val="TH_VL__NC__DDHT_Thanhphuoc6"/>
      <sheetName val="dongia__2_6"/>
      <sheetName val="TH_VL,_NC,_DDHÿÿThanÿÿhuoc6"/>
      <sheetName val="bang_tien_luong6"/>
      <sheetName val="12_th_20084"/>
      <sheetName val="Other_Note-20084"/>
      <sheetName val="truc_tiep4"/>
      <sheetName val="TH_VL,_NC,_DDH��Than��huoc5"/>
      <sheetName val="T_Tinh4"/>
      <sheetName val="MTO_REV_2(ARMOR)4"/>
      <sheetName val="CT_-THVLNC4"/>
      <sheetName val="Thanh_toan4"/>
      <sheetName val="T_x005f_x0008_PDMoi__(2)4"/>
      <sheetName val="vanchuyen_T_x005f_x0003_4"/>
      <sheetName val="CHITIET_VL_NC_x005f_x001f_TT__1p4"/>
      <sheetName val="CHI_x005f_x0014_IET_VL__x005f_x000e_C_TT_34"/>
      <sheetName val="dongia__x005f_x001f_2_4"/>
      <sheetName val="TONG_x005f_x000b_E3p_4"/>
      <sheetName val="T_x005f_x005f_x005f_x0008_PDMoi__(2)4"/>
      <sheetName val="vanchuyen_T_x005f_x005f_x005f_x0003_4"/>
      <sheetName val="CHITIET_VL_NC_x005f_x005f_x005f_x001f_TT__5"/>
      <sheetName val="CHI_x005f_x005f_x005f_x0014_IET_VL__x005f_x005f_4"/>
      <sheetName val="dongia__x005f_x005f_x005f_x001f_2_4"/>
      <sheetName val="TONG_x005f_x005f_x005f_x000b_E3p_4"/>
      <sheetName val="CT_Thang_Mo5"/>
      <sheetName val="Nhap_VT_oto3"/>
      <sheetName val="Chi_phi_van_chuyen3"/>
      <sheetName val="Tro_giup3"/>
      <sheetName val="Gia_giao_VL_den_HT3"/>
      <sheetName val="Chenh_lech_vat_tu3"/>
      <sheetName val="Gia_VL_den_HT3"/>
      <sheetName val="LKVL-CK_HT-GD14"/>
      <sheetName val="ocean_voyage3"/>
      <sheetName val="OPERATING_HEAD3"/>
      <sheetName val="SRP_FH3"/>
      <sheetName val="ｾｸﾞﾒﾝﾄ6-3-2_データ3"/>
      <sheetName val="MTO_REV_03"/>
      <sheetName val="CT__PL5"/>
      <sheetName val="vanchuyen_T_x005f_x005f_x005f_x005f_x005f_x005f_4"/>
      <sheetName val="CHITIET_VL_NC_x005f_x005f_x005f_x005f_x0054"/>
      <sheetName val="dongia__x005f_x005f_x005f_x005f_x005f_x005f_x0014"/>
      <sheetName val="dongia__x005f_x005f_x005f_x005f_x005f_x005f_x0054"/>
      <sheetName val="Ｍss_４Ｒ要員3"/>
      <sheetName val="Form_+_chart_BC_93KI_1QFC3"/>
      <sheetName val="FX_FWD_KS3"/>
      <sheetName val="Chiet_tinh_dz223"/>
      <sheetName val="Chiet_tinh_dz353"/>
      <sheetName val="????HPI_7?CR??3"/>
      <sheetName val="Chú_ý3"/>
      <sheetName val="TS_Report-Production_KYOSHIN3"/>
      <sheetName val="Bảng_Giá3"/>
      <sheetName val="ESTI_3"/>
      <sheetName val="data_service3"/>
      <sheetName val="Ａｏ６システム図付表２－２_(2)3"/>
      <sheetName val="Nluc_KTFA(Khong_Có_KPY)3"/>
      <sheetName val="P_I3"/>
      <sheetName val="____HPI_7_CR__3"/>
      <sheetName val="[Tam_xls]lam_m/i3"/>
      <sheetName val="[Tam_xls][Tam_xls]lam_m/i3"/>
      <sheetName val="general_requirements2"/>
      <sheetName val="KPVÿÿBD_2"/>
      <sheetName val="DAMNEN_KHONG_HC1"/>
      <sheetName val="DAM_NEN_HC1"/>
      <sheetName val="[Tam_xls][Tam_xls][Tam_xls]lam3"/>
      <sheetName val="Parameter"/>
      <sheetName val="TONG_x000b_E3"/>
      <sheetName val="T_x000e_HCHIN"/>
      <sheetName val="T_x0008_PDMoi"/>
      <sheetName val="CHI_x0014_IET"/>
      <sheetName val="hortAbbrevDayName1"/>
      <sheetName val="CHITIET_VL_NC_x001f_TT__1"/>
      <sheetName val="CHI_x0014_IET_VL__x"/>
      <sheetName val="TONG_x0"/>
      <sheetName val="T_x005f"/>
      <sheetName val="DONGI_x"/>
      <sheetName val="CHI_x00"/>
      <sheetName val="F1"/>
      <sheetName val="Bổ Sung"/>
      <sheetName val="Giá A"/>
      <sheetName val="Giá BCD"/>
      <sheetName val="Giá BCD (lẻ)"/>
      <sheetName val="Alpha"/>
      <sheetName val="SBPS"/>
      <sheetName val="VNM"/>
      <sheetName val="Lẻ-Sang"/>
      <sheetName val="KyThuat"/>
      <sheetName val="TH xử lý"/>
      <sheetName val="TKCN"/>
      <sheetName val="TH số bán T3"/>
      <sheetName val="TH số bán T4"/>
      <sheetName val="Nang bac luong"/>
      <sheetName val="TT NM NMG"/>
      <sheetName val="0.Xuất Gạch"/>
      <sheetName val="1.San Xuat Gach"/>
      <sheetName val="1.SXTT_Nuoc"/>
      <sheetName val="2.Tieu Thu"/>
      <sheetName val="NHAP"/>
      <sheetName val="3.Luong truc tiep"/>
      <sheetName val="4.Luong Thi Truong"/>
      <sheetName val="5.1 Luong SX Nuoc &amp; BV"/>
      <sheetName val="5.3 Tien thuong"/>
      <sheetName val="5.2 Làm Thêm"/>
      <sheetName val="6.Tinh Thue"/>
      <sheetName val="7.Thanh Toan"/>
      <sheetName val="8.CK"/>
      <sheetName val="9.TM"/>
      <sheetName val="10.Tong Hop"/>
      <sheetName val="11.Tru Ung"/>
      <sheetName val="12.Thong ke"/>
      <sheetName val="phieu"/>
      <sheetName val="Truy thu BHXH"/>
      <sheetName val="tong hop CHI PHI BCH50%"/>
      <sheetName val="TOÎF HOP VL-NC TT"/>
      <sheetName val="TH VL, ÎB, DDHT Thanhphuoc"/>
      <sheetName val="DOÎFIA"/>
      <sheetName val="ptvt"/>
      <sheetName val="CHITI__ VL-NC-TT-3p"/>
      <sheetName val="D_chau"/>
      <sheetName val="Gia_VL_(QII-2006)"/>
      <sheetName val="TONG_HOP_VL-NCTT"/>
      <sheetName val="ky_(2)"/>
      <sheetName val="Tong hop kinh phi"/>
      <sheetName val="Tongke"/>
      <sheetName val="VT-NC"/>
      <sheetName val="0000000"/>
      <sheetName val="May tinh xach tay"/>
      <sheetName val="Man hinh LCD-CRT"/>
      <sheetName val="CPU DELL"/>
      <sheetName val="CPU HP-Compaq"/>
      <sheetName val="CPU Samsung"/>
      <sheetName val="May in-PRINTER"/>
      <sheetName val="Linh kien may tinh"/>
      <sheetName val="Gvl_QN"/>
      <sheetName val="Gvlks_QN"/>
      <sheetName val="DG_QUANG NINH"/>
      <sheetName val="Hướng dẫn"/>
      <sheetName val="Ví dụ hàm Vlookup"/>
      <sheetName val="Hu?ng d?n"/>
      <sheetName val="Ví d? hàm Vlookup"/>
      <sheetName val="Hý?ng d?n"/>
      <sheetName val="DGchitiet "/>
      <sheetName val="LEGEND"/>
      <sheetName val="Hu_ng d_n"/>
      <sheetName val="Ví d_ hàm Vlookup"/>
      <sheetName val="Hý_ng d_n"/>
      <sheetName val="t-( HA THE"/>
      <sheetName val="TMDT"/>
      <sheetName val="HSĐC"/>
      <sheetName val="KSTK"/>
      <sheetName val="He so"/>
      <sheetName val="DD"/>
      <sheetName val="Kcau-cs"/>
      <sheetName val="Kcau"/>
      <sheetName val="DG_NinhBinh"/>
      <sheetName val="GVL_NB"/>
      <sheetName val="DG_x0006__x0000__x0000_DONGIA_x0007__x0000__x0000_chitimc_x0004__x0000__x0000_dtxl_x0006__x0000__x0000_"/>
      <sheetName val="DG_x0006_??DONGIA_x0007_??chitimc_x0004_??dtxl_x0006_??"/>
      <sheetName val="DG-Don vi"/>
      <sheetName val="AV Ha the"/>
      <sheetName val="01VT(R)"/>
      <sheetName val="KH-Q1,Q2,01_x0000__x0000__x0000__x0000__x0000__x0000__x0000__x0000__x0000_ _x0000_筄Ơ_x0000__x0004__x0000__x0000__x0000__x0000__x0000_"/>
      <sheetName val="DG_x0006_"/>
      <sheetName val="Du toan"/>
      <sheetName val="KH-Q1,Q2,01????????? ?筄Ơ?_x0004_?????"/>
      <sheetName val="TinhGiaNC"/>
      <sheetName val="Thiet Bi"/>
      <sheetName val="DMCP"/>
      <sheetName val="DG_x0006___DONGIA_x0007___chitimc_x0004___dtxl_x0006___"/>
      <sheetName val="KH-Q1,Q2,01_________ _筄Ơ__x0004______"/>
      <sheetName val="KH-Q1,Q2,01_x0000__x0000__x0000__x0000__x0000__x0000__x0000__x0000__x0000__x0009__x0000_筄Ơ_x0000__x0004__x0000__x0000__x0000__x0000__x0000_"/>
      <sheetName val="KH-Q1,Q2,01?????????_x0009_?筄Ơ?_x0004_?????"/>
      <sheetName val="KH-Q1,Q2,01__________x0009__筄Ơ__x0004______"/>
      <sheetName val="Info."/>
      <sheetName val="H4_Movement_by_entity1"/>
      <sheetName val="H5_-_TR1"/>
      <sheetName val="S_A51"/>
      <sheetName val="Trich_quy1"/>
      <sheetName val="S_BS1"/>
      <sheetName val="S_FA_1"/>
      <sheetName val="S_RPT-bal1"/>
      <sheetName val="S_RPT-tran1"/>
      <sheetName val="C_RPT-trans1"/>
      <sheetName val="C_RPT-bal1"/>
      <sheetName val="Lai_lo_dau_tu1"/>
      <sheetName val="DC_sai_soat_091"/>
      <sheetName val="S_WTB1"/>
      <sheetName val="S_Note1"/>
      <sheetName val="C_FA1"/>
      <sheetName val="For_FS_presentation1"/>
      <sheetName val="S_FS1"/>
      <sheetName val="ĐC_Bo_sung1"/>
      <sheetName val="C_A51"/>
      <sheetName val="C_FS1"/>
      <sheetName val="S_RE1"/>
      <sheetName val="FS_by_entity1"/>
      <sheetName val="C_RE1"/>
      <sheetName val="S_CIT1"/>
      <sheetName val="C_WTB1"/>
      <sheetName val="C_CIT1"/>
      <sheetName val="C_Note1"/>
      <sheetName val="Tax_loss1"/>
      <sheetName val="C_Interco-bal1"/>
      <sheetName val="C_Interco-trans1"/>
      <sheetName val="C_Loan1"/>
      <sheetName val="S_Loan1"/>
      <sheetName val="C_Interco-Unrealised_profit1"/>
      <sheetName val="C_Segment1"/>
      <sheetName val="Tax_Loss_carried_forward1"/>
      <sheetName val="C_EPS1"/>
      <sheetName val="C_Associates1"/>
      <sheetName val="C_Phu_Hoang_Anh1"/>
      <sheetName val="C_An_Tien1"/>
      <sheetName val="C_Me_Kong1"/>
      <sheetName val="C_Translation_reserve-Bangkok1"/>
      <sheetName val="C_Translation_reserve-Attopeu1"/>
      <sheetName val="Gw_TR1"/>
      <sheetName val="Gw_GM1"/>
      <sheetName val="Gw_AT1"/>
      <sheetName val="Gw_MT1"/>
      <sheetName val="C_Commitments1"/>
      <sheetName val="단면_(2)"/>
      <sheetName val="Don_gia_chi_tiet"/>
      <sheetName val="Gia_tri_vat_tu"/>
      <sheetName val="Luong_NC"/>
      <sheetName val="NS_BTN"/>
      <sheetName val="Tong_hop_vat_tu"/>
      <sheetName val="Gia_CM"/>
      <sheetName val="Dau_Vao"/>
      <sheetName val="PT_VT"/>
      <sheetName val="DG_BS"/>
      <sheetName val="Bu_NLieu"/>
      <sheetName val="CL_Vat_lieu"/>
      <sheetName val="DT_CT"/>
      <sheetName val="CP_XD_Duong"/>
      <sheetName val="Bia_ngan"/>
      <sheetName val="Bia_du_toan"/>
      <sheetName val="kinh_phí_XD1"/>
      <sheetName val="BANG_KL"/>
      <sheetName val="CD_CT"/>
      <sheetName val="CHITIET_VL-NC-TT1p"/>
      <sheetName val="4_16-30"/>
      <sheetName val="2_Them_Gio"/>
      <sheetName val="6_1-15"/>
      <sheetName val="CHU_NHIEM"/>
      <sheetName val="Info_"/>
      <sheetName val="kinh_ph?_XD"/>
      <sheetName val="kinh_ph__XD"/>
      <sheetName val="H_A01_-_Shares"/>
      <sheetName val="Tong_Du_Toan"/>
      <sheetName val="A5_"/>
      <sheetName val="Exp_Code"/>
      <sheetName val="REVISED_QTY_BOX_2"/>
      <sheetName val="RESIN_1"/>
      <sheetName val="PAC_2"/>
      <sheetName val="MOULD_3"/>
      <sheetName val="MICS_4"/>
      <sheetName val="OVER_HEAD_5"/>
      <sheetName val="TRANS_6"/>
      <sheetName val="ADM_7"/>
      <sheetName val="OTHER_8"/>
      <sheetName val="Gia_vat_tu"/>
      <sheetName val="TH_VL,_NC,_DDHT_Thanhphukc"/>
      <sheetName val="CHITI_VL-NC-TT-3p"/>
      <sheetName val="TONG_HOP_VL-NC?TT"/>
      <sheetName val="CHITI??_VL-NC-TT-3p"/>
      <sheetName val="SUM_PL"/>
      <sheetName val="Bang_chiet_tinh_TBA"/>
      <sheetName val="KH_2010_PA2"/>
      <sheetName val="Piano_Montaggio_PO-02_bozza2"/>
      <sheetName val="_Tam_xls_lam_m_i"/>
      <sheetName val="_Tam_xls__Tam_xls__Tam_xls_lam_"/>
      <sheetName val="San_pham"/>
      <sheetName val="Mat_Master_(TT)"/>
      <sheetName val="Mat_Master_(MT)"/>
      <sheetName val="vanchu=n_TC"/>
      <sheetName val="Danh_sach_cac_can_uu_dai"/>
      <sheetName val="Luong_XDCB"/>
      <sheetName val="Gia_VL,NC,M"/>
      <sheetName val="D_chau1"/>
      <sheetName val="Gia_VL_(QII-2006)1"/>
      <sheetName val="H4_Movement_by_entity2"/>
      <sheetName val="H5_-_TR2"/>
      <sheetName val="S_A52"/>
      <sheetName val="Trich_quy2"/>
      <sheetName val="S_BS2"/>
      <sheetName val="S_FA_2"/>
      <sheetName val="S_RPT-bal2"/>
      <sheetName val="S_RPT-tran2"/>
      <sheetName val="C_RPT-trans2"/>
      <sheetName val="C_RPT-bal2"/>
      <sheetName val="Lai_lo_dau_tu2"/>
      <sheetName val="DC_sai_soat_092"/>
      <sheetName val="S_WTB2"/>
      <sheetName val="S_Note2"/>
      <sheetName val="C_FA2"/>
      <sheetName val="For_FS_presentation2"/>
      <sheetName val="S_FS2"/>
      <sheetName val="ĐC_Bo_sung2"/>
      <sheetName val="C_A52"/>
      <sheetName val="C_FS2"/>
      <sheetName val="S_RE2"/>
      <sheetName val="FS_by_entity2"/>
      <sheetName val="C_RE2"/>
      <sheetName val="S_CIT2"/>
      <sheetName val="C_WTB2"/>
      <sheetName val="C_CIT2"/>
      <sheetName val="C_Note2"/>
      <sheetName val="Tax_loss2"/>
      <sheetName val="C_Interco-bal2"/>
      <sheetName val="C_Interco-trans2"/>
      <sheetName val="C_Loan2"/>
      <sheetName val="S_Loan2"/>
      <sheetName val="C_Interco-Unrealised_profit2"/>
      <sheetName val="C_Segment2"/>
      <sheetName val="Tax_Loss_carried_forward2"/>
      <sheetName val="C_EPS2"/>
      <sheetName val="C_Associates2"/>
      <sheetName val="C_Phu_Hoang_Anh2"/>
      <sheetName val="C_An_Tien2"/>
      <sheetName val="C_Me_Kong2"/>
      <sheetName val="C_Translation_reserve-Bangkok2"/>
      <sheetName val="C_Translation_reserve-Attopeu2"/>
      <sheetName val="Gw_TR2"/>
      <sheetName val="Gw_GM2"/>
      <sheetName val="Gw_AT2"/>
      <sheetName val="Gw_MT2"/>
      <sheetName val="C_Commitments2"/>
      <sheetName val="단면_(2)1"/>
      <sheetName val="TH_1"/>
      <sheetName val="Don_gia_chi_tiet1"/>
      <sheetName val="Gia_tri_vat_tu1"/>
      <sheetName val="Luong_NC1"/>
      <sheetName val="NS_BTN1"/>
      <sheetName val="Tong_hop_vat_tu1"/>
      <sheetName val="Gia_CM1"/>
      <sheetName val="Dau_Vao1"/>
      <sheetName val="PT_VT1"/>
      <sheetName val="DG_BS1"/>
      <sheetName val="Bu_NLieu1"/>
      <sheetName val="CL_Vat_lieu1"/>
      <sheetName val="DT_CT1"/>
      <sheetName val="CP_XD_Duong1"/>
      <sheetName val="Bia_ngan1"/>
      <sheetName val="Bia_du_toan1"/>
      <sheetName val="kinh_phí_XD2"/>
      <sheetName val="BANG_KL1"/>
      <sheetName val="CD_CT1"/>
      <sheetName val="CHITIET_VL-NC-TT1p1"/>
      <sheetName val="Bang_gia_tong_hop1"/>
      <sheetName val="4_16-301"/>
      <sheetName val="2_Them_Gio1"/>
      <sheetName val="6_1-151"/>
      <sheetName val="CHU_NHIEM1"/>
      <sheetName val="Thuc_thanh1"/>
      <sheetName val="Info_1"/>
      <sheetName val="kinh_ph?_XD1"/>
      <sheetName val="kinh_ph__XD1"/>
      <sheetName val="H_A01_-_Shares1"/>
      <sheetName val="Tong_Du_Toan1"/>
      <sheetName val="A5_1"/>
      <sheetName val="Exp_Code1"/>
      <sheetName val="REVISED_QTY_BOX_21"/>
      <sheetName val="RESIN_11"/>
      <sheetName val="PAC_21"/>
      <sheetName val="MOULD_31"/>
      <sheetName val="MICS_41"/>
      <sheetName val="OVER_HEAD_51"/>
      <sheetName val="TRANS_61"/>
      <sheetName val="ADM_71"/>
      <sheetName val="OTHER_81"/>
      <sheetName val="Gia_vat_tu1"/>
      <sheetName val="TH_VL,_NC,_DDHT_Thanhphukc1"/>
      <sheetName val="TONG_HOP_VL-NC?TT1"/>
      <sheetName val="CHITI??_VL-NC-TT-3p1"/>
      <sheetName val="ky_(2)1"/>
      <sheetName val="SUM_PL1"/>
      <sheetName val="Bang_chiet_tinh_TBA1"/>
      <sheetName val="KH_2010_PA21"/>
      <sheetName val="Piano_Montaggio_PO-02_bozza21"/>
      <sheetName val="_Tam_xls_lam_m_i1"/>
      <sheetName val="_Tam_xls__Tam_xls__Tam_xls_lam1"/>
      <sheetName val="San_pham1"/>
      <sheetName val="Mat_Master_(TT)1"/>
      <sheetName val="Mat_Master_(MT)1"/>
      <sheetName val="vanchu=n_TC1"/>
      <sheetName val="Danh_sach_cac_can_uu_dai1"/>
      <sheetName val="Luong_XDCB1"/>
      <sheetName val="Gia_VL,NC,M1"/>
      <sheetName val="BVL2009"/>
      <sheetName val="EB Sal09"/>
      <sheetName val="BoQ3PDR"/>
      <sheetName val="0807"/>
      <sheetName val="temp"/>
      <sheetName val="Sal update"/>
      <sheetName val="1107N"/>
      <sheetName val="0707"/>
      <sheetName val="STAFF 2007"/>
      <sheetName val="Sheet1 "/>
      <sheetName val="HTTK"/>
      <sheetName val="[Tam.xls][Tam.xls][Tam.xls]la_2"/>
      <sheetName val="[Tam.xls][Tam_xls][Tam_xls]la_2"/>
      <sheetName val="[Tam.xls][Tam_xls][Tam_xls]la_3"/>
      <sheetName val="[Tam.xls][Tam_xls]lam_m/i1"/>
      <sheetName val="TONGKE3p_7"/>
      <sheetName val="DON_GIA7"/>
      <sheetName val="TONG_HOP_VL-NC7"/>
      <sheetName val="CHITIET_VL-NC-TT_-1p7"/>
      <sheetName val="TONG_HOP_VL-NC_TT7"/>
      <sheetName val="KPVC-BD_7"/>
      <sheetName val="CHITIET_VL-NC-TT-3p7"/>
      <sheetName val="CHITIET_VL-NC7"/>
      <sheetName val="THPDMoi__(2)7"/>
      <sheetName val="t-h_HA_THE7"/>
      <sheetName val="TH_VL,_NC,_DDHT_Thanhphuoc7"/>
      <sheetName val="dongia_(2)7"/>
      <sheetName val="TH_XL7"/>
      <sheetName val="vanchuyen_TC7"/>
      <sheetName val="TONG_HOP_VL_NC7"/>
      <sheetName val="CHITIET_VL_NC_TT__1p7"/>
      <sheetName val="TONG_HOP_VL_NC_TT7"/>
      <sheetName val="KPVC_BD_7"/>
      <sheetName val="CHITIET_VL_NC_TT_3p7"/>
      <sheetName val="CHITIET_VL_NC7"/>
      <sheetName val="THPDMoi___2_7"/>
      <sheetName val="t_h_HA_THE7"/>
      <sheetName val="TH_VL__NC__DDHT_Thanhphuoc7"/>
      <sheetName val="dongia__2_7"/>
      <sheetName val="TPDMoi__(2)1"/>
      <sheetName val="vanchuyen_T1"/>
      <sheetName val="CHITIET_VL_NCTT__1p1"/>
      <sheetName val="CHIIET_VL_C_TT_3p1"/>
      <sheetName val="dongia_2_1"/>
      <sheetName val="TH_VL,_NC,_DDHÿÿThanÿÿhuoc7"/>
      <sheetName val="TONGE3p_1"/>
      <sheetName val="bang_tien_luong7"/>
      <sheetName val="12_th_20085"/>
      <sheetName val="Other_Note-20085"/>
      <sheetName val="truc_tiep5"/>
      <sheetName val="TH_VL,_NC,_DDH��Than��huoc6"/>
      <sheetName val="T_Tinh5"/>
      <sheetName val="MTO_REV_2(ARMOR)5"/>
      <sheetName val="Thanh_toan5"/>
      <sheetName val="CT_-THVLNC5"/>
      <sheetName val="T_x005f_x0008_PDMoi__(2)5"/>
      <sheetName val="vanchuyen_T_x005f_x0003_5"/>
      <sheetName val="CHITIET_VL_NC_x005f_x001f_TT__1p5"/>
      <sheetName val="CHI_x005f_x0014_IET_VL__x005f_x000e_C_TT_35"/>
      <sheetName val="dongia__x005f_x001f_2_5"/>
      <sheetName val="TONG_x005f_x000b_E3p_5"/>
      <sheetName val="T_x005f_x005f_x005f_x0008_PDMoi__(2)5"/>
      <sheetName val="vanchuyen_T_x005f_x005f_x005f_x0003_5"/>
      <sheetName val="CHITIET_VL_NC_x005f_x005f_x005f_x001f_TT__6"/>
      <sheetName val="CHI_x005f_x005f_x005f_x0014_IET_VL__x005f_x005f_5"/>
      <sheetName val="dongia__x005f_x005f_x005f_x001f_2_5"/>
      <sheetName val="TONG_x005f_x005f_x005f_x000b_E3p_5"/>
      <sheetName val="general_requirements3"/>
      <sheetName val="CT_Thang_Mo6"/>
      <sheetName val="CT__PL6"/>
      <sheetName val="Nhap_VT_oto4"/>
      <sheetName val="OPERATING_HEAD4"/>
      <sheetName val="LKVL-CK_HT-GD15"/>
      <sheetName val="ocean_voyage4"/>
      <sheetName val="SRP_FH4"/>
      <sheetName val="ｾｸﾞﾒﾝﾄ6-3-2_データ4"/>
      <sheetName val="MTO_REV_04"/>
      <sheetName val="Chi_phi_van_chuyen4"/>
      <sheetName val="Tro_giup4"/>
      <sheetName val="Gia_giao_VL_den_HT4"/>
      <sheetName val="Chenh_lech_vat_tu4"/>
      <sheetName val="Gia_VL_den_HT4"/>
      <sheetName val="vanchuyen_T_x005f_x005f_x005f_x005f_x005f_x005f_5"/>
      <sheetName val="CHITIET_VL_NC_x005f_x005f_x005f_x005f_x0055"/>
      <sheetName val="dongia__x005f_x005f_x005f_x005f_x005f_x005f_x0015"/>
      <sheetName val="dongia__x005f_x005f_x005f_x005f_x005f_x005f_x0055"/>
      <sheetName val="????HPI_7?CR??4"/>
      <sheetName val="Form_+_chart_BC_93KI_1QFC4"/>
      <sheetName val="FX_FWD_KS4"/>
      <sheetName val="Chiet_tinh_dz224"/>
      <sheetName val="Chiet_tinh_dz354"/>
      <sheetName val="Ｍss_４Ｒ要員4"/>
      <sheetName val="TS_Report-Production_KYOSHIN4"/>
      <sheetName val="Chú_ý4"/>
      <sheetName val="Bảng_Giá4"/>
      <sheetName val="Nluc_KTFA(Khong_Có_KPY)4"/>
      <sheetName val="ESTI_4"/>
      <sheetName val="KPVÿÿBD_3"/>
      <sheetName val="DAMNEN_KHONG_HC2"/>
      <sheetName val="DAM_NEN_HC2"/>
      <sheetName val="[Tam_xls][Tam_xls]lam_m/i4"/>
      <sheetName val="[Tam_xls]lam_m/i4"/>
      <sheetName val="data_service4"/>
      <sheetName val="Ａｏ６システム図付表２－２_(2)4"/>
      <sheetName val="P_I4"/>
      <sheetName val="____HPI_7_CR__4"/>
      <sheetName val="[Tam_xls][Tam_xls][Tam_xls]lam4"/>
      <sheetName val="TONG_HOP_VL-NC_TT8"/>
      <sheetName val="[Tam_xls][Tam_xls]lam_"/>
      <sheetName val="Ky_tu_cham_cong"/>
      <sheetName val="CHITIET_VL_NC_x005f_x001f_TT__11"/>
      <sheetName val="CHITIET_VL_NC_x005f_x005f_x005f1"/>
      <sheetName val="CHI_x005f_x0014_IET_VL__x1"/>
      <sheetName val="vanchuyen_T_x005f_x005f_x1"/>
      <sheetName val="dongia__x005f_x005f_x001f1"/>
      <sheetName val="dongia__x005f_x005f_x005f1"/>
      <sheetName val="bang_tong_hop"/>
      <sheetName val="CHITIET_VL_NCTT__11"/>
      <sheetName val="CHIIET_VL__x1"/>
      <sheetName val="CHITIET_VL_NC_x005f1"/>
      <sheetName val="vanchuyen_T_x1"/>
      <sheetName val="dongia__x001f1"/>
      <sheetName val="dongia__x005f1"/>
      <sheetName val="Criteria_S1-S2U1"/>
      <sheetName val="Dong_goi_-_boc_xep1"/>
      <sheetName val="Doi_hinh_quy_hoach1"/>
      <sheetName val="Vat_tu1"/>
      <sheetName val="Thong_tin_loai_tu1"/>
      <sheetName val="Ma_phong_ban-Kenh1"/>
      <sheetName val="Mức_tham_gia1"/>
      <sheetName val="Tieu_chi-TBHV1"/>
      <sheetName val="LIST_TRINH_DO1"/>
      <sheetName val="Huong_dan1"/>
      <sheetName val="DS_KHACH_HANG1"/>
      <sheetName val="BANG_GIA1"/>
      <sheetName val="Sheet4_(6)1"/>
      <sheetName val="Forecast_by_Item-Warehouse1"/>
      <sheetName val="CẤP_QUẢN_LÝ1"/>
      <sheetName val="TO_TRUONG1"/>
      <sheetName val="Mau_021"/>
      <sheetName val="KE_HOACH1"/>
      <sheetName val="DS_MANG_THAI_+_NUOI_CON_NHO1"/>
      <sheetName val="TUYEN_MOI1"/>
      <sheetName val="DIEU_CHUYEN_-_DE_BAT1"/>
      <sheetName val="NGHI_VIEC1"/>
      <sheetName val="BAO_CAO_LAO_DONG1"/>
      <sheetName val="LIST_DIEU_CHUYEN1"/>
      <sheetName val="Data-K_Xóa1"/>
      <sheetName val="[Tam_xls][Tam_xls]lam_m/i5"/>
      <sheetName val="_Tam_xls__Tam_xls_lam_m_i"/>
      <sheetName val="⼟Ŵ⼟Ĩ々㞔⼏￼⼞Ĩ々"/>
      <sheetName val="標準治具(不鏽鋼片)_(2)"/>
      <sheetName val="Mức_độ"/>
      <sheetName val="GL_tien"/>
      <sheetName val="Export_Table"/>
      <sheetName val="Xuly_Data"/>
      <sheetName val="⼟Ŵ⼟Ĩ々㞔⼏￼⼞Ĩ々_x0008"/>
      <sheetName val="TONGE3"/>
      <sheetName val="THCHIN"/>
      <sheetName val="TPDMoi"/>
      <sheetName val="CHIIET"/>
      <sheetName val="Bổ_Sung"/>
      <sheetName val="Giá_A"/>
      <sheetName val="Giá_BCD"/>
      <sheetName val="Giá_BCD_(lẻ)"/>
      <sheetName val="TH_xử_lý"/>
      <sheetName val="TH_số_bán_T3"/>
      <sheetName val="TH_số_bán_T4"/>
      <sheetName val="Nang_bac_luong"/>
      <sheetName val="TT_NM_NMG"/>
      <sheetName val="0_Xuất_Gạch"/>
      <sheetName val="1_San_Xuat_Gach"/>
      <sheetName val="1_SXTT_Nuoc"/>
      <sheetName val="2_Tieu_Thu"/>
      <sheetName val="3_Luong_truc_tiep"/>
      <sheetName val="4_Luong_Thi_Truong"/>
      <sheetName val="5_1_Luong_SX_Nuoc_&amp;_BV"/>
      <sheetName val="5_3_Tien_thuong"/>
      <sheetName val="5_2_Làm_Thêm"/>
      <sheetName val="6_Tinh_Thue"/>
      <sheetName val="7_Thanh_Toan"/>
      <sheetName val="8_CK"/>
      <sheetName val="9_TM"/>
      <sheetName val="10_Tong_Hop"/>
      <sheetName val="11_Tru_Ung"/>
      <sheetName val="12_Thong_ke"/>
      <sheetName val="Truy_thu_BHXH"/>
      <sheetName val="EB_Sal09"/>
      <sheetName val="Sal_update"/>
      <sheetName val="STAFF_2007"/>
      <sheetName val="AV_Ha_the"/>
      <sheetName val="Sheet1_"/>
      <sheetName val="Nhanvien_KD_BU"/>
      <sheetName val="Drop box"/>
      <sheetName val="Dữ liệu và Drop box"/>
      <sheetName val="Product list"/>
      <sheetName val="Data link"/>
      <sheetName val="MARKETSHARE"/>
      <sheetName val="doanh thu"/>
      <sheetName val="TONGKE3p_8"/>
      <sheetName val="DON_GIA8"/>
      <sheetName val="TONG_HOP_VL-NC8"/>
      <sheetName val="CHITIET_VL-NC-TT_-1p8"/>
      <sheetName val="TONG_HOP_VL-NC_TT9"/>
      <sheetName val="KPVC-BD_8"/>
      <sheetName val="CHITIET_VL-NC-TT-3p8"/>
      <sheetName val="CHITIET_VL-NC8"/>
      <sheetName val="THPDMoi__(2)8"/>
      <sheetName val="t-h_HA_THE8"/>
      <sheetName val="TH_VL,_NC,_DDHT_Thanhphuoc8"/>
      <sheetName val="dongia_(2)8"/>
      <sheetName val="TH_XL8"/>
      <sheetName val="vanchuyen_TC8"/>
      <sheetName val="TONG_HOP_VL_NC8"/>
      <sheetName val="CHITIET_VL_NC_TT__1p8"/>
      <sheetName val="TONG_HOP_VL_NC_TT8"/>
      <sheetName val="KPVC_BD_8"/>
      <sheetName val="CHITIET_VL_NC_TT_3p8"/>
      <sheetName val="CHITIET_VL_NC8"/>
      <sheetName val="THPDMoi___2_8"/>
      <sheetName val="t_h_HA_THE8"/>
      <sheetName val="TH_VL__NC__DDHT_Thanhphuoc8"/>
      <sheetName val="dongia__2_8"/>
      <sheetName val="TH_VL,_NC,_DDHÿÿThanÿÿhuoc8"/>
      <sheetName val="bang_tien_luong8"/>
      <sheetName val="12_th_20086"/>
      <sheetName val="Other_Note-20086"/>
      <sheetName val="truc_tiep6"/>
      <sheetName val="TH_VL,_NC,_DDH��Than��huoc7"/>
      <sheetName val="T_Tinh6"/>
      <sheetName val="MTO_REV_2(ARMOR)6"/>
      <sheetName val="Thanh_toan6"/>
      <sheetName val="CT_-THVLNC6"/>
      <sheetName val="T_x005f_x0008_PDMoi__(2)6"/>
      <sheetName val="vanchuyen_T_x005f_x0003_6"/>
      <sheetName val="CHITIET_VL_NC_x005f_x001f_TT__1p6"/>
      <sheetName val="CHI_x005f_x0014_IET_VL__x005f_x000e_C_TT_36"/>
      <sheetName val="dongia__x005f_x001f_2_6"/>
      <sheetName val="TONG_x005f_x000b_E3p_6"/>
      <sheetName val="T_x005f_x005f_x005f_x0008_PDMoi__(2)6"/>
      <sheetName val="vanchuyen_T_x005f_x005f_x005f_x0003_6"/>
      <sheetName val="CHITIET_VL_NC_x005f_x005f_x005f_x001f_TT__7"/>
      <sheetName val="CHI_x005f_x005f_x005f_x0014_IET_VL__x005f_x005f_6"/>
      <sheetName val="dongia__x005f_x005f_x005f_x001f_2_6"/>
      <sheetName val="TONG_x005f_x005f_x005f_x000b_E3p_6"/>
      <sheetName val="general_requirements4"/>
      <sheetName val="CT_Thang_Mo7"/>
      <sheetName val="CT__PL7"/>
      <sheetName val="Nhap_VT_oto5"/>
      <sheetName val="OPERATING_HEAD5"/>
      <sheetName val="LKVL-CK_HT-GD16"/>
      <sheetName val="ocean_voyage5"/>
      <sheetName val="SRP_FH5"/>
      <sheetName val="ｾｸﾞﾒﾝﾄ6-3-2_データ5"/>
      <sheetName val="MTO_REV_05"/>
      <sheetName val="Chi_phi_van_chuyen5"/>
      <sheetName val="Tro_giup5"/>
      <sheetName val="Gia_giao_VL_den_HT5"/>
      <sheetName val="Chenh_lech_vat_tu5"/>
      <sheetName val="Gia_VL_den_HT5"/>
      <sheetName val="vanchuyen_T_x005f_x005f_x005f_x005f_x005f_x005f_6"/>
      <sheetName val="CHITIET_VL_NC_x005f_x005f_x005f_x005f_x0056"/>
      <sheetName val="dongia__x005f_x005f_x005f_x005f_x005f_x005f_x0016"/>
      <sheetName val="dongia__x005f_x005f_x005f_x005f_x005f_x005f_x0056"/>
      <sheetName val="????HPI_7?CR??5"/>
      <sheetName val="Form_+_chart_BC_93KI_1QFC5"/>
      <sheetName val="FX_FWD_KS5"/>
      <sheetName val="Chiet_tinh_dz225"/>
      <sheetName val="Chiet_tinh_dz355"/>
      <sheetName val="Ｍss_４Ｒ要員5"/>
      <sheetName val="TS_Report-Production_KYOSHIN5"/>
      <sheetName val="Chú_ý5"/>
      <sheetName val="Bảng_Giá5"/>
      <sheetName val="TH_2"/>
      <sheetName val="Nluc_KTFA(Khong_Có_KPY)5"/>
      <sheetName val="ESTI_5"/>
      <sheetName val="KPVÿÿBD_4"/>
      <sheetName val="Bang_gia_tong_hop2"/>
      <sheetName val="DAMNEN_KHONG_HC3"/>
      <sheetName val="DAM_NEN_HC3"/>
      <sheetName val="[Tam_xls][Tam_xls]lam_m/i6"/>
      <sheetName val="[Tam_xls]lam_m/i5"/>
      <sheetName val="Thuc_thanh2"/>
      <sheetName val="data_service5"/>
      <sheetName val="Ａｏ６システム図付表２－２_(2)5"/>
      <sheetName val="P_I5"/>
      <sheetName val="____HPI_7_CR__5"/>
      <sheetName val="[Tam_xls][Tam_xls][Tam_xls]lam5"/>
      <sheetName val="kinh_ph?_XD2"/>
      <sheetName val="kinh_ph__XD2"/>
      <sheetName val="TONG_HOP_VL-NC_TT10"/>
      <sheetName val="[Tam_xls][Tam_xls]lam_1"/>
      <sheetName val="Ky_tu_cham_cong1"/>
      <sheetName val="CHITIET_VL_NC_x005f_x001f_TT__12"/>
      <sheetName val="CHITIET_VL_NC_x005f_x005f_x005f2"/>
      <sheetName val="CHI_x005f_x0014_IET_VL__x2"/>
      <sheetName val="vanchuyen_T_x005f_x005f_x2"/>
      <sheetName val="dongia__x005f_x005f_x001f2"/>
      <sheetName val="dongia__x005f_x005f_x005f2"/>
      <sheetName val="bang_tong_hop1"/>
      <sheetName val="CHITIET_VL_NC_x005f2"/>
      <sheetName val="vanchuyen_T_x2"/>
      <sheetName val="dongia__x001f2"/>
      <sheetName val="dongia__x005f2"/>
      <sheetName val="Criteria_S1-S2U2"/>
      <sheetName val="Dong_goi_-_boc_xep2"/>
      <sheetName val="Doi_hinh_quy_hoach2"/>
      <sheetName val="Vat_tu2"/>
      <sheetName val="Thong_tin_loai_tu2"/>
      <sheetName val="Ma_phong_ban-Kenh2"/>
      <sheetName val="Mức_tham_gia2"/>
      <sheetName val="Tieu_chi-TBHV2"/>
      <sheetName val="LIST_TRINH_DO2"/>
      <sheetName val="Huong_dan2"/>
      <sheetName val="DS_KHACH_HANG2"/>
      <sheetName val="BANG_GIA2"/>
      <sheetName val="Sheet4_(6)2"/>
      <sheetName val="Forecast_by_Item-Warehouse2"/>
      <sheetName val="CẤP_QUẢN_LÝ2"/>
      <sheetName val="TO_TRUONG2"/>
      <sheetName val="Mau_022"/>
      <sheetName val="KE_HOACH2"/>
      <sheetName val="DS_MANG_THAI_+_NUOI_CON_NHO2"/>
      <sheetName val="TUYEN_MOI2"/>
      <sheetName val="DIEU_CHUYEN_-_DE_BAT2"/>
      <sheetName val="NGHI_VIEC2"/>
      <sheetName val="BAO_CAO_LAO_DONG2"/>
      <sheetName val="LIST_DIEU_CHUYEN2"/>
      <sheetName val="Data-K_Xóa2"/>
      <sheetName val="[Tam_xls][Tam_xls]lam_m/i7"/>
      <sheetName val="_Tam_xls__Tam_xls_lam_m_i1"/>
      <sheetName val="標準治具(不鏽鋼片)_(2)1"/>
      <sheetName val="Mức_độ1"/>
      <sheetName val="GL_tien1"/>
      <sheetName val="Export_Table1"/>
      <sheetName val="Xuly_Data1"/>
      <sheetName val="Bổ_Sung1"/>
      <sheetName val="Giá_A1"/>
      <sheetName val="Giá_BCD1"/>
      <sheetName val="Giá_BCD_(lẻ)1"/>
      <sheetName val="TH_xử_lý1"/>
      <sheetName val="TH_số_bán_T31"/>
      <sheetName val="TH_số_bán_T41"/>
      <sheetName val="Nang_bac_luong1"/>
      <sheetName val="TT_NM_NMG1"/>
      <sheetName val="0_Xuất_Gạch1"/>
      <sheetName val="1_San_Xuat_Gach1"/>
      <sheetName val="1_SXTT_Nuoc1"/>
      <sheetName val="2_Tieu_Thu1"/>
      <sheetName val="3_Luong_truc_tiep1"/>
      <sheetName val="4_Luong_Thi_Truong1"/>
      <sheetName val="5_1_Luong_SX_Nuoc_&amp;_BV1"/>
      <sheetName val="5_3_Tien_thuong1"/>
      <sheetName val="5_2_Làm_Thêm1"/>
      <sheetName val="6_Tinh_Thue1"/>
      <sheetName val="7_Thanh_Toan1"/>
      <sheetName val="8_CK1"/>
      <sheetName val="9_TM1"/>
      <sheetName val="10_Tong_Hop1"/>
      <sheetName val="11_Tru_Ung1"/>
      <sheetName val="12_Thong_ke1"/>
      <sheetName val="Truy_thu_BHXH1"/>
      <sheetName val="EB_Sal091"/>
      <sheetName val="Sal_update1"/>
      <sheetName val="STAFF_20071"/>
      <sheetName val="AV_Ha_the1"/>
      <sheetName val="Sheet1_1"/>
      <sheetName val="ၤongiaXD"/>
      <sheetName val="TONG HOP VL-NC_x005f_x0000_TT"/>
      <sheetName val="TONG HOP VL-NC_x005f_x005f_x005f_x0000_TT"/>
      <sheetName val="TONG HOP VL-NC_x005f_x005f_x005f_x005f_x005"/>
      <sheetName val="CHITI_x005f_x0000__x005f_x0000_ VL-NC-TT-3p"/>
      <sheetName val="TONG HOP VL-NC_x005f_x005f_x005"/>
      <sheetName val="CHITI_x005f_x0000__x005f_x0000_"/>
      <sheetName val="Tong hop VTTB ton kho "/>
      <sheetName val="TONG HOP VL-NC_x005"/>
      <sheetName val="DS_Thuong 6T dau"/>
      <sheetName val="TONG_HOP_VL-NC_x005f_x0000_TT"/>
      <sheetName val="TONG_HOP_VL-NC_x005f_x005f_x005f_x0000_TT"/>
      <sheetName val="TONG_HOP_VL-NC_x005f_x005f_x005f_x005f_x005"/>
      <sheetName val="CHITI_x005f_x0000__x005f_x0000__VL-NC-TT-3p"/>
      <sheetName val="TONG_HOP_VL-NC_x005f_x005f_x005"/>
      <sheetName val="Tong_hop_kinh_phi"/>
      <sheetName val="KH-Q1,Q2,01 筄Ơ"/>
      <sheetName val="KH-Q1,Q2,01_筄Ơ"/>
      <sheetName val="DGDONGIAchitimcdtxl"/>
      <sheetName val="TONG_HOP_VL-NC_x005"/>
      <sheetName val="DG??DONGIA??chitimc??dtxl??"/>
      <sheetName val="Du_toan"/>
      <sheetName val="CHITI___VL-NC-TT-3p"/>
      <sheetName val="VTNet_Diem tru va tien tru"/>
      <sheetName val="DG__DONGIA__chitimc__dtxl__"/>
      <sheetName val="File Data (ko xóa)"/>
      <sheetName val="NHAP LIEU"/>
      <sheetName val="Chi tiet tung hang muc"/>
      <sheetName val="BGĐ dây TB QĐ12955"/>
      <sheetName val="TH VL, NC,_x0000_DDHT Thanhphuoc"/>
      <sheetName val="tai trong"/>
      <sheetName val="ds tram"/>
      <sheetName val="CD Level 2"/>
      <sheetName val="Hạng mục"/>
      <sheetName val="Tổng kê"/>
      <sheetName val="TH VL, NC,"/>
      <sheetName val="FA"/>
      <sheetName val="DMUC KH"/>
      <sheetName val="Area Cal"/>
      <sheetName val="Khoi luong"/>
      <sheetName val="bluong"/>
      <sheetName val="banggia1"/>
      <sheetName val="BAOGIATHA_x005f_x005f_x005f_x000e_G"/>
      <sheetName val="VCV_x005f_x000d_BE-TONG"/>
      <sheetName val="VCV_x005f_x000a_BE-TONG"/>
      <sheetName val="BAOGIATHA_x005f_x005f_x005f_x005f_x005f_x005f_x00"/>
      <sheetName val="TC-KT"/>
      <sheetName val="VCV_x005f_x005f_x005f_x000d_BE-TONG"/>
      <sheetName val="VCV_x005f_x005f_x005f_x000a_BE-TONG"/>
      <sheetName val="BU"/>
      <sheetName val="Phí BH"/>
      <sheetName val="Du lieu.data"/>
      <sheetName val="Du lieu"/>
      <sheetName val="Phí_BH"/>
      <sheetName val="Product_list"/>
      <sheetName val="Du_lieu_data"/>
      <sheetName val="BAOGIATHA_x005f_x005f_x00"/>
      <sheetName val="fcb"/>
      <sheetName val="tnb"/>
      <sheetName val="PHUTHUOC"/>
      <sheetName val="scb"/>
      <sheetName val="Dinh nghia"/>
      <sheetName val="F13"/>
      <sheetName val="Cach lap bao cao"/>
      <sheetName val="Bao cao thanh ly TBBH"/>
      <sheetName val="Danh sach Tu  dang cho muon"/>
      <sheetName val="Cách điền thông tin mức"/>
      <sheetName val="Điều chỉnh"/>
      <sheetName val="_x005f_x005f_x005f_x0000__x005f_x005f_x005f_x0000_"/>
      <sheetName val="CHI_x005f_x005f_x005f_x0014_IET VL__x"/>
      <sheetName val="LKVL-CK_x005f_x005f_x005f_x005f_x000d"/>
      <sheetName val="vanchuyen T_x005f_x005f_x005f_x005f_x"/>
      <sheetName val="dongia _x005f_x005f_x005f_x005f_x001f"/>
      <sheetName val="LKVL-CK_x005f_x005f_x005f_x005f_x000a"/>
      <sheetName val="LKVL-CK_x005f_x005f_x005f_x005f_x005f"/>
      <sheetName val="dongia _x005f_x005f_x005f_x005f_x005f"/>
      <sheetName val="hortAbbrevDayName1_x0000_ShortA"/>
      <sheetName val="Total"/>
      <sheetName val="PC NO. 08"/>
      <sheetName val="一覧"/>
      <sheetName val="ENG油洩れ"/>
      <sheetName val="[Tam.xls][Tam_xls]lam_m/i2"/>
      <sheetName val="[Tam.xls][Tam_xls]lam_m/i3"/>
      <sheetName val="PC_NO__08"/>
      <sheetName val="Hướng_dẫn"/>
      <sheetName val="Ví_dụ_hàm_Vlookup"/>
      <sheetName val="__-BLDG"/>
      <sheetName val="T_x0008_PDMoi__(2)2"/>
      <sheetName val="vanchuyen_T_x0003_2"/>
      <sheetName val="CHITIET_VL_NC_x001f_TT__1p2"/>
      <sheetName val="CHI_x0014_IET_VL__x000e_C_TT_32"/>
      <sheetName val="dongia__x001f_2_2"/>
      <sheetName val="TONG_x000b_E3p_2"/>
      <sheetName val="CHITIET_VL_NC_x005f_x001f_TT__3"/>
      <sheetName val="CHITIET_VL_NC_x005f_x005f_x0052"/>
      <sheetName val="T_x0008_PDMoi__(2)1"/>
      <sheetName val="vanchuyen_T_x0003_1"/>
      <sheetName val="CHITIET_VL_NC_x001f_TT__1p1"/>
      <sheetName val="CHI_x0014_IET_VL__x000e_C_TT_31"/>
      <sheetName val="dongia__x001f_2_1"/>
      <sheetName val="TONG_x000b_E3p_1"/>
      <sheetName val="CHITIET_VL_NC_x005f_x001f_TT__2"/>
      <sheetName val="CHITIET_VL_NC_x005f_x005f_x0051"/>
      <sheetName val="T_x0008_PDMoi__(2)3"/>
      <sheetName val="vanchuyen_T_x0003_3"/>
      <sheetName val="CHITIET_VL_NC_x001f_TT__1p3"/>
      <sheetName val="CHI_x0014_IET_VL__x000e_C_TT_33"/>
      <sheetName val="dongia__x001f_2_3"/>
      <sheetName val="TONG_x000b_E3p_3"/>
      <sheetName val="CHITIET_VL_NC_x005f_x001f_TT__4"/>
      <sheetName val="CHITIET_VL_NC_x005f_x005f_x0053"/>
      <sheetName val="_Tam_xls_lam_m_i2"/>
      <sheetName val="_Tam_xls__Tam_xls_lam_m_i2"/>
      <sheetName val="_Tam_xls__Tam_xls__Tam_xls_lam2"/>
      <sheetName val="T_x0008_PDMoi__(2)4"/>
      <sheetName val="vanchuyen_T_x0003_4"/>
      <sheetName val="CHITIET_VL_NC_x001f_TT__1p4"/>
      <sheetName val="CHI_x0014_IET_VL__x000e_C_TT_34"/>
      <sheetName val="dongia__x001f_2_4"/>
      <sheetName val="TONG_x000b_E3p_4"/>
      <sheetName val="CHITIET_VL_NC_x005f_x001f_TT__5"/>
      <sheetName val="CHITIET_VL_NC_x005f_x005f_x0054"/>
      <sheetName val="_Tam_xls_lam_m_i3"/>
      <sheetName val="_Tam_xls__Tam_xls_lam_m_i3"/>
      <sheetName val="_Tam_xls__Tam_xls__Tam_xls_lam3"/>
      <sheetName val="CHI_x005f_x0014_IET_VL__2"/>
      <sheetName val="vanchuyen_T_x005f_x005f_2"/>
      <sheetName val="dongia__x005f_x005f_x0012"/>
      <sheetName val="dongia__x005f_x005f_x0052"/>
      <sheetName val="CHI_x005f_x0014_IET_VL__1"/>
      <sheetName val="vanchuyen_T_x005f_x005f_1"/>
      <sheetName val="dongia__x005f_x005f_x0011"/>
      <sheetName val="dongia__x005f_x005f_x0051"/>
      <sheetName val="CHI_x005f_x0014_IET_VL__3"/>
      <sheetName val="vanchuyen_T_x005f_x005f_3"/>
      <sheetName val="dongia__x005f_x005f_x0013"/>
      <sheetName val="dongia__x005f_x005f_x0053"/>
      <sheetName val="CHI_x005f_x0014_IET_VL__4"/>
      <sheetName val="vanchuyen_T_x005f_x005f_4"/>
      <sheetName val="dongia__x005f_x005f_x0014"/>
      <sheetName val="dongia__x005f_x005f_x0054"/>
      <sheetName val="[Tam_xls][Tam_xls]lam_m/i11"/>
      <sheetName val="PC_NO__081"/>
      <sheetName val="[Tam_xls][Tam_xls]lam_m/i12"/>
      <sheetName val="INOUT"/>
      <sheetName val="T_x0008_PDMoi__(2)5"/>
      <sheetName val="vanchuyen_T_x0003_5"/>
      <sheetName val="CHITIET_VL_NC_x001f_TT__1p5"/>
      <sheetName val="CHI_x0014_IET_VL__x000e_C_TT_35"/>
      <sheetName val="dongia__x001f_2_5"/>
      <sheetName val="TONG_x000b_E3p_5"/>
      <sheetName val="CHITIET_VL_NC_x005f_x001f_TT__6"/>
      <sheetName val="CHITIET_VL_NC_x005f_x005f_x0055"/>
      <sheetName val="CHITIET_VL_NC_x001f_TT__3"/>
      <sheetName val="CHITIET_VL_NC_x001f_TT__2"/>
      <sheetName val="CHITIET_VL_NC_x001f_TT__4"/>
      <sheetName val="CHITIET_VL_NC_x001f_TT__5"/>
      <sheetName val="CHI_x0014_IET_VL__2"/>
      <sheetName val="CHI_x0014_IET_VL__1"/>
      <sheetName val="CHI_x0014_IET_VL__3"/>
      <sheetName val="CHI_x0014_IET_VL__4"/>
      <sheetName val="T_x0008_PDMoi__(2)6"/>
      <sheetName val="vanchuyen_T_x0003_6"/>
      <sheetName val="CHITIET_VL_NC_x001f_TT__1p6"/>
      <sheetName val="CHI_x0014_IET_VL__x000e_C_TT_36"/>
      <sheetName val="dongia__x001f_2_6"/>
      <sheetName val="TONG_x000b_E3p_6"/>
      <sheetName val="CHITIET_VL_NC_x005f_x001f_TT__7"/>
      <sheetName val="CHITIET_VL_NC_x005f_x005f_x0056"/>
      <sheetName val="CHI_x005f_x0014_IET_VL__5"/>
      <sheetName val="vanchuyen_T_x005f_x005f_5"/>
      <sheetName val="dongia__x005f_x005f_x0015"/>
      <sheetName val="dongia__x005f_x005f_x0055"/>
      <sheetName val="CHITIET_VL_NC_x0052"/>
      <sheetName val="CHITIET_VL_NC_x0051"/>
      <sheetName val="CHITIET_VL_NC_x0053"/>
      <sheetName val="CHITIET_VL_NC_x0054"/>
      <sheetName val="vanchuyen_T_2"/>
      <sheetName val="dongia__x0012"/>
      <sheetName val="dongia__x0052"/>
      <sheetName val="vanchuyen_T_1"/>
      <sheetName val="dongia__x0011"/>
      <sheetName val="dongia__x0051"/>
      <sheetName val="vanchuyen_T_3"/>
      <sheetName val="dongia__x0013"/>
      <sheetName val="dongia__x0053"/>
      <sheetName val="vanchuyen_T_4"/>
      <sheetName val="dongia__x0014"/>
      <sheetName val="dongia__x0054"/>
      <sheetName val="CHI_x005f_x0014_IET_VL__6"/>
      <sheetName val="vanchuyen_T_x005f_x005f_6"/>
      <sheetName val="dongia__x005f_x005f_x0016"/>
      <sheetName val="dongia__x005f_x005f_x0056"/>
      <sheetName val="⼟Ŵ⼟Ĩ々㞔⼏￼⼞Ĩ々_x005f_x0008__"/>
      <sheetName val="⼟Ŵ⼟Ĩ々㞔⼏￼⼞Ĩ々_x005f_x005f_x005f_x0008__x005f_x005f_"/>
      <sheetName val="A"/>
      <sheetName val="TONGKE3p_9"/>
      <sheetName val="DON_GIA9"/>
      <sheetName val="TONG_HOP_VL-NC9"/>
      <sheetName val="CHITIET_VL-NC-TT_-1p9"/>
      <sheetName val="KPVC-BD_9"/>
      <sheetName val="CHITIET_VL-NC-TT-3p9"/>
      <sheetName val="CHITIET_VL-NC9"/>
      <sheetName val="THPDMoi__(2)9"/>
      <sheetName val="t-h_HA_THE9"/>
      <sheetName val="TH_VL,_NC,_DDHT_Thanhphuoc9"/>
      <sheetName val="dongia_(2)9"/>
      <sheetName val="TH_XL9"/>
      <sheetName val="vanchuyen_TC9"/>
      <sheetName val="TONG_HOP_VL_NC9"/>
      <sheetName val="CHITIET_VL_NC_TT__1p9"/>
      <sheetName val="TONG_HOP_VL_NC_TT9"/>
      <sheetName val="KPVC_BD_9"/>
      <sheetName val="CHITIET_VL_NC_TT_3p9"/>
      <sheetName val="CHITIET_VL_NC9"/>
      <sheetName val="THPDMoi___2_9"/>
      <sheetName val="t_h_HA_THE9"/>
      <sheetName val="TH_VL__NC__DDHT_Thanhphuoc9"/>
      <sheetName val="dongia__2_9"/>
      <sheetName val="TPDMoi__(2)5"/>
      <sheetName val="vanchuyen_T5"/>
      <sheetName val="CHITIET_VL_NCTT__1p5"/>
      <sheetName val="dongia_2_5"/>
      <sheetName val="TH_VL,_NC,_DDHÿÿThanÿÿhuoc9"/>
      <sheetName val="TONGE3p_5"/>
      <sheetName val="bang_tien_luong9"/>
      <sheetName val="12_th_20087"/>
      <sheetName val="Other_Note-20087"/>
      <sheetName val="truc_tiep7"/>
      <sheetName val="TH_VL,_NC,_DDH��Than��huoc8"/>
      <sheetName val="T_Tinh7"/>
      <sheetName val="MTO_REV_2(ARMOR)7"/>
      <sheetName val="Thanh_toan7"/>
      <sheetName val="CT_-THVLNC7"/>
      <sheetName val="T_x005f_x0008_PDMoi__(2)7"/>
      <sheetName val="vanchuyen_T_x005f_x0003_7"/>
      <sheetName val="CHITIET_VL_NC_x005f_x001f_TT__1p7"/>
      <sheetName val="CHI_x005f_x0014_IET_VL__x005f_x000e_C_TT_37"/>
      <sheetName val="dongia__x005f_x001f_2_7"/>
      <sheetName val="TONG_x005f_x000b_E3p_7"/>
      <sheetName val="T_x005f_x005f_x005f_x0008_PDMoi__(2)7"/>
      <sheetName val="vanchuyen_T_x005f_x005f_x005f_x0003_7"/>
      <sheetName val="CHITIET_VL_NC_x005f_x005f_x005f_x001f_TT__8"/>
      <sheetName val="CHI_x005f_x005f_x005f_x0014_IET_VL__x005f_x005f_7"/>
      <sheetName val="dongia__x005f_x005f_x005f_x001f_2_7"/>
      <sheetName val="TONG_x005f_x005f_x005f_x000b_E3p_7"/>
      <sheetName val="Nhap_VT_oto6"/>
      <sheetName val="CT_Thang_Mo8"/>
      <sheetName val="OPERATING_HEAD6"/>
      <sheetName val="LKVL-CK_HT-GD17"/>
      <sheetName val="SRP_FH6"/>
      <sheetName val="ｾｸﾞﾒﾝﾄ6-3-2_データ6"/>
      <sheetName val="ocean_voyage6"/>
      <sheetName val="MTO_REV_06"/>
      <sheetName val="CT__PL8"/>
      <sheetName val="Chi_phi_van_chuyen6"/>
      <sheetName val="Tro_giup6"/>
      <sheetName val="Gia_giao_VL_den_HT6"/>
      <sheetName val="Chenh_lech_vat_tu6"/>
      <sheetName val="Gia_VL_den_HT6"/>
      <sheetName val="vanchuyen_T_x005f_x005f_x005f_x005f_x005f_x005f_7"/>
      <sheetName val="CHITIET_VL_NC_x005f_x005f_x005f_x005f_x0057"/>
      <sheetName val="dongia__x005f_x005f_x005f_x005f_x005f_x005f_x0017"/>
      <sheetName val="dongia__x005f_x005f_x005f_x005f_x005f_x005f_x0057"/>
      <sheetName val="????HPI_7?CR??6"/>
      <sheetName val="FX_FWD_KS6"/>
      <sheetName val="Chiet_tinh_dz226"/>
      <sheetName val="Chiet_tinh_dz356"/>
      <sheetName val="Form_+_chart_BC_93KI_1QFC6"/>
      <sheetName val="Ｍss_４Ｒ要員6"/>
      <sheetName val="Chú_ý6"/>
      <sheetName val="TS_Report-Production_KYOSHIN6"/>
      <sheetName val="Bảng_Giá6"/>
      <sheetName val="ESTI_6"/>
      <sheetName val="data_service6"/>
      <sheetName val="Ａｏ６システム図付表２－２_(2)6"/>
      <sheetName val="P_I6"/>
      <sheetName val="____HPI_7_CR__6"/>
      <sheetName val="Nluc_KTFA(Khong_Có_KPY)6"/>
      <sheetName val="[Tam_xls]lam_m/i6"/>
      <sheetName val="[Tam_xls][Tam_xls]lam_m/i8"/>
      <sheetName val="[Tam_xls][Tam_xls][Tam_xls]lam6"/>
      <sheetName val="general_requirements5"/>
      <sheetName val="KPVÿÿBD_5"/>
      <sheetName val="DAMNEN_KHONG_HC4"/>
      <sheetName val="DAM_NEN_HC4"/>
      <sheetName val="標準治具(不鏽鋼片)_(2)2"/>
      <sheetName val="Gia_vat_tu2"/>
      <sheetName val="PC_NO__082"/>
      <sheetName val="4_16-302"/>
      <sheetName val="2_Them_Gio2"/>
      <sheetName val="6_1-152"/>
      <sheetName val="Hướng_dẫn1"/>
      <sheetName val="Ví_dụ_hàm_Vlookup1"/>
      <sheetName val="[Tam_xls][Tam_xls]lam_m/i9"/>
      <sheetName val="[Tam_xls][Tam_xls]lam_m/i13"/>
      <sheetName val="[Tam_xls][Tam_xls]lam_m/i21"/>
      <sheetName val="[Tam_xls][Tam_xls]lam_m/i31"/>
      <sheetName val="_Tam_xls_lam_m_i4"/>
      <sheetName val="_Tam_xls__Tam_xls_lam_m_i4"/>
      <sheetName val="_Tam_xls__Tam_xls__Tam_xls_lam4"/>
      <sheetName val="TPDMoi__(2)2"/>
      <sheetName val="vanchuyen_T2"/>
      <sheetName val="CHITIET_VL_NCTT__1p2"/>
      <sheetName val="CHIIET_VL_C_TT_32"/>
      <sheetName val="dongia_2_2"/>
      <sheetName val="TONGE3p_2"/>
      <sheetName val="CHIIET_VL_C_TT_31"/>
      <sheetName val="TPDMoi__(2)3"/>
      <sheetName val="vanchuyen_T3"/>
      <sheetName val="CHITIET_VL_NCTT__1p3"/>
      <sheetName val="CHIIET_VL_C_TT_33"/>
      <sheetName val="dongia_2_3"/>
      <sheetName val="TONGE3p_3"/>
      <sheetName val="TPDMoi__(2)4"/>
      <sheetName val="vanchuyen_T4"/>
      <sheetName val="CHITIET_VL_NCTT__1p4"/>
      <sheetName val="CHIIET_VL_C_TT_34"/>
      <sheetName val="dongia_2_4"/>
      <sheetName val="TONGE3p_4"/>
      <sheetName val="Setting"/>
      <sheetName val="escon"/>
      <sheetName val="KAIZEN JUL '10"/>
      <sheetName val="Sales Value (2)"/>
      <sheetName val="PL_1_2"/>
      <sheetName val="投資ﾌｫﾛｰ"/>
      <sheetName val="?"/>
      <sheetName val="CæÊ _x0015_ Op"/>
      <sheetName val="ƒƒCƒ“‰æ–Ê _x0015_ Op"/>
      <sheetName val="????? _x0015_ Op"/>
      <sheetName val="バス"/>
      <sheetName val="tifico"/>
      <sheetName val="B¶ng ph¡n tÛch"/>
      <sheetName val="BIS LIST-NTH 18"/>
      <sheetName val="負荷15XX"/>
      <sheetName val="TB BOL Dec 2021"/>
      <sheetName val="TONG_HOP_VL-NC_TT11"/>
      <sheetName val="D_chau2"/>
      <sheetName val="Gia_VL_(QII-2006)2"/>
      <sheetName val="H4_Movement_by_entity3"/>
      <sheetName val="H5_-_TR3"/>
      <sheetName val="S_A53"/>
      <sheetName val="Trich_quy3"/>
      <sheetName val="S_BS3"/>
      <sheetName val="S_FA_3"/>
      <sheetName val="S_RPT-bal3"/>
      <sheetName val="S_RPT-tran3"/>
      <sheetName val="C_RPT-trans3"/>
      <sheetName val="C_RPT-bal3"/>
      <sheetName val="Lai_lo_dau_tu3"/>
      <sheetName val="DC_sai_soat_093"/>
      <sheetName val="S_WTB3"/>
      <sheetName val="S_Note3"/>
      <sheetName val="C_FA3"/>
      <sheetName val="For_FS_presentation3"/>
      <sheetName val="S_FS3"/>
      <sheetName val="ĐC_Bo_sung3"/>
      <sheetName val="C_A53"/>
      <sheetName val="C_FS3"/>
      <sheetName val="S_RE3"/>
      <sheetName val="FS_by_entity3"/>
      <sheetName val="C_RE3"/>
      <sheetName val="S_CIT3"/>
      <sheetName val="C_WTB3"/>
      <sheetName val="C_CIT3"/>
      <sheetName val="C_Note3"/>
      <sheetName val="Tax_loss3"/>
      <sheetName val="C_Interco-bal3"/>
      <sheetName val="C_Interco-trans3"/>
      <sheetName val="C_Loan3"/>
      <sheetName val="S_Loan3"/>
      <sheetName val="C_Interco-Unrealised_profit3"/>
      <sheetName val="C_Segment3"/>
      <sheetName val="Tax_Loss_carried_forward3"/>
      <sheetName val="C_EPS3"/>
      <sheetName val="C_Associates3"/>
      <sheetName val="C_Phu_Hoang_Anh3"/>
      <sheetName val="C_An_Tien3"/>
      <sheetName val="C_Me_Kong3"/>
      <sheetName val="C_Translation_reserve-Bangkok3"/>
      <sheetName val="C_Translation_reserve-Attopeu3"/>
      <sheetName val="Gw_TR3"/>
      <sheetName val="Gw_GM3"/>
      <sheetName val="Gw_AT3"/>
      <sheetName val="Gw_MT3"/>
      <sheetName val="C_Commitments3"/>
      <sheetName val="단면_(2)2"/>
      <sheetName val="TH_3"/>
      <sheetName val="Don_gia_chi_tiet2"/>
      <sheetName val="Gia_tri_vat_tu2"/>
      <sheetName val="Luong_NC2"/>
      <sheetName val="NS_BTN2"/>
      <sheetName val="Tong_hop_vat_tu2"/>
      <sheetName val="Gia_CM2"/>
      <sheetName val="Dau_Vao2"/>
      <sheetName val="PT_VT2"/>
      <sheetName val="DG_BS2"/>
      <sheetName val="Bu_NLieu2"/>
      <sheetName val="CL_Vat_lieu2"/>
      <sheetName val="DT_CT2"/>
      <sheetName val="CP_XD_Duong2"/>
      <sheetName val="Bia_ngan2"/>
      <sheetName val="Bia_du_toan2"/>
      <sheetName val="BANG_KL2"/>
      <sheetName val="CD_CT2"/>
      <sheetName val="CHITIET_VL-NC-TT1p2"/>
      <sheetName val="Bang_gia_tong_hop3"/>
      <sheetName val="kinh_phí_XD3"/>
      <sheetName val="CHU_NHIEM2"/>
      <sheetName val="Thuc_thanh3"/>
      <sheetName val="kinh_ph?_XD3"/>
      <sheetName val="kinh_ph__XD3"/>
      <sheetName val="H_A01_-_Shares2"/>
      <sheetName val="Tong_Du_Toan2"/>
      <sheetName val="REVISED_QTY_BOX_22"/>
      <sheetName val="A5_2"/>
      <sheetName val="RESIN_12"/>
      <sheetName val="PAC_22"/>
      <sheetName val="MOULD_32"/>
      <sheetName val="MICS_42"/>
      <sheetName val="OVER_HEAD_52"/>
      <sheetName val="TRANS_62"/>
      <sheetName val="ADM_72"/>
      <sheetName val="OTHER_82"/>
      <sheetName val="Exp_Code2"/>
      <sheetName val="vanchu=n_TC2"/>
      <sheetName val="TH_VL,_NC,_DDHT_Thanhphukc2"/>
      <sheetName val="Piano_Montaggio_PO-02_bozza22"/>
      <sheetName val="TONG_HOP_VL-NC?TT2"/>
      <sheetName val="CHITI??_VL-NC-TT-3p2"/>
      <sheetName val="ky_(2)2"/>
      <sheetName val="TONG_HOP_VL-NC_TT12"/>
      <sheetName val="SUM_PL2"/>
      <sheetName val="Bang_chiet_tinh_TBA2"/>
      <sheetName val="KH_2010_PA22"/>
      <sheetName val="San_pham2"/>
      <sheetName val="Mat_Master_(TT)2"/>
      <sheetName val="Mat_Master_(MT)2"/>
      <sheetName val="Danh_sach_cac_can_uu_dai2"/>
      <sheetName val="Luong_XDCB2"/>
      <sheetName val="Gia_VL,NC,M2"/>
      <sheetName val="[Tam_xls][Tam_xls]lam_2"/>
      <sheetName val="Ky_tu_cham_cong2"/>
      <sheetName val="CHITIET_VL_NC_x005f_x001f_TT__13"/>
      <sheetName val="CHITIET_VL_NC_x005f_x005f_x005f3"/>
      <sheetName val="CHI_x005f_x0014_IET_VL__x3"/>
      <sheetName val="vanchuyen_T_x005f_x005f_x3"/>
      <sheetName val="dongia__x005f_x005f_x001f3"/>
      <sheetName val="dongia__x005f_x005f_x005f3"/>
      <sheetName val="bang_tong_hop2"/>
      <sheetName val="CHITIET_VL_NC_x005f3"/>
      <sheetName val="vanchuyen_T_x3"/>
      <sheetName val="dongia__x001f3"/>
      <sheetName val="dongia__x005f3"/>
      <sheetName val="Criteria_S1-S2U3"/>
      <sheetName val="Dong_goi_-_boc_xep3"/>
      <sheetName val="Doi_hinh_quy_hoach3"/>
      <sheetName val="Vat_tu3"/>
      <sheetName val="Thong_tin_loai_tu3"/>
      <sheetName val="Ma_phong_ban-Kenh3"/>
      <sheetName val="Mức_tham_gia3"/>
      <sheetName val="Tieu_chi-TBHV3"/>
      <sheetName val="LIST_TRINH_DO3"/>
      <sheetName val="Huong_dan3"/>
      <sheetName val="DS_KHACH_HANG3"/>
      <sheetName val="BANG_GIA3"/>
      <sheetName val="Sheet4_(6)3"/>
      <sheetName val="Forecast_by_Item-Warehouse3"/>
      <sheetName val="CẤP_QUẢN_LÝ3"/>
      <sheetName val="TO_TRUONG3"/>
      <sheetName val="Mau_023"/>
      <sheetName val="KE_HOACH3"/>
      <sheetName val="DS_MANG_THAI_+_NUOI_CON_NHO3"/>
      <sheetName val="TUYEN_MOI3"/>
      <sheetName val="DIEU_CHUYEN_-_DE_BAT3"/>
      <sheetName val="NGHI_VIEC3"/>
      <sheetName val="BAO_CAO_LAO_DONG3"/>
      <sheetName val="LIST_DIEU_CHUYEN3"/>
      <sheetName val="Data-K_Xóa3"/>
      <sheetName val="Mức_độ2"/>
      <sheetName val="GL_tien2"/>
      <sheetName val="Export_Table2"/>
      <sheetName val="Xuly_Data2"/>
      <sheetName val="Bổ_Sung2"/>
      <sheetName val="Giá_A2"/>
      <sheetName val="Giá_BCD2"/>
      <sheetName val="Giá_BCD_(lẻ)2"/>
      <sheetName val="TH_xử_lý2"/>
      <sheetName val="TH_số_bán_T32"/>
      <sheetName val="TH_số_bán_T42"/>
      <sheetName val="Nang_bac_luong2"/>
      <sheetName val="TT_NM_NMG2"/>
      <sheetName val="0_Xuất_Gạch2"/>
      <sheetName val="1_San_Xuat_Gach2"/>
      <sheetName val="1_SXTT_Nuoc2"/>
      <sheetName val="2_Tieu_Thu2"/>
      <sheetName val="3_Luong_truc_tiep2"/>
      <sheetName val="4_Luong_Thi_Truong2"/>
      <sheetName val="5_1_Luong_SX_Nuoc_&amp;_BV2"/>
      <sheetName val="5_3_Tien_thuong2"/>
      <sheetName val="5_2_Làm_Thêm2"/>
      <sheetName val="6_Tinh_Thue2"/>
      <sheetName val="7_Thanh_Toan2"/>
      <sheetName val="8_CK2"/>
      <sheetName val="9_TM2"/>
      <sheetName val="10_Tong_Hop2"/>
      <sheetName val="11_Tru_Ung2"/>
      <sheetName val="12_Thong_ke2"/>
      <sheetName val="Truy_thu_BHXH2"/>
      <sheetName val="EB_Sal092"/>
      <sheetName val="Sal_update2"/>
      <sheetName val="STAFF_20072"/>
      <sheetName val="AV_Ha_the2"/>
      <sheetName val="Sheet1_2"/>
      <sheetName val="gia vt,nc,may"/>
      <sheetName val="TPDMoi__(2)7"/>
      <sheetName val="vanchuyen_T7"/>
      <sheetName val="CHITIET_VL_NCTT__1p7"/>
      <sheetName val="dongia_2_7"/>
      <sheetName val="TONGE3p_7"/>
      <sheetName val="CHIIET_VL_C_TT_35"/>
      <sheetName val="CHITIET_VL_NCTT__3"/>
      <sheetName val="CHITIET_VL_NCTT__2"/>
      <sheetName val="CHITIET_VL_NCTT__4"/>
      <sheetName val="CHITIET_VL_NCTT__5"/>
      <sheetName val="CHIIET_VL__2"/>
      <sheetName val="CHIIET_VL__1"/>
      <sheetName val="CHIIET_VL__3"/>
      <sheetName val="CHIIET_VL__4"/>
      <sheetName val="TPDMoi__(2)6"/>
      <sheetName val="vanchuyen_T6"/>
      <sheetName val="CHITIET_VL_NCTT__1p6"/>
      <sheetName val="CHIIET_VL_C_TT_36"/>
      <sheetName val="dongia_2_6"/>
      <sheetName val="TONGE3p_6"/>
      <sheetName val="CONS"/>
      <sheetName val="DS mã"/>
      <sheetName val="Item list - OPEX NVL VPP"/>
      <sheetName val="Datavalidation"/>
      <sheetName val="All Cash Dil"/>
      <sheetName val="2006-BY UNIT"/>
      <sheetName val="Summary P&amp;L SA"/>
      <sheetName val="TB1204"/>
      <sheetName val="Ten banh"/>
      <sheetName val="[Tam.xls][Tam.xls][Tam_xls]la_2"/>
      <sheetName val="[Tam.xls][Tam.xls][Tam.xls]la_3"/>
      <sheetName val="[Tam.xls][Tam.xls][Tam_xls]la_3"/>
      <sheetName val="CDSPS"/>
      <sheetName val="FAS115"/>
      <sheetName val="C&amp;B"/>
      <sheetName val="loan"/>
      <sheetName val="breakdown"/>
      <sheetName val="PHÚC THĂNG LONG"/>
      <sheetName val="Q2"/>
      <sheetName val="TONG HO©êb_x0000__x0000__x0014_"/>
      <sheetName val="TONG HO©êb"/>
      <sheetName val="TONG HO©êb_x005f_x0000__x005f_x0000__x0014"/>
      <sheetName val="TH VL, NC,_x005f_x0000_DDHT Thanhphuo"/>
      <sheetName val="M07_09_05"/>
      <sheetName val="M08"/>
      <sheetName val="M09_khong co"/>
      <sheetName val="M10"/>
      <sheetName val="M11_khong co"/>
      <sheetName val="M12"/>
      <sheetName val="03b-BB"/>
      <sheetName val="M14.1_KO QNCACY"/>
      <sheetName val="M14.2_QNCA"/>
      <sheetName val="M15.2_QNCACY"/>
      <sheetName val="M15.1_KO QNCACY"/>
      <sheetName val="M16.1_ĐKBĐ"/>
      <sheetName val="16.2_ĐTĐ ko có"/>
      <sheetName val="Data Reference"/>
      <sheetName val="Dữ liệu"/>
      <sheetName val="Referent"/>
      <sheetName val="muc phi _ CP"/>
      <sheetName val="Tien Luong"/>
      <sheetName val="BS (2)_Luu12"/>
      <sheetName val="B. phan tich k_luong cong cap"/>
      <sheetName val="库存商品汇总"/>
      <sheetName val="5-3 P&amp;L FORECAST BY QUARTER"/>
      <sheetName val="Sch 4"/>
      <sheetName val="act2005"/>
      <sheetName val="Legalapp"/>
      <sheetName val="SPT 2007"/>
      <sheetName val="DETAIL-RBF"/>
      <sheetName val="BDMTK"/>
      <sheetName val="MJ"/>
      <sheetName val="Input"/>
      <sheetName val="PL"/>
      <sheetName val="data07fib"/>
      <sheetName val="data08fib"/>
      <sheetName val="data09fib"/>
      <sheetName val="3-3 P&amp;L FORECAST BY QUARTER"/>
      <sheetName val="1999"/>
      <sheetName val="BONUS"/>
      <sheetName val="B28(old version)"/>
      <sheetName val="RMFE 04"/>
      <sheetName val="XL-CPTT"/>
      <sheetName val="CPTT"/>
      <sheetName val="Master"/>
      <sheetName val="Distributed Cost Nov'12"/>
      <sheetName val="Distributed Cost Oct'12"/>
      <sheetName val="SoKTM"/>
      <sheetName val="TB 30.09.15"/>
      <sheetName val="DK-KH"/>
      <sheetName val="vi a dios"/>
      <sheetName val="2.DTA"/>
      <sheetName val="CIT 2011"/>
      <sheetName val="HF List nv làm việc tại nhà"/>
      <sheetName val="Impact"/>
      <sheetName val="HNM List nv làm việc tại nhà"/>
      <sheetName val="Ref. Guideline"/>
      <sheetName val="Tổng kết"/>
      <sheetName val="fom"/>
      <sheetName val="TT DZ35"/>
      <sheetName val="L123"/>
      <sheetName val="ｸﾞﾗﾌ"/>
      <sheetName val="日付ﾃｰﾌﾞﾙ"/>
      <sheetName val="head_code"/>
      <sheetName val="SUMMARY"/>
      <sheetName val="条件"/>
      <sheetName val="プリモ_S0"/>
      <sheetName val="プリモ_S1"/>
      <sheetName val="プリモ_S2"/>
      <sheetName val="プリモ_S3"/>
      <sheetName val="Up to 2002"/>
      <sheetName val="MÃ KH"/>
      <sheetName val="List price"/>
      <sheetName val="DS nhan vien"/>
      <sheetName val="Báo cáo"/>
      <sheetName val="Tổng hợp"/>
      <sheetName val="List DSKH thân thiện"/>
      <sheetName val="Tình trạng "/>
      <sheetName val="NHÁP"/>
      <sheetName val="TONGKE3p_10"/>
      <sheetName val="DON_GIA10"/>
      <sheetName val="TONG_HOP_VL-NC10"/>
      <sheetName val="CHITIET_VL-NC-TT_-1p10"/>
      <sheetName val="KPVC-BD_10"/>
      <sheetName val="CHITIET_VL-NC-TT-3p10"/>
      <sheetName val="CHITIET_VL-NC10"/>
      <sheetName val="THPDMoi__(2)10"/>
      <sheetName val="t-h_HA_THE10"/>
      <sheetName val="TH_VL,_NC,_DDHT_Thanhphuoc10"/>
      <sheetName val="dongia_(2)10"/>
      <sheetName val="TH_XL10"/>
      <sheetName val="vanchuyen_TC10"/>
      <sheetName val="TONG_HOP_VL_NC10"/>
      <sheetName val="CHITIET_VL_NC_TT__1p10"/>
      <sheetName val="TONG_HOP_VL_NC_TT10"/>
      <sheetName val="KPVC_BD_10"/>
      <sheetName val="CHITIET_VL_NC_TT_3p10"/>
      <sheetName val="CHITIET_VL_NC10"/>
      <sheetName val="THPDMoi___2_10"/>
      <sheetName val="t_h_HA_THE10"/>
      <sheetName val="TH_VL__NC__DDHT_Thanhphuoc10"/>
      <sheetName val="dongia__2_10"/>
      <sheetName val="[Tam_xls]lam_m/i7"/>
      <sheetName val="TH_VL,_NC,_DDHÿÿThanÿÿhuoc10"/>
      <sheetName val="bang_tien_luong10"/>
      <sheetName val="12_th_20088"/>
      <sheetName val="Other_Note-20088"/>
      <sheetName val="truc_tiep8"/>
      <sheetName val="TH_VL,_NC,_DDH��Than��huoc9"/>
      <sheetName val="T_Tinh8"/>
      <sheetName val="MTO_REV_2(ARMOR)8"/>
      <sheetName val="Thanh_toan8"/>
      <sheetName val="CT_-THVLNC8"/>
      <sheetName val="T_x005f_x0008_PDMoi__(2)8"/>
      <sheetName val="vanchuyen_T_x005f_x0003_8"/>
      <sheetName val="CHITIET_VL_NC_x005f_x001f_TT__1p8"/>
      <sheetName val="CHI_x005f_x0014_IET_VL__x005f_x000e_C_TT_38"/>
      <sheetName val="dongia__x005f_x001f_2_8"/>
      <sheetName val="TONG_x005f_x000b_E3p_8"/>
      <sheetName val="T_x005f_x005f_x005f_x0008_PDMoi__(2)8"/>
      <sheetName val="vanchuyen_T_x005f_x005f_x005f_x0003_8"/>
      <sheetName val="CHITIET_VL_NC_x005f_x005f_x005f_x001f_TT__9"/>
      <sheetName val="CHI_x005f_x005f_x005f_x0014_IET_VL__x005f_x005f_8"/>
      <sheetName val="dongia__x005f_x005f_x005f_x001f_2_8"/>
      <sheetName val="TONG_x005f_x005f_x005f_x000b_E3p_8"/>
      <sheetName val="CT_Thang_Mo9"/>
      <sheetName val="Nhap_VT_oto7"/>
      <sheetName val="OPERATING_HEAD7"/>
      <sheetName val="LKVL-CK_HT-GD18"/>
      <sheetName val="ocean_voyage7"/>
      <sheetName val="SRP_FH7"/>
      <sheetName val="ｾｸﾞﾒﾝﾄ6-3-2_データ7"/>
      <sheetName val="MTO_REV_07"/>
      <sheetName val="CT__PL9"/>
      <sheetName val="Chi_phi_van_chuyen7"/>
      <sheetName val="Tro_giup7"/>
      <sheetName val="Gia_giao_VL_den_HT7"/>
      <sheetName val="Chenh_lech_vat_tu7"/>
      <sheetName val="Gia_VL_den_HT7"/>
      <sheetName val="vanchuyen_T_x005f_x005f_x005f_x005f_x005f_x005f_8"/>
      <sheetName val="CHITIET_VL_NC_x005f_x005f_x005f_x005f_x0058"/>
      <sheetName val="dongia__x005f_x005f_x005f_x005f_x005f_x005f_x0018"/>
      <sheetName val="dongia__x005f_x005f_x005f_x005f_x005f_x005f_x0058"/>
      <sheetName val="????HPI_7?CR??7"/>
      <sheetName val="Form_+_chart_BC_93KI_1QFC7"/>
      <sheetName val="FX_FWD_KS7"/>
      <sheetName val="Chiet_tinh_dz227"/>
      <sheetName val="Chiet_tinh_dz357"/>
      <sheetName val="Ｍss_４Ｒ要員7"/>
      <sheetName val="Chú_ý7"/>
      <sheetName val="TS_Report-Production_KYOSHIN7"/>
      <sheetName val="Bảng_Giá7"/>
      <sheetName val="ESTI_7"/>
      <sheetName val="data_service7"/>
      <sheetName val="Ａｏ６システム図付表２－２_(2)7"/>
      <sheetName val="P_I7"/>
      <sheetName val="____HPI_7_CR__7"/>
      <sheetName val="Nluc_KTFA(Khong_Có_KPY)7"/>
      <sheetName val="[Tam_xls][Tam_xls]lam_m/i10"/>
      <sheetName val="[Tam_xls][Tam_xls][Tam_xls]lam7"/>
      <sheetName val="general_requirements6"/>
      <sheetName val="KPVÿÿBD_6"/>
      <sheetName val="DAMNEN_KHONG_HC5"/>
      <sheetName val="DAM_NEN_HC5"/>
      <sheetName val="標準治具(不鏽鋼片)_(2)3"/>
      <sheetName val="Gia_vat_tu3"/>
      <sheetName val="4_16-303"/>
      <sheetName val="2_Them_Gio3"/>
      <sheetName val="6_1-153"/>
      <sheetName val="PC_NO__083"/>
      <sheetName val="Hướng_dẫn2"/>
      <sheetName val="Ví_dụ_hàm_Vlookup2"/>
      <sheetName val="[Tam_xls][Tam_xls]lam_m/i14"/>
      <sheetName val="[Tam_xls][Tam_xls]lam_m/i15"/>
      <sheetName val="[Tam_xls][Tam_xls]lam_m/i22"/>
      <sheetName val="[Tam_xls][Tam_xls]lam_m/i32"/>
      <sheetName val="_Tam_xls_lam_m_i5"/>
      <sheetName val="_Tam_xls__Tam_xls_lam_m_i5"/>
      <sheetName val="_Tam_xls__Tam_xls__Tam_xls_lam5"/>
      <sheetName val="[Tam_xls][Tam_xls][Tam_xls]la_2"/>
      <sheetName val="TONGKE3p_11"/>
      <sheetName val="DON_GIA11"/>
      <sheetName val="TONG_HOP_VL-NC11"/>
      <sheetName val="CHITIET_VL-NC-TT_-1p11"/>
      <sheetName val="KPVC-BD_11"/>
      <sheetName val="CHITIET_VL-NC-TT-3p11"/>
      <sheetName val="CHITIET_VL-NC11"/>
      <sheetName val="THPDMoi__(2)11"/>
      <sheetName val="t-h_HA_THE11"/>
      <sheetName val="TH_VL,_NC,_DDHT_Thanhphuoc11"/>
      <sheetName val="dongia_(2)11"/>
      <sheetName val="TH_XL11"/>
      <sheetName val="vanchuyen_TC11"/>
      <sheetName val="TONG_HOP_VL_NC11"/>
      <sheetName val="CHITIET_VL_NC_TT__1p11"/>
      <sheetName val="TONG_HOP_VL_NC_TT11"/>
      <sheetName val="KPVC_BD_11"/>
      <sheetName val="CHITIET_VL_NC_TT_3p11"/>
      <sheetName val="CHITIET_VL_NC11"/>
      <sheetName val="THPDMoi___2_11"/>
      <sheetName val="t_h_HA_THE11"/>
      <sheetName val="TH_VL__NC__DDHT_Thanhphuoc11"/>
      <sheetName val="dongia__2_11"/>
      <sheetName val="[Tam_xls]lam_m/i8"/>
      <sheetName val="TH_VL,_NC,_DDHÿÿThanÿÿhuoc11"/>
      <sheetName val="bang_tien_luong11"/>
      <sheetName val="12_th_20089"/>
      <sheetName val="Other_Note-20089"/>
      <sheetName val="truc_tiep9"/>
      <sheetName val="TH_VL,_NC,_DDH��Than��huoc10"/>
      <sheetName val="T_Tinh9"/>
      <sheetName val="MTO_REV_2(ARMOR)9"/>
      <sheetName val="Thanh_toan9"/>
      <sheetName val="CT_-THVLNC9"/>
      <sheetName val="T_x005f_x0008_PDMoi__(2)9"/>
      <sheetName val="vanchuyen_T_x005f_x0003_9"/>
      <sheetName val="CHITIET_VL_NC_x005f_x001f_TT__1p9"/>
      <sheetName val="CHI_x005f_x0014_IET_VL__x005f_x000e_C_TT_39"/>
      <sheetName val="dongia__x005f_x001f_2_9"/>
      <sheetName val="TONG_x005f_x000b_E3p_9"/>
      <sheetName val="T_x005f_x005f_x005f_x0008_PDMoi__(2)9"/>
      <sheetName val="vanchuyen_T_x005f_x005f_x005f_x0003_9"/>
      <sheetName val="CHITIET_VL_NC_x005f_x005f_x005f_x001f_TT_10"/>
      <sheetName val="CHI_x005f_x005f_x005f_x0014_IET_VL__x005f_x005f_9"/>
      <sheetName val="dongia__x005f_x005f_x005f_x001f_2_9"/>
      <sheetName val="TONG_x005f_x005f_x005f_x000b_E3p_9"/>
      <sheetName val="CT_Thang_Mo10"/>
      <sheetName val="Nhap_VT_oto8"/>
      <sheetName val="OPERATING_HEAD8"/>
      <sheetName val="LKVL-CK_HT-GD19"/>
      <sheetName val="ocean_voyage8"/>
      <sheetName val="SRP_FH8"/>
      <sheetName val="ｾｸﾞﾒﾝﾄ6-3-2_データ8"/>
      <sheetName val="MTO_REV_08"/>
      <sheetName val="CT__PL10"/>
      <sheetName val="Chi_phi_van_chuyen8"/>
      <sheetName val="Tro_giup8"/>
      <sheetName val="Gia_giao_VL_den_HT8"/>
      <sheetName val="Chenh_lech_vat_tu8"/>
      <sheetName val="Gia_VL_den_HT8"/>
      <sheetName val="vanchuyen_T_x005f_x005f_x005f_x005f_x005f_x005f_9"/>
      <sheetName val="CHITIET_VL_NC_x005f_x005f_x005f_x005f_x0059"/>
      <sheetName val="dongia__x005f_x005f_x005f_x005f_x005f_x005f_x0019"/>
      <sheetName val="dongia__x005f_x005f_x005f_x005f_x005f_x005f_x0059"/>
      <sheetName val="????HPI_7?CR??8"/>
      <sheetName val="Form_+_chart_BC_93KI_1QFC8"/>
      <sheetName val="FX_FWD_KS8"/>
      <sheetName val="Chiet_tinh_dz228"/>
      <sheetName val="Chiet_tinh_dz358"/>
      <sheetName val="Ｍss_４Ｒ要員8"/>
      <sheetName val="Chú_ý8"/>
      <sheetName val="TS_Report-Production_KYOSHIN8"/>
      <sheetName val="Bảng_Giá8"/>
      <sheetName val="ESTI_8"/>
      <sheetName val="data_service8"/>
      <sheetName val="Ａｏ６システム図付表２－２_(2)8"/>
      <sheetName val="P_I8"/>
      <sheetName val="____HPI_7_CR__8"/>
      <sheetName val="Nluc_KTFA(Khong_Có_KPY)8"/>
      <sheetName val="[Tam_xls][Tam_xls]lam_m/i16"/>
      <sheetName val="[Tam_xls][Tam_xls][Tam_xls]lam8"/>
      <sheetName val="general_requirements7"/>
      <sheetName val="KPVÿÿBD_7"/>
      <sheetName val="DAMNEN_KHONG_HC6"/>
      <sheetName val="DAM_NEN_HC6"/>
      <sheetName val="標準治具(不鏽鋼片)_(2)4"/>
      <sheetName val="Gia_vat_tu4"/>
      <sheetName val="4_16-304"/>
      <sheetName val="2_Them_Gio4"/>
      <sheetName val="6_1-154"/>
      <sheetName val="PC_NO__084"/>
      <sheetName val="Don_gia_chi_tiet3"/>
      <sheetName val="Gia_tri_vat_tu3"/>
      <sheetName val="Luong_NC3"/>
      <sheetName val="NS_BTN3"/>
      <sheetName val="Tong_hop_vat_tu3"/>
      <sheetName val="Gia_CM3"/>
      <sheetName val="Dau_Vao3"/>
      <sheetName val="PT_VT3"/>
      <sheetName val="DG_BS3"/>
      <sheetName val="Bu_NLieu3"/>
      <sheetName val="CL_Vat_lieu3"/>
      <sheetName val="DT_CT3"/>
      <sheetName val="CP_XD_Duong3"/>
      <sheetName val="Bia_ngan3"/>
      <sheetName val="Bia_du_toan3"/>
      <sheetName val="Hướng_dẫn3"/>
      <sheetName val="Ví_dụ_hàm_Vlookup3"/>
      <sheetName val="[Tam_xls][Tam_xls]lam_m/i17"/>
      <sheetName val="[Tam_xls][Tam_xls]lam_m/i18"/>
      <sheetName val="[Tam_xls][Tam_xls]lam_m/i23"/>
      <sheetName val="[Tam_xls][Tam_xls]lam_m/i33"/>
      <sheetName val="_Tam_xls_lam_m_i6"/>
      <sheetName val="_Tam_xls__Tam_xls_lam_m_i6"/>
      <sheetName val="_Tam_xls__Tam_xls__Tam_xls_lam6"/>
      <sheetName val="[Tam_xls][Tam_xls][Tam_xls]la_1"/>
      <sheetName val="TONGKE3p_12"/>
      <sheetName val="DON_GIA12"/>
      <sheetName val="TONG_HOP_VL-NC12"/>
      <sheetName val="CHITIET_VL-NC-TT_-1p12"/>
      <sheetName val="KPVC-BD_12"/>
      <sheetName val="CHITIET_VL-NC-TT-3p12"/>
      <sheetName val="CHITIET_VL-NC12"/>
      <sheetName val="THPDMoi__(2)12"/>
      <sheetName val="t-h_HA_THE12"/>
      <sheetName val="TH_VL,_NC,_DDHT_Thanhphuoc12"/>
      <sheetName val="dongia_(2)12"/>
      <sheetName val="TH_XL12"/>
      <sheetName val="vanchuyen_TC12"/>
      <sheetName val="TONG_HOP_VL_NC12"/>
      <sheetName val="CHITIET_VL_NC_TT__1p12"/>
      <sheetName val="TONG_HOP_VL_NC_TT12"/>
      <sheetName val="KPVC_BD_12"/>
      <sheetName val="CHITIET_VL_NC_TT_3p12"/>
      <sheetName val="CHITIET_VL_NC12"/>
      <sheetName val="THPDMoi___2_12"/>
      <sheetName val="t_h_HA_THE12"/>
      <sheetName val="TH_VL__NC__DDHT_Thanhphuoc12"/>
      <sheetName val="dongia__2_12"/>
      <sheetName val="[Tam_xls]lam_m/i9"/>
      <sheetName val="TH_VL,_NC,_DDHÿÿThanÿÿhuoc12"/>
      <sheetName val="bang_tien_luong12"/>
      <sheetName val="12_th_200810"/>
      <sheetName val="Other_Note-200810"/>
      <sheetName val="truc_tiep10"/>
      <sheetName val="TH_VL,_NC,_DDH��Than��huoc11"/>
      <sheetName val="T_Tinh10"/>
      <sheetName val="MTO_REV_2(ARMOR)10"/>
      <sheetName val="Thanh_toan10"/>
      <sheetName val="CT_-THVLNC10"/>
      <sheetName val="T_x005f_x0008_PDMoi__(2)10"/>
      <sheetName val="vanchuyen_T_x005f_x0003_10"/>
      <sheetName val="CHITIET_VL_NC_x005f_x001f_TT__1p10"/>
      <sheetName val="CHI_x005f_x0014_IET_VL__x005f_x000e_C_TT_10"/>
      <sheetName val="dongia__x005f_x001f_2_10"/>
      <sheetName val="TONG_x005f_x000b_E3p_10"/>
      <sheetName val="T_x005f_x005f_x005f_x0008_PDMoi__(2)10"/>
      <sheetName val="vanchuyen_T_x005f_x005f_x005f_x0003_10"/>
      <sheetName val="CHITIET_VL_NC_x005f_x005f_x005f_x001f_TT_11"/>
      <sheetName val="CHI_x005f_x005f_x005f_x0014_IET_VL__x005f10"/>
      <sheetName val="dongia__x005f_x005f_x005f_x001f_2_10"/>
      <sheetName val="TONG_x005f_x005f_x005f_x000b_E3p_10"/>
      <sheetName val="CT_Thang_Mo11"/>
      <sheetName val="Nhap_VT_oto9"/>
      <sheetName val="OPERATING_HEAD9"/>
      <sheetName val="LKVL-CK_HT-GD110"/>
      <sheetName val="ocean_voyage9"/>
      <sheetName val="SRP_FH9"/>
      <sheetName val="ｾｸﾞﾒﾝﾄ6-3-2_データ9"/>
      <sheetName val="MTO_REV_09"/>
      <sheetName val="CT__PL11"/>
      <sheetName val="Chi_phi_van_chuyen9"/>
      <sheetName val="Tro_giup9"/>
      <sheetName val="Gia_giao_VL_den_HT9"/>
      <sheetName val="Chenh_lech_vat_tu9"/>
      <sheetName val="Gia_VL_den_HT9"/>
      <sheetName val="vanchuyen_T_x005f_x005f_x005f_x005f_x005f10"/>
      <sheetName val="CHITIET_VL_NC_x005f_x005f_x005f_x005f_x0010"/>
      <sheetName val="dongia__x005f_x005f_x005f_x005f_x005f_x005f_x0010"/>
      <sheetName val="dongia__x005f_x005f_x005f_x005f_x005f_x005f_x0020"/>
      <sheetName val="????HPI_7?CR??9"/>
      <sheetName val="Form_+_chart_BC_93KI_1QFC9"/>
      <sheetName val="FX_FWD_KS9"/>
      <sheetName val="Chiet_tinh_dz229"/>
      <sheetName val="Chiet_tinh_dz359"/>
      <sheetName val="Ｍss_４Ｒ要員9"/>
      <sheetName val="Chú_ý9"/>
      <sheetName val="TS_Report-Production_KYOSHIN9"/>
      <sheetName val="Bảng_Giá9"/>
      <sheetName val="ESTI_9"/>
      <sheetName val="data_service9"/>
      <sheetName val="Ａｏ６システム図付表２－２_(2)9"/>
      <sheetName val="P_I9"/>
      <sheetName val="____HPI_7_CR__9"/>
      <sheetName val="Nluc_KTFA(Khong_Có_KPY)9"/>
      <sheetName val="[Tam_xls][Tam_xls]lam_m/i19"/>
      <sheetName val="[Tam_xls][Tam_xls][Tam_xls]lam9"/>
      <sheetName val="general_requirements8"/>
      <sheetName val="KPVÿÿBD_8"/>
      <sheetName val="DAMNEN_KHONG_HC7"/>
      <sheetName val="DAM_NEN_HC7"/>
      <sheetName val="標準治具(不鏽鋼片)_(2)5"/>
      <sheetName val="Gia_vat_tu5"/>
      <sheetName val="4_16-305"/>
      <sheetName val="2_Them_Gio5"/>
      <sheetName val="6_1-155"/>
      <sheetName val="PC_NO__085"/>
      <sheetName val="TH_4"/>
      <sheetName val="Don_gia_chi_tiet4"/>
      <sheetName val="Gia_tri_vat_tu4"/>
      <sheetName val="Luong_NC4"/>
      <sheetName val="NS_BTN4"/>
      <sheetName val="Tong_hop_vat_tu4"/>
      <sheetName val="Gia_CM4"/>
      <sheetName val="Dau_Vao4"/>
      <sheetName val="PT_VT4"/>
      <sheetName val="DG_BS4"/>
      <sheetName val="Bu_NLieu4"/>
      <sheetName val="CL_Vat_lieu4"/>
      <sheetName val="DT_CT4"/>
      <sheetName val="CP_XD_Duong4"/>
      <sheetName val="Bia_ngan4"/>
      <sheetName val="Bia_du_toan4"/>
      <sheetName val="Hướng_dẫn4"/>
      <sheetName val="Ví_dụ_hàm_Vlookup4"/>
      <sheetName val="[Tam_xls][Tam_xls]lam_m/i20"/>
      <sheetName val="[Tam_xls][Tam_xls]lam_m/i110"/>
      <sheetName val="[Tam_xls][Tam_xls]lam_m/i24"/>
      <sheetName val="[Tam_xls][Tam_xls]lam_m/i34"/>
      <sheetName val="CHITIET_VL_NC_x005f_x001f_TT__14"/>
      <sheetName val="CHITIET_VL_NC_x005f_x005f_x005f4"/>
      <sheetName val="_Tam_xls_lam_m_i7"/>
      <sheetName val="_Tam_xls__Tam_xls_lam_m_i7"/>
      <sheetName val="_Tam_xls__Tam_xls__Tam_xls_lam7"/>
      <sheetName val="CHI_x005f_x0014_IET_VL__x4"/>
      <sheetName val="vanchuyen_T_x005f_x005f_x4"/>
      <sheetName val="dongia__x005f_x005f_x001f4"/>
      <sheetName val="dongia__x005f_x005f_x005f4"/>
      <sheetName val="[Tam_xls][Tam_xls][Tam_xls]la_3"/>
      <sheetName val="KAIZEN_JUL_'10"/>
      <sheetName val="Sales_Value_(2)"/>
      <sheetName val="CæÊ__Op"/>
      <sheetName val="ƒƒCƒ“‰æ–Ê__Op"/>
      <sheetName val="?????__Op"/>
      <sheetName val="TONGKE3p_13"/>
      <sheetName val="DON_GIA13"/>
      <sheetName val="TONG_HOP_VL-NC13"/>
      <sheetName val="CHITIET_VL-NC-TT_-1p13"/>
      <sheetName val="TONG_HOP_VL-NC_TT13"/>
      <sheetName val="KPVC-BD_13"/>
      <sheetName val="CHITIET_VL-NC-TT-3p13"/>
      <sheetName val="CHITIET_VL-NC13"/>
      <sheetName val="THPDMoi__(2)13"/>
      <sheetName val="t-h_HA_THE13"/>
      <sheetName val="TH_VL,_NC,_DDHT_Thanhphuoc13"/>
      <sheetName val="dongia_(2)13"/>
      <sheetName val="TH_XL13"/>
      <sheetName val="vanchuyen_TC13"/>
      <sheetName val="TONG_HOP_VL_NC13"/>
      <sheetName val="CHITIET_VL_NC_TT__1p13"/>
      <sheetName val="TONG_HOP_VL_NC_TT13"/>
      <sheetName val="KPVC_BD_13"/>
      <sheetName val="CHITIET_VL_NC_TT_3p13"/>
      <sheetName val="CHITIET_VL_NC13"/>
      <sheetName val="THPDMoi___2_13"/>
      <sheetName val="t_h_HA_THE13"/>
      <sheetName val="TH_VL__NC__DDHT_Thanhphuoc13"/>
      <sheetName val="dongia__2_13"/>
      <sheetName val="[Tam_xls]lam_m/i10"/>
      <sheetName val="TH_VL,_NC,_DDHÿÿThanÿÿhuoc13"/>
      <sheetName val="bang_tien_luong13"/>
      <sheetName val="12_th_200811"/>
      <sheetName val="Other_Note-200811"/>
      <sheetName val="truc_tiep11"/>
      <sheetName val="TH_VL,_NC,_DDH��Than��huoc12"/>
      <sheetName val="T_Tinh11"/>
      <sheetName val="MTO_REV_2(ARMOR)11"/>
      <sheetName val="Thanh_toan11"/>
      <sheetName val="CT_-THVLNC11"/>
      <sheetName val="T_x005f_x0008_PDMoi__(2)11"/>
      <sheetName val="vanchuyen_T_x005f_x0003_11"/>
      <sheetName val="CHITIET_VL_NC_x005f_x001f_TT__1p11"/>
      <sheetName val="CHI_x005f_x0014_IET_VL__x005f_x000e_C_TT_11"/>
      <sheetName val="dongia__x005f_x001f_2_11"/>
      <sheetName val="TONG_x005f_x000b_E3p_11"/>
      <sheetName val="T_x005f_x005f_x005f_x0008_PDMoi__(2)11"/>
      <sheetName val="vanchuyen_T_x005f_x005f_x005f_x0003_11"/>
      <sheetName val="CHITIET_VL_NC_x005f_x005f_x005f_x001f_TT_12"/>
      <sheetName val="CHI_x005f_x005f_x005f_x0014_IET_VL__x005f11"/>
      <sheetName val="dongia__x005f_x005f_x005f_x001f_2_11"/>
      <sheetName val="TONG_x005f_x005f_x005f_x000b_E3p_11"/>
      <sheetName val="CT_Thang_Mo12"/>
      <sheetName val="Nhap_VT_oto10"/>
      <sheetName val="OPERATING_HEAD10"/>
      <sheetName val="LKVL-CK_HT-GD111"/>
      <sheetName val="ocean_voyage10"/>
      <sheetName val="SRP_FH10"/>
      <sheetName val="ｾｸﾞﾒﾝﾄ6-3-2_データ10"/>
      <sheetName val="MTO_REV_010"/>
      <sheetName val="CT__PL12"/>
      <sheetName val="Chi_phi_van_chuyen10"/>
      <sheetName val="Tro_giup10"/>
      <sheetName val="Gia_giao_VL_den_HT10"/>
      <sheetName val="Chenh_lech_vat_tu10"/>
      <sheetName val="Gia_VL_den_HT10"/>
      <sheetName val="vanchuyen_T_x005f_x005f_x005f_x005f_x005f11"/>
      <sheetName val="CHITIET_VL_NC_x005f_x005f_x005f_x005f_x0011"/>
      <sheetName val="dongia__x005f_x005f_x005f_x005f_x005f_x005f_x0021"/>
      <sheetName val="dongia__x005f_x005f_x005f_x005f_x005f_x005f_x0022"/>
      <sheetName val="????HPI_7?CR??10"/>
      <sheetName val="Form_+_chart_BC_93KI_1QFC10"/>
      <sheetName val="FX_FWD_KS10"/>
      <sheetName val="Chiet_tinh_dz2210"/>
      <sheetName val="Chiet_tinh_dz3510"/>
      <sheetName val="Ｍss_４Ｒ要員10"/>
      <sheetName val="Chú_ý10"/>
      <sheetName val="TS_Report-Production_KYOSHIN10"/>
      <sheetName val="Bảng_Giá10"/>
      <sheetName val="ESTI_10"/>
      <sheetName val="data_service10"/>
      <sheetName val="Ａｏ６システム図付表２－２_(2)10"/>
      <sheetName val="P_I10"/>
      <sheetName val="____HPI_7_CR__10"/>
      <sheetName val="Nluc_KTFA(Khong_Có_KPY)10"/>
      <sheetName val="[Tam_xls][Tam_xls]lam_m/i25"/>
      <sheetName val="[Tam_xls][Tam_xls][Tam_xls]la10"/>
      <sheetName val="general_requirements9"/>
      <sheetName val="KPVÿÿBD_9"/>
      <sheetName val="DAMNEN_KHONG_HC8"/>
      <sheetName val="DAM_NEN_HC8"/>
      <sheetName val="標準治具(不鏽鋼片)_(2)6"/>
      <sheetName val="Gia_vat_tu6"/>
      <sheetName val="4_16-306"/>
      <sheetName val="2_Them_Gio6"/>
      <sheetName val="6_1-156"/>
      <sheetName val="PC_NO__086"/>
      <sheetName val="TH_5"/>
      <sheetName val="Don_gia_chi_tiet5"/>
      <sheetName val="Gia_tri_vat_tu5"/>
      <sheetName val="Luong_NC5"/>
      <sheetName val="NS_BTN5"/>
      <sheetName val="Tong_hop_vat_tu5"/>
      <sheetName val="Gia_CM5"/>
      <sheetName val="Dau_Vao5"/>
      <sheetName val="PT_VT5"/>
      <sheetName val="DG_BS5"/>
      <sheetName val="Bu_NLieu5"/>
      <sheetName val="CL_Vat_lieu5"/>
      <sheetName val="DT_CT5"/>
      <sheetName val="CP_XD_Duong5"/>
      <sheetName val="Bia_ngan5"/>
      <sheetName val="Bia_du_toan5"/>
      <sheetName val="Hướng_dẫn5"/>
      <sheetName val="Ví_dụ_hàm_Vlookup5"/>
      <sheetName val="[Tam_xls][Tam_xls]lam_m/i26"/>
      <sheetName val="[Tam_xls][Tam_xls]lam_m/i111"/>
      <sheetName val="[Tam_xls][Tam_xls]lam_m/i27"/>
      <sheetName val="[Tam_xls][Tam_xls]lam_m/i35"/>
      <sheetName val="CHITIET_VL_NC_x005f_x001f_TT__15"/>
      <sheetName val="CHITIET_VL_NC_x005f_x005f_x005f5"/>
      <sheetName val="_Tam_xls_lam_m_i8"/>
      <sheetName val="_Tam_xls__Tam_xls_lam_m_i8"/>
      <sheetName val="_Tam_xls__Tam_xls__Tam_xls_lam8"/>
      <sheetName val="CHI_x005f_x0014_IET_VL__x5"/>
      <sheetName val="vanchuyen_T_x005f_x005f_x5"/>
      <sheetName val="dongia__x005f_x005f_x001f5"/>
      <sheetName val="dongia__x005f_x005f_x005f5"/>
      <sheetName val="CHITIET_VL_NC_x005f4"/>
      <sheetName val="vanchuyen_T_x4"/>
      <sheetName val="dongia__x001f4"/>
      <sheetName val="dongia__x005f4"/>
      <sheetName val="[Tam_xls][Tam_xls][Tam_xls]la_4"/>
      <sheetName val="KAIZEN_JUL_'101"/>
      <sheetName val="Sales_Value_(2)1"/>
      <sheetName val="TONGKE3p_14"/>
      <sheetName val="DON_GIA14"/>
      <sheetName val="TONG_HOP_VL-NC14"/>
      <sheetName val="CHITIET_VL-NC-TT_-1p14"/>
      <sheetName val="TONG_HOP_VL-NC_TT14"/>
      <sheetName val="KPVC-BD_14"/>
      <sheetName val="CHITIET_VL-NC-TT-3p14"/>
      <sheetName val="CHITIET_VL-NC14"/>
      <sheetName val="THPDMoi__(2)14"/>
      <sheetName val="t-h_HA_THE14"/>
      <sheetName val="TH_VL,_NC,_DDHT_Thanhphuoc14"/>
      <sheetName val="dongia_(2)14"/>
      <sheetName val="TH_XL14"/>
      <sheetName val="vanchuyen_TC14"/>
      <sheetName val="TONG_HOP_VL_NC14"/>
      <sheetName val="CHITIET_VL_NC_TT__1p14"/>
      <sheetName val="TONG_HOP_VL_NC_TT14"/>
      <sheetName val="KPVC_BD_14"/>
      <sheetName val="CHITIET_VL_NC_TT_3p14"/>
      <sheetName val="CHITIET_VL_NC14"/>
      <sheetName val="THPDMoi___2_14"/>
      <sheetName val="t_h_HA_THE14"/>
      <sheetName val="TH_VL__NC__DDHT_Thanhphuoc14"/>
      <sheetName val="dongia__2_14"/>
      <sheetName val="[Tam_xls]lam_m/i11"/>
      <sheetName val="TH_VL,_NC,_DDHÿÿThanÿÿhuoc14"/>
      <sheetName val="bang_tien_luong14"/>
      <sheetName val="12_th_200812"/>
      <sheetName val="Other_Note-200812"/>
      <sheetName val="truc_tiep12"/>
      <sheetName val="TH_VL,_NC,_DDH��Than��huoc13"/>
      <sheetName val="T_Tinh12"/>
      <sheetName val="MTO_REV_2(ARMOR)12"/>
      <sheetName val="Thanh_toan12"/>
      <sheetName val="CT_-THVLNC12"/>
      <sheetName val="T_x005f_x0008_PDMoi__(2)12"/>
      <sheetName val="vanchuyen_T_x005f_x0003_12"/>
      <sheetName val="CHITIET_VL_NC_x005f_x001f_TT__1p12"/>
      <sheetName val="CHI_x005f_x0014_IET_VL__x005f_x000e_C_TT_12"/>
      <sheetName val="dongia__x005f_x001f_2_12"/>
      <sheetName val="TONG_x005f_x000b_E3p_12"/>
      <sheetName val="T_x005f_x005f_x005f_x0008_PDMoi__(2)12"/>
      <sheetName val="vanchuyen_T_x005f_x005f_x005f_x0003_12"/>
      <sheetName val="CHITIET_VL_NC_x005f_x005f_x005f_x001f_TT_13"/>
      <sheetName val="CHI_x005f_x005f_x005f_x0014_IET_VL__x005f12"/>
      <sheetName val="dongia__x005f_x005f_x005f_x001f_2_12"/>
      <sheetName val="TONG_x005f_x005f_x005f_x000b_E3p_12"/>
      <sheetName val="CT_Thang_Mo13"/>
      <sheetName val="Nhap_VT_oto11"/>
      <sheetName val="OPERATING_HEAD11"/>
      <sheetName val="LKVL-CK_HT-GD112"/>
      <sheetName val="ocean_voyage11"/>
      <sheetName val="SRP_FH11"/>
      <sheetName val="ｾｸﾞﾒﾝﾄ6-3-2_データ11"/>
      <sheetName val="MTO_REV_011"/>
      <sheetName val="CT__PL13"/>
      <sheetName val="Chi_phi_van_chuyen11"/>
      <sheetName val="Tro_giup11"/>
      <sheetName val="Gia_giao_VL_den_HT11"/>
      <sheetName val="Chenh_lech_vat_tu11"/>
      <sheetName val="Gia_VL_den_HT11"/>
      <sheetName val="vanchuyen_T_x005f_x005f_x005f_x005f_x005f12"/>
      <sheetName val="CHITIET_VL_NC_x005f_x005f_x005f_x005f_x0012"/>
      <sheetName val="dongia__x005f_x005f_x005f_x005f_x005f_x005f_x0023"/>
      <sheetName val="dongia__x005f_x005f_x005f_x005f_x005f_x005f_x0024"/>
      <sheetName val="????HPI_7?CR??11"/>
      <sheetName val="Form_+_chart_BC_93KI_1QFC11"/>
      <sheetName val="FX_FWD_KS11"/>
      <sheetName val="Chiet_tinh_dz2211"/>
      <sheetName val="Chiet_tinh_dz3511"/>
      <sheetName val="Ｍss_４Ｒ要員11"/>
      <sheetName val="Chú_ý11"/>
      <sheetName val="TS_Report-Production_KYOSHIN11"/>
      <sheetName val="Bảng_Giá11"/>
      <sheetName val="ESTI_11"/>
      <sheetName val="data_service11"/>
      <sheetName val="Ａｏ６システム図付表２－２_(2)11"/>
      <sheetName val="P_I11"/>
      <sheetName val="____HPI_7_CR__11"/>
      <sheetName val="Nluc_KTFA(Khong_Có_KPY)11"/>
      <sheetName val="[Tam_xls][Tam_xls]lam_m/i28"/>
      <sheetName val="[Tam_xls][Tam_xls][Tam_xls]la11"/>
      <sheetName val="general_requirements10"/>
      <sheetName val="KPVÿÿBD_10"/>
      <sheetName val="DAMNEN_KHONG_HC9"/>
      <sheetName val="DAM_NEN_HC9"/>
      <sheetName val="標準治具(不鏽鋼片)_(2)7"/>
      <sheetName val="Gia_vat_tu7"/>
      <sheetName val="4_16-307"/>
      <sheetName val="2_Them_Gio7"/>
      <sheetName val="6_1-157"/>
      <sheetName val="PC_NO__087"/>
      <sheetName val="TH_6"/>
      <sheetName val="Don_gia_chi_tiet6"/>
      <sheetName val="Gia_tri_vat_tu6"/>
      <sheetName val="Luong_NC6"/>
      <sheetName val="NS_BTN6"/>
      <sheetName val="Tong_hop_vat_tu6"/>
      <sheetName val="Gia_CM6"/>
      <sheetName val="Dau_Vao6"/>
      <sheetName val="PT_VT6"/>
      <sheetName val="DG_BS6"/>
      <sheetName val="Bu_NLieu6"/>
      <sheetName val="CL_Vat_lieu6"/>
      <sheetName val="DT_CT6"/>
      <sheetName val="CP_XD_Duong6"/>
      <sheetName val="Bia_ngan6"/>
      <sheetName val="Bia_du_toan6"/>
      <sheetName val="Hướng_dẫn6"/>
      <sheetName val="Ví_dụ_hàm_Vlookup6"/>
      <sheetName val="[Tam_xls][Tam_xls]lam_m/i29"/>
      <sheetName val="[Tam_xls][Tam_xls]lam_m/i112"/>
      <sheetName val="[Tam_xls][Tam_xls]lam_m/i210"/>
      <sheetName val="[Tam_xls][Tam_xls]lam_m/i36"/>
      <sheetName val="CHITIET_VL_NC_x005f_x001f_TT__16"/>
      <sheetName val="CHITIET_VL_NC_x005f_x005f_x005f6"/>
      <sheetName val="_Tam_xls_lam_m_i9"/>
      <sheetName val="_Tam_xls__Tam_xls_lam_m_i9"/>
      <sheetName val="_Tam_xls__Tam_xls__Tam_xls_lam9"/>
      <sheetName val="CHI_x005f_x0014_IET_VL__x6"/>
      <sheetName val="vanchuyen_T_x005f_x005f_x6"/>
      <sheetName val="dongia__x005f_x005f_x001f6"/>
      <sheetName val="dongia__x005f_x005f_x005f6"/>
      <sheetName val="CHITIET_VL_NC_x005f5"/>
      <sheetName val="vanchuyen_T_x5"/>
      <sheetName val="dongia__x001f5"/>
      <sheetName val="dongia__x005f5"/>
      <sheetName val="[Tam_xls][Tam_xls][Tam_xls]la_5"/>
      <sheetName val="KAIZEN_JUL_'102"/>
      <sheetName val="Sales_Value_(2)2"/>
      <sheetName val="B¶ng_ph¡n_tÛch"/>
      <sheetName val="BIS_LIST-NTH_18"/>
      <sheetName val="TONGKE3p_15"/>
      <sheetName val="DON_GIA15"/>
      <sheetName val="TONG_HOP_VL-NC15"/>
      <sheetName val="CHITIET_VL-NC-TT_-1p15"/>
      <sheetName val="TONG_HOP_VL-NC_TT15"/>
      <sheetName val="KPVC-BD_15"/>
      <sheetName val="CHITIET_VL-NC-TT-3p15"/>
      <sheetName val="CHITIET_VL-NC15"/>
      <sheetName val="THPDMoi__(2)15"/>
      <sheetName val="t-h_HA_THE15"/>
      <sheetName val="TH_VL,_NC,_DDHT_Thanhphuoc15"/>
      <sheetName val="dongia_(2)15"/>
      <sheetName val="TH_XL15"/>
      <sheetName val="vanchuyen_TC15"/>
      <sheetName val="TONG_HOP_VL_NC15"/>
      <sheetName val="CHITIET_VL_NC_TT__1p15"/>
      <sheetName val="TONG_HOP_VL_NC_TT15"/>
      <sheetName val="KPVC_BD_15"/>
      <sheetName val="CHITIET_VL_NC_TT_3p15"/>
      <sheetName val="CHITIET_VL_NC15"/>
      <sheetName val="THPDMoi___2_15"/>
      <sheetName val="t_h_HA_THE15"/>
      <sheetName val="TH_VL__NC__DDHT_Thanhphuoc15"/>
      <sheetName val="dongia__2_15"/>
      <sheetName val="[Tam_xls]lam_m/i12"/>
      <sheetName val="TH_VL,_NC,_DDHÿÿThanÿÿhuoc15"/>
      <sheetName val="bang_tien_luong15"/>
      <sheetName val="12_th_200813"/>
      <sheetName val="Other_Note-200813"/>
      <sheetName val="truc_tiep13"/>
      <sheetName val="TH_VL,_NC,_DDH��Than��huoc14"/>
      <sheetName val="T_Tinh13"/>
      <sheetName val="MTO_REV_2(ARMOR)13"/>
      <sheetName val="Thanh_toan13"/>
      <sheetName val="CT_-THVLNC13"/>
      <sheetName val="T_x005f_x0008_PDMoi__(2)13"/>
      <sheetName val="vanchuyen_T_x005f_x0003_13"/>
      <sheetName val="CHITIET_VL_NC_x005f_x001f_TT__1p13"/>
      <sheetName val="CHI_x005f_x0014_IET_VL__x005f_x000e_C_TT_13"/>
      <sheetName val="dongia__x005f_x001f_2_13"/>
      <sheetName val="TONG_x005f_x000b_E3p_13"/>
      <sheetName val="T_x005f_x005f_x005f_x0008_PDMoi__(2)13"/>
      <sheetName val="vanchuyen_T_x005f_x005f_x005f_x0003_13"/>
      <sheetName val="CHITIET_VL_NC_x005f_x005f_x005f_x001f_TT_14"/>
      <sheetName val="CHI_x005f_x005f_x005f_x0014_IET_VL__x005f13"/>
      <sheetName val="dongia__x005f_x005f_x005f_x001f_2_13"/>
      <sheetName val="TONG_x005f_x005f_x005f_x000b_E3p_13"/>
      <sheetName val="CT_Thang_Mo14"/>
      <sheetName val="Nhap_VT_oto12"/>
      <sheetName val="OPERATING_HEAD12"/>
      <sheetName val="LKVL-CK_HT-GD113"/>
      <sheetName val="ocean_voyage12"/>
      <sheetName val="SRP_FH12"/>
      <sheetName val="ｾｸﾞﾒﾝﾄ6-3-2_データ12"/>
      <sheetName val="MTO_REV_012"/>
      <sheetName val="CT__PL14"/>
      <sheetName val="Chi_phi_van_chuyen12"/>
      <sheetName val="Tro_giup12"/>
      <sheetName val="Gia_giao_VL_den_HT12"/>
      <sheetName val="Chenh_lech_vat_tu12"/>
      <sheetName val="Gia_VL_den_HT12"/>
      <sheetName val="vanchuyen_T_x005f_x005f_x005f_x005f_x005f13"/>
      <sheetName val="CHITIET_VL_NC_x005f_x005f_x005f_x005f_x0013"/>
      <sheetName val="dongia__x005f_x005f_x005f_x005f_x005f_x005f_x0025"/>
      <sheetName val="dongia__x005f_x005f_x005f_x005f_x005f_x005f_x0026"/>
      <sheetName val="????HPI_7?CR??12"/>
      <sheetName val="Form_+_chart_BC_93KI_1QFC12"/>
      <sheetName val="FX_FWD_KS12"/>
      <sheetName val="Chiet_tinh_dz2212"/>
      <sheetName val="Chiet_tinh_dz3512"/>
      <sheetName val="Ｍss_４Ｒ要員12"/>
      <sheetName val="Chú_ý12"/>
      <sheetName val="TS_Report-Production_KYOSHIN12"/>
      <sheetName val="Bảng_Giá12"/>
      <sheetName val="ESTI_12"/>
      <sheetName val="data_service12"/>
      <sheetName val="Ａｏ６システム図付表２－２_(2)12"/>
      <sheetName val="P_I12"/>
      <sheetName val="____HPI_7_CR__12"/>
      <sheetName val="Nluc_KTFA(Khong_Có_KPY)12"/>
      <sheetName val="[Tam_xls][Tam_xls]lam_m/i30"/>
      <sheetName val="[Tam_xls][Tam_xls][Tam_xls]la12"/>
      <sheetName val="general_requirements11"/>
      <sheetName val="KPVÿÿBD_11"/>
      <sheetName val="DAMNEN_KHONG_HC10"/>
      <sheetName val="DAM_NEN_HC10"/>
      <sheetName val="標準治具(不鏽鋼片)_(2)8"/>
      <sheetName val="Gia_vat_tu8"/>
      <sheetName val="4_16-308"/>
      <sheetName val="2_Them_Gio8"/>
      <sheetName val="6_1-158"/>
      <sheetName val="PC_NO__088"/>
      <sheetName val="TH_7"/>
      <sheetName val="Don_gia_chi_tiet7"/>
      <sheetName val="Gia_tri_vat_tu7"/>
      <sheetName val="Luong_NC7"/>
      <sheetName val="NS_BTN7"/>
      <sheetName val="Tong_hop_vat_tu7"/>
      <sheetName val="Gia_CM7"/>
      <sheetName val="Dau_Vao7"/>
      <sheetName val="PT_VT7"/>
      <sheetName val="DG_BS7"/>
      <sheetName val="Bu_NLieu7"/>
      <sheetName val="CL_Vat_lieu7"/>
      <sheetName val="DT_CT7"/>
      <sheetName val="CP_XD_Duong7"/>
      <sheetName val="Bia_ngan7"/>
      <sheetName val="Bia_du_toan7"/>
      <sheetName val="Hướng_dẫn7"/>
      <sheetName val="Ví_dụ_hàm_Vlookup7"/>
      <sheetName val="[Tam_xls][Tam_xls]lam_m/i37"/>
      <sheetName val="[Tam_xls][Tam_xls]lam_m/i113"/>
      <sheetName val="[Tam_xls][Tam_xls]lam_m/i211"/>
      <sheetName val="[Tam_xls][Tam_xls]lam_m/i38"/>
      <sheetName val="CHITIET_VL_NC_x005f_x001f_TT__17"/>
      <sheetName val="CHITIET_VL_NC_x005f_x005f_x005f7"/>
      <sheetName val="_Tam_xls_lam_m_i10"/>
      <sheetName val="_Tam_xls__Tam_xls_lam_m_i10"/>
      <sheetName val="_Tam_xls__Tam_xls__Tam_xls_la10"/>
      <sheetName val="CHI_x005f_x0014_IET_VL__x7"/>
      <sheetName val="vanchuyen_T_x005f_x005f_x7"/>
      <sheetName val="dongia__x005f_x005f_x001f7"/>
      <sheetName val="dongia__x005f_x005f_x005f7"/>
      <sheetName val="CHITIET_VL_NC_x005f6"/>
      <sheetName val="vanchuyen_T_x6"/>
      <sheetName val="dongia__x001f6"/>
      <sheetName val="dongia__x005f6"/>
      <sheetName val="[Tam_xls][Tam_xls][Tam_xls]la_6"/>
      <sheetName val="KAIZEN_JUL_'103"/>
      <sheetName val="D_chau3"/>
      <sheetName val="Gia_VL_(QII-2006)3"/>
      <sheetName val="단면_(2)3"/>
      <sheetName val="BANG_KL3"/>
      <sheetName val="CD_CT3"/>
      <sheetName val="CHITIET_VL-NC-TT1p3"/>
      <sheetName val="Sales_Value_(2)3"/>
      <sheetName val="B¶ng_ph¡n_tÛch1"/>
      <sheetName val="BIS_LIST-NTH_181"/>
      <sheetName val="B"/>
      <sheetName val="TT35"/>
      <sheetName val="Agg-Require-Asphalt"/>
      <sheetName val="Payment"/>
      <sheetName val="TTTram"/>
      <sheetName val="sales "/>
      <sheetName val="BP FY2019 "/>
      <sheetName val="CR"/>
      <sheetName val="勘定マスタ"/>
      <sheetName val="du lieu "/>
      <sheetName val="electrical"/>
      <sheetName val="NHAT KY 11 THANG"/>
      <sheetName val="CaMay"/>
      <sheetName val="DGiaT"/>
      <sheetName val="DGiaTN"/>
      <sheetName val="TT"/>
      <sheetName val="CTGS NHAP"/>
      <sheetName val="DTBH"/>
      <sheetName val="TBVL"/>
      <sheetName val="131"/>
      <sheetName val="Bang chi tiet-Direct work"/>
      <sheetName val="TEN CONG TRINH"/>
      <sheetName val="CTTiem"/>
      <sheetName val="PHÚC THÃNG LONG"/>
      <sheetName val="0.Data_new"/>
      <sheetName val="9.9"/>
      <sheetName val="10.9"/>
      <sheetName val="0.Data"/>
      <sheetName val="VCV BE-TONG"/>
      <sheetName val="BAOGIATHA_x00"/>
      <sheetName val="Control"/>
      <sheetName val="J09"/>
      <sheetName val="Master Lists"/>
      <sheetName val="Filling material"/>
      <sheetName val="Symphony"/>
      <sheetName val="損益綜合分析"/>
      <sheetName val="費用比較表"/>
      <sheetName val="廣告費比較表"/>
      <sheetName val="營業差異（一）"/>
      <sheetName val="營業差異（二）"/>
      <sheetName val="研究差異（一）"/>
      <sheetName val="製造差異（一）"/>
      <sheetName val="製造差異（二）"/>
      <sheetName val="製造差異（三）"/>
      <sheetName val="製造差異（四）"/>
      <sheetName val="製造差異（五）"/>
      <sheetName val="機種單價"/>
      <sheetName val="Selection"/>
      <sheetName val="KT(D-D)"/>
      <sheetName val="KT(E-E)"/>
      <sheetName val="F-F"/>
      <sheetName val="C-C"/>
      <sheetName val="Sheet16"/>
      <sheetName val="DUY"/>
      <sheetName val="HANH"/>
      <sheetName val="HIEU"/>
      <sheetName val="PHUNG"/>
      <sheetName val="BS"/>
      <sheetName val="Ten keo"/>
      <sheetName val="(i) Fixed assets-PBC"/>
      <sheetName val="TT CHUNG"/>
      <sheetName val="TT_CHUNG"/>
      <sheetName val="Khoi_luong"/>
      <sheetName val="TT_CHUNG1"/>
      <sheetName val="Khoi_luong1"/>
      <sheetName val="GL"/>
      <sheetName val="Translation"/>
      <sheetName val="TSC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sheetData sheetId="438" refreshError="1"/>
      <sheetData sheetId="439" refreshError="1"/>
      <sheetData sheetId="440" refreshError="1"/>
      <sheetData sheetId="441" refreshError="1"/>
      <sheetData sheetId="442" refreshError="1"/>
      <sheetData sheetId="443"/>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sheetData sheetId="462"/>
      <sheetData sheetId="463"/>
      <sheetData sheetId="464"/>
      <sheetData sheetId="465"/>
      <sheetData sheetId="466"/>
      <sheetData sheetId="467"/>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sheetData sheetId="499"/>
      <sheetData sheetId="500"/>
      <sheetData sheetId="501"/>
      <sheetData sheetId="502"/>
      <sheetData sheetId="503"/>
      <sheetData sheetId="504"/>
      <sheetData sheetId="505"/>
      <sheetData sheetId="506"/>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sheetData sheetId="578" refreshError="1"/>
      <sheetData sheetId="579" refreshError="1"/>
      <sheetData sheetId="580" refreshError="1"/>
      <sheetData sheetId="581" refreshError="1"/>
      <sheetData sheetId="582" refreshError="1"/>
      <sheetData sheetId="583" refreshError="1"/>
      <sheetData sheetId="584"/>
      <sheetData sheetId="585"/>
      <sheetData sheetId="586" refreshError="1"/>
      <sheetData sheetId="587" refreshError="1"/>
      <sheetData sheetId="588" refreshError="1"/>
      <sheetData sheetId="589" refreshError="1"/>
      <sheetData sheetId="590" refreshError="1"/>
      <sheetData sheetId="591" refreshError="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refreshError="1"/>
      <sheetData sheetId="664" refreshError="1"/>
      <sheetData sheetId="665" refreshError="1"/>
      <sheetData sheetId="666" refreshError="1"/>
      <sheetData sheetId="667" refreshError="1"/>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refreshError="1"/>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refreshError="1"/>
      <sheetData sheetId="729" refreshError="1"/>
      <sheetData sheetId="730" refreshError="1"/>
      <sheetData sheetId="731"/>
      <sheetData sheetId="732"/>
      <sheetData sheetId="733"/>
      <sheetData sheetId="734"/>
      <sheetData sheetId="735"/>
      <sheetData sheetId="736"/>
      <sheetData sheetId="737"/>
      <sheetData sheetId="738"/>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sheetData sheetId="773"/>
      <sheetData sheetId="774"/>
      <sheetData sheetId="775"/>
      <sheetData sheetId="776"/>
      <sheetData sheetId="777"/>
      <sheetData sheetId="778"/>
      <sheetData sheetId="779"/>
      <sheetData sheetId="780"/>
      <sheetData sheetId="781"/>
      <sheetData sheetId="782"/>
      <sheetData sheetId="783"/>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refreshError="1"/>
      <sheetData sheetId="842"/>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sheetData sheetId="872"/>
      <sheetData sheetId="873"/>
      <sheetData sheetId="874" refreshError="1"/>
      <sheetData sheetId="875" refreshError="1"/>
      <sheetData sheetId="876" refreshError="1"/>
      <sheetData sheetId="877" refreshError="1"/>
      <sheetData sheetId="878" refreshError="1"/>
      <sheetData sheetId="879"/>
      <sheetData sheetId="880" refreshError="1"/>
      <sheetData sheetId="881" refreshError="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refreshError="1"/>
      <sheetData sheetId="1073" refreshError="1"/>
      <sheetData sheetId="1074" refreshError="1"/>
      <sheetData sheetId="1075" refreshError="1"/>
      <sheetData sheetId="1076" refreshError="1"/>
      <sheetData sheetId="1077"/>
      <sheetData sheetId="1078"/>
      <sheetData sheetId="1079"/>
      <sheetData sheetId="1080"/>
      <sheetData sheetId="1081" refreshError="1"/>
      <sheetData sheetId="1082" refreshError="1"/>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refreshError="1"/>
      <sheetData sheetId="1253" refreshError="1"/>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refreshError="1"/>
      <sheetData sheetId="1396" refreshError="1"/>
      <sheetData sheetId="1397" refreshError="1"/>
      <sheetData sheetId="1398"/>
      <sheetData sheetId="1399"/>
      <sheetData sheetId="1400" refreshError="1"/>
      <sheetData sheetId="1401" refreshError="1"/>
      <sheetData sheetId="1402" refreshError="1"/>
      <sheetData sheetId="1403" refreshError="1"/>
      <sheetData sheetId="1404"/>
      <sheetData sheetId="1405" refreshError="1"/>
      <sheetData sheetId="1406"/>
      <sheetData sheetId="1407"/>
      <sheetData sheetId="1408"/>
      <sheetData sheetId="1409" refreshError="1"/>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sheetData sheetId="1772"/>
      <sheetData sheetId="1773"/>
      <sheetData sheetId="1774"/>
      <sheetData sheetId="1775"/>
      <sheetData sheetId="1776"/>
      <sheetData sheetId="1777"/>
      <sheetData sheetId="1778"/>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sheetData sheetId="1798" refreshError="1"/>
      <sheetData sheetId="1799" refreshError="1"/>
      <sheetData sheetId="1800" refreshError="1"/>
      <sheetData sheetId="1801"/>
      <sheetData sheetId="1802"/>
      <sheetData sheetId="1803"/>
      <sheetData sheetId="1804"/>
      <sheetData sheetId="1805"/>
      <sheetData sheetId="1806"/>
      <sheetData sheetId="1807"/>
      <sheetData sheetId="1808"/>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sheetData sheetId="1826"/>
      <sheetData sheetId="1827"/>
      <sheetData sheetId="1828"/>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sheetData sheetId="1869"/>
      <sheetData sheetId="1870"/>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sheetData sheetId="1927"/>
      <sheetData sheetId="1928"/>
      <sheetData sheetId="1929" refreshError="1"/>
      <sheetData sheetId="1930"/>
      <sheetData sheetId="1931"/>
      <sheetData sheetId="1932"/>
      <sheetData sheetId="1933"/>
      <sheetData sheetId="1934"/>
      <sheetData sheetId="1935"/>
      <sheetData sheetId="1936"/>
      <sheetData sheetId="1937"/>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sheetData sheetId="1975"/>
      <sheetData sheetId="1976"/>
      <sheetData sheetId="1977"/>
      <sheetData sheetId="1978" refreshError="1"/>
      <sheetData sheetId="1979" refreshError="1"/>
      <sheetData sheetId="1980" refreshError="1"/>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refreshError="1"/>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refreshError="1"/>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sheetData sheetId="2371"/>
      <sheetData sheetId="2372"/>
      <sheetData sheetId="2373"/>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sheetData sheetId="3067"/>
      <sheetData sheetId="3068"/>
      <sheetData sheetId="3069"/>
      <sheetData sheetId="3070"/>
      <sheetData sheetId="3071"/>
      <sheetData sheetId="3072"/>
      <sheetData sheetId="3073"/>
      <sheetData sheetId="3074"/>
      <sheetData sheetId="3075"/>
      <sheetData sheetId="3076"/>
      <sheetData sheetId="3077"/>
      <sheetData sheetId="3078"/>
      <sheetData sheetId="3079"/>
      <sheetData sheetId="3080"/>
      <sheetData sheetId="3081"/>
      <sheetData sheetId="3082"/>
      <sheetData sheetId="3083"/>
      <sheetData sheetId="3084"/>
      <sheetData sheetId="3085"/>
      <sheetData sheetId="3086"/>
      <sheetData sheetId="3087"/>
      <sheetData sheetId="3088"/>
      <sheetData sheetId="3089"/>
      <sheetData sheetId="3090"/>
      <sheetData sheetId="3091"/>
      <sheetData sheetId="3092"/>
      <sheetData sheetId="3093"/>
      <sheetData sheetId="3094"/>
      <sheetData sheetId="3095"/>
      <sheetData sheetId="3096"/>
      <sheetData sheetId="3097"/>
      <sheetData sheetId="3098"/>
      <sheetData sheetId="3099"/>
      <sheetData sheetId="3100"/>
      <sheetData sheetId="3101"/>
      <sheetData sheetId="3102"/>
      <sheetData sheetId="3103"/>
      <sheetData sheetId="3104"/>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refreshError="1"/>
      <sheetData sheetId="3142" refreshError="1"/>
      <sheetData sheetId="3143" refreshError="1"/>
      <sheetData sheetId="3144" refreshError="1"/>
      <sheetData sheetId="3145" refreshError="1"/>
      <sheetData sheetId="3146"/>
      <sheetData sheetId="3147"/>
      <sheetData sheetId="3148"/>
      <sheetData sheetId="3149" refreshError="1"/>
      <sheetData sheetId="3150" refreshError="1"/>
      <sheetData sheetId="315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sheetData sheetId="3203" refreshError="1"/>
      <sheetData sheetId="3204"/>
      <sheetData sheetId="3205"/>
      <sheetData sheetId="3206" refreshError="1"/>
      <sheetData sheetId="3207" refreshError="1"/>
      <sheetData sheetId="320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hoi luong HD tang"/>
      <sheetName val="Khoi luong HD giam"/>
      <sheetName val="DGPS"/>
      <sheetName val="Khoi luong phat sinh HD"/>
      <sheetName val="DGCT"/>
      <sheetName val="Khoi luong"/>
      <sheetName val="Khoi luong chi tiet"/>
      <sheetName val="Tong hop du toan"/>
      <sheetName val="Du toan chi tiet"/>
      <sheetName val="Don gia chi tiet"/>
      <sheetName val="Vat lieu"/>
      <sheetName val="Bang gia vat lieu"/>
      <sheetName val="Cap phoi vua"/>
      <sheetName val="Luong"/>
      <sheetName val="Bang gia thiet bi"/>
      <sheetName val="XL4Poppy"/>
      <sheetName val="Sheet1"/>
      <sheetName val="HelpMe"/>
      <sheetName val="Sheet2"/>
      <sheetName val="Sheet3"/>
      <sheetName val="dongia (2)"/>
      <sheetName val="Chiet tinh"/>
      <sheetName val="VL,NC"/>
      <sheetName val="#REF"/>
      <sheetName val="149-2"/>
      <sheetName val="coctuatrenda"/>
      <sheetName val="S.Note"/>
      <sheetName val="Language"/>
      <sheetName val="FS by entity"/>
      <sheetName val="C.WTB"/>
      <sheetName val="C.A5"/>
      <sheetName val="C.Subsidiaries"/>
      <sheetName val="C.FS"/>
      <sheetName val="S.WTB"/>
      <sheetName val="S.FA"/>
      <sheetName val="C.Interco"/>
      <sheetName val="LYFS"/>
      <sheetName val="C.FA"/>
      <sheetName val="TONGKE-HT"/>
      <sheetName val="Don gia Dak Lak"/>
      <sheetName val="Khoan cong truong Tan De"/>
      <sheetName val="ChiTietDZ"/>
      <sheetName val="VuaBT"/>
      <sheetName val="Du_lieu"/>
      <sheetName val="Tonf hop du toan"/>
      <sheetName val="M 67"/>
      <sheetName val="truc tiep"/>
      <sheetName val="gia vt,nc,may"/>
      <sheetName val="Tham khao "/>
      <sheetName val="He thong tai khoan"/>
      <sheetName val="Executive Summary"/>
      <sheetName val="dsctytv"/>
      <sheetName val="Thongtin"/>
      <sheetName val="ds"/>
      <sheetName val="KQKD-03"/>
      <sheetName val="PhongBan"/>
      <sheetName val="De11A"/>
      <sheetName val="Bang_ke_TT"/>
      <sheetName val="BCDTK"/>
      <sheetName val="H4 Movement by entity"/>
      <sheetName val="H5 - TR"/>
      <sheetName val="TONG HOP VL-NC"/>
      <sheetName val="DATA"/>
      <sheetName val="dghn"/>
      <sheetName val="Chiet tinh dz35"/>
      <sheetName val="단면 (2)"/>
      <sheetName val="6호기"/>
      <sheetName val="KOBAI2"/>
      <sheetName val="KOBAI1"/>
      <sheetName val="GVL"/>
      <sheetName val="LKVL-CK-HT-GD1"/>
      <sheetName val="Khoi_luong_HD_tang"/>
      <sheetName val="Khoi_luong_HD_giam"/>
      <sheetName val="Khoi_luong_phat_sinh_HD"/>
      <sheetName val="Khoi_luong"/>
      <sheetName val="Khoi_luong_chi_tiet"/>
      <sheetName val="Tong_hop_du_toan"/>
      <sheetName val="Du_toan_chi_tiet"/>
      <sheetName val="Don_gia_chi_tiet"/>
      <sheetName val="Vat_lieu"/>
      <sheetName val="Bang_gia_vat_lieu"/>
      <sheetName val="Cap_phoi_vua"/>
      <sheetName val="Bang_gia_thiet_bi"/>
      <sheetName val="TTDZ22"/>
      <sheetName val="TGLD"/>
      <sheetName val="CBKHKT"/>
      <sheetName val="LDTN"/>
      <sheetName val="CNKT"/>
      <sheetName val="Sheet5"/>
      <sheetName val="Sheet6"/>
      <sheetName val="Sheet7"/>
      <sheetName val="Chart1"/>
      <sheetName val="Chart2"/>
      <sheetName val="cap so lao dong"/>
      <sheetName val="Sheet9"/>
      <sheetName val="Sheet10"/>
      <sheetName val="Sheet11"/>
      <sheetName val="Sheet12"/>
      <sheetName val="Sheet13"/>
      <sheetName val="Sheet14"/>
      <sheetName val="Sheet16"/>
      <sheetName val="Sheet15"/>
      <sheetName val="DO AM DT"/>
      <sheetName val="Ex.Rate"/>
      <sheetName val="CT -THVLNC"/>
      <sheetName val="PNT-QUOT-#3"/>
      <sheetName val="COAT&amp;WRAP-QIOT-#3"/>
      <sheetName val="KQKD-01"/>
      <sheetName val="BCDPS"/>
      <sheetName val="SoKTMay"/>
      <sheetName val="Taxes"/>
      <sheetName val="DFA"/>
      <sheetName val="DG "/>
      <sheetName val="NEW-PANEL"/>
      <sheetName val="giathanh1"/>
      <sheetName val="THPDMoi  (2)"/>
      <sheetName val="gtrinh"/>
      <sheetName val="phuluc1"/>
      <sheetName val="lam-moi"/>
      <sheetName val="chitiet"/>
      <sheetName val="TONGKE3p "/>
      <sheetName val="TH VL, NC, DDHT Thanhphuoc"/>
      <sheetName val="DONGIA"/>
      <sheetName val="thao-go"/>
      <sheetName val="DON GIA"/>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chitimc"/>
      <sheetName val="03-01"/>
      <sheetName val="dongia_(2)"/>
      <sheetName val="Chiet_tinh"/>
      <sheetName val="S_Note"/>
      <sheetName val="FS_by_entity"/>
      <sheetName val="C_WTB"/>
      <sheetName val="C_A5"/>
      <sheetName val="C_Subsidiaries"/>
      <sheetName val="C_FS"/>
      <sheetName val="S_WTB"/>
      <sheetName val="S_FA"/>
      <sheetName val="C_Interco"/>
      <sheetName val="C_FA"/>
      <sheetName val="Don_gia_Dak_Lak"/>
      <sheetName val="Tonf_hop_du_toan"/>
      <sheetName val="Khoan_cong_truong_Tan_De"/>
      <sheetName val="Xuly Data"/>
      <sheetName val="SD_2003"/>
      <sheetName val="Công nợ"/>
      <sheetName val="Khoi_luong_HD_tang1"/>
      <sheetName val="Khoi_luong_HD_giam1"/>
      <sheetName val="Khoi_luong_phat_sinh_HD1"/>
      <sheetName val="Khoi_luong1"/>
      <sheetName val="Khoi_luong_chi_tiet1"/>
      <sheetName val="Tong_hop_du_toan1"/>
      <sheetName val="Du_toan_chi_tiet1"/>
      <sheetName val="Don_gia_chi_tiet1"/>
      <sheetName val="Vat_lieu1"/>
      <sheetName val="Bang_gia_vat_lieu1"/>
      <sheetName val="Cap_phoi_vua1"/>
      <sheetName val="Bang_gia_thiet_bi1"/>
      <sheetName val="Xuly_Data"/>
      <sheetName val="cap_so_lao_dong"/>
      <sheetName val="Công_nợ"/>
      <sheetName val="Khoan%20cong%20truong%20Tan%20D"/>
      <sheetName val="dongia _2_"/>
      <sheetName val="_x0000__x0000__x0000__x0000__x0000__x0000__x0000__x0000_"/>
      <sheetName val="CRA-Detail"/>
      <sheetName val="Muc thuong"/>
      <sheetName val="HanhChanh"/>
      <sheetName val="QA"/>
      <sheetName val="RD"/>
      <sheetName val="Bmi"/>
      <sheetName val="Coo"/>
      <sheetName val="Cra"/>
      <sheetName val="CungTieu"/>
      <sheetName val="Keo"/>
      <sheetName val="KHBH"/>
      <sheetName val="NhanSu"/>
      <sheetName val="Sna"/>
      <sheetName val="2mth Act variance"/>
      <sheetName val="LLCUnits"/>
      <sheetName val="tables"/>
      <sheetName val="TUBE Positions"/>
      <sheetName val="Øü"/>
      <sheetName val="PL_DUO_2Q"/>
      <sheetName val="PL_VÆQ"/>
      <sheetName val="vªÄ"/>
      <sheetName val="ZC³"/>
      <sheetName val="MTP"/>
      <sheetName val="MTP1"/>
      <sheetName val="방배동내역(리라)"/>
      <sheetName val="MTC"/>
      <sheetName val="Chiet tinh dz22"/>
      <sheetName val="Memory - oadie"/>
      <sheetName val="MCS_HC_Std_Title"/>
      <sheetName val="MCS_OPEX"/>
      <sheetName val="MCS_PL"/>
      <sheetName val="MCS_CPH"/>
      <sheetName val="Regional_PL"/>
      <sheetName val="4"/>
      <sheetName val="LEGAL GUJ"/>
      <sheetName val="[Khoan cong truong Tan De.xlsÝD"/>
      <sheetName val="_x0000_ꉘ_x0016_"/>
      <sheetName val="\Program Files\Common Files_x0000_COM"/>
      <sheetName val=""/>
      <sheetName val="[Khoan_cong_truong_Tan_De_xlsÝD"/>
      <sheetName val="\Program_Files\Common_FilesCOM"/>
      <sheetName val="_Khoan cong truong Tan De.xlsÝD"/>
      <sheetName val="_Program Files_Common Files"/>
      <sheetName val="_Khoan_cong_truong_Tan_De_xlsÝD"/>
      <sheetName val="_Program_Files_Common_FilesCOM"/>
      <sheetName val="[Khoan cong truong Tan De.xls]\"/>
      <sheetName val="PhaDoMong"/>
      <sheetName val="PA2"/>
      <sheetName val="PA3"/>
      <sheetName val="Input"/>
      <sheetName val="THKP"/>
      <sheetName val="TNHC"/>
      <sheetName val="DSPK"/>
      <sheetName val="1.3"/>
      <sheetName val="1.5"/>
      <sheetName val="Khoi_luong_HD_tang2"/>
      <sheetName val="Khoi_luong_HD_giam2"/>
      <sheetName val="Khoi_luong_phat_sinh_HD2"/>
      <sheetName val="Khoi_luong2"/>
      <sheetName val="Khoi_luong_chi_tiet2"/>
      <sheetName val="Tong_hop_du_toan2"/>
      <sheetName val="Du_toan_chi_tiet2"/>
      <sheetName val="Don_gia_chi_tiet2"/>
      <sheetName val="Vat_lieu2"/>
      <sheetName val="Bang_gia_vat_lieu2"/>
      <sheetName val="Cap_phoi_vua2"/>
      <sheetName val="Bang_gia_thiet_bi2"/>
      <sheetName val="Tonf_hop_du_toan1"/>
      <sheetName val="dongia_(2)1"/>
      <sheetName val="Xuly_Data1"/>
      <sheetName val="cap_so_lao_dong1"/>
      <sheetName val="Chiet_tinh1"/>
      <sheetName val="Tra KS"/>
      <sheetName val="DG7606TBA"/>
      <sheetName val="khung ten TD"/>
      <sheetName val="????????"/>
      <sheetName val="Temp"/>
      <sheetName val="TH TB+XD"/>
      <sheetName val="BXLDL"/>
      <sheetName val="tra-vat-lieu"/>
      <sheetName val="HE SO"/>
      <sheetName val="MTO REV.2(ARMOR)"/>
      <sheetName val="Tổng kê"/>
      <sheetName val="入力作成表"/>
      <sheetName val="GAEYO"/>
      <sheetName val="VL-T8.12"/>
      <sheetName val="FitOutConfCentre"/>
      <sheetName val="예가표"/>
      <sheetName val="Thuc thanh"/>
      <sheetName val="PTVT"/>
      <sheetName val="GIÁ DỰ THẦU 30 CĂN"/>
      <sheetName val="CRITERIA2"/>
      <sheetName val="REGION"/>
      <sheetName val="OFFGRID"/>
      <sheetName val="\Program Files\Common Files"/>
      <sheetName val="May"/>
      <sheetName val="NC"/>
      <sheetName val="vua"/>
      <sheetName val="GIS HP"/>
      <sheetName val="VDKLL"/>
      <sheetName val="VUNGDK"/>
      <sheetName val="BDMTK"/>
      <sheetName val="N301"/>
      <sheetName val="SL"/>
      <sheetName val="Gia VL den HT"/>
      <sheetName val="Du lieu TKT"/>
      <sheetName val="Chi phi khac 4.3KH-C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 sheetId="2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sheetData sheetId="85"/>
      <sheetData sheetId="86"/>
      <sheetData sheetId="87"/>
      <sheetData sheetId="88"/>
      <sheetData sheetId="89"/>
      <sheetData sheetId="90" refreshError="1"/>
      <sheetData sheetId="91" refreshError="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refreshError="1"/>
      <sheetData sheetId="157" refreshError="1"/>
      <sheetData sheetId="158" refreshError="1"/>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refreshError="1"/>
      <sheetData sheetId="175" refreshError="1"/>
      <sheetData sheetId="176"/>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n"/>
      <sheetName val="mat"/>
      <sheetName val="cong"/>
      <sheetName val="vua"/>
      <sheetName val="rph"/>
      <sheetName val="gVL"/>
      <sheetName val="dtoan"/>
      <sheetName val="dtoan -ctiet"/>
      <sheetName val="dt-kphi"/>
      <sheetName val="dt-kphi (2)"/>
      <sheetName val="dt-kphi-ctiet"/>
      <sheetName val="bth-kphi"/>
      <sheetName val="XL4Poppy"/>
      <sheetName val="KluongKm2,4"/>
      <sheetName val="B.cao"/>
      <sheetName val="T.tiet"/>
      <sheetName val="T.N"/>
      <sheetName val="00000000"/>
      <sheetName val="Congty"/>
      <sheetName val="VPPN"/>
      <sheetName val="XN74"/>
      <sheetName val="XN54"/>
      <sheetName val="XN33"/>
      <sheetName val="NK96"/>
      <sheetName val="XL4Test5"/>
      <sheetName val="TSCD DUNG CHUNG "/>
      <sheetName val="KHKHAUHAOTSCHUNG"/>
      <sheetName val="TSCDTOAN NHA MAY"/>
      <sheetName val="CPSXTOAN BO SP"/>
      <sheetName val="PBCPCHUNG CHO CAC DTUONG"/>
      <sheetName val="THKL"/>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UNIT"/>
      <sheetName val="Piers of Main Flyover (1)"/>
      <sheetName val="Cot Tru1"/>
      <sheetName val="P3-TanAn-Factored"/>
      <sheetName val="P4-TanAn-Factored"/>
      <sheetName val="COC KHOAN M1"/>
      <sheetName val="COC KHOAN M2"/>
      <sheetName val="COC KHOAN T1"/>
      <sheetName val="COC KHOAN T5"/>
      <sheetName val="COC KHOAN T4"/>
      <sheetName val="COC DONG"/>
      <sheetName val="BANG"/>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x"/>
      <sheetName val="XXXXXXX0"/>
      <sheetName val="10000000"/>
      <sheetName val="XXXXXXX1"/>
      <sheetName val="20000000"/>
      <sheetName val="30000000"/>
      <sheetName val="Sheet2"/>
      <sheetName val="dn"/>
      <sheetName val="DU TOAN"/>
      <sheetName val="CHI TIET"/>
      <sheetName val="KLnt"/>
      <sheetName val="PHAN TICH"/>
      <sheetName val="Sheet1"/>
      <sheetName val="Sheet3"/>
      <sheetName val="YEU TO CONG"/>
      <sheetName val="TD 3DIEM"/>
      <sheetName val="TD 2DIEM"/>
      <sheetName val="Sheet3 (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
      <sheetName val="XN79"/>
      <sheetName val="CTMT"/>
      <sheetName val="dt-iphi"/>
      <sheetName val="rph (2)"/>
      <sheetName val="dap"/>
      <sheetName val="gpmb"/>
      <sheetName val="dt-kphi-iso-tong"/>
      <sheetName val="dt-kphi-iso-ctiet"/>
      <sheetName val="CRC"/>
      <sheetName val="GIATRI-DAILY"/>
      <sheetName val="NVBH KHAC"/>
      <sheetName val="NVBH HOAN"/>
      <sheetName val="TONKHODAILY"/>
      <sheetName val="gia"/>
      <sheetName val="PTDG"/>
      <sheetName val="sut&lt;100"/>
      <sheetName val="sut duong"/>
      <sheetName val="sut am"/>
      <sheetName val="bu lun"/>
      <sheetName val="xoi lo chan ke"/>
      <sheetName val="GTXL"/>
      <sheetName val="TDT"/>
      <sheetName val="gvt"/>
      <sheetName val="ATGT"/>
      <sheetName val="DG-TH"/>
      <sheetName val="Tuong-chan"/>
      <sheetName val="Dau-cong"/>
      <sheetName val="dtoan (4)"/>
      <sheetName val="tmdtu"/>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may"/>
      <sheetName val="Vatlieu cau"/>
      <sheetName val="cau DS11"/>
      <sheetName val="cau DS12"/>
      <sheetName val="THCDS12"/>
      <sheetName val="dgcau"/>
      <sheetName val="THCDS11"/>
      <sheetName val="DGCT"/>
      <sheetName val="DGCong"/>
      <sheetName val="Vatlieu"/>
      <sheetName val="nhancong"/>
      <sheetName val="KL"/>
      <sheetName val="HK1"/>
      <sheetName val="HK2"/>
      <sheetName val="CANAM"/>
      <sheetName val="TO HUNG"/>
      <sheetName val="CONGNHAN NE"/>
      <sheetName val="XINGUYEP"/>
      <sheetName val="TH331"/>
      <sheetName val="PL tham dinh"/>
      <sheetName val="THDT"/>
      <sheetName val="KSTK"/>
      <sheetName val="DTCT"/>
      <sheetName val="PTVL"/>
      <sheetName val="Bu VC"/>
      <sheetName val="luong"/>
      <sheetName val="40000000"/>
      <sheetName val="50000000"/>
      <sheetName val="60000000"/>
      <sheetName val="70000000"/>
      <sheetName val="80000000"/>
      <sheetName val="90000000"/>
      <sheetName val="a0000000"/>
      <sheetName val="d-dap47-48"/>
      <sheetName val="md47-48"/>
      <sheetName val="THop47-48"/>
      <sheetName val="d-dap48-49"/>
      <sheetName val="md48-49"/>
      <sheetName val="THop48-49"/>
      <sheetName val="d-dap49-50"/>
      <sheetName val="md49-50"/>
      <sheetName val="THop49-50"/>
      <sheetName val="d-dap50-51"/>
      <sheetName val="md50-51"/>
      <sheetName val="THop50-51"/>
      <sheetName val="d-dap51-52"/>
      <sheetName val="md51-52"/>
      <sheetName val="THop51-52"/>
      <sheetName val="d-dap52-53"/>
      <sheetName val="md52-53"/>
      <sheetName val="THop52-53"/>
      <sheetName val="d-dap53-54"/>
      <sheetName val="md53-54"/>
      <sheetName val="THop53-54"/>
      <sheetName val="d-dap54-55"/>
      <sheetName val="md54-55"/>
      <sheetName val="THop54-55"/>
      <sheetName val="d-dap55-56"/>
      <sheetName val="md55-56"/>
      <sheetName val="THop55-56"/>
      <sheetName val="d-dap56-57"/>
      <sheetName val="md56-57"/>
      <sheetName val="THop56-57"/>
      <sheetName val="d-dap57-58"/>
      <sheetName val="md57-58"/>
      <sheetName val="THop57-58"/>
      <sheetName val="d-dap58-DC"/>
      <sheetName val="md58-DC"/>
      <sheetName val="THop58-DC"/>
      <sheetName val="NHANHRE1"/>
      <sheetName val="NHANHRE2"/>
      <sheetName val="NHANHRE3"/>
      <sheetName val="NHANHRE4"/>
      <sheetName val="NHANHRE5"/>
      <sheetName val="NHANHRE6"/>
      <sheetName val="NHANHRE7"/>
      <sheetName val="mdNHANHRE8"/>
      <sheetName val="ptvl0-1"/>
      <sheetName val="0-1"/>
      <sheetName val="ptvl4-5"/>
      <sheetName val="4-5"/>
      <sheetName val="ptvl3-4"/>
      <sheetName val="3-4"/>
      <sheetName val="ptvl2-3"/>
      <sheetName val="2-3"/>
      <sheetName val="vlcong"/>
      <sheetName val="ptvl1-2"/>
      <sheetName val="1-2"/>
      <sheetName val="YEUCAU"/>
      <sheetName val="IN_PHIEU"/>
      <sheetName val="BANGKE"/>
      <sheetName val="IN_NX"/>
      <sheetName val="NK_CHUNG"/>
      <sheetName val="DL_KH"/>
      <sheetName val="TH_CNO"/>
      <sheetName val="CD_PSINH"/>
      <sheetName val="CDKT"/>
      <sheetName val="soctiettk"/>
      <sheetName val="Ctietkhach"/>
      <sheetName val="thue_DR"/>
      <sheetName val="thue_DV"/>
      <sheetName val="thue_05"/>
      <sheetName val="tokhai"/>
      <sheetName val="Inthkhach"/>
      <sheetName val="vattu"/>
      <sheetName val="THEKHO"/>
      <sheetName val="cphi"/>
      <sheetName val="GThanh"/>
      <sheetName val="B02"/>
      <sheetName val="B03_LCTT"/>
      <sheetName val="TM_BCTC"/>
      <sheetName val="MVT"/>
      <sheetName val="KHAO_TSCD"/>
      <sheetName val="tam"/>
      <sheetName val="BIA"/>
      <sheetName val="Module1"/>
      <sheetName val="Module2"/>
      <sheetName val="GiaVL"/>
      <sheetName val="tai"/>
      <sheetName val="hoang"/>
      <sheetName val="hoang (2)"/>
      <sheetName val="hoang (3)"/>
      <sheetName val="Du_lieu"/>
      <sheetName val="nhan cong"/>
      <sheetName val="Sheet_x0001_1"/>
      <sheetName val="FPPN"/>
      <sheetName val="CHI_x0000_TIET"/>
      <sheetName val="NHAP"/>
      <sheetName val="Kluong"/>
      <sheetName val="Giatri"/>
      <sheetName val="Don gia chi tiet"/>
      <sheetName val="Du thau"/>
      <sheetName val="Tro giup"/>
      <sheetName val="ìtoan"/>
      <sheetName val="T1"/>
      <sheetName val="T2"/>
      <sheetName val="T3"/>
      <sheetName val="T4"/>
      <sheetName val="T5"/>
      <sheetName val="T6"/>
      <sheetName val="T7"/>
      <sheetName val="T8"/>
      <sheetName val="T9"/>
      <sheetName val="T10"/>
      <sheetName val="T11"/>
      <sheetName val="T12"/>
      <sheetName val="t1.3"/>
      <sheetName val="tra-vat-lieu"/>
      <sheetName val="`u lun"/>
      <sheetName val="vua_x0000__x0000__x0000__x0000__x0000__x0000__x0000__x0000__x0000__x0000__x0000_韘࿊_x0000__x0004__x0000__x0000__x0000__x0000__x0000__x0000_酐࿊_x0000__x0000__x0000__x0000__x0000_"/>
      <sheetName val="bao cao ngay 13-02"/>
      <sheetName val="CBG"/>
      <sheetName val="PTCT"/>
      <sheetName val="ktduong"/>
      <sheetName val="dg"/>
      <sheetName val="cu"/>
      <sheetName val="KTcau2004"/>
      <sheetName val="KT2004XL#moi"/>
      <sheetName val="denbu"/>
      <sheetName val="thop"/>
      <sheetName val="Khu xu ly nuoc THiep-XD"/>
      <sheetName val="Box-Girder"/>
      <sheetName val="dtoan_-ctiet"/>
      <sheetName val="dt-kphi_(2)"/>
      <sheetName val="B_cao"/>
      <sheetName val="T_tiet"/>
      <sheetName val="T_N"/>
      <sheetName val="TSCD_DUNG_CHUNG_"/>
      <sheetName val="TSCDTOAN_NHA_MAY"/>
      <sheetName val="CPSXTOAN_BO_SP"/>
      <sheetName val="PBCPCHUNG_CHO_CAC_DTUONG"/>
      <sheetName val="Piers_of_Main_Flyover_(1)"/>
      <sheetName val="Cot_Tru1"/>
      <sheetName val="COC_KHOAN_M1"/>
      <sheetName val="COC_KHOAN_M2"/>
      <sheetName val="COC_KHOAN_T1"/>
      <sheetName val="COC_KHOAN_T5"/>
      <sheetName val="COC_KHOAN_T4"/>
      <sheetName val="COC_DONG"/>
      <sheetName val="DTCT_02__2595"/>
      <sheetName val="THKL_nghiemthu"/>
      <sheetName val="DTCTtaluy_(2)"/>
      <sheetName val="KLDGTT&lt;120%_(2)"/>
      <sheetName val="TH_(2)"/>
      <sheetName val="YEU_TO_CONG"/>
      <sheetName val="TD_3DIEM"/>
      <sheetName val="TD_2DIEM"/>
      <sheetName val="DU_TOAN"/>
      <sheetName val="CHI_TIET"/>
      <sheetName val="PHAN_TICH"/>
      <sheetName val="Vatlieu_cau"/>
      <sheetName val="cau_DS11"/>
      <sheetName val="cau_DS12"/>
      <sheetName val="TO_HUNG"/>
      <sheetName val="CONGNHAN_NE"/>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Sheet3_(2)"/>
      <sheetName val="rph_(2)"/>
      <sheetName val="NVBH_KHAC"/>
      <sheetName val="NVBH_HOAN"/>
      <sheetName val="sut_duong"/>
      <sheetName val="sut_am"/>
      <sheetName val="bu_lun"/>
      <sheetName val="xoi_lo_chan_ke"/>
      <sheetName val="nhan_cong"/>
      <sheetName val="dtoan_(4)"/>
      <sheetName val="t1_3"/>
      <sheetName val="Don_gia_chi_tiet"/>
      <sheetName val="Du_thau"/>
      <sheetName val="Tro_giup"/>
      <sheetName val="PL_tham_dinh"/>
      <sheetName val="Bu_VC"/>
      <sheetName val="`u_lun"/>
      <sheetName val="DGCT_x0006_"/>
      <sheetName val="P3-PanAn-Factored"/>
      <sheetName val="dam"/>
      <sheetName val="Mocantho"/>
      <sheetName val="MoQL91"/>
      <sheetName val="tru"/>
      <sheetName val="10mduongsaumo"/>
      <sheetName val="ctt"/>
      <sheetName val="thanmkhao"/>
      <sheetName val="monho"/>
      <sheetName val="NhapSl"/>
      <sheetName val="Nluc"/>
      <sheetName val="Tohop"/>
      <sheetName val="KT_Tthan"/>
      <sheetName val="Tra_TTTD"/>
      <sheetName val="Nhap don gia VL dia _x0003__x0000_uong"/>
      <sheetName val="ESTI."/>
      <sheetName val="DI-ESTI"/>
      <sheetName val="Phan tich don gia chi Uet"/>
      <sheetName val="LO 65+41B"/>
      <sheetName val="LO 48"/>
      <sheetName val="LO 47A"/>
      <sheetName val="LO 46B"/>
      <sheetName val="LO 45"/>
      <sheetName val="LO 44"/>
      <sheetName val="LO 46A"/>
      <sheetName val="LO 41A"/>
      <sheetName val="LO 66"/>
      <sheetName val="LO 42"/>
      <sheetName val="LO 47B"/>
      <sheetName val="LO 43"/>
      <sheetName val="LO 64"/>
      <sheetName val="LO 50"/>
      <sheetName val="LO 49 B "/>
      <sheetName val="LO 63"/>
      <sheetName val="LO 62"/>
      <sheetName val="LO 49 A"/>
      <sheetName val="LO 61"/>
      <sheetName val="She_x0000_t9"/>
      <sheetName val="_x0000_Ё_x0000__x0000__x0000__x0000_䀤_x0001__x0000__x0000__x0000__x0000_䀶_x0001__x0000_晦晦晦䀙_x0001__x0000__x0000__x0000__x0000_㿰_x0001_H-_x0000_ਈ_x0000_"/>
      <sheetName val="TT_35NH"/>
      <sheetName val="sut&lt;1 0"/>
      <sheetName val="tuong"/>
      <sheetName val="coc duc"/>
      <sheetName val="SPL4"/>
      <sheetName val="ma-pt"/>
      <sheetName val="CHI"/>
      <sheetName val="Nhap don gia VL dia _x0003_"/>
      <sheetName val="Ё_x0000_䀤_x0001__x0000_䀶_x0001__x0000_晦晦晦䀙_x0001__x0000_㿰_x0001_H-_x0000_ਈ_x0000_ꏗ㵰휊䀁_x0001__x0000_尩슏⣵䀂"/>
      <sheetName val="DGduong"/>
      <sheetName val="ctTBA"/>
      <sheetName val="[dtTKKT-98-106.xlsၝTHCDS11"/>
      <sheetName val="[dtTKKT-98-106.xls?THCDS11"/>
      <sheetName val="CHI?TIET"/>
      <sheetName val="sut&lt;1_0"/>
      <sheetName val="Khu_xu_ly_nuoc_THiep-XD"/>
      <sheetName val="vua_x0000_韘࿊_x0000__x0004__x0000_酐࿊_x0000_須࿊_x0000__x0004__x0000__x0016_[dtTKKT-98-10"/>
      <sheetName val="COC KH@_x0008__x0000__x0001_T5"/>
      <sheetName val="Dbþgia"/>
      <sheetName val="He so"/>
      <sheetName val="PL Vua"/>
      <sheetName val="DPD"/>
      <sheetName val="dgmo-tru"/>
      <sheetName val="dgdam"/>
      <sheetName val="Dam-Mo-Tru"/>
      <sheetName val="DTDuong"/>
      <sheetName val="GTXLc"/>
      <sheetName val="CPXLk"/>
      <sheetName val="KPTH"/>
      <sheetName val="Bang KL ket cau"/>
      <sheetName val="IN__x000e_X"/>
      <sheetName val="Pier"/>
      <sheetName val="Pile"/>
      <sheetName val="Số liệu"/>
      <sheetName val="TKKYI"/>
      <sheetName val="TKKYII"/>
      <sheetName val="Tổng hợp theo học sinh"/>
      <sheetName val="XL4Test5 (2)"/>
      <sheetName val="TinhToan"/>
      <sheetName val="coctuatrenda"/>
      <sheetName val="IBASE"/>
      <sheetName val="3cau"/>
      <sheetName val="266+623"/>
      <sheetName val="TXL(266+623"/>
      <sheetName val="DDCT"/>
      <sheetName val="M"/>
      <sheetName val="vln"/>
      <sheetName val="dt-kphi-ÿÿo-ctiet"/>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tonghop"/>
      <sheetName val="Sheet19"/>
      <sheetName val="Sheet18"/>
      <sheetName val="TN"/>
      <sheetName val="ND"/>
      <sheetName val="Du toan chi tiet_x0000_coc nuoc"/>
      <sheetName val="CTC_x000f_NG_02"/>
      <sheetName val="_x0004_GCong"/>
      <sheetName val="Ё"/>
      <sheetName val="_x0000_????_x0001__x0000__x0000__x0000__x0000_?_x0001_H-_x0000_?_x0000_????_x0001__x0000_????_x0001__x0000__x0000__x0000_"/>
      <sheetName val="?_x0000_?_x0001__x0000_?_x0001__x0000_????_x0001__x0000_?_x0001_H-_x0000_?_x0000_????_x0001__x0000_????"/>
      <sheetName val="Phan tich don gia chi ˆUet"/>
      <sheetName val="?"/>
      <sheetName val="Thuc thanh"/>
      <sheetName val="Don gia"/>
      <sheetName val="0_x0000__x0000_ﱸ͕_x0000__x0004__x0000__x0000__x0000__x0000__x0000__x0000_͕_x0000__x0000__x0000__x0000__x0000__x0000__x0000__x0000_列͕_x0000__x0000__x0013__x0000__x0000__x0000_"/>
      <sheetName val="dv-kphi-cviet"/>
      <sheetName val="bvh-kphi"/>
      <sheetName val="PCCPCHUNG CHO CAC DTUONG"/>
      <sheetName val="Piers of Main Flyower (1)"/>
      <sheetName val="????_x0001_"/>
      <sheetName val="DEF"/>
      <sheetName val="INV"/>
      <sheetName val="XXXXXXX2"/>
      <sheetName val="XXXXXXX3"/>
      <sheetName val="XXXXXXX4"/>
      <sheetName val="She?t9"/>
      <sheetName val="NVBH(HOAN"/>
      <sheetName val="dt-cphi-ctieT"/>
      <sheetName val="DothiP1"/>
      <sheetName val="md5!-52"/>
      <sheetName val="Piers of Main Flylyer (1)"/>
      <sheetName val="Nhap don gia VL dia _x0003_?uong"/>
      <sheetName val="Tuong-ٺ_x0001_an"/>
      <sheetName val="ma_pt"/>
      <sheetName val="She"/>
      <sheetName val="Giai trinh"/>
      <sheetName val="GTGT"/>
      <sheetName val="Mua vao TT"/>
      <sheetName val="Mua vao GTGT"/>
      <sheetName val="Bra"/>
      <sheetName val="BC HDon"/>
      <sheetName val="BC HDon Qui"/>
      <sheetName val="KE KHAI HDONG"/>
      <sheetName val="Recovered_Sheet1"/>
      <sheetName val="Recovered_Sheet2"/>
      <sheetName val="CPQL"/>
      <sheetName val="THCPQL"/>
      <sheetName val="Giathanh1m3BT"/>
      <sheetName val="A6"/>
      <sheetName val="CPVUE_03"/>
      <sheetName val="?Ё????䀤_x0001_????䀶_x0001_?晦晦晦䀙_x0001_????㿰_x0001_H-?ਈ?"/>
      <sheetName val="khluong"/>
      <sheetName val="_x0000_?_x0000__x0000__x0000__x0000_?_x0001__x0000__x0000__x0000__x0000_?_x0001__x0000_????_x0001__x0000__x0000__x0000__x0000_?_x0001_H-_x0000_?_x0000_"/>
      <sheetName val="Ё?䀤_x0001_?䀶_x0001_?晦晦晦䀙_x0001_?㿰_x0001_H-?ਈ?ꏗ㵰휊䀁_x0001_?尩슏⣵䀂"/>
      <sheetName val="?????_x0001_?????_x0001_H-???????_x0001_?????_x0001_???"/>
      <sheetName val="???_x0001_??_x0001_?????_x0001_??_x0001_H-???????_x0001_?????"/>
      <sheetName val="????_x0001_??_x0001_H-???????_x0001_?????_x0001_?"/>
      <sheetName val="???????_x0001_?????_x0001_?????_x0001_?????_x0001_H-???"/>
      <sheetName val="TH_11"/>
      <sheetName val="CUAHANG"/>
      <sheetName val="MAKHACH"/>
      <sheetName val="dtct cong"/>
      <sheetName val="NHTN"/>
      <sheetName val="QLDD"/>
      <sheetName val="Moi truong"/>
      <sheetName val="KHĐ"/>
      <sheetName val="PBCPCHUNG CHO CAC _x0007_{WÑNG"/>
      <sheetName val="10mduongsa{ío"/>
      <sheetName val="Eodule1"/>
      <sheetName val="CDPS"/>
      <sheetName val="Sheet3ٺ_x0001_2)"/>
      <sheetName val="T_x0004_ 3DIEM"/>
      <sheetName val="Rheet10"/>
      <sheetName val="KLD_x0007_TT&lt;120%"/>
      <sheetName val="dt-k0hi (2)"/>
      <sheetName val="DT_x0003_T_02"/>
      <sheetName val="tra_x0000__x0000__x0000__x0000__x0000_±@Z"/>
      <sheetName val="She%t11"/>
      <sheetName val="Nhap don gia VL dia áhuong"/>
      <sheetName val="uong mot ngay cong xay lap"/>
      <sheetName val="fej"/>
      <sheetName val="DT1__x0010_3"/>
      <sheetName val="DGKE_00"/>
      <sheetName val="P4-T`nAn-Factored"/>
      <sheetName val="NKC"/>
      <sheetName val="SoCaiT"/>
      <sheetName val="THDU"/>
      <sheetName val="MTO REV.2(ARMOR)"/>
      <sheetName val="Nhatkychung"/>
      <sheetName val="_x0000__x0000__x0000__x0000__x0000__x0000_??_x0000__x0000__x0013__x0000__x0000__x0000__x0000__x0000__x0000__x0000__x0000__x0000__x0000__x0000__x0000__x0000__x0000__x0000__x001f_[dtT"/>
      <sheetName val="Du toan chi tiet"/>
      <sheetName val="COC®_x001c_HOAN T4"/>
      <sheetName val="TD &quot;DIEM"/>
      <sheetName val="T²_x0000__x0000_8-49"/>
      <sheetName val="dt-kphi_x0010_øÿet"/>
      <sheetName val="_"/>
      <sheetName val="_____x0001_"/>
      <sheetName val="ptvì0-1"/>
      <sheetName val="Nhap don gia VL dia _x0003__uong"/>
      <sheetName val="_Ё____䀤_x0001_____䀶_x0001__晦晦晦䀙_x0001_____㿰_x0001_H-_ਈ_"/>
      <sheetName val="Ё_䀤_x0001__䀶_x0001__晦晦晦䀙_x0001__㿰_x0001_H-_ਈ_ꏗ㵰휊䀁_x0001__尩슏⣵䀂"/>
      <sheetName val="______x0001_______x0001_H-________x0001_______x0001____"/>
      <sheetName val="____x0001____x0001_______x0001____x0001_H-________x0001______"/>
      <sheetName val="Du toan chi tiet coc juoc"/>
      <sheetName val="Du toan_x0000_chi tiet coc"/>
      <sheetName val="CHI TI_x0000__x0000_"/>
      <sheetName val="COC KHOAN0T5"/>
      <sheetName val="S²_x0000__x0000_2"/>
      <sheetName val="0"/>
      <sheetName val="_____x0001____x0001_H-________x0001_______x0001__"/>
      <sheetName val="________x0001_______x0001_______x0001_______x0001_H-___"/>
      <sheetName val="She_t9"/>
      <sheetName val="S? li?u"/>
      <sheetName val="T?ng h?p theo h?c sinh"/>
      <sheetName val="LO 5_x0009_"/>
      <sheetName val="Load"/>
      <sheetName val="???_x0001_??_x0001_?????_x0001_??_x0001_H-???"/>
      <sheetName val="____x0001____x0001_______x0001____x0001_H-___"/>
      <sheetName val="Gca may Buu dien"/>
      <sheetName val="882"/>
      <sheetName val="Giamay"/>
      <sheetName val="DM_GVT"/>
      <sheetName val="May chuyen nganh"/>
      <sheetName val="TT06"/>
      <sheetName val="DG೼�_ⴀ⩆"/>
      <sheetName val="DG೼�_䳆"/>
      <sheetName val="DG೼�_02"/>
      <sheetName val="Quantity"/>
      <sheetName val="Sheet1 (3)"/>
      <sheetName val="Sheet1 (2)"/>
      <sheetName val="YE2_x0000__x0000_ CONG"/>
      <sheetName val="Piers of Mai. Flyover (1)"/>
      <sheetName val="KLDGTT&lt;1ü_x000c__x0000__x0000_(2)"/>
      <sheetName val="dt-kphi-isoiendo"/>
      <sheetName val="S_ li_u"/>
      <sheetName val="T_ng h_p theo h_c sinh"/>
      <sheetName val="PC-summary"/>
      <sheetName val="YE2"/>
      <sheetName val="0000000!"/>
      <sheetName val="0??ﱸ͕?_x0004_??????͕????????列͕??_x0013_???"/>
      <sheetName val="Du toan chi tiet?coc nuoc"/>
      <sheetName val="vua???????????韘࿊?_x0004_??????酐࿊?????"/>
      <sheetName val="YE2?? CONG"/>
      <sheetName val="tra?????±@Z"/>
      <sheetName val="THNVVNN"/>
      <sheetName val="[_x001e__x001e__x001e__x001e__x001e__x001e__x001e__x001e__x001e__x001e__x001e__x001e__x001e__x001e__x001e__x001e__x001e__x001e__x001e__x001e__x001e__x001e__x001e__x001e__x001e__x001e__x001e__x001e__x001e_"/>
      <sheetName val="_x001e__x001e__x001e__x001e__x001e__x001e__x001e__x001e__x001e__x001e__x001e__x001e__x001e__x001e__x001e__x001e__x001e__x001e__x001e__x001e__x001e__x001e__x001e__x001e__x001e__x001e__x001e__x001e__x001e__x001e_"/>
      <sheetName val="TM_JCTC"/>
      <sheetName val="KLDGTT&lt;1ü_x000c_??(2)"/>
      <sheetName val="KL thanh toan-Xuan Dao"/>
      <sheetName val="DGAT_02"/>
      <sheetName val="hoane (3)"/>
      <sheetName val="Phan_tich_don_gia_chi_Uet"/>
      <sheetName val="DSTTGTGT"/>
      <sheetName val="KET CHUYEN GIA VON 2005"/>
      <sheetName val="TMTC"/>
      <sheetName val="CHI TIEU"/>
      <sheetName val="KQKD"/>
      <sheetName val="BCDKT"/>
      <sheetName val="T.H CPCT"/>
      <sheetName val="THGÝaT"/>
      <sheetName val="khai  thue"/>
      <sheetName val="C§PS"/>
      <sheetName val="TRUONG "/>
      <sheetName val="KON LONG"/>
      <sheetName val="THUY DIEN"/>
      <sheetName val="NGO MAY"/>
      <sheetName val="NGOC HOI"/>
      <sheetName val="cau 2"/>
      <sheetName val="CAU DAK PSI"/>
      <sheetName val="BT gi¸ thµnh"/>
      <sheetName val="Tuong-?_x0001_an"/>
      <sheetName val="99AP1"/>
      <sheetName val="99AP2"/>
      <sheetName val="99AP3"/>
      <sheetName val="99AP4"/>
      <sheetName val="99AP5"/>
      <sheetName val="99AP6"/>
      <sheetName val="99AP7"/>
      <sheetName val="98AP1"/>
      <sheetName val="98AP2"/>
      <sheetName val="98AP3"/>
      <sheetName val="98AP4"/>
      <sheetName val="98AP5"/>
      <sheetName val="98AP6"/>
      <sheetName val="98AP7"/>
      <sheetName val="97AP1"/>
      <sheetName val="97AP2"/>
      <sheetName val="97AP3"/>
      <sheetName val="97AP4"/>
      <sheetName val="97AP5"/>
      <sheetName val="97AP6"/>
      <sheetName val="97AP7"/>
      <sheetName val="96AP1"/>
      <sheetName val="96AP2"/>
      <sheetName val="96AP3"/>
      <sheetName val="96AP4"/>
      <sheetName val="????_x0001__x0000_?_x0001_H-_x0000_?_x0000_????_x0001__x0000_????_x0001__x0000_"/>
      <sheetName val="?_x0000_?_x0001__x0000_?_x0001__x0000_????_x0001__x0000_?_x0001_H-_x0000_?_x0000_"/>
      <sheetName val="DG೼�__x0001__x0000_"/>
      <sheetName val="DG೼�_ⴀ꽆"/>
      <sheetName val="DG೼�__x0000__x0000_"/>
      <sheetName val="dmvt "/>
      <sheetName val="DG೼�_ⴀ"/>
      <sheetName val="DG೼�_w䫪"/>
      <sheetName val="sat"/>
      <sheetName val="ptvt"/>
      <sheetName val="Ctinh 10kV"/>
      <sheetName val="T2_x0000__x0000_)"/>
      <sheetName val="CtVKdam_x0000_Ʀ_x0000__x0000__x0000__x0000__x0000_"/>
      <sheetName val="_x0000_Ё_x0000__x0000__x0000__x0000_䀤_x0001__x0000__x0000__x0000__x0000_䀶_x0001__x0000_晦晦晦䀙_x0001__x0000__x0000__x0000_"/>
      <sheetName val="DG??_02"/>
      <sheetName val="KLDGTT&lt;1ü_x000c_"/>
      <sheetName val="tra"/>
      <sheetName val="Luong mot ngay cofg xay lap"/>
      <sheetName val="Dra_TTTD"/>
      <sheetName val="vua?韘࿊?_x0004_?酐࿊?須࿊?_x0004_?_x0016_[dtTKKT-98-10"/>
      <sheetName val="RCCPCHUNG CHO CAC DTUONG"/>
      <sheetName val="THDT_x0000__x0000__x0000__x0000__x0017_[dtTKKT-98-106.xls]KST"/>
      <sheetName val="PTCT_x0000__x0000__x0000__x0000__x0017_[dtTKKT-98-106.xls]THD"/>
      <sheetName val="Bu VC_x0000__x0000__x0000__x0018_[dtTKKT-98-106.xls]luo"/>
      <sheetName val="dt-kphi-isn-ctiet"/>
      <sheetName val="vua___________韘࿊__x0004_______酐࿊_____"/>
      <sheetName val="Du toan chi tiet coc nuoc??????"/>
      <sheetName val="SAL"/>
      <sheetName val="bth-ëphi"/>
      <sheetName val="?_x0000_???_x0010_??_x0000__x0004__x0000__x0000__x0000__x0000__x0000__x0000_??_x0000__x0000__x0000__x0000__x0000__x0000__x0000__x0000_??_x0000__x0000__x0006_"/>
      <sheetName val="dtmkphi-iso-tong"/>
      <sheetName val="hinhhoc"/>
      <sheetName val="DGKE]02"/>
      <sheetName val="SheetÀ"/>
      <sheetName val="COC KHOAN V1"/>
      <sheetName val="A300-BS"/>
      <sheetName val="A301-IS"/>
      <sheetName val="A315-TB Dec USD"/>
      <sheetName val="A340-List of adj-31.12-USD"/>
      <sheetName val="A311-TB.31.12.10"/>
      <sheetName val="A312-List of adj-31.12-VND"/>
      <sheetName val="A310-List of adj-4.7"/>
      <sheetName val="A309-TB-4.7.10"/>
      <sheetName val="adj by acc-4.7"/>
      <sheetName val="adj by acc-31.12.VND"/>
      <sheetName val="A320-Materiality"/>
      <sheetName val="SUAD"/>
      <sheetName val="0_x0000__x0000_??_x0000__x0004__x0000__x0000__x0000__x0000__x0000__x0000_??_x0000__x0000__x0000__x0000__x0000__x0000__x0000__x0000_??_x0000__x0000__x0013__x0000__x0000__x0000_"/>
      <sheetName val="KHÐ"/>
      <sheetName val="Sheet3?_x0001_2)"/>
      <sheetName val="_dtTKKT-98-106.xlsၝTHCDS11"/>
      <sheetName val="_dtTKKT-98-106.xls_THCDS11"/>
      <sheetName val="Breadown"/>
      <sheetName val="Inventory"/>
      <sheetName val="Breadown-Nop"/>
      <sheetName val="C1-Cash"/>
      <sheetName val="Breadown-Tham khao"/>
      <sheetName val="tygia"/>
      <sheetName val="PARAMETERS"/>
      <sheetName val="van khuon"/>
      <sheetName val="Names"/>
      <sheetName val="sumdepn01"/>
      <sheetName val="vua_x0000__x0000__x0000__x0000__x0000__x0000__x0000__x0000__x0000__x0010__x0000_韘࿊_x0000__x0004__x0000__x0000__x0000__x0000__x0000__x0000_酐࿊_x0000__x0000__x0000__x0000__x0000_"/>
      <sheetName val="$ap"/>
      <sheetName val="vua_x0000__x0000__x0000__x0000__x0000__x0000__x0000__x0000__x0000__x0000__x0000_??_x0000__x0004__x0000__x0000__x0000__x0000__x0000__x0000_??_x0000__x0000__x0000__x0000__x0000_"/>
      <sheetName val="PL t"/>
      <sheetName val="Bu VC_x0000__x0000__x0000__x0000__x0000__x0000__x0000_4_x0000__x0001__x0000_龴΅_x0000__x0004__x0000_"/>
      <sheetName val="40000000_x0000_Ή_x0000__x0000__x0000__x0000__x0000__x0000__x0000__x0000__x0000__x0000_ꃬ΅_x0000__x0004__x0000__x0000__x0000__x0000__x0000__x0000_"/>
      <sheetName val="bth-kpha"/>
      <sheetName val="luong06"/>
      <sheetName val="TT"/>
      <sheetName val="CtVKdam?Ʀ?????"/>
      <sheetName val="Gia Du Thau "/>
      <sheetName val="S2_x0000__x0000_11"/>
      <sheetName val="_?____?_x0001_____?_x0001__????_x0001_____?_x0001_H-_?_"/>
      <sheetName val="?_?_x0001__?_x0001__????_x0001__?_x0001_H-_?_????_x0001__????"/>
      <sheetName val="DT1]03"/>
      <sheetName val="vua_x0000_??_x0000__x0004__x0000_??_x0000_??_x0000__x0004__x0000__x0016_[dtTKKT-98-10"/>
      <sheetName val="ULIT"/>
      <sheetName val="TH CTRINH"/>
      <sheetName val="dt,kphi-iso-tong"/>
      <sheetName val="dt-kphi_x000a_iso-ctiet"/>
      <sheetName val="sut8100"/>
      <sheetName val="tra-vat-l)eu"/>
      <sheetName val="DL^KH"/>
      <sheetName val="soctiett+"/>
      <sheetName val="Ctietkh`ch"/>
      <sheetName val="tkkhai"/>
      <sheetName val="cp`i"/>
      <sheetName val="[dtTKKT-98-106.xl۽_x0000_gvt"/>
      <sheetName val="Sum"/>
      <sheetName val="96AP5"/>
      <sheetName val="96AP6"/>
      <sheetName val="96AP7"/>
      <sheetName val="95AP1"/>
      <sheetName val="95AP2"/>
      <sheetName val="95AP3"/>
      <sheetName val="95AP4"/>
      <sheetName val="95AP5"/>
      <sheetName val="95AP6"/>
      <sheetName val="95AP7"/>
      <sheetName val="94AP1"/>
      <sheetName val="94AP2"/>
      <sheetName val="94AP3"/>
      <sheetName val="94AP4"/>
      <sheetName val="94AP5"/>
      <sheetName val="94AP6"/>
      <sheetName val="94AP7"/>
      <sheetName val="93AP1"/>
      <sheetName val="93AP2"/>
      <sheetName val="93AP3"/>
      <sheetName val="93AP4"/>
      <sheetName val="93AP5"/>
      <sheetName val="93AP6"/>
      <sheetName val="93AP7"/>
      <sheetName val="92AP1"/>
      <sheetName val="92AP2"/>
      <sheetName val="92AP3"/>
      <sheetName val="92AP4"/>
      <sheetName val="92AP5"/>
      <sheetName val="92AP6"/>
      <sheetName val="92AP7"/>
      <sheetName val="91AP1"/>
      <sheetName val="91AP2"/>
      <sheetName val="91AP3"/>
      <sheetName val="91AP4"/>
      <sheetName val="91AP5"/>
      <sheetName val="91AP6"/>
      <sheetName val="91AP7"/>
      <sheetName val="90AP1"/>
      <sheetName val="90AP2"/>
      <sheetName val="90AP3"/>
      <sheetName val="90AP4"/>
      <sheetName val="90AP5"/>
      <sheetName val="90AP6"/>
      <sheetName val="90AP7"/>
      <sheetName val="89AP1"/>
      <sheetName val="89AP2"/>
      <sheetName val="89AP3"/>
      <sheetName val="89AP4"/>
      <sheetName val="89AP5"/>
      <sheetName val="89AP6"/>
      <sheetName val="89AP7"/>
      <sheetName val="88AP1"/>
      <sheetName val="88AP2"/>
      <sheetName val="88AP3"/>
      <sheetName val="88AP4"/>
      <sheetName val="88AP5"/>
      <sheetName val="88AP6"/>
      <sheetName val="88AP7"/>
      <sheetName val="87AP1"/>
      <sheetName val="87AP2"/>
      <sheetName val="87AP3"/>
      <sheetName val="87AP4"/>
      <sheetName val="87AP5"/>
      <sheetName val="87AP6"/>
      <sheetName val="87AP7"/>
      <sheetName val="86AP1"/>
      <sheetName val="86AP2"/>
      <sheetName val="86AP3"/>
      <sheetName val="86AP4"/>
      <sheetName val="86AP5"/>
      <sheetName val="86AP6"/>
      <sheetName val="86AP7"/>
      <sheetName val="85AP1"/>
      <sheetName val="85AP2"/>
      <sheetName val="85AP3"/>
      <sheetName val="85AP4"/>
      <sheetName val="85AP5"/>
      <sheetName val="85AP6"/>
      <sheetName val="85AP7"/>
      <sheetName val="84AP1"/>
      <sheetName val="KKKKKKKK"/>
      <sheetName val="84AP2"/>
      <sheetName val="84AP3"/>
      <sheetName val="84AP4"/>
      <sheetName val="84AP5"/>
      <sheetName val="84AP6"/>
      <sheetName val="84AP7"/>
      <sheetName val="THTIEUHOC"/>
      <sheetName val="THTHCSMau1"/>
      <sheetName val="THCSMAU2"/>
      <sheetName val="KH2A"/>
      <sheetName val="Mau1BTrH"/>
      <sheetName val="Mau2BTrH"/>
      <sheetName val="Mau3BTrH"/>
      <sheetName val="KH1a"/>
      <sheetName val="NGOAINHATRUONG"/>
      <sheetName val="MAU7THCS"/>
      <sheetName val="MAU5THCS"/>
      <sheetName val="MAU6THCS"/>
      <sheetName val="THGV"/>
      <sheetName val="THCSVC"/>
      <sheetName val="CACH NHAP"/>
      <sheetName val="tienluong"/>
      <sheetName val="LO 5 "/>
      <sheetName val="CD_PSINH_TH"/>
      <sheetName val="DTCTtalõy"/>
      <sheetName val="Du toan chi tiet coc nuoc______"/>
      <sheetName val="GIATRI-聄AILY"/>
      <sheetName val="tra-vet-lieu"/>
      <sheetName val="Lists"/>
      <sheetName val="BANGMA"/>
      <sheetName val="dt-kphi-isoiend_x0000_"/>
      <sheetName val="dt-kphi-isoiend"/>
      <sheetName val="lam-moi"/>
      <sheetName val="TONG HOP VL-NC"/>
      <sheetName val="dongia (2)"/>
      <sheetName val="thao-go"/>
      <sheetName val="THPDMoi  (2)"/>
      <sheetName val="gtrinh"/>
      <sheetName val="phuluc1"/>
      <sheetName val="TONGKE3p "/>
      <sheetName val="giathanh1"/>
      <sheetName val="TH VL, NC, DDHT Thanhphuoc"/>
      <sheetName val="#REF"/>
      <sheetName val="TONGKE-HT"/>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XXXXIXI1"/>
      <sheetName val="Tong hop qL_x0014_8_x0000_-_x0000_3"/>
      <sheetName val="Luong_x0000_mot ngay cong xay lap"/>
      <sheetName val="Klu_x0016_4_x0000_DÀÀFN"/>
      <sheetName val="Du toan c`i tiet coc nuoc"/>
      <sheetName val="Luong_mot_ngay_cong_k`ao_sat"/>
      <sheetName val="_x0004_GC"/>
      <sheetName val="vua_x0000__x0000__x0000__x0000__x0000__x0000__x0000__x0000__x0000__x0000__x0000_韘࿊_x0000__x0004__x0000__x0000_ԩ_x0000__x0000__x0000_Ȁ_x0000_洀푛梐ኘȀ"/>
      <sheetName val="YET_TO_CONG"/>
      <sheetName val="XXXXXXXm"/>
      <sheetName val="r"/>
      <sheetName val="0_x0000__x0000_ﱸ͕_x0000__x0004__x0000__x0000__x0000__x0000__x0000__x0000_͕_x0000__x0000__x0000__x0000__x0000__x0000_䒰ɬ웬ŉ_x0000__x0000_졨ၰ㛴,"/>
      <sheetName val="0_x0000__x0000_ﱸ͕_x0000__x0004__x0000__x0000__x0000__x0000__x0000__x0000_͕_x0000__x0000__x0000__x0000__x0000__x0000__x0000__x0000_堸ⷘ㔌?諬(迴("/>
      <sheetName val="0_x0000__x0000_ﱸ͕_x0000__x0004__x0000__x0000__x0000__x0000__x0000__x0000_͕_x0000__x0000__x0000__x0000__x0000__x0000__x0000__x0000_畨▰㔬|跼E錄E"/>
      <sheetName val="0_x0000__x0000_ﱸ͕_x0000__x0004__x0000__x0000__x0000__x0000__x0000__x0000_͕_x0000__x0000__x0000__x0000__x0000__x0000__x0000__x0000_挸ᔂ㔬=觬_x0014_軴_x0014_"/>
      <sheetName val="0_x0000__x0000_ﱸ͕_x0000__x0004__x0000__x0000__x0000__x0000__x0000__x0000_͕_x0000__x0000__x0000__x0000__x0000__x0000__x0000__x0000_傘ᤠ㔬6遼_x0016_閄_x0016_"/>
      <sheetName val="0_x0000__x0000_ﱸ͕_x0000__x0004__x0000__x0000__x0000__x0000__x0000__x0000_͕_x0000__x0000__x0000__x0000__x0000__x0000__x0000__x0000_쵠㝠㔬6遼_x0016_閄_x0016_"/>
      <sheetName val="11-00  "/>
      <sheetName val="KLDGTT&lt;1ü_x000c_?(2)"/>
      <sheetName val="CHI TI??"/>
      <sheetName val="TH thiet bi"/>
      <sheetName val="TH vat tu"/>
      <sheetName val="TH may TC"/>
      <sheetName val="Bang phan tich"/>
      <sheetName val="DM Chi phi"/>
      <sheetName val="Bang khoi luong"/>
      <sheetName val="FPPN_x0000__x0000_ﬄΥ_x0000__x0004__x0000__x0000__x0000__x0000__x0000__x0000_錜Ι_x0000__x0000__x0000__x0000__x0000__x0000__x0000__x0000_㤼Ę_x0000__x0000_ĥ"/>
      <sheetName val="Hang muc trung gian"/>
      <sheetName val="Nluc_x0000__x0000__x0000__x0000__x0018_[dtTKKT-98-106.xls]Toh"/>
      <sheetName val="Du toan chi tiet coc nuoc_x0000__x0009_㲠ή_x0000__x0004_"/>
      <sheetName val="MTL$-INTER"/>
      <sheetName val="Chiettinh dz0,4"/>
      <sheetName val="PSIII"/>
      <sheetName val="PSIV"/>
      <sheetName val="rph_(2)2"/>
      <sheetName val="ESTI_"/>
      <sheetName val="DI_ESTI"/>
      <sheetName val="THDT????_x0017_[dtTKKT-98-106.xls]KST"/>
      <sheetName val="PTCT????_x0017_[dtTKKT-98-106.xls]THD"/>
      <sheetName val="Bu VC???_x0018_[dtTKKT-98-106.xls]luo"/>
      <sheetName val="Sheet8_x0006__x0000_Sheet9_x0007__x0000_Sheet10_x0007__x0000_Sheet1"/>
      <sheetName val="NC"/>
      <sheetName val="T2??)"/>
      <sheetName val="Raw"/>
      <sheetName val="bang tra"/>
      <sheetName val="d-dap5_x0000__x0000_55"/>
      <sheetName val="Sheet8_x0006__x0000__x0000_Sheet9_x0007__x0000__x0000_Sheet10_x0007__x0000__x0000_She"/>
      <sheetName val="TB1"/>
      <sheetName val="TB10"/>
      <sheetName val="TB11"/>
      <sheetName val="TB12"/>
      <sheetName val="TB14"/>
      <sheetName val="TB15"/>
      <sheetName val="TB16"/>
      <sheetName val="TB18"/>
      <sheetName val="TB19"/>
      <sheetName val="TB2"/>
      <sheetName val="TB20"/>
      <sheetName val="TB21"/>
      <sheetName val="TB23"/>
      <sheetName val="TB24"/>
      <sheetName val="TB25"/>
      <sheetName val="TB26"/>
      <sheetName val="TB27"/>
      <sheetName val="TB28"/>
      <sheetName val="TB3"/>
      <sheetName val="TB4"/>
      <sheetName val="TB5"/>
      <sheetName val="TB6"/>
      <sheetName val="TB7"/>
      <sheetName val="TB8"/>
      <sheetName val="TB9"/>
      <sheetName val="Bang chiet tinh TBA"/>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KHAO_TCCD"/>
      <sheetName val="Ctinh 10k_x0005_"/>
      <sheetName val="Detail"/>
      <sheetName val="KLDGTT&lt;1ü_x000c___(2)"/>
      <sheetName val="`-dap56-57"/>
      <sheetName val="THop57)58"/>
      <sheetName val="COC KH@_x0008_?_x0001_T5"/>
      <sheetName val="COC KH@_x0008_"/>
      <sheetName val="Notes"/>
      <sheetName val="Tax comp"/>
      <sheetName val="TB"/>
      <sheetName val="TTDZ22"/>
      <sheetName val="Four-Factor 16-Run DOE"/>
      <sheetName val="CHITIET"/>
      <sheetName val="Du toan chi tiet coc nuoc_x0000__x0000__x0000__x0000__x0000__x0000_"/>
      <sheetName val="KLDGTT&lt;1ü_x000c__x0000_(2)"/>
      <sheetName val="CHI TI"/>
      <sheetName val="CHI TI_x0000_"/>
      <sheetName val="_x0000__x0000__x0000__x0000__x0000__x0000__x0000__x0000_"/>
      <sheetName val="TT_10KV"/>
      <sheetName val="LIET KE HANG HOA"/>
      <sheetName val="THop50-5ȱ"/>
      <sheetName val="BSG - Application Server"/>
      <sheetName val="tra_x0000__x0000__x0000__x0000__x0000_”±@Z"/>
      <sheetName val="?_x0000_?_x0001__x0000_?_x0001__x0000_????_x0001__x0000_?_x0001_H-_x0000_?@"/>
      <sheetName val="?_x0000_?_x0001__x0000_?_x0001__x0000_????_x0001__x0000_?_x0001_H-_x0000_?"/>
      <sheetName val="?_x0000_?_x0001__x0000_?_x0001__x0000_????_x0001__x0000_?_x0001_H-_x0000_?"/>
      <sheetName val="Accounts"/>
      <sheetName val="0_x0000__x0000_ﱸ͕_x0000__x0004__x0000__x0000__x0000__x0000__x0000__x0000_͕_x0000__x0000__x0000_Մ_x0000__x0000__x0000_Ꮆ倀樢粴᎖Ԁ_x0000__x0000_"/>
      <sheetName val="0_x0000__x0000_ﱸ͕_x0000__x0004__x0000__x0000__x0000__x0000__x0000__x0000_͕_x0000__x0000__x0000_0_x0000_瀀^_x0000__x0000_ࠀꈈ␎嫔쀶㆏_x0000_"/>
      <sheetName val="dt-kphi_x000d_iso-ctiet"/>
      <sheetName val="MTP"/>
      <sheetName val="CTGS"/>
      <sheetName val="Sheet_x005f_x0001_1"/>
      <sheetName val="DGCT_x005f_x0006_"/>
      <sheetName val="Nhap don gia VL dia _x005f_x0003_"/>
      <sheetName val="CTC_x005f_x000F_NG_02"/>
      <sheetName val="_x005f_x0004_GCong"/>
      <sheetName val="_____x005f_x0001_"/>
      <sheetName val="0_x0000__x0000_ﱸ͕_x0000__x0004__x0000__x0000__x0000__x0000__x0000__x0000_͕_x0000__x0000__x0000__x0000__x0000__x0000__x0000__x0000_列͕_x0000__x0000__x0013__x0000__x0000_罨"/>
      <sheetName val="S²"/>
      <sheetName val="Du toan chi tiet coc nuoc_x0000_ 㲠ή_x0000__x0004_"/>
      <sheetName val="SCHU"/>
      <sheetName val="Khoi luong"/>
      <sheetName val="2001"/>
      <sheetName val="156nhap01"/>
      <sheetName val="Chiet tinh dz22"/>
      <sheetName val="Chiet tinh dz35"/>
      <sheetName val="Overhead &amp; Profit B-1"/>
      <sheetName val="Rate Amrit"/>
      <sheetName val="data Tong"/>
      <sheetName val="LO_65+41B"/>
      <sheetName val="LO_48"/>
      <sheetName val="LO_47A"/>
      <sheetName val="LO_46B"/>
      <sheetName val="LO_45"/>
      <sheetName val="LO_44"/>
      <sheetName val="LO_46A"/>
      <sheetName val="LO_41A"/>
      <sheetName val="LO_66"/>
      <sheetName val="LO_42"/>
      <sheetName val="LO_47B"/>
      <sheetName val="LO_43"/>
      <sheetName val="LO_64"/>
      <sheetName val="LO_50"/>
      <sheetName val="LO_49_B_"/>
      <sheetName val="LO_63"/>
      <sheetName val="LO_62"/>
      <sheetName val="LO_49_A"/>
      <sheetName val="LO_61"/>
      <sheetName val="Disposal"/>
      <sheetName val="DG೼�_退"/>
      <sheetName val="DG೼�_ⴀ앆"/>
      <sheetName val="GTXad"/>
      <sheetName val="T²"/>
      <sheetName val="CtVKdam"/>
      <sheetName val="S2"/>
      <sheetName val="[dtTKKT-98-106.xl۽"/>
      <sheetName val="Tong hop qL_x0014_8"/>
      <sheetName val="Klu_x0016_4"/>
      <sheetName val="Sheet8_x0006_"/>
      <sheetName val="d-dap5"/>
      <sheetName val="????_x0001__x0000_?_x0001_H-_x0000_?????_x0001__x0000_????_x0001__x0000_"/>
      <sheetName val="??_x0000__x0013__x0000__x001f_[dtT"/>
      <sheetName val="DG೼�__x0001_"/>
      <sheetName val="DG೼�_"/>
      <sheetName val="dt-kphi-isoiend"/>
      <sheetName val="_x0014_ong hopQ48-1"/>
      <sheetName val="chitimc"/>
      <sheetName val="dtxl"/>
      <sheetName val="MAHANG"/>
      <sheetName val="시산표"/>
      <sheetName val="252"/>
      <sheetName val="??-BLDG"/>
      <sheetName val="CPSX"/>
      <sheetName val="coc_duc"/>
      <sheetName val="bao_cao_ngay_13-02"/>
      <sheetName val="Nhap_don_gia_VL_dia_uong"/>
      <sheetName val="IN_X"/>
      <sheetName val="Ё䀤䀶晦晦晦䀙㿰H-ਈꏗ㵰휊䀁尩슏⣵䀂"/>
      <sheetName val="He_so"/>
      <sheetName val="PL_Vua"/>
      <sheetName val="Bang_KL_ket_cau"/>
      <sheetName val="Số_liệu"/>
      <sheetName val="Tổng_hợp_theo_học_sinh"/>
      <sheetName val="XL4Test5_(2)"/>
      <sheetName val="Thuc_thanh"/>
      <sheetName val="Don_gia"/>
      <sheetName val="roto_truc"/>
      <sheetName val="Day_dt"/>
      <sheetName val="stato_tam_say"/>
      <sheetName val="Stato_ep"/>
      <sheetName val="Canh_gio"/>
      <sheetName val="Ss_Z-_GB"/>
      <sheetName val="Piers_of_Main_Flylyer_(1)"/>
      <sheetName val="NOTE"/>
      <sheetName val="MEP-SUM"/>
      <sheetName val="老朽型(内）KR"/>
      <sheetName val="TB 01"/>
      <sheetName val="TB 02"/>
      <sheetName val="bareme"/>
      <sheetName val="Thu hang"/>
      <sheetName val="btct"/>
      <sheetName val="dtoan_-ctiet1"/>
      <sheetName val="dt-kphi_(2)1"/>
      <sheetName val="dtoan_-ctiet2"/>
      <sheetName val="dt-kphi_(2)2"/>
      <sheetName val="dtoan_-ctiet3"/>
      <sheetName val="dt-kphi_(2)3"/>
      <sheetName val="Consolidated"/>
      <sheetName val="?????_x0010_???_x0004_????????????????????_x0006_"/>
      <sheetName val=" "/>
      <sheetName val="_x0000______x0001__x0000__x0000__x0000__x0000___x0001_H-_x0000___x0000______x0001__x0000______x0001__x0000__x0000__x0000_"/>
      <sheetName val="__x0000___x0001__x0000___x0001__x0000______x0001__x0000___x0001_H-_x0000___x0000______x0001__x0000_____"/>
      <sheetName val="_____x0001__x0000___x0001_H-_x0000___x0000______x0001__x0000______x0001__x0000_"/>
      <sheetName val="_x0000__x0000__x0000__x0000__x0000__x0000____x0000__x0000__x0013__x0000__x0000__x0000__x0000__x0000__x0000__x0000__x0000__x0000__x0000__x0000__x0000__x0000__x0000__x0000__x001f__dtT"/>
      <sheetName val="_x0000___x0000__x0000__x0000__x0000___x0001__x0000__x0000__x0000__x0000___x0001__x0000______x0001__x0000__x0000__x0000__x0000___x0001_H-_x0000___x0000_"/>
      <sheetName val="__x0000___x0001__x0000___x0001__x0000______x0001__x0000___x0001_H-_x0000___x0000_"/>
      <sheetName val="0__ﱸ͕__x0004_______͕________列͕___x0013____"/>
      <sheetName val="Du toan chi tiet_coc nuoc"/>
      <sheetName val="YE2__ CONG"/>
      <sheetName val="tra_____±@Z"/>
      <sheetName val="vua_x0000_韘࿊_x0000__x0004__x0000_酐࿊_x0000_須࿊_x0000__x0004__x0000__x0016__dtTKKT-98-10"/>
      <sheetName val="__x0000_____x0010____x0000__x0004__x0000__x0000__x0000__x0000__x0000__x0000____x0000__x0000__x0000__x0000__x0000__x0000__x0000__x0000____x0000__x0000__x0006_"/>
      <sheetName val="Tuong-__x0001_an"/>
      <sheetName val="vua_韘࿊__x0004__酐࿊_須࿊__x0004___x0016__dtTKKT-98-10"/>
      <sheetName val="COC KH@_x0008___x0001_T5"/>
      <sheetName val="SCH4B"/>
      <sheetName val="SCH5C"/>
      <sheetName val="SCH6(5-8)"/>
      <sheetName val="SCH 4D(i)"/>
      <sheetName val="SCH 7C"/>
      <sheetName val="bang tien luong"/>
      <sheetName val="沈阳"/>
      <sheetName val="重庆"/>
      <sheetName val="dtTKKT-98-106"/>
      <sheetName val="杭州调"/>
      <sheetName val="Gr"/>
      <sheetName val="Assumptions"/>
      <sheetName val="Modun"/>
      <sheetName val="KH-Q1,Q2,01"/>
      <sheetName val="THNo"/>
      <sheetName val="rph_(2)1"/>
      <sheetName val="sut_duong1"/>
      <sheetName val="sut_am1"/>
      <sheetName val="bu_lun1"/>
      <sheetName val="xoi_lo_chan_ke1"/>
      <sheetName val="nhan_cong1"/>
      <sheetName val="NVBH_KHAC1"/>
      <sheetName val="NVBH_HOAN1"/>
      <sheetName val="dtoan_(4)1"/>
      <sheetName val="B_cao1"/>
      <sheetName val="T_tiet1"/>
      <sheetName val="T_N1"/>
      <sheetName val="Piers_of_Main_Flyover_(1)1"/>
      <sheetName val="Cot_Tru11"/>
      <sheetName val="COC_KHOAN_M11"/>
      <sheetName val="COC_KHOAN_M21"/>
      <sheetName val="COC_KHOAN_T11"/>
      <sheetName val="COC_KHOAN_T51"/>
      <sheetName val="COC_KHOAN_T41"/>
      <sheetName val="COC_DONG1"/>
      <sheetName val="DTCT_02__25951"/>
      <sheetName val="THKL_nghiemthu1"/>
      <sheetName val="DTCTtaluy_(2)1"/>
      <sheetName val="KLDGTT&lt;120%_(2)1"/>
      <sheetName val="TH_(2)1"/>
      <sheetName val="DU_TOAN1"/>
      <sheetName val="CHI_TIET1"/>
      <sheetName val="PHAN_TICH1"/>
      <sheetName val="TSCD_DUNG_CHUNG_1"/>
      <sheetName val="TSCDTOAN_NHA_MAY1"/>
      <sheetName val="CPSXTOAN_BO_SP1"/>
      <sheetName val="PBCPCHUNG_CHO_CAC_DTUONG1"/>
      <sheetName val="YEU_TO_CONG1"/>
      <sheetName val="TD_3DIEM1"/>
      <sheetName val="TD_2DIEM1"/>
      <sheetName val="`u_lun1"/>
      <sheetName val="Tong_hopQ48-11"/>
      <sheetName val="Tong_hop_QL48_-_21"/>
      <sheetName val="Tong_hop_QL471"/>
      <sheetName val="Tong_hop_QL48_-_31"/>
      <sheetName val="Chi_tiet_don_gia_khoi_phuc1"/>
      <sheetName val="Du_toan_chi_tiet_coc_nuoc1"/>
      <sheetName val="Du_toan_chi_tiet_coc1"/>
      <sheetName val="Phan_tich_don_gia_chi_tiet1"/>
      <sheetName val="Nhap_don_gia_VL_dia_phuong1"/>
      <sheetName val="Luong_mot_ngay_cong_xay_lap1"/>
      <sheetName val="Luong_mot_ngay_cong_khao_sat1"/>
      <sheetName val="Vatlieu_cau1"/>
      <sheetName val="cau_DS111"/>
      <sheetName val="cau_DS121"/>
      <sheetName val="Sheet3_(2)1"/>
      <sheetName val="TO_HUNG1"/>
      <sheetName val="CONGNHAN_NE1"/>
      <sheetName val="sut&lt;1_01"/>
      <sheetName val="Don_gia_chi_tiet1"/>
      <sheetName val="Du_thau1"/>
      <sheetName val="Tro_giup1"/>
      <sheetName val="PL_tham_dinh1"/>
      <sheetName val="Bu_VC1"/>
      <sheetName val="t1_31"/>
      <sheetName val="Ё䀤䀶晦晦晦䀙㿰H-ਈ"/>
      <sheetName val="PCCPCHUNG_CHO_CAC_DTUONG"/>
      <sheetName val="Piers_of_Main_Flyower_(1)"/>
      <sheetName val="hoang_(2)"/>
      <sheetName val="hoang_(3)"/>
      <sheetName val="Phan_tich_don_gia_chi_Uet1"/>
      <sheetName val="Nhap_don_gia_VL_dia_"/>
      <sheetName val="vua韘࿊酐࿊"/>
      <sheetName val="Shet9"/>
      <sheetName val="0ﱸ͕͕列͕"/>
      <sheetName val="?????H-?????????"/>
      <sheetName val="Khu_xu_ly_nuoc_THiep-XD1"/>
      <sheetName val="????????H-?????????"/>
      <sheetName val="Phan_tich_don_gia_chi_ˆUet"/>
      <sheetName val="????"/>
      <sheetName val="????????H-?"/>
      <sheetName val="Nhap_don_gia_VL_dia_?uong"/>
      <sheetName val="?Ё????䀤????䀶?晦晦晦䀙????㿰H-?ਈ?"/>
      <sheetName val="Ё?䀤?䀶?晦晦晦䀙?㿰H-?ਈ?ꏗ㵰휊䀁?尩슏⣵䀂"/>
      <sheetName val="??????????H-???????????????"/>
      <sheetName val="????????????H-????????????"/>
      <sheetName val="??????H-?????????????"/>
      <sheetName val="??????????????????????H-???"/>
      <sheetName val="????????????H-???"/>
      <sheetName val="____"/>
      <sheetName val="KLDGTT&lt;1ü(2)"/>
      <sheetName val="Du_toan_chi_tietcoc_nuoc"/>
      <sheetName val="CTCNG_02"/>
      <sheetName val="GCong"/>
      <sheetName val="PBCPCHUNG_CHO_CAC_{WÑNG"/>
      <sheetName val="Giai_trinh"/>
      <sheetName val="Mua_vao_TT"/>
      <sheetName val="Mua_vao_GTGT"/>
      <sheetName val="BC_HDon"/>
      <sheetName val="BC_HDon_Qui"/>
      <sheetName val="KE_KHAI_HDONG"/>
      <sheetName val="Moi_truong"/>
      <sheetName val="dtct_cong"/>
      <sheetName val="MTO_REV_2(ARMOR)"/>
      <sheetName val="[dtTKKT-98-106_xlsၝTHCDS11"/>
      <sheetName val="[dtTKKT-98-106_xls?THCDS11"/>
      <sheetName val="??[dtT"/>
      <sheetName val="Du_toan_chi_tiet_coc_juoc"/>
      <sheetName val="Du_toanchi_tiet_coc"/>
      <sheetName val="dt-kphiøÿet"/>
      <sheetName val="Sheet3ٺ2)"/>
      <sheetName val="CHI_TI"/>
      <sheetName val="COC_KHOAN0T5"/>
      <sheetName val="TD_&quot;DIEM"/>
      <sheetName val="DT1_3"/>
      <sheetName val="Du_toan_chi_tiet"/>
      <sheetName val="Nhap_don_gia_VL_dia__uong"/>
      <sheetName val="_Ё____䀤____䀶_晦晦晦䀙____㿰H-_ਈ_"/>
      <sheetName val="Ё_䀤_䀶_晦晦晦䀙_㿰H-_ਈ_ꏗ㵰휊䀁_尩슏⣵䀂"/>
      <sheetName val="__________H-_______________"/>
      <sheetName val="____________H-____________"/>
      <sheetName val="______H-_____________"/>
      <sheetName val="Nhap_don_gia_VL_dia_áhuong"/>
      <sheetName val="uong_mot_ngay_cong_xay_lap"/>
      <sheetName val="______________________H-___"/>
      <sheetName val="S?_li?u"/>
      <sheetName val="T?ng_h?p_theo_h?c_sinh"/>
      <sheetName val="LO_5 "/>
      <sheetName val="____________H-___"/>
      <sheetName val="Gca_may_Buu_dien"/>
      <sheetName val="May_chuyen_nganh"/>
      <sheetName val="Tuong-ٺan"/>
      <sheetName val="T_3DIEM"/>
      <sheetName val="KLDTT&lt;120%"/>
      <sheetName val="Sheet1_(3)"/>
      <sheetName val="Sheet1_(2)"/>
      <sheetName val="YE2_CONG"/>
      <sheetName val="Piers_of_Mai__Flyover_(1)"/>
      <sheetName val="S__li_u"/>
      <sheetName val="T_ng_h_p_theo_h_c_sinh"/>
      <sheetName val="0??ﱸ͕???????͕????????列͕?????"/>
      <sheetName val="Du_toan_chi_tiet?coc_nuoc"/>
      <sheetName val="vua???????????韘࿊???????酐࿊?????"/>
      <sheetName val="YE2??_CONG"/>
      <sheetName val="KLDGTT&lt;1ü??(2)"/>
      <sheetName val="COC_KHOAN_V1"/>
      <sheetName val="vua韘࿊酐࿊須࿊[dtTKKT-98-10"/>
      <sheetName val="dmvt_"/>
      <sheetName val="_dtTKKT-98-106_xlsၝTHCDS11"/>
      <sheetName val="_dtTKKT-98-106_xls_THCDS11"/>
      <sheetName val="vua?韘࿊??酐࿊?須࿊??[dtTKKT-98-10"/>
      <sheetName val="RCCPCHUNG_CHO_CAC_DTUONG"/>
      <sheetName val="["/>
      <sheetName val="THDT[dtTKKT-98-106_xls]KST"/>
      <sheetName val="PTCT[dtTKKT-98-106_xls]THD"/>
      <sheetName val="Bu_VC[dtTKKT-98-106_xls]luo"/>
      <sheetName val="KLDGTT&lt;1ü"/>
      <sheetName val="Ctinh_10kV"/>
      <sheetName val="??????????"/>
      <sheetName val="Tuong-?an"/>
      <sheetName val="KL_thanh_toan-Xuan_Dao"/>
      <sheetName val="COC_KH@T5"/>
      <sheetName val="Du_toan_chi_tiet_coc_nuoc??????"/>
      <sheetName val="COC_KH@?T5"/>
      <sheetName val="CACH_NHAP"/>
      <sheetName val="bang_tien_luong"/>
      <sheetName val="Klu4DÀÀFN"/>
      <sheetName val="PL_t"/>
      <sheetName val="Bu_VC4龴΅"/>
      <sheetName val="40000000Ήꃬ΅"/>
      <sheetName val="Gia_Du_Thau_"/>
      <sheetName val="LO_5_"/>
      <sheetName val="Du_toan_c`i_tiet_coc_nuoc"/>
      <sheetName val="vua___________韘࿊_______酐࿊_____"/>
      <sheetName val="Nluc[dtTKKT-98-106_xls]Toh"/>
      <sheetName val="Du_toan_chi_tiet_coc_nuoc 㲠ή"/>
      <sheetName val="A315-TB_Dec_USD"/>
      <sheetName val="A340-List_of_adj-31_12-USD"/>
      <sheetName val="A311-TB_31_12_10"/>
      <sheetName val="A312-List_of_adj-31_12-VND"/>
      <sheetName val="A310-List_of_adj-4_7"/>
      <sheetName val="A309-TB-4_7_10"/>
      <sheetName val="adj_by_acc-4_7"/>
      <sheetName val="adj_by_acc-31_12_VND"/>
      <sheetName val="0??????"/>
      <sheetName val="Sheet3?2)"/>
      <sheetName val="FPPNﬄΥ錜Ι㤼Ęĥ"/>
      <sheetName val="dt-k0hi_(2)"/>
      <sheetName val="DTT_02"/>
      <sheetName val="Luongmot_ngay_cong_xay_lap"/>
      <sheetName val="vua韘࿊ԩȀ洀푛梐ኘȀ"/>
      <sheetName val="0ﱸ͕͕䒰ɬ웬ŉ졨ၰ㛴,"/>
      <sheetName val="0ﱸ͕͕堸ⷘ㔌?諬(迴("/>
      <sheetName val="0ﱸ͕͕畨▰㔬|跼E錄E"/>
      <sheetName val="0ﱸ͕͕挸ᔂ㔬=觬軴"/>
      <sheetName val="0ﱸ͕͕傘ᤠ㔬6遼閄"/>
      <sheetName val="0ﱸ͕͕쵠㝠㔬6遼閄"/>
      <sheetName val="CHI_x005f_x0000_TIET"/>
      <sheetName val="Nhap don gia VL dia _x005f_x0003__x00"/>
      <sheetName val="_x005f_x0000_Ё_x005f_x0000__x005f_x0000__x005f_x0000__x"/>
      <sheetName val="She_x005f_x0000_t9"/>
      <sheetName val="Du toan chi tiet_x005f_x0000_coc nuoc"/>
      <sheetName val="_x005f_x0000______x005f_x0001__x005f_x0000__x0000"/>
      <sheetName val="Ё_x005f_x0000_䀤_x005f_x0001__x005f_x0000_䀶_x005f_x0001_"/>
      <sheetName val="0_x005f_x0000__x005f_x0000_ﱸ͕_x005f_x0000__x005f_x0004_"/>
      <sheetName val="PBCPCHUNG CHO CAC _x005f_x0007_{WÑNG"/>
      <sheetName val="__x005f_x0000___x005f_x0001__x005f_x0000___x005f_x0001_"/>
      <sheetName val="Nhap don gia VL dia _x005f_x0003__uon"/>
      <sheetName val="tb2001"/>
      <sheetName val="2"/>
      <sheetName val="TB（試算書)"/>
      <sheetName val="PREPAYMENT EXPENSES"/>
      <sheetName val="NVBH_KHAC2"/>
      <sheetName val="NVBH_HOAN2"/>
      <sheetName val="sut_duong2"/>
      <sheetName val="sut_am2"/>
      <sheetName val="bu_lun2"/>
      <sheetName val="xoi_lo_chan_ke2"/>
      <sheetName val="nhan_cong2"/>
      <sheetName val="dtoan_(4)2"/>
      <sheetName val="B_cao2"/>
      <sheetName val="T_tiet2"/>
      <sheetName val="T_N2"/>
      <sheetName val="Piers_of_Main_Flyover_(1)2"/>
      <sheetName val="Cot_Tru12"/>
      <sheetName val="COC_KHOAN_M12"/>
      <sheetName val="COC_KHOAN_M22"/>
      <sheetName val="COC_KHOAN_T12"/>
      <sheetName val="COC_KHOAN_T52"/>
      <sheetName val="COC_KHOAN_T42"/>
      <sheetName val="COC_DONG2"/>
      <sheetName val="DTCT_02__25952"/>
      <sheetName val="THKL_nghiemthu2"/>
      <sheetName val="DTCTtaluy_(2)2"/>
      <sheetName val="KLDGTT&lt;120%_(2)2"/>
      <sheetName val="TH_(2)2"/>
      <sheetName val="DU_TOAN2"/>
      <sheetName val="CHI_TIET2"/>
      <sheetName val="PHAN_TICH2"/>
      <sheetName val="TSCD_DUNG_CHUNG_2"/>
      <sheetName val="TSCDTOAN_NHA_MAY2"/>
      <sheetName val="CPSXTOAN_BO_SP2"/>
      <sheetName val="PBCPCHUNG_CHO_CAC_DTUONG2"/>
      <sheetName val="YEU_TO_CONG2"/>
      <sheetName val="TD_3DIEM2"/>
      <sheetName val="TD_2DIEM2"/>
      <sheetName val="Tong_hopQ48-12"/>
      <sheetName val="Tong_hop_QL48_-_22"/>
      <sheetName val="Tong_hop_QL472"/>
      <sheetName val="Tong_hop_QL48_-_32"/>
      <sheetName val="Chi_tiet_don_gia_khoi_phuc2"/>
      <sheetName val="Du_toan_chi_tiet_coc_nuoc2"/>
      <sheetName val="Du_toan_chi_tiet_coc2"/>
      <sheetName val="Phan_tich_don_gia_chi_tiet2"/>
      <sheetName val="Nhap_don_gia_VL_dia_phuong2"/>
      <sheetName val="Luong_mot_ngay_cong_xay_lap2"/>
      <sheetName val="Luong_mot_ngay_cong_khao_sat2"/>
      <sheetName val="Vatlieu_cau2"/>
      <sheetName val="cau_DS112"/>
      <sheetName val="cau_DS122"/>
      <sheetName val="Sheet3_(2)2"/>
      <sheetName val="`u_lun2"/>
      <sheetName val="TO_HUNG2"/>
      <sheetName val="CONGNHAN_NE2"/>
      <sheetName val="sut&lt;1_02"/>
      <sheetName val="Don_gia_chi_tiet2"/>
      <sheetName val="Du_thau2"/>
      <sheetName val="Tro_giup2"/>
      <sheetName val="PL_tham_dinh2"/>
      <sheetName val="Bu_VC2"/>
      <sheetName val="t1_32"/>
      <sheetName val="bao_cao_ngay_13-021"/>
      <sheetName val="coc_duc1"/>
      <sheetName val="LO_65+41B1"/>
      <sheetName val="LO_481"/>
      <sheetName val="LO_47A1"/>
      <sheetName val="LO_46B1"/>
      <sheetName val="LO_451"/>
      <sheetName val="LO_441"/>
      <sheetName val="LO_46A1"/>
      <sheetName val="LO_41A1"/>
      <sheetName val="LO_661"/>
      <sheetName val="LO_421"/>
      <sheetName val="LO_47B1"/>
      <sheetName val="LO_431"/>
      <sheetName val="LO_641"/>
      <sheetName val="LO_501"/>
      <sheetName val="LO_49_B_1"/>
      <sheetName val="LO_631"/>
      <sheetName val="LO_621"/>
      <sheetName val="LO_49_A1"/>
      <sheetName val="LO_611"/>
      <sheetName val="Khu_xu_ly_nuoc_THiep-XD2"/>
      <sheetName val="hoang_(2)1"/>
      <sheetName val="hoang_(3)1"/>
      <sheetName val="Phan_tich_don_gia_chi_Uet2"/>
      <sheetName val="PCCPCHUNG_CHO_CAC_DTUONG1"/>
      <sheetName val="Piers_of_Main_Flyower_(1)1"/>
      <sheetName val="ESTI_1"/>
      <sheetName val="roto_truc1"/>
      <sheetName val="Day_dt1"/>
      <sheetName val="stato_tam_say1"/>
      <sheetName val="Stato_ep1"/>
      <sheetName val="Canh_gio1"/>
      <sheetName val="Ss_Z-_GB1"/>
      <sheetName val="Số_liệu1"/>
      <sheetName val="Tổng_hợp_theo_học_sinh1"/>
      <sheetName val="XL4Test5_(2)1"/>
      <sheetName val="He_so1"/>
      <sheetName val="PL_Vua1"/>
      <sheetName val="Bang_KL_ket_cau1"/>
      <sheetName val="Phan_tich_don_gia_chi_ˆUet1"/>
      <sheetName val="Giai_trinh1"/>
      <sheetName val="Mua_vao_TT1"/>
      <sheetName val="Mua_vao_GTGT1"/>
      <sheetName val="BC_HDon1"/>
      <sheetName val="BC_HDon_Qui1"/>
      <sheetName val="KE_KHAI_HDONG1"/>
      <sheetName val="Moi_truong1"/>
      <sheetName val="dtct_cong1"/>
      <sheetName val="Don_gia1"/>
      <sheetName val="Thuc_thanh1"/>
      <sheetName val="MTO_REV_2(ARMOR)1"/>
      <sheetName val="[dtTKKT-98-106_xlsၝTHCDS111"/>
      <sheetName val="[dtTKKT-98-106_xls?THCDS111"/>
      <sheetName val="Du_toan_chi_tiet_coc_juoc1"/>
      <sheetName val="COC_KHOAN0T51"/>
      <sheetName val="TD_&quot;DIEM1"/>
      <sheetName val="Du_toan_chi_tiet1"/>
      <sheetName val="Nhap_don_gia_VL_dia_áhuong1"/>
      <sheetName val="uong_mot_ngay_cong_xay_lap1"/>
      <sheetName val="S?_li?u1"/>
      <sheetName val="T?ng_h?p_theo_h?c_sinh1"/>
      <sheetName val="Piers_of_Main_Flylyer_(1)1"/>
      <sheetName val="Gca_may_Buu_dien1"/>
      <sheetName val="May_chuyen_nganh1"/>
      <sheetName val="Sheet1_(3)1"/>
      <sheetName val="Sheet1_(2)1"/>
      <sheetName val="Piers_of_Mai__Flyover_(1)1"/>
      <sheetName val="S__li_u1"/>
      <sheetName val="T_ng_h_p_theo_h_c_sinh1"/>
      <sheetName val="Du_toan_chi_tiet?coc_nuoc1"/>
      <sheetName val="YE2??_CONG1"/>
      <sheetName val="dmvt_1"/>
      <sheetName val="KL_thanh_toan-Xuan_Dao1"/>
      <sheetName val="Ctinh_10kV1"/>
      <sheetName val="Du_toan_chi_tiet_coc_nuoc?????1"/>
      <sheetName val="_dtTKKT-98-106_xlsၝTHCDS111"/>
      <sheetName val="_dtTKKT-98-106_xls_THCDS111"/>
      <sheetName val="COC_KHOAN_V11"/>
      <sheetName val="PL_t1"/>
      <sheetName val="_1"/>
      <sheetName val="_____H-_________"/>
      <sheetName val="________H-_________"/>
      <sheetName val="___dtT"/>
      <sheetName val="________H-_"/>
      <sheetName val="0__ﱸ͕_______͕________列͕_____"/>
      <sheetName val="Du_toan_chi_tiet_coc_nuoc3"/>
      <sheetName val="YE2___CONG"/>
      <sheetName val="KLDGTT&lt;1ü__(2)"/>
      <sheetName val="vua韘࿊酐࿊須࿊_dtTKKT-98-10"/>
      <sheetName val="__________"/>
      <sheetName val="Tuong-_an"/>
      <sheetName val="Du_toan_chi_tiet_coc_nuoc______"/>
      <sheetName val="vua_韘࿊__酐࿊_須࿊___dtTKKT-98-10"/>
      <sheetName val="COC_KH@_T5"/>
      <sheetName val="dt-k0hi_(2)1"/>
      <sheetName val="A315-TB_Dec_USD1"/>
      <sheetName val="A340-List_of_adj-31_12-USD1"/>
      <sheetName val="A311-TB_31_12_101"/>
      <sheetName val="A312-List_of_adj-31_12-VND1"/>
      <sheetName val="A310-List_of_adj-4_71"/>
      <sheetName val="A309-TB-4_7_101"/>
      <sheetName val="adj_by_acc-4_71"/>
      <sheetName val="adj_by_acc-31_12_VND1"/>
      <sheetName val="hoane_(3)"/>
      <sheetName val="LO_5_1"/>
      <sheetName val="KLDGTT&lt;1ü?(2)"/>
      <sheetName val="CHI_TI??"/>
      <sheetName val="11-00__"/>
      <sheetName val="Ё䀤䀶晦晦晦䀙"/>
      <sheetName val="Gia_Du_Thau_1"/>
      <sheetName val="vua????"/>
      <sheetName val="Luong_mot_ngay_cofg_xay_lap"/>
      <sheetName val="RCCPCHUNG_CHO_CAC_DTUONG1"/>
      <sheetName val="TH_CTRINH"/>
      <sheetName val="[dtTKKT-98-106_xl۽gvt"/>
      <sheetName val="CACH_NHAP1"/>
      <sheetName val="bang_tien_luong1"/>
      <sheetName val="Du_toan_c`i_tiet_coc_nuoc1"/>
      <sheetName val="TB_01"/>
      <sheetName val="TB_02"/>
      <sheetName val="SCH_4D(i)"/>
      <sheetName val="SCH_7C"/>
      <sheetName val="CHI_TI1"/>
      <sheetName val="Chiet_tinh_dz35"/>
      <sheetName val="LO_5_2"/>
      <sheetName val="Du_toan_chi_tiet_coc_nuoc_㲠ή"/>
      <sheetName val="Nhap_don_gia_VL_dia__x005f_x0003__x00"/>
      <sheetName val="Du_toan_chi_tiet_x005f_x0000_coc_nuoc"/>
      <sheetName val="PBCPCHUNG_CHO_CAC__x005f_x0007_{WÑNG"/>
      <sheetName val="Nhap_don_gia_VL_dia__x005f_x0003_"/>
      <sheetName val="Nhap_don_gia_VL_dia__x005f_x0003__uon"/>
      <sheetName val="0-1_x0000__x0000__x0000__x0000__x0000__x0000__x0000__x0000__x0000__x0009__x0000_鮠ǰ_x0000__x0004__x0000__x0000__x0000__x0000__x0000__x0000_ஐǰ_x0000__x0000__x0000__x0000__x0000_"/>
      <sheetName val="0_x0000__x0000_ﱸ͕_x0000__x0004__x0000__x0000__x0000__x0000__x0000__x0000_͕_x0000__x0000__x0000__x0000__x0000__x0000__x0005__x0000__x0000__x0000_뚼_x0012_妠附_x0012_"/>
      <sheetName val="2. Summary-cash"/>
      <sheetName val="研究費用比較 (機車)"/>
      <sheetName val="KH_Q1_Q2_01"/>
      <sheetName val="CHITIET VL_NC_TT _1p"/>
      <sheetName val="lam_moi"/>
      <sheetName val="CHITIET VL_NC"/>
      <sheetName val="THPDMoi  _2_"/>
      <sheetName val="dongia _2_"/>
      <sheetName val="TONG HOP VL_NC"/>
      <sheetName val="TH VL_ NC_ DDHT Thanhphuoc"/>
      <sheetName val="_REF"/>
      <sheetName val="thao_go"/>
      <sheetName val="TONGKE_HT"/>
      <sheetName val="LKVL_CK_HT_GD1"/>
      <sheetName val="t_h HA THE"/>
      <sheetName val="TONG HOP VL_NC TT"/>
      <sheetName val="CHITIET VL_NC_TT_3p"/>
      <sheetName val="KPVC_BD "/>
      <sheetName val="VCV_BE_TONG"/>
      <sheetName val="MTL__INTER"/>
      <sheetName val="Tuong-ٺ_x0001_闰⼔"/>
      <sheetName val="BC2"/>
      <sheetName val="BC1"/>
      <sheetName val="B1"/>
      <sheetName val="B2"/>
      <sheetName val="B3"/>
      <sheetName val="B4"/>
      <sheetName val="B5a (2)"/>
      <sheetName val="B5a"/>
      <sheetName val="B5b (2)"/>
      <sheetName val="B5b"/>
      <sheetName val="B8"/>
      <sheetName val="B9a"/>
      <sheetName val="B9c"/>
      <sheetName val="B10"/>
      <sheetName val="B11"/>
      <sheetName val="B12"/>
      <sheetName val="B13"/>
      <sheetName val="A1"/>
      <sheetName val="A2m"/>
      <sheetName val="DG "/>
      <sheetName val="TB0411"/>
      <sheetName val="01TBlast"/>
      <sheetName val="01pl"/>
      <sheetName val="DothiP_x0000_"/>
      <sheetName val="vua_x0000_韘࿊_x0000__x0004__x0000_酐࿊_x0000_須࿊_x0000__x0004__x0000__x0016_[dtTKKT-9_x0000__x0000_선ཀྵ"/>
      <sheetName val="Tra_bang"/>
      <sheetName val="bth-kphi_x0000__x0000_ꦔп_x0000__x0004__x0000__x0000_"/>
      <sheetName val="DG___02"/>
      <sheetName val="a0000000_x0000__x0000__x0000__x0000__x001b_[dtTKKT-98-106.xls"/>
      <sheetName val="DTCT_x0000__x0000__x0000__x0000__x0017_[dtTKKT-98-106.xls]PTV"/>
      <sheetName val="SPL4_x0000__x0000__x0000__x0000__x0019_[dtTKKT-98-106.xls]Nha"/>
      <sheetName val="NhapSl_x0000__x0000__x0017_[dtTKKT-98-106.xls]Nlu"/>
      <sheetName val="sut&lt;1 0_x0000__x001a_[dtTKKT-98-106.xls]ktd"/>
      <sheetName val="[dtTKKT-98-106.xls_NK_CHUNG"/>
      <sheetName val="vua_x0000_韘࿊_x0000__x0004__x0000_酐࿊_x0000_須࿊_x0000__x0004__x0000__x0016_[dtTKKT-9Ա_x0000__x0000__x0000_"/>
      <sheetName val="Souse"/>
      <sheetName val="?Ё????䀤_x0001_????䀶_x0001_?晦晦晦䀙_x0001_???"/>
      <sheetName val="CHI DIET"/>
      <sheetName val="S²??2"/>
      <sheetName val="T2???"/>
      <sheetName val="She%t18"/>
      <sheetName val="bcth"/>
      <sheetName val="DUY"/>
      <sheetName val="HANH"/>
      <sheetName val="HIEU"/>
      <sheetName val="PHUNG"/>
      <sheetName val="Journal"/>
      <sheetName val="_x0000_Ё_x0000__x0000__x0000__x0000_䀤_x0001__x0000__x0000__x0000__x0000_䀶_x0001__x0000_晦晦晦䀙_x0001__x0000__x0000__x0000__x0000_㿰_x0001_H퀃묙㌂ꔂ"/>
      <sheetName val="??"/>
      <sheetName val="tok`ai"/>
      <sheetName val="THop$7-48"/>
      <sheetName val="SUMMARY_x0000__x0000__x0000__x0000__x0000__x0000__x0000__x0000__x0000__x0001__x0000__x0000__x0000__x0000__x0000__x0000__x0000__x0000__x0000__x0000__x0000_꯼Ŏ_x0000_"/>
      <sheetName val="실행철강하도"/>
      <sheetName val="Du toan?chi tiet coc"/>
      <sheetName val="DGCONGW02"/>
      <sheetName val="Tai khoan"/>
      <sheetName val="Macro"/>
      <sheetName val="Taux"/>
      <sheetName val="TOSHIBA-Structure"/>
      <sheetName val="Input"/>
      <sheetName val="INDEX"/>
      <sheetName val="PROJECT BRIEF(EX.NEW)"/>
      <sheetName val="Xuly Data"/>
      <sheetName val="Eodule_x0005_"/>
      <sheetName val="GVL-NC-M"/>
      <sheetName val="Nluc????_x0018_[dtTKKT-98-106.xls]Toh"/>
      <sheetName val="Du toan chi tiet coc nuoc?_x0009_㲠ή?_x0004_"/>
      <sheetName val="??????????_x0013_???????????????_x001f_[dtT"/>
      <sheetName val="Klu_x0016_4?DÀÀFN"/>
      <sheetName val="[dtTKKT-98-106.xlsŝdt-kphi (2)"/>
      <sheetName val="_dtTKKT-98-106.xlsŝdt-kphi (2)"/>
      <sheetName val="A3"/>
      <sheetName val="A2"/>
      <sheetName val="A4m"/>
      <sheetName val="Giaodat"/>
      <sheetName val="BTG"/>
      <sheetName val="BTG (1)"/>
      <sheetName val="BA1"/>
      <sheetName val="BA3"/>
      <sheetName val="Dung"/>
      <sheetName val="BA3 (2)"/>
      <sheetName val="_x0000__x0000_vl0-1"/>
      <sheetName val="vua_x0000_韘࿊_x0000__x0004__x0000_酐࿊_x0000_須࿊_x0000__x0004__x0000__x0016_　ⷝᎄ_x0000_Ԁ뀙_x0000__x0000_Ԁ_x0000_ꀀ"/>
      <sheetName val="0_x0000__x0000_ﱸ͕_x0000__x0004__x0000__x0000__x0000__x0000__x0000__x0000_͕_x0000__x0000__x0000__x0000__x0000__xdf50__xdc26_ø_x0000_ᤅỷ翷_x0000__x0000__x0000__x0005_"/>
      <sheetName val="NK_x0005_"/>
      <sheetName val="SoCai"/>
      <sheetName val="SoCai "/>
      <sheetName val="SoCai`"/>
      <sheetName val="SoCai_x0000_"/>
      <sheetName val="Shemt14"/>
      <sheetName val="IN__x005f_x000e_X"/>
      <sheetName val="Nhap don gia VL dia _x005f_x0003_?uon"/>
      <sheetName val="_x005f_x0000_????_x005f_x0001__x005f_x0000__x0000"/>
      <sheetName val="Diem _98AV"/>
      <sheetName val="_x0000_Ё_x0000__x0000__x0000__x0000_䀤_x0001__x0000__x0000__x0000__x0000_䀶_x0001__x0000_晦晦晦䀙_x0001__x0000__x0000__x0000__x0000_㿰_x0001_H䀀ꘃࠀԗ"/>
      <sheetName val="__________________________H___2"/>
      <sheetName val="vua___________________________2"/>
      <sheetName val="0_____________________________2"/>
      <sheetName val="__________________________H___3"/>
      <sheetName val="vua_x0000_韘࿊_x0000__x0004__x0000_酐࿊_x0000_須࿊_x0000__x0004__x0000__x0016_Գ_x0000__x0000__x0000_밀ᢶ鰀ꆐ䐬ᢖԀ_x0000__x0000_"/>
      <sheetName val="Cp&gt;10-Ln&lt;10"/>
      <sheetName val="Ln&lt;20"/>
      <sheetName val="EIRR&gt;1&lt;1"/>
      <sheetName val="EIRR&gt; 2"/>
      <sheetName val="EIRR&lt;2"/>
      <sheetName val="07.2013"/>
      <sheetName val="0_x0000__x0000_ﱸ͕_x0000__x0004__x0000__x0000__x0000__x0000__x0000__x0000_͕_x0000__x0000__x0000__x0005__x0000__x0000__x0000_뛴_x0013_䭛琬隀_x0013__x0005__x0000__x0000_"/>
      <sheetName val="0??ﱸ͕?_x0004_??????͕????????列͕??_x0013_燱佐"/>
      <sheetName val="0??ﱸ͕?_x0004_??????͕????????列͕??_x0013_t_x0000_Ԁ"/>
      <sheetName val="Du toan chi tiet coc nuoc? 㲠ή?_x0004_"/>
      <sheetName val="vua_x0000__x0000__x0000__x0000__x0000__x0000__x0000__x0000__x0000__x0000__x0000_韘࿊_x0000__x0004__x0000__x0000_ﾈʄ萹ň⃴Ę램ᢛ롨ᢛࠈ"/>
      <sheetName val="DM"/>
      <sheetName val="_x0000_Ё_x0000__x0000__x0000__x0000_䀤_x0001__x0000__x0000__x0000__x0000_䀶_x0001__x0000_晦晦晦䀙_x0001__x0000__x0000__x0000__x0000_㿰_x0001__x0001__x0000__x0000_ਈ_x0000_"/>
      <sheetName val="0_x0000__x0000_ﱸ͕_x0000__x0004__x0000__x0000__x0000__x0000__x0000__x0000_͕_x0000__x0000__x0000__x0000__x0000__x0000__x0000_헾】_x0005__x0000__x0000__x0000__x0000_⍮"/>
      <sheetName val="[dtTKKT-98-106.xlsၝTHC︀ᇕ԰_x0000_"/>
      <sheetName val="__________________________H___4"/>
      <sheetName val="__________________________H___5"/>
      <sheetName val="Du_toan_chi_tiet_coc_nuoc_____2"/>
      <sheetName val="0_____________________________3"/>
      <sheetName val="vua___________________________3"/>
      <sheetName val="THDT_x0000__x0000__x0000__x0000__x0017_[dtTKKT-98-106.xls]K_2"/>
      <sheetName val="PTCT_x0000__x0000__x0000__x0000__x0017_[dtTKKT-98-106.xls]T_2"/>
      <sheetName val="Bu VC_x0000__x0000__x0000__x0018_[dtTKKT-98-106.xls]l_2"/>
      <sheetName val="Bu VC_x0000__x0000__x0000__x0018_[dtTKKT-98-106.xls]l_3"/>
      <sheetName val="Nluc_x0000__x0000__x0000__x0000__x0018_[dtTKKT-98-106.xls]T_2"/>
      <sheetName val="EoduleÃ"/>
      <sheetName val="DSTTGTGþ"/>
      <sheetName val="?_x0000_?_x0001__x0000_?_x0001__x0000_????_x0001__x0000_?_x0001_H-_x0000_?h"/>
      <sheetName val="0_x0000__x0000_ﱸ͕_x0000__x0004__x0000__x0000__x0000__x0000__x0000__x0000_͕_x0000__x0000__x0000__x0000__x0000__x0000__x0000__x0000_列͕_x0000__x0000_︰ᇕ԰_x0000_"/>
      <sheetName val="Abutment"/>
      <sheetName val="GIATRI-聄ၴ쉴_x0000_"/>
      <sheetName val="GIATRI-聄ꁴ迮䩜_x0000_"/>
      <sheetName val="GIATRI-聄ၴ꾍_xdfce__x0000_"/>
      <sheetName val="GIATRI-聄끴몍༤_x0000_"/>
      <sheetName val="vua???????????韘࿊?_x0004_??????缈3罌3헾⾈_x0005_"/>
      <sheetName val="?Ё????䀤_x0001_????䀶_x0001_?晦晦晦䀙_x0001_??_x0000_㲎ﳶ_x0000_Ā_x0000_"/>
      <sheetName val="0_x0000__x0000_ﱸ͕_x0000__x0004__x0000__x0000__x0000__x0000__x0000__x0000_͕_x0000__x0000__x0000__x0000__x0000__x0000__x0000__x0000_列͕_x0000__x0000_䁕⃭梋_x0000_"/>
      <sheetName val="DothiP"/>
      <sheetName val="SoCai"/>
      <sheetName val="kl-hoga"/>
      <sheetName val="tra Ap"/>
      <sheetName val="so lieu bang tra"/>
      <sheetName val="tra h~v"/>
      <sheetName val="tinh toan"/>
      <sheetName val="CAN DOI CHITIET"/>
      <sheetName val="BANGSDDK"/>
      <sheetName val="__x001e__x001e__x001e__x001e__x001e__x001e__x001e__x001e__x001e__x001e__x001e__x001e__x001e__x001e__x001e__x001e__x001e__x001e__x001e__x001e__x001e__x001e__x001e__x001e__x001e__x001e__x001e__x001e__x001e_"/>
      <sheetName val="GIAVLIEU"/>
      <sheetName val="expenditure"/>
      <sheetName val="SL"/>
      <sheetName val="vua_x0000_韘࿊_x0000__x0004__x0000_酐࿊_x0000_須࿊_x0000__x0004__x0000__x0016_[dtTKKT-98_x0005__x0000__x0000_"/>
      <sheetName val="T2_x0000__x0000__x0000_"/>
      <sheetName val="Blad1"/>
      <sheetName val="[dttKKT-98-_x0011_06."/>
      <sheetName val="TD &quot;DIEp"/>
      <sheetName val="PNT-QUOT-#3"/>
      <sheetName val="COAT&amp;WRAP-QIOT-#3"/>
      <sheetName val="P.I"/>
      <sheetName val="BAOGIATHANG"/>
      <sheetName val="DAODAT"/>
      <sheetName val="T"/>
      <sheetName val="LUO_x0005_"/>
      <sheetName val="Tai trong"/>
      <sheetName val="vua???????????韘࿊?_x0004_??????酐࿊???_x0000__x0000_"/>
      <sheetName val="vua???????????韘࿊?_x0004_??????酐࿊???쌀℅"/>
      <sheetName val="vua???????????韘࿊?_x0004_??????酐࿊???쌁㼅"/>
      <sheetName val="vua???????????韘࿊?_x0004_??????酐࿊???ⴀ䭆"/>
      <sheetName val="vua???????????韘࿊?_x0004_??????酐࿊???ⴀ୆"/>
      <sheetName val="vua_x0000_韘࿊_x0000__x0004__x0000_酐࿊_x0000_須࿊_x0000__x0004__x0000__x0016_[dtTՎ_x0000__x0000__x0000_ࠀᏑ埞逎"/>
      <sheetName val="KHO_x0000_"/>
      <sheetName val="PHAN DS 22 KV"/>
      <sheetName val="chi tiet TBA"/>
      <sheetName val="vua_x0000__x0000__x0000__x0000__x0000__x0000__x0000__x0000__x0000__x0000__x0000_韘࿊퀀攊혂䉧_x0001__x0000_頀Ꮜ␒Ԝā_x0000_谀_x0001_"/>
      <sheetName val="______x0010_____x0004______________________x0006_"/>
      <sheetName val="BKCT"/>
      <sheetName val="dt-kphi iso-ctiet"/>
      <sheetName val="[dttKKT_x000d_98-_x0011_06."/>
      <sheetName val="[dttKKT-98-_x0011_06.xls"/>
      <sheetName val="[dtTKKT_x000d_98-_x0011_06.Xls"/>
      <sheetName val="?_x0000_?_x0001_ ?_x0001__x0000_????_x0001__x0000_?_x0001_h-_x0000_?_x0000_????_x0001__x0000_????"/>
      <sheetName val="[dttKKT_x000d_98-106.Xls"/>
      <sheetName val="_x001f_???_x001f__x0001_?????_x0001_h-??????_x001f__x0001_?????_x0001_???"/>
      <sheetName val="_x001f_???_x001f_??_x0001_?????_x0001_??_x001f_??_x0001_????_x001f__x0001_H-_x001f_??"/>
      <sheetName val="Ё___䀤_x0001____䀶_x0001__晦晆晦䀙_x0001_____㿐_x0001_H-_ਈ_"/>
      <sheetName val="Ё_䀤_x0001__䀶_x0001__晆晦晦䀙_x0001__㿰_x0001_h-_ਈꏗ㵰휊䀁_x0001__尩슯⣵䀂"/>
      <sheetName val="_____x0001______x0001_h-_______x0001_______x0001____"/>
      <sheetName val="___x0001____x0001_______x0001____x0001_H-_______x0001______"/>
      <sheetName val="______x0001_______x0001______x0001______x0001_H-__"/>
      <sheetName val="[dtTKKT-98-106.xls"/>
      <sheetName val="?_?_x0001_?_x0001___x001f_???_x0001__?_x0001_h-_?_????_x0001__????"/>
      <sheetName val="_x0010__x0000__x0000_ﱸ͵_x0000__x0004__x0000_ _x0000__x0000__x0000_ ͕_x0000_ _x0000__x0000__x0000_ _x0000__x0000_列͵_x0000__x0000__x0013_ _x0000__x0000_"/>
      <sheetName val="rph_(2)4"/>
      <sheetName val="dtoan_-ctiet4"/>
      <sheetName val="rph_(2)3"/>
      <sheetName val="NVBH_KHAC3"/>
      <sheetName val="NVBH_HOAN3"/>
      <sheetName val="sut_duong3"/>
      <sheetName val="sut_am3"/>
      <sheetName val="bu_lun3"/>
      <sheetName val="xoi_lo_chan_ke3"/>
      <sheetName val="B_cao3"/>
      <sheetName val="T_tiet3"/>
      <sheetName val="T_N3"/>
      <sheetName val="Piers_of_Main_Flyover_(1)3"/>
      <sheetName val="Cot_Tru13"/>
      <sheetName val="COC_KHOAN_M13"/>
      <sheetName val="COC_KHOAN_M23"/>
      <sheetName val="COC_KHOAN_T13"/>
      <sheetName val="COC_KHOAN_T53"/>
      <sheetName val="COC_KHOAN_T43"/>
      <sheetName val="COC_DONG3"/>
      <sheetName val="DTCT_02__25953"/>
      <sheetName val="DU_TOAN3"/>
      <sheetName val="CHI_TIET3"/>
      <sheetName val="PHAN_TICH3"/>
      <sheetName val="YEU_TO_CONG3"/>
      <sheetName val="TD_3DIEM3"/>
      <sheetName val="TD_2DIEM3"/>
      <sheetName val="TSCD_DUNG_CHUNG_3"/>
      <sheetName val="TSCDTOAN_NHA_MAY3"/>
      <sheetName val="CPSXTOAN_BO_SP3"/>
      <sheetName val="PBCPCHUNG_CHO_CAC_DTUONG3"/>
      <sheetName val="THKL_nghiemthu3"/>
      <sheetName val="DTCTtaluy_(2)3"/>
      <sheetName val="KLDGTT&lt;120%_(2)3"/>
      <sheetName val="TH_(2)3"/>
      <sheetName val="dtoan_(4)3"/>
      <sheetName val="Tong_hopQ48-13"/>
      <sheetName val="Tong_hop_QL48_-_23"/>
      <sheetName val="Tong_hop_QL473"/>
      <sheetName val="Tong_hop_QL48_-_33"/>
      <sheetName val="Chi_tiet_don_gia_khoi_phuc3"/>
      <sheetName val="Du_toan_chi_tiet_coc3"/>
      <sheetName val="Phan_tich_don_gia_chi_tiet3"/>
      <sheetName val="Nhap_don_gia_VL_dia_phuong3"/>
      <sheetName val="NVBH_KHAC4"/>
      <sheetName val="NVBH_HOAN4"/>
      <sheetName val="sut_duong4"/>
      <sheetName val="sut_am4"/>
      <sheetName val="bu_lun4"/>
      <sheetName val="xoi_lo_chan_ke4"/>
      <sheetName val="dt-kphi_(2)4"/>
      <sheetName val="B_cao4"/>
      <sheetName val="T_tiet4"/>
      <sheetName val="T_N4"/>
      <sheetName val="Piers_of_Main_Flyover_(1)4"/>
      <sheetName val="Cot_Tru14"/>
      <sheetName val="COC_KHOAN_M14"/>
      <sheetName val="COC_KHOAN_M24"/>
      <sheetName val="COC_KHOAN_T14"/>
      <sheetName val="COC_KHOAN_T54"/>
      <sheetName val="COC_KHOAN_T44"/>
      <sheetName val="COC_DONG4"/>
      <sheetName val="DTCT_02__25954"/>
      <sheetName val="DU_TOAN4"/>
      <sheetName val="CHI_TIET4"/>
      <sheetName val="PHAN_TICH4"/>
      <sheetName val="YEU_TO_CONG4"/>
      <sheetName val="TD_3DIEM4"/>
      <sheetName val="TD_2DIEM4"/>
      <sheetName val="TSCD_DUNG_CHUNG_4"/>
      <sheetName val="TSCDTOAN_NHA_MAY4"/>
      <sheetName val="CPSXTOAN_BO_SP4"/>
      <sheetName val="rph_(2)5"/>
      <sheetName val="dtoan_-ctiet5"/>
      <sheetName val="NVBH_KHAC5"/>
      <sheetName val="NVBH_HOAN5"/>
      <sheetName val="sut_duong5"/>
      <sheetName val="sut_am5"/>
      <sheetName val="bu_lun5"/>
      <sheetName val="xoi_lo_chan_ke5"/>
      <sheetName val="dt-kphi_(2)5"/>
      <sheetName val="B_cao5"/>
      <sheetName val="T_tiet5"/>
      <sheetName val="T_N5"/>
      <sheetName val="Piers_of_Main_Flyover_(1)5"/>
      <sheetName val="Cot_Tru15"/>
      <sheetName val="COC_KHOAN_M15"/>
      <sheetName val="COC_KHOAN_M25"/>
      <sheetName val="COC_KHOAN_T15"/>
      <sheetName val="COC_KHOAN_T55"/>
      <sheetName val="COC_KHOAN_T45"/>
      <sheetName val="COC_DONG5"/>
      <sheetName val="DTCT_02__25955"/>
      <sheetName val="DU_TOAN5"/>
      <sheetName val="CHI_TIET5"/>
      <sheetName val="PHAN_TICH5"/>
      <sheetName val="YEU_TO_CONG5"/>
      <sheetName val="TD_3DIEM5"/>
      <sheetName val="TD_2DIEM5"/>
      <sheetName val="TSCD_DUNG_CHUNG_5"/>
      <sheetName val="TSCDTOAN_NHA_MAY5"/>
      <sheetName val="CPSXTOAN_BO_SP5"/>
      <sheetName val="PBCPCHUNG_CHO_CAC_DTUONG4"/>
      <sheetName val="THKL_nghiemthu4"/>
      <sheetName val="DTCTtaluy_(2)4"/>
      <sheetName val="KLDGTT&lt;120%_(2)4"/>
      <sheetName val="TH_(2)4"/>
      <sheetName val="dtoan_(4)4"/>
      <sheetName val="Tong_hopQ48-14"/>
      <sheetName val="Tong_hop_QL48_-_24"/>
      <sheetName val="Tong_hop_QL474"/>
      <sheetName val="Tong_hop_QL48_-_34"/>
      <sheetName val="Chi_tiet_don_gia_khoi_phuc4"/>
      <sheetName val="Du_toan_chi_tiet_coc_nuoc4"/>
      <sheetName val="Du_toan_chi_tiet_coc4"/>
      <sheetName val="Phan_tich_don_gia_chi_tiet4"/>
      <sheetName val="Nhap_don_gia_VL_dia_phuong4"/>
      <sheetName val="Luong_mot_ngay_cong_xay_lap3"/>
      <sheetName val="Luong_mot_ngay_cong_khao_sat3"/>
      <sheetName val="nhan_cong3"/>
      <sheetName val="`u_lun3"/>
      <sheetName val="Vatlieu_cau3"/>
      <sheetName val="cau_DS113"/>
      <sheetName val="cau_DS123"/>
      <sheetName val="He_so2"/>
      <sheetName val="PL_Vua2"/>
      <sheetName val="Bang_KL_ket_cau2"/>
      <sheetName val="Sheet3_(2)3"/>
      <sheetName val="coc_duc2"/>
      <sheetName val="bao_cao_ngay_13-022"/>
      <sheetName val="ESTI_2"/>
      <sheetName val="LO_65+41B2"/>
      <sheetName val="LO_482"/>
      <sheetName val="LO_47A2"/>
      <sheetName val="LO_46B2"/>
      <sheetName val="LO_452"/>
      <sheetName val="LO_442"/>
      <sheetName val="LO_46A2"/>
      <sheetName val="LO_41A2"/>
      <sheetName val="LO_662"/>
      <sheetName val="LO_422"/>
      <sheetName val="LO_47B2"/>
      <sheetName val="LO_432"/>
      <sheetName val="LO_642"/>
      <sheetName val="LO_502"/>
      <sheetName val="LO_49_B_2"/>
      <sheetName val="LO_632"/>
      <sheetName val="LO_622"/>
      <sheetName val="LO_49_A2"/>
      <sheetName val="LO_612"/>
      <sheetName val="hoang_(2)2"/>
      <sheetName val="hoang_(3)2"/>
      <sheetName val="Phan_tich_don_gia_chi_ˆUet2"/>
      <sheetName val="Số_liệu2"/>
      <sheetName val="Tổng_hợp_theo_học_sinh2"/>
      <sheetName val="XL4Test5_(2)2"/>
      <sheetName val="Piers_of_Main_Flylyer_(1)2"/>
      <sheetName val="PCCPCHUNG_CHO_CAC_DTUONG2"/>
      <sheetName val="Piers_of_Main_Flyower_(1)2"/>
      <sheetName val="Thuc_thanh2"/>
      <sheetName val="Don_gia2"/>
      <sheetName val="[dtTKKT-98-106_xlsၝTHCDS112"/>
      <sheetName val="[dtTKKT-98-106_xls?THCDS112"/>
      <sheetName val="Giai_trinh2"/>
      <sheetName val="Mua_vao_TT2"/>
      <sheetName val="Mua_vao_GTGT2"/>
      <sheetName val="BC_HDon2"/>
      <sheetName val="BC_HDon_Qui2"/>
      <sheetName val="KE_KHAI_HDONG2"/>
      <sheetName val="Du_toan_chi_tiet_coc_nuoc?????2"/>
      <sheetName val="roto_truc2"/>
      <sheetName val="Day_dt2"/>
      <sheetName val="stato_tam_say2"/>
      <sheetName val="Stato_ep2"/>
      <sheetName val="Canh_gio2"/>
      <sheetName val="Ss_Z-_GB2"/>
      <sheetName val="COC_KHOAN0T52"/>
      <sheetName val="dtct_cong2"/>
      <sheetName val="dt-k0hi_(2)2"/>
      <sheetName val="Moi_truong2"/>
      <sheetName val="Sheet1_(3)2"/>
      <sheetName val="Sheet1_(2)2"/>
      <sheetName val="COC_KHOAN_V12"/>
      <sheetName val="rph_(2)6"/>
      <sheetName val="dtoan_-ctiet6"/>
      <sheetName val="NVBH_KHAC6"/>
      <sheetName val="NVBH_HOAN6"/>
      <sheetName val="sut_duong6"/>
      <sheetName val="sut_am6"/>
      <sheetName val="bu_lun6"/>
      <sheetName val="xoi_lo_chan_ke6"/>
      <sheetName val="dt-kphi_(2)6"/>
      <sheetName val="B_cao6"/>
      <sheetName val="T_tiet6"/>
      <sheetName val="T_N6"/>
      <sheetName val="Piers_of_Main_Flyover_(1)6"/>
      <sheetName val="Cot_Tru16"/>
      <sheetName val="COC_KHOAN_M16"/>
      <sheetName val="COC_KHOAN_M26"/>
      <sheetName val="COC_KHOAN_T16"/>
      <sheetName val="COC_KHOAN_T56"/>
      <sheetName val="COC_KHOAN_T46"/>
      <sheetName val="COC_DONG6"/>
      <sheetName val="DTCT_02__25956"/>
      <sheetName val="DU_TOAN6"/>
      <sheetName val="CHI_TIET6"/>
      <sheetName val="PHAN_TICH6"/>
      <sheetName val="YEU_TO_CONG6"/>
      <sheetName val="TD_3DIEM6"/>
      <sheetName val="TD_2DIEM6"/>
      <sheetName val="TSCD_DUNG_CHUNG_6"/>
      <sheetName val="TSCDTOAN_NHA_MAY6"/>
      <sheetName val="CPSXTOAN_BO_SP6"/>
      <sheetName val="PBCPCHUNG_CHO_CAC_DTUONG5"/>
      <sheetName val="THKL_nghiemthu5"/>
      <sheetName val="DTCTtaluy_(2)5"/>
      <sheetName val="KLDGTT&lt;120%_(2)5"/>
      <sheetName val="TH_(2)5"/>
      <sheetName val="dtoan_(4)5"/>
      <sheetName val="Tong_hopQ48-15"/>
      <sheetName val="Tong_hop_QL48_-_25"/>
      <sheetName val="Tong_hop_QL475"/>
      <sheetName val="Tong_hop_QL48_-_35"/>
      <sheetName val="Chi_tiet_don_gia_khoi_phuc5"/>
      <sheetName val="Du_toan_chi_tiet_coc_nuoc5"/>
      <sheetName val="Du_toan_chi_tiet_coc5"/>
      <sheetName val="Phan_tich_don_gia_chi_tiet5"/>
      <sheetName val="Nhap_don_gia_VL_dia_phuong5"/>
      <sheetName val="Luong_mot_ngay_cong_xay_lap4"/>
      <sheetName val="Luong_mot_ngay_cong_khao_sat4"/>
      <sheetName val="nhan_cong4"/>
      <sheetName val="`u_lun4"/>
      <sheetName val="Vatlieu_cau4"/>
      <sheetName val="cau_DS114"/>
      <sheetName val="cau_DS124"/>
      <sheetName val="TO_HUNG3"/>
      <sheetName val="CONGNHAN_NE3"/>
      <sheetName val="He_so3"/>
      <sheetName val="PL_Vua3"/>
      <sheetName val="Bang_KL_ket_cau3"/>
      <sheetName val="sut&lt;1_03"/>
      <sheetName val="Don_gia_chi_tiet3"/>
      <sheetName val="Du_thau3"/>
      <sheetName val="Tro_giup3"/>
      <sheetName val="Sheet3_(2)4"/>
      <sheetName val="PL_tham_dinh3"/>
      <sheetName val="Bu_VC3"/>
      <sheetName val="t1_33"/>
      <sheetName val="coc_duc3"/>
      <sheetName val="bao_cao_ngay_13-023"/>
      <sheetName val="ESTI_3"/>
      <sheetName val="LO_65+41B3"/>
      <sheetName val="LO_483"/>
      <sheetName val="LO_47A3"/>
      <sheetName val="LO_46B3"/>
      <sheetName val="LO_453"/>
      <sheetName val="LO_443"/>
      <sheetName val="LO_46A3"/>
      <sheetName val="LO_41A3"/>
      <sheetName val="LO_663"/>
      <sheetName val="LO_423"/>
      <sheetName val="LO_47B3"/>
      <sheetName val="LO_433"/>
      <sheetName val="LO_643"/>
      <sheetName val="LO_503"/>
      <sheetName val="LO_49_B_3"/>
      <sheetName val="LO_633"/>
      <sheetName val="LO_623"/>
      <sheetName val="LO_49_A3"/>
      <sheetName val="LO_613"/>
      <sheetName val="Khu_xu_ly_nuoc_THiep-XD3"/>
      <sheetName val="hoang_(2)3"/>
      <sheetName val="hoang_(3)3"/>
      <sheetName val="Phan_tich_don_gia_chi_Uet3"/>
      <sheetName val="Phan_tich_don_gia_chi_ˆUet3"/>
      <sheetName val="Số_liệu3"/>
      <sheetName val="Tổng_hợp_theo_học_sinh3"/>
      <sheetName val="XL4Test5_(2)3"/>
      <sheetName val="Piers_of_Main_Flylyer_(1)3"/>
      <sheetName val="PCCPCHUNG_CHO_CAC_DTUONG3"/>
      <sheetName val="Piers_of_Main_Flyower_(1)3"/>
      <sheetName val="Thuc_thanh3"/>
      <sheetName val="Don_gia3"/>
      <sheetName val="[dtTKKT-98-106_xlsၝTHCDS113"/>
      <sheetName val="[dtTKKT-98-106_xls?THCDS113"/>
      <sheetName val="Giai_trinh3"/>
      <sheetName val="Mua_vao_TT3"/>
      <sheetName val="Mua_vao_GTGT3"/>
      <sheetName val="BC_HDon3"/>
      <sheetName val="BC_HDon_Qui3"/>
      <sheetName val="KE_KHAI_HDONG3"/>
      <sheetName val="Du_toan_chi_tiet_coc_nuoc?????3"/>
      <sheetName val="roto_truc3"/>
      <sheetName val="Day_dt3"/>
      <sheetName val="stato_tam_say3"/>
      <sheetName val="Stato_ep3"/>
      <sheetName val="Canh_gio3"/>
      <sheetName val="Ss_Z-_GB3"/>
      <sheetName val="COC_KHOAN0T53"/>
      <sheetName val="dtct_cong3"/>
      <sheetName val="dt-k0hi_(2)3"/>
      <sheetName val="Moi_truong3"/>
      <sheetName val="Sheet1_(3)3"/>
      <sheetName val="Sheet1_(2)3"/>
      <sheetName val="COC_KHOAN_V13"/>
      <sheetName val="Package1"/>
      <sheetName val="kcdz0,4"/>
      <sheetName val="vua_x0000__x0000__x0000__x0000__x0000__x0000__x0000__x0000__x0000__x0000__x0000_韘࿊_x0000__x0004__x0000__x0000__x0000__x0000_Ե_x0000__x0000__x0000_Ȁ_x0000_뼀ΰꂓ"/>
      <sheetName val="ptvþ"/>
      <sheetName val="T²??8-49"/>
      <sheetName val="DT1__x0010__x0005_"/>
      <sheetName val="DT1__x0010_þ"/>
      <sheetName val="_x0000_?_x0000__x0000__x0000__x0000_?_x0001__x0000__x0000__x0000__x0000_?_x0001__x0000_????_x0001__x0000__x0000__x0000_"/>
      <sheetName val="B-B"/>
      <sheetName val="XXXXXXX¸"/>
      <sheetName val="Tuong-ٺ_x0000_所_x0002_"/>
      <sheetName val="XXXXXX0&quot;"/>
      <sheetName val="P4-TanAn-Nactored"/>
      <sheetName val="sut&lt;1 0_x0005__x0000__x0000_tuong"/>
      <sheetName val="DothiP_x0010_"/>
      <sheetName val="2_x0000__x0000_cong"/>
      <sheetName val="BANG_T_KE"/>
      <sheetName val="vua___________________________4"/>
      <sheetName val="vua___________________________5"/>
      <sheetName val="Sheet3ٺ_x0001_2က"/>
      <sheetName val="ptvt-dg"/>
      <sheetName val="Bang tt mot so chi tiet"/>
      <sheetName val="Gioi thieu"/>
      <sheetName val="Parms"/>
      <sheetName val="KLDGTT&lt;1ü_x000c__x0000__x0000_(2_x0005_"/>
      <sheetName val="�toan"/>
      <sheetName val="Phan tich don gia chi �Uet"/>
      <sheetName val="Db�gia"/>
      <sheetName val="DG೼�_က_x0000_"/>
      <sheetName val="Tuong-ٺՍ_x0000__x0000_"/>
      <sheetName val="Tuong-ٺ՘_x0000__x0000_"/>
      <sheetName val="Tuong-ٺՍ搘_x0012_"/>
      <sheetName val="?_x0000_?_x0001__x0000_?_x0001__x0000_????_x0001__x0000_?_x0001_H-_x0000_?_x0005_"/>
      <sheetName val="a0000000______dtTKKT_98_106_x_2"/>
      <sheetName val="?Ё????䀤_x0001_????䀶_x0001_?晦晦晦䀙_x0001_????㿰變Ű铌M_x0000__x0000_"/>
      <sheetName val="Bill No. 2 - Carpark"/>
      <sheetName val="pp1p"/>
      <sheetName val="pp3p_NC"/>
      <sheetName val="pp3p "/>
      <sheetName val="Btra"/>
      <sheetName val="electrical"/>
      <sheetName val="個案9411"/>
      <sheetName val="General"/>
      <sheetName val="cover page format"/>
      <sheetName val="諸経費"/>
      <sheetName val="清水計算営業税率関連"/>
      <sheetName val="EXTERNAL"/>
      <sheetName val="HRG BHN"/>
      <sheetName val="SEX"/>
      <sheetName val="RAB AR&amp;STR"/>
      <sheetName val="電気設備表"/>
      <sheetName val="LEGEND"/>
      <sheetName val="tra_vat_lieu"/>
      <sheetName val="B3A - TOWER A"/>
      <sheetName val="DonGia chetao"/>
      <sheetName val="DonGia VatTuLK"/>
      <sheetName val="TR.tinhNC"/>
      <sheetName val="手动计画"/>
      <sheetName val="Unit Price list"/>
      <sheetName val="Data"/>
      <sheetName val="単価表"/>
      <sheetName val="Electrical Works"/>
      <sheetName val="H_T_ INCOMING SYSTEM"/>
      <sheetName val="차액보증"/>
      <sheetName val="XL4Te{t5"/>
      <sheetName val="vua_x005f_x0000__x005f_x0000__x005f_x0000__x005f_x0000_"/>
      <sheetName val="Ref"/>
      <sheetName val="M+MC"/>
      <sheetName val="PT ranh"/>
      <sheetName val="[dtTKKT-98-106.xls_x001d_Sheet6"/>
      <sheetName val="_dtTKKT-98-106.xls_x001d_Sheet6"/>
      <sheetName val="SUMMARY"/>
      <sheetName val="Data-year2001i"/>
      <sheetName val="Tien Thuong"/>
      <sheetName val="NC XL 6T cuoi 01 CTy"/>
      <sheetName val="Data -6T dau"/>
      <sheetName val="Cong 6T"/>
      <sheetName val="FINAL"/>
      <sheetName val="khluon5"/>
      <sheetName val="KH㔀"/>
      <sheetName val="TO JUNG"/>
      <sheetName val="TONG HOP"/>
      <sheetName val="hoajg (2)"/>
      <sheetName val="Cuoc VCDB"/>
      <sheetName val="DG_285"/>
      <sheetName val="Thép mạ_VCDD"/>
      <sheetName val="Ng_hàng xà_bulong"/>
      <sheetName val="II.1 TH LDat TB PCCC"/>
      <sheetName val="II.2TH LDat VL PCCC"/>
      <sheetName val="II.3 TB VL PCCC"/>
      <sheetName val="II.4 LDat PCCC"/>
      <sheetName val="DG DN"/>
      <sheetName val="VTTB"/>
      <sheetName val="khluonØ"/>
      <sheetName val="0_x0000__x0000_ﱸ͕_x0000__x0004__x0000__x0000__x0000__x0000__x0000__x0000_͕_x0000__x0000__x0000_缘_x001e_罜_x001e_헾⿔_x0005__x0000__x0000__x0000__x0000_ᡋ"/>
      <sheetName val="_Ё____䀤_x0001_____䀶_x0001__晦晦晦䀙_x0001__xfffe__xffff_行ȯ䗩ď_x0000__x0000_쮘ᄹ᪬"/>
      <sheetName val="_Ё____䀤_x0001_____䀶_x0001__晦晦晦䀙_x0001__xfffe__xffff_行ȯ䗩ď_x0000__x0000_붘ᆀ᪬"/>
      <sheetName val="_Ё____䀤_x0001_____䀶_x0001__晦晦晦䀙_x0001__xfffe__xffff_行ȯ䗩ď_x0000__x0000_⁰ᆂ᪬"/>
      <sheetName val="VC đ. ngắn"/>
      <sheetName val="[dtTKKT-98-106.xlsၝTHCDSꮸ⿗"/>
      <sheetName val="[dtTKKT-98-106.xlsၝTHCDS炜_x001c_"/>
      <sheetName val="[dtTKKT-98-106.xlsၝTHCDS_x0005__x0000_"/>
      <sheetName val="[dtTKKT-98-106.xlsၝTHCDS橂⿌"/>
      <sheetName val="[dtTKKT-98-106.xlsၝTHCDS¿"/>
      <sheetName val="[dtTKKT-98-106.xlsၝTHCDSü"/>
      <sheetName val="Analysis"/>
      <sheetName val="C-C"/>
      <sheetName val="D-D"/>
      <sheetName val="INPUT-SA"/>
      <sheetName val="0_x0000__x0000_ﱸ͕_x0000__x0004__x0000__x0000__x0000__x0000__x0000__x0000_͕_x0000__x0000__x0000__x0000__x0000__x0000__x0000__x0005__x0000__x0000__x0000__x0000_窢ꪝ唤"/>
      <sheetName val="Tuong-ٺ_x0001_a_x0005_"/>
      <sheetName val="Strt Archi"/>
      <sheetName val="銅"/>
      <sheetName val="BCD"/>
      <sheetName val="86-1TS"/>
      <sheetName val="冷鍛price"/>
      <sheetName val="ALT國外材資料庫"/>
      <sheetName val="ｸﾞﾗﾌ"/>
      <sheetName val="AD"/>
      <sheetName val="BD"/>
      <sheetName val="DAS"/>
      <sheetName val="ED"/>
      <sheetName val="ETC"/>
      <sheetName val="HD1"/>
      <sheetName val="HID"/>
      <sheetName val="INVEST"/>
      <sheetName val="LD"/>
      <sheetName val="GBD"/>
      <sheetName val="原単位表00"/>
      <sheetName val="2ST新機種"/>
      <sheetName val="ACG1新機種"/>
      <sheetName val="ACG2新機種"/>
      <sheetName val="COIL新機種"/>
      <sheetName val="電子新機種"/>
      <sheetName val="F2-3-6 OH absorbtion rate "/>
      <sheetName val="Competition"/>
      <sheetName val="RES_DAT"/>
      <sheetName val="SALESTATS"/>
      <sheetName val="PopInfo"/>
      <sheetName val="Dev Land"/>
      <sheetName val="DLDT"/>
      <sheetName val="GIATRI-?AILY"/>
      <sheetName val="????????"/>
      <sheetName val="02"/>
      <sheetName val="03"/>
      <sheetName val="0??ﱸ͕?_x0004_??????͕什_x0016__x0000__x0000_該㾀_x0001__x0000__x0000__x0000__x0005__x0000_흰๡_x0000__x0000_"/>
      <sheetName val="0??ﱸ͕?_x0004_??????͕跀$_x0000__x0000_該㾭_x0001__x0000__x0000__x0000__x0005__x0000_䲠ਗ਼_x0000__x0000_"/>
      <sheetName val="0??ﱸ͕?_x0004_??????͕跀$_x0000__x0000_該㾭_x0001__x0000__x0000__x0000__x0005__x0000_타⍷_x0000__x0000_"/>
      <sheetName val="0??ﱸ͕?_x0004_??????͕踐_x001b__x0000__x0000_該䀎_x0001__x0000__x0000__x0000__x0005__x0000_툀ᗴ_x0000__x0000_"/>
      <sheetName val="0??ﱸ͕?_x0004_??????͕_x0014__x0000__x0000_該㿸_x0001__x0000__x0000__x0000__x0005__x0000_䆰┕_x0000__x0000_"/>
      <sheetName val="0??ﱸ͕?_x0004_??????͕鑀,_x0000__x0000_䪒㿧_x0001__x0000__x0000__x0000__x0005__x0000_↰ᥴ_x0000__x0000_"/>
      <sheetName val="0??ﱸ͕?_x0004_??????͕轐,_x0000__x0000_䪒㽓_x0001__x0000__x0000__x0000__x0005__x0000_拰ቒ_x0000__x0000_"/>
      <sheetName val="0??ﱸ͕?_x0004_??????͕쫐,_x0000__x0000_䪒㽓_x0001__x0000__x0000__x0000__x0005__x0000_ᗀሢ_x0000__x0000_"/>
      <sheetName val="0??ﱸ͕?_x0004_??????͕軰_x001d__x0000__x0000_䪒㿂_x0001__x0000__x0000__x0000__x0005__x0000_騐മ_x0000__x0000_"/>
      <sheetName val="0??ﱸ͕?_x0004_??????͕錠+_x0000__x0000_䪒㽨_x0001__x0000__x0000__x0000__x0005__x0000_盐ึ_x0000__x0000_"/>
      <sheetName val="0??ﱸ͕?_x0004_??????͕轰#_x0000__x0000_䪒㿡_x0001__x0000__x0000__x0000__x0005__x0000_̰ᔁ_x0000__x0000_"/>
      <sheetName val="0??ﱸ͕?_x0004_??????͕邐&amp;_x0000__x0000_䪒䀇_x0001__x0000__x0000__x0000__x0005__x0000_芀ᲁ_x0000__x0000_"/>
      <sheetName val="0_x0000__x0000_ﱸ͕_x0000__x0004__x0000__x0000__x0000__x0000__x0000__x0000_͕_x0000__x0000__x0000__x0000__x0000__x0000__x0000__x0000_列͕_x0000__x0000__x0013__x0000__x0000_䠀"/>
      <sheetName val="Combi 34 line Summary"/>
      <sheetName val="vua??????[dtTKKT-98-10"/>
      <sheetName val="Tong_hop_qL8-3"/>
      <sheetName val="TH_thiet_bi"/>
      <sheetName val="TH_vat_tu"/>
      <sheetName val="TH_may_TC"/>
      <sheetName val="Bang_phan_tich"/>
      <sheetName val="DM_Chi_phi"/>
      <sheetName val="Bang_khoi_luong"/>
      <sheetName val="Hang_muc_trung_gian"/>
      <sheetName val="TONG_HOP_VL-NC"/>
      <sheetName val="dongia_(2)"/>
      <sheetName val="THPDMoi__(2)"/>
      <sheetName val="TONGKE3p_"/>
      <sheetName val="TH_VL,_NC,_DDHT_Thanhphuoc"/>
      <sheetName val="t-h_HA_THE"/>
      <sheetName val="CHITIET_VL-NC-TT_-1p"/>
      <sheetName val="TONG_HOP_VL-NC_TT"/>
      <sheetName val="TH_XL"/>
      <sheetName val="CHITIET_VL-NC"/>
      <sheetName val="CHITIET_VL-NC-TT-3p"/>
      <sheetName val="KPVC-BD_"/>
      <sheetName val="THDT????[dtTKKT-98-106_xls]KST"/>
      <sheetName val="PTCT????[dtTKKT-98-106_xls]THD"/>
      <sheetName val="Bu_VC???[dtTKKT-98-106_xls]luo"/>
      <sheetName val="07_2013"/>
      <sheetName val="EIRR&gt;_2"/>
      <sheetName val="MfgproPL"/>
      <sheetName val="BU GIA SAT"/>
      <sheetName val="[dtTKKT-98-106.xls][dtTKKT-98-1"/>
      <sheetName val="[dtTKKT-98-106.xls]_dtTKKT_98_5"/>
      <sheetName val="[dtTKKT-98-106.xls]_dtTKKT_98_2"/>
      <sheetName val="[dtTKKT-98-106.xls]_dtTKKT_98_3"/>
      <sheetName val="[dtTKKT-98-106.xls]_dtTKKT_98_4"/>
      <sheetName val="MAKHAC_x0005_"/>
      <sheetName val="?Ё????䀤_x0001_????䀶_x0001_?晦晦晦䀙_x0001_????㵙Ő"/>
      <sheetName val="KLDGTT&lt;1ü_x000c_??(2_x0005_"/>
      <sheetName val="TSCDTOAN NHA MA§"/>
      <sheetName val="TSCDTOAN_NHA_MA§"/>
      <sheetName val="KET_CHUYEN_GIA_VON_2005"/>
      <sheetName val="CHI_TIEU"/>
      <sheetName val="T_H_CPCT"/>
      <sheetName val="khai__thue"/>
      <sheetName val="TRUONG_"/>
      <sheetName val="KON_LONG"/>
      <sheetName val="THUY_DIEN"/>
      <sheetName val="NGO_MAY"/>
      <sheetName val="NGOC_HOI"/>
      <sheetName val="cau_2"/>
      <sheetName val="CAU_DAK_PSI"/>
      <sheetName val="BT_gi¸_thµnh"/>
      <sheetName val="gia-ca-may"/>
      <sheetName val="Daѭ-Mo-Tru"/>
      <sheetName val="_x0000_'[dtTKKT-98-106.xls]Du toan ch"/>
      <sheetName val="_?____?____?_????____?H-_?_"/>
      <sheetName val="?_?_?_????_?H-_?_????_????"/>
      <sheetName val="?Ё????䀤????䀶?晦晦晦䀙????㿰變Ű铌M"/>
      <sheetName val="a0000000[dtTKKT-98-106_xls"/>
      <sheetName val="Klu4"/>
      <sheetName val="COC_KH@"/>
      <sheetName val="Bang_chiet_tinh_TBA"/>
      <sheetName val="Xuly_Data"/>
      <sheetName val="Sheet8Sheet9Sheet10She"/>
      <sheetName val="Bang_tt_mot_so_chi_tiet"/>
      <sheetName val="Gioi_thieu"/>
      <sheetName val="KLDGTT&lt;1ü??(2"/>
      <sheetName val="vua___________韘࿊_________࿊____2"/>
      <sheetName val="____________䀶__晦晦晦䀙_______H___2"/>
      <sheetName val="0__ﱸ͕_________͕_________͕_____2"/>
      <sheetName val="DLDTLN"/>
      <sheetName val="KLDGTT&lt;1ü_x005f_x000c_"/>
      <sheetName val="KLDGTT&lt;1ü_x005f_x000c__x005f_x0000__x005f_x0000_("/>
      <sheetName val="Cước CG"/>
      <sheetName val="gia tri theo phong"/>
      <sheetName val="KUNGDEVI"/>
      <sheetName val="YE2_x0000__x0000_€ CONG"/>
      <sheetName val="THDT_x0000__x0000__x0000__x0000__x0017__dtTKKT-98-106.xls_KST"/>
      <sheetName val="PTCT_x0000__x0000__x0000__x0000__x0017__dtTKKT-98-106.xls_THD"/>
      <sheetName val="Bu VC_x0000__x0000__x0000__x0018__dtTKKT-98-106.xls_luo"/>
      <sheetName val="CtVKdam_Ʀ_____"/>
      <sheetName val="0_x0000__x0000____x0000__x0004__x0000__x0000__x0000__x0000__x0000__x0000____x0000__x0000__x0000__x0000__x0000__x0000__x0000__x0000____x0000__x0000__x0013__x0000__x0000__x0000_"/>
      <sheetName val="Sheet3__x0001_2)"/>
      <sheetName val="Nluc_x0000__x0000__x0000__x0000__x0018__dtTKKT-98-106.xls_Toh"/>
      <sheetName val="Sheet3_(2)5"/>
      <sheetName val="Luong_mot_ngay_cong_xay_lap5"/>
      <sheetName val="Luong_mot_ngay_cong_khao_sat5"/>
      <sheetName val="Vatlieu_cau5"/>
      <sheetName val="cau_DS115"/>
      <sheetName val="cau_DS125"/>
      <sheetName val="nhan_cong5"/>
      <sheetName val="TO_HUNG5"/>
      <sheetName val="CONGNHAN_NE5"/>
      <sheetName val="t1_35"/>
      <sheetName val="bao_cao_ngay_13-025"/>
      <sheetName val="`u_lun5"/>
      <sheetName val="TO_HUNG4"/>
      <sheetName val="CONGNHAN_NE4"/>
      <sheetName val="t1_34"/>
      <sheetName val="bao_cao_ngay_13-024"/>
      <sheetName val="THKL_nghiemthu6"/>
      <sheetName val="DTCTtaluy_(2)6"/>
      <sheetName val="KLDGTT&lt;120%_(2)6"/>
      <sheetName val="TH_(2)6"/>
      <sheetName val="PBCPCHUNG_CHO_CAC_DTUONG6"/>
      <sheetName val="Sheet3_(2)6"/>
      <sheetName val="Tong_hopQ48-16"/>
      <sheetName val="Tong_hop_QL48_-_26"/>
      <sheetName val="Tong_hop_QL476"/>
      <sheetName val="Tong_hop_QL48_-_36"/>
      <sheetName val="Chi_tiet_don_gia_khoi_phuc6"/>
      <sheetName val="Du_toan_chi_tiet_coc_nuoc6"/>
      <sheetName val="Du_toan_chi_tiet_coc6"/>
      <sheetName val="Phan_tich_don_gia_chi_tiet6"/>
      <sheetName val="Nhap_don_gia_VL_dia_phuong6"/>
      <sheetName val="Luong_mot_ngay_cong_xay_lap6"/>
      <sheetName val="Luong_mot_ngay_cong_khao_sat6"/>
      <sheetName val="Vatlieu_cau6"/>
      <sheetName val="cau_DS116"/>
      <sheetName val="cau_DS126"/>
      <sheetName val="dtoan_(4)6"/>
      <sheetName val="nhan_cong6"/>
      <sheetName val="TO_HUNG6"/>
      <sheetName val="CONGNHAN_NE6"/>
      <sheetName val="t1_36"/>
      <sheetName val="bao_cao_ngay_13-026"/>
      <sheetName val="`u_lun6"/>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refreshError="1"/>
      <sheetData sheetId="138"/>
      <sheetData sheetId="139"/>
      <sheetData sheetId="140" refreshError="1"/>
      <sheetData sheetId="141"/>
      <sheetData sheetId="142"/>
      <sheetData sheetId="143"/>
      <sheetData sheetId="144"/>
      <sheetData sheetId="145" refreshError="1"/>
      <sheetData sheetId="146" refreshError="1"/>
      <sheetData sheetId="147" refreshError="1"/>
      <sheetData sheetId="148" refreshError="1"/>
      <sheetData sheetId="149"/>
      <sheetData sheetId="150"/>
      <sheetData sheetId="151"/>
      <sheetData sheetId="152"/>
      <sheetData sheetId="153"/>
      <sheetData sheetId="154"/>
      <sheetData sheetId="155"/>
      <sheetData sheetId="156"/>
      <sheetData sheetId="157" refreshError="1"/>
      <sheetData sheetId="158" refreshError="1"/>
      <sheetData sheetId="159" refreshError="1"/>
      <sheetData sheetId="160"/>
      <sheetData sheetId="161"/>
      <sheetData sheetId="162"/>
      <sheetData sheetId="163" refreshError="1"/>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refreshError="1"/>
      <sheetData sheetId="234" refreshError="1"/>
      <sheetData sheetId="235" refreshError="1"/>
      <sheetData sheetId="236" refreshError="1"/>
      <sheetData sheetId="237" refreshError="1"/>
      <sheetData sheetId="238"/>
      <sheetData sheetId="239"/>
      <sheetData sheetId="240"/>
      <sheetData sheetId="241"/>
      <sheetData sheetId="242"/>
      <sheetData sheetId="243"/>
      <sheetData sheetId="244"/>
      <sheetData sheetId="245"/>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sheetData sheetId="260"/>
      <sheetData sheetId="261"/>
      <sheetData sheetId="262" refreshError="1"/>
      <sheetData sheetId="263"/>
      <sheetData sheetId="264"/>
      <sheetData sheetId="265"/>
      <sheetData sheetId="266"/>
      <sheetData sheetId="267" refreshError="1"/>
      <sheetData sheetId="268" refreshError="1"/>
      <sheetData sheetId="269"/>
      <sheetData sheetId="270"/>
      <sheetData sheetId="271"/>
      <sheetData sheetId="272" refreshError="1"/>
      <sheetData sheetId="273" refreshError="1"/>
      <sheetData sheetId="274" refreshError="1"/>
      <sheetData sheetId="275" refreshError="1"/>
      <sheetData sheetId="276" refreshError="1"/>
      <sheetData sheetId="277" refreshError="1"/>
      <sheetData sheetId="278" refreshError="1"/>
      <sheetData sheetId="279"/>
      <sheetData sheetId="280"/>
      <sheetData sheetId="281"/>
      <sheetData sheetId="282"/>
      <sheetData sheetId="283"/>
      <sheetData sheetId="284"/>
      <sheetData sheetId="285"/>
      <sheetData sheetId="286"/>
      <sheetData sheetId="287"/>
      <sheetData sheetId="288"/>
      <sheetData sheetId="289"/>
      <sheetData sheetId="290"/>
      <sheetData sheetId="291" refreshError="1"/>
      <sheetData sheetId="292"/>
      <sheetData sheetId="293" refreshError="1"/>
      <sheetData sheetId="294"/>
      <sheetData sheetId="295" refreshError="1"/>
      <sheetData sheetId="296" refreshError="1"/>
      <sheetData sheetId="297"/>
      <sheetData sheetId="298"/>
      <sheetData sheetId="299" refreshError="1"/>
      <sheetData sheetId="300"/>
      <sheetData sheetId="301"/>
      <sheetData sheetId="302"/>
      <sheetData sheetId="303"/>
      <sheetData sheetId="304"/>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sheetData sheetId="336"/>
      <sheetData sheetId="337"/>
      <sheetData sheetId="338"/>
      <sheetData sheetId="339"/>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sheetData sheetId="366"/>
      <sheetData sheetId="367" refreshError="1"/>
      <sheetData sheetId="368"/>
      <sheetData sheetId="369"/>
      <sheetData sheetId="370"/>
      <sheetData sheetId="371"/>
      <sheetData sheetId="372" refreshError="1"/>
      <sheetData sheetId="373" refreshError="1"/>
      <sheetData sheetId="374"/>
      <sheetData sheetId="375" refreshError="1"/>
      <sheetData sheetId="376" refreshError="1"/>
      <sheetData sheetId="377" refreshError="1"/>
      <sheetData sheetId="378"/>
      <sheetData sheetId="379"/>
      <sheetData sheetId="380" refreshError="1"/>
      <sheetData sheetId="381" refreshError="1"/>
      <sheetData sheetId="382" refreshError="1"/>
      <sheetData sheetId="383" refreshError="1"/>
      <sheetData sheetId="384"/>
      <sheetData sheetId="385" refreshError="1"/>
      <sheetData sheetId="386"/>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sheetData sheetId="401" refreshError="1"/>
      <sheetData sheetId="402" refreshError="1"/>
      <sheetData sheetId="403" refreshError="1"/>
      <sheetData sheetId="404" refreshError="1"/>
      <sheetData sheetId="405"/>
      <sheetData sheetId="406"/>
      <sheetData sheetId="407"/>
      <sheetData sheetId="408"/>
      <sheetData sheetId="409" refreshError="1"/>
      <sheetData sheetId="410"/>
      <sheetData sheetId="411" refreshError="1"/>
      <sheetData sheetId="412"/>
      <sheetData sheetId="413" refreshError="1"/>
      <sheetData sheetId="414" refreshError="1"/>
      <sheetData sheetId="415" refreshError="1"/>
      <sheetData sheetId="416" refreshError="1"/>
      <sheetData sheetId="417"/>
      <sheetData sheetId="418"/>
      <sheetData sheetId="419" refreshError="1"/>
      <sheetData sheetId="420" refreshError="1"/>
      <sheetData sheetId="421"/>
      <sheetData sheetId="422"/>
      <sheetData sheetId="423"/>
      <sheetData sheetId="424"/>
      <sheetData sheetId="425" refreshError="1"/>
      <sheetData sheetId="426" refreshError="1"/>
      <sheetData sheetId="427"/>
      <sheetData sheetId="428"/>
      <sheetData sheetId="429" refreshError="1"/>
      <sheetData sheetId="430"/>
      <sheetData sheetId="431" refreshError="1"/>
      <sheetData sheetId="432" refreshError="1"/>
      <sheetData sheetId="433" refreshError="1"/>
      <sheetData sheetId="434"/>
      <sheetData sheetId="435" refreshError="1"/>
      <sheetData sheetId="436" refreshError="1"/>
      <sheetData sheetId="437"/>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refreshError="1"/>
      <sheetData sheetId="460" refreshError="1"/>
      <sheetData sheetId="461"/>
      <sheetData sheetId="462"/>
      <sheetData sheetId="463" refreshError="1"/>
      <sheetData sheetId="464"/>
      <sheetData sheetId="465" refreshError="1"/>
      <sheetData sheetId="466" refreshError="1"/>
      <sheetData sheetId="467"/>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sheetData sheetId="477"/>
      <sheetData sheetId="478"/>
      <sheetData sheetId="479" refreshError="1"/>
      <sheetData sheetId="480"/>
      <sheetData sheetId="481" refreshError="1"/>
      <sheetData sheetId="482"/>
      <sheetData sheetId="483" refreshError="1"/>
      <sheetData sheetId="484"/>
      <sheetData sheetId="485"/>
      <sheetData sheetId="486" refreshError="1"/>
      <sheetData sheetId="487"/>
      <sheetData sheetId="488"/>
      <sheetData sheetId="489"/>
      <sheetData sheetId="490"/>
      <sheetData sheetId="491" refreshError="1"/>
      <sheetData sheetId="492"/>
      <sheetData sheetId="493"/>
      <sheetData sheetId="494"/>
      <sheetData sheetId="495"/>
      <sheetData sheetId="496"/>
      <sheetData sheetId="497" refreshError="1"/>
      <sheetData sheetId="498"/>
      <sheetData sheetId="499" refreshError="1"/>
      <sheetData sheetId="500" refreshError="1"/>
      <sheetData sheetId="501"/>
      <sheetData sheetId="502"/>
      <sheetData sheetId="503" refreshError="1"/>
      <sheetData sheetId="504" refreshError="1"/>
      <sheetData sheetId="505" refreshError="1"/>
      <sheetData sheetId="506"/>
      <sheetData sheetId="507" refreshError="1"/>
      <sheetData sheetId="508"/>
      <sheetData sheetId="509" refreshError="1"/>
      <sheetData sheetId="510" refreshError="1"/>
      <sheetData sheetId="511"/>
      <sheetData sheetId="512"/>
      <sheetData sheetId="513" refreshError="1"/>
      <sheetData sheetId="514"/>
      <sheetData sheetId="515"/>
      <sheetData sheetId="516"/>
      <sheetData sheetId="517"/>
      <sheetData sheetId="518"/>
      <sheetData sheetId="519"/>
      <sheetData sheetId="520" refreshError="1"/>
      <sheetData sheetId="521"/>
      <sheetData sheetId="522"/>
      <sheetData sheetId="523"/>
      <sheetData sheetId="524" refreshError="1"/>
      <sheetData sheetId="525" refreshError="1"/>
      <sheetData sheetId="526" refreshError="1"/>
      <sheetData sheetId="527" refreshError="1"/>
      <sheetData sheetId="528" refreshError="1"/>
      <sheetData sheetId="529" refreshError="1"/>
      <sheetData sheetId="530"/>
      <sheetData sheetId="53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sheetData sheetId="541"/>
      <sheetData sheetId="542" refreshError="1"/>
      <sheetData sheetId="543"/>
      <sheetData sheetId="544"/>
      <sheetData sheetId="545"/>
      <sheetData sheetId="546"/>
      <sheetData sheetId="547" refreshError="1"/>
      <sheetData sheetId="548"/>
      <sheetData sheetId="549" refreshError="1"/>
      <sheetData sheetId="550" refreshError="1"/>
      <sheetData sheetId="551" refreshError="1"/>
      <sheetData sheetId="552" refreshError="1"/>
      <sheetData sheetId="553" refreshError="1"/>
      <sheetData sheetId="554" refreshError="1"/>
      <sheetData sheetId="555"/>
      <sheetData sheetId="556"/>
      <sheetData sheetId="557" refreshError="1"/>
      <sheetData sheetId="558" refreshError="1"/>
      <sheetData sheetId="559" refreshError="1"/>
      <sheetData sheetId="560" refreshError="1"/>
      <sheetData sheetId="561" refreshError="1"/>
      <sheetData sheetId="562"/>
      <sheetData sheetId="563"/>
      <sheetData sheetId="564" refreshError="1"/>
      <sheetData sheetId="565" refreshError="1"/>
      <sheetData sheetId="566" refreshError="1"/>
      <sheetData sheetId="567" refreshError="1"/>
      <sheetData sheetId="568" refreshError="1"/>
      <sheetData sheetId="569" refreshError="1"/>
      <sheetData sheetId="570" refreshError="1"/>
      <sheetData sheetId="571"/>
      <sheetData sheetId="572"/>
      <sheetData sheetId="573"/>
      <sheetData sheetId="574"/>
      <sheetData sheetId="575" refreshError="1"/>
      <sheetData sheetId="576" refreshError="1"/>
      <sheetData sheetId="577"/>
      <sheetData sheetId="578" refreshError="1"/>
      <sheetData sheetId="579" refreshError="1"/>
      <sheetData sheetId="580" refreshError="1"/>
      <sheetData sheetId="581" refreshError="1"/>
      <sheetData sheetId="582" refreshError="1"/>
      <sheetData sheetId="583" refreshError="1"/>
      <sheetData sheetId="584"/>
      <sheetData sheetId="585"/>
      <sheetData sheetId="586" refreshError="1"/>
      <sheetData sheetId="587" refreshError="1"/>
      <sheetData sheetId="588"/>
      <sheetData sheetId="589" refreshError="1"/>
      <sheetData sheetId="590" refreshError="1"/>
      <sheetData sheetId="591"/>
      <sheetData sheetId="592" refreshError="1"/>
      <sheetData sheetId="593" refreshError="1"/>
      <sheetData sheetId="594" refreshError="1"/>
      <sheetData sheetId="595" refreshError="1"/>
      <sheetData sheetId="596" refreshError="1"/>
      <sheetData sheetId="597"/>
      <sheetData sheetId="598"/>
      <sheetData sheetId="599"/>
      <sheetData sheetId="600" refreshError="1"/>
      <sheetData sheetId="601" refreshError="1"/>
      <sheetData sheetId="602"/>
      <sheetData sheetId="603"/>
      <sheetData sheetId="604"/>
      <sheetData sheetId="605"/>
      <sheetData sheetId="606" refreshError="1"/>
      <sheetData sheetId="607" refreshError="1"/>
      <sheetData sheetId="608" refreshError="1"/>
      <sheetData sheetId="609" refreshError="1"/>
      <sheetData sheetId="610" refreshError="1"/>
      <sheetData sheetId="611" refreshError="1"/>
      <sheetData sheetId="612"/>
      <sheetData sheetId="613" refreshError="1"/>
      <sheetData sheetId="614" refreshError="1"/>
      <sheetData sheetId="615" refreshError="1"/>
      <sheetData sheetId="616"/>
      <sheetData sheetId="617" refreshError="1"/>
      <sheetData sheetId="618" refreshError="1"/>
      <sheetData sheetId="619" refreshError="1"/>
      <sheetData sheetId="620"/>
      <sheetData sheetId="621" refreshError="1"/>
      <sheetData sheetId="622" refreshError="1"/>
      <sheetData sheetId="623"/>
      <sheetData sheetId="624" refreshError="1"/>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refreshError="1"/>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refreshError="1"/>
      <sheetData sheetId="670"/>
      <sheetData sheetId="671"/>
      <sheetData sheetId="672"/>
      <sheetData sheetId="673"/>
      <sheetData sheetId="674" refreshError="1"/>
      <sheetData sheetId="675"/>
      <sheetData sheetId="676"/>
      <sheetData sheetId="677"/>
      <sheetData sheetId="678" refreshError="1"/>
      <sheetData sheetId="679" refreshError="1"/>
      <sheetData sheetId="680"/>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sheetData sheetId="700" refreshError="1"/>
      <sheetData sheetId="701" refreshError="1"/>
      <sheetData sheetId="702" refreshError="1"/>
      <sheetData sheetId="703"/>
      <sheetData sheetId="704"/>
      <sheetData sheetId="705"/>
      <sheetData sheetId="706"/>
      <sheetData sheetId="707"/>
      <sheetData sheetId="708" refreshError="1"/>
      <sheetData sheetId="709" refreshError="1"/>
      <sheetData sheetId="710"/>
      <sheetData sheetId="711"/>
      <sheetData sheetId="712"/>
      <sheetData sheetId="713"/>
      <sheetData sheetId="714"/>
      <sheetData sheetId="715"/>
      <sheetData sheetId="716" refreshError="1"/>
      <sheetData sheetId="717" refreshError="1"/>
      <sheetData sheetId="718" refreshError="1"/>
      <sheetData sheetId="719" refreshError="1"/>
      <sheetData sheetId="720" refreshError="1"/>
      <sheetData sheetId="721"/>
      <sheetData sheetId="722"/>
      <sheetData sheetId="723"/>
      <sheetData sheetId="724"/>
      <sheetData sheetId="725"/>
      <sheetData sheetId="726"/>
      <sheetData sheetId="727"/>
      <sheetData sheetId="728"/>
      <sheetData sheetId="729"/>
      <sheetData sheetId="730"/>
      <sheetData sheetId="731" refreshError="1"/>
      <sheetData sheetId="732" refreshError="1"/>
      <sheetData sheetId="733" refreshError="1"/>
      <sheetData sheetId="734" refreshError="1"/>
      <sheetData sheetId="735" refreshError="1"/>
      <sheetData sheetId="736" refreshError="1"/>
      <sheetData sheetId="737" refreshError="1"/>
      <sheetData sheetId="738"/>
      <sheetData sheetId="739"/>
      <sheetData sheetId="740" refreshError="1"/>
      <sheetData sheetId="741" refreshError="1"/>
      <sheetData sheetId="742"/>
      <sheetData sheetId="743" refreshError="1"/>
      <sheetData sheetId="744"/>
      <sheetData sheetId="745" refreshError="1"/>
      <sheetData sheetId="746" refreshError="1"/>
      <sheetData sheetId="747" refreshError="1"/>
      <sheetData sheetId="748" refreshError="1"/>
      <sheetData sheetId="749" refreshError="1"/>
      <sheetData sheetId="750"/>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refreshError="1"/>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refreshError="1"/>
      <sheetData sheetId="828" refreshError="1"/>
      <sheetData sheetId="829" refreshError="1"/>
      <sheetData sheetId="830"/>
      <sheetData sheetId="831" refreshError="1"/>
      <sheetData sheetId="832"/>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sheetData sheetId="844" refreshError="1"/>
      <sheetData sheetId="845"/>
      <sheetData sheetId="846"/>
      <sheetData sheetId="847" refreshError="1"/>
      <sheetData sheetId="848" refreshError="1"/>
      <sheetData sheetId="849" refreshError="1"/>
      <sheetData sheetId="850" refreshError="1"/>
      <sheetData sheetId="85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sheetData sheetId="866"/>
      <sheetData sheetId="867"/>
      <sheetData sheetId="868"/>
      <sheetData sheetId="869"/>
      <sheetData sheetId="870"/>
      <sheetData sheetId="871" refreshError="1"/>
      <sheetData sheetId="872"/>
      <sheetData sheetId="873"/>
      <sheetData sheetId="874" refreshError="1"/>
      <sheetData sheetId="875" refreshError="1"/>
      <sheetData sheetId="876" refreshError="1"/>
      <sheetData sheetId="877" refreshError="1"/>
      <sheetData sheetId="878"/>
      <sheetData sheetId="879" refreshError="1"/>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refreshError="1"/>
      <sheetData sheetId="899" refreshError="1"/>
      <sheetData sheetId="900"/>
      <sheetData sheetId="901" refreshError="1"/>
      <sheetData sheetId="902" refreshError="1"/>
      <sheetData sheetId="903"/>
      <sheetData sheetId="904" refreshError="1"/>
      <sheetData sheetId="905"/>
      <sheetData sheetId="906" refreshError="1"/>
      <sheetData sheetId="907" refreshError="1"/>
      <sheetData sheetId="908"/>
      <sheetData sheetId="909" refreshError="1"/>
      <sheetData sheetId="910"/>
      <sheetData sheetId="911" refreshError="1"/>
      <sheetData sheetId="912"/>
      <sheetData sheetId="913"/>
      <sheetData sheetId="914" refreshError="1"/>
      <sheetData sheetId="915"/>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sheetData sheetId="927"/>
      <sheetData sheetId="928"/>
      <sheetData sheetId="929"/>
      <sheetData sheetId="930"/>
      <sheetData sheetId="931" refreshError="1"/>
      <sheetData sheetId="932" refreshError="1"/>
      <sheetData sheetId="933" refreshError="1"/>
      <sheetData sheetId="934"/>
      <sheetData sheetId="935" refreshError="1"/>
      <sheetData sheetId="936" refreshError="1"/>
      <sheetData sheetId="937" refreshError="1"/>
      <sheetData sheetId="938" refreshError="1"/>
      <sheetData sheetId="939" refreshError="1"/>
      <sheetData sheetId="940"/>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refreshError="1"/>
      <sheetData sheetId="1002" refreshError="1"/>
      <sheetData sheetId="1003" refreshError="1"/>
      <sheetData sheetId="1004"/>
      <sheetData sheetId="1005"/>
      <sheetData sheetId="1006"/>
      <sheetData sheetId="1007" refreshError="1"/>
      <sheetData sheetId="1008"/>
      <sheetData sheetId="1009"/>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sheetData sheetId="1021" refreshError="1"/>
      <sheetData sheetId="1022" refreshError="1"/>
      <sheetData sheetId="1023" refreshError="1"/>
      <sheetData sheetId="1024" refreshError="1"/>
      <sheetData sheetId="1025" refreshError="1"/>
      <sheetData sheetId="1026" refreshError="1"/>
      <sheetData sheetId="1027" refreshError="1"/>
      <sheetData sheetId="1028"/>
      <sheetData sheetId="1029" refreshError="1"/>
      <sheetData sheetId="1030" refreshError="1"/>
      <sheetData sheetId="1031"/>
      <sheetData sheetId="1032" refreshError="1"/>
      <sheetData sheetId="1033"/>
      <sheetData sheetId="1034" refreshError="1"/>
      <sheetData sheetId="1035"/>
      <sheetData sheetId="1036"/>
      <sheetData sheetId="1037"/>
      <sheetData sheetId="1038" refreshError="1"/>
      <sheetData sheetId="1039" refreshError="1"/>
      <sheetData sheetId="1040" refreshError="1"/>
      <sheetData sheetId="1041" refreshError="1"/>
      <sheetData sheetId="1042" refreshError="1"/>
      <sheetData sheetId="1043" refreshError="1"/>
      <sheetData sheetId="1044" refreshError="1"/>
      <sheetData sheetId="1045"/>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sheetData sheetId="1069"/>
      <sheetData sheetId="1070"/>
      <sheetData sheetId="107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sheetData sheetId="1122"/>
      <sheetData sheetId="1123"/>
      <sheetData sheetId="1124"/>
      <sheetData sheetId="1125"/>
      <sheetData sheetId="1126"/>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sheetData sheetId="1584" refreshError="1"/>
      <sheetData sheetId="1585"/>
      <sheetData sheetId="1586"/>
      <sheetData sheetId="1587" refreshError="1"/>
      <sheetData sheetId="1588"/>
      <sheetData sheetId="1589"/>
      <sheetData sheetId="1590"/>
      <sheetData sheetId="1591"/>
      <sheetData sheetId="1592" refreshError="1"/>
      <sheetData sheetId="1593"/>
      <sheetData sheetId="1594"/>
      <sheetData sheetId="1595"/>
      <sheetData sheetId="1596" refreshError="1"/>
      <sheetData sheetId="1597" refreshError="1"/>
      <sheetData sheetId="1598"/>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sheetData sheetId="1608" refreshError="1"/>
      <sheetData sheetId="1609" refreshError="1"/>
      <sheetData sheetId="1610" refreshError="1"/>
      <sheetData sheetId="1611" refreshError="1"/>
      <sheetData sheetId="1612" refreshError="1"/>
      <sheetData sheetId="1613" refreshError="1"/>
      <sheetData sheetId="1614"/>
      <sheetData sheetId="1615"/>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sheetData sheetId="1631"/>
      <sheetData sheetId="1632"/>
      <sheetData sheetId="1633" refreshError="1"/>
      <sheetData sheetId="1634" refreshError="1"/>
      <sheetData sheetId="1635"/>
      <sheetData sheetId="1636"/>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sheetData sheetId="1664" refreshError="1"/>
      <sheetData sheetId="1665" refreshError="1"/>
      <sheetData sheetId="1666" refreshError="1"/>
      <sheetData sheetId="1667" refreshError="1"/>
      <sheetData sheetId="1668" refreshError="1"/>
      <sheetData sheetId="1669" refreshError="1"/>
      <sheetData sheetId="1670"/>
      <sheetData sheetId="1671" refreshError="1"/>
      <sheetData sheetId="1672" refreshError="1"/>
      <sheetData sheetId="1673" refreshError="1"/>
      <sheetData sheetId="1674" refreshError="1"/>
      <sheetData sheetId="1675" refreshError="1"/>
      <sheetData sheetId="1676" refreshError="1"/>
      <sheetData sheetId="1677"/>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sheetData sheetId="1690" refreshError="1"/>
      <sheetData sheetId="1691"/>
      <sheetData sheetId="1692" refreshError="1"/>
      <sheetData sheetId="1693" refreshError="1"/>
      <sheetData sheetId="1694" refreshError="1"/>
      <sheetData sheetId="1695" refreshError="1"/>
      <sheetData sheetId="1696" refreshError="1"/>
      <sheetData sheetId="1697"/>
      <sheetData sheetId="1698" refreshError="1"/>
      <sheetData sheetId="1699"/>
      <sheetData sheetId="1700"/>
      <sheetData sheetId="1701" refreshError="1"/>
      <sheetData sheetId="1702"/>
      <sheetData sheetId="1703" refreshError="1"/>
      <sheetData sheetId="1704" refreshError="1"/>
      <sheetData sheetId="1705"/>
      <sheetData sheetId="1706" refreshError="1"/>
      <sheetData sheetId="1707"/>
      <sheetData sheetId="1708" refreshError="1"/>
      <sheetData sheetId="1709" refreshError="1"/>
      <sheetData sheetId="1710" refreshError="1"/>
      <sheetData sheetId="1711"/>
      <sheetData sheetId="1712"/>
      <sheetData sheetId="1713"/>
      <sheetData sheetId="1714"/>
      <sheetData sheetId="1715"/>
      <sheetData sheetId="1716" refreshError="1"/>
      <sheetData sheetId="1717" refreshError="1"/>
      <sheetData sheetId="1718" refreshError="1"/>
      <sheetData sheetId="1719" refreshError="1"/>
      <sheetData sheetId="1720"/>
      <sheetData sheetId="1721" refreshError="1"/>
      <sheetData sheetId="1722" refreshError="1"/>
      <sheetData sheetId="1723" refreshError="1"/>
      <sheetData sheetId="1724"/>
      <sheetData sheetId="1725"/>
      <sheetData sheetId="1726" refreshError="1"/>
      <sheetData sheetId="1727" refreshError="1"/>
      <sheetData sheetId="1728" refreshError="1"/>
      <sheetData sheetId="1729" refreshError="1"/>
      <sheetData sheetId="1730"/>
      <sheetData sheetId="173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sheetData sheetId="1744" refreshError="1"/>
      <sheetData sheetId="1745" refreshError="1"/>
      <sheetData sheetId="1746" refreshError="1"/>
      <sheetData sheetId="1747"/>
      <sheetData sheetId="1748" refreshError="1"/>
      <sheetData sheetId="1749"/>
      <sheetData sheetId="1750"/>
      <sheetData sheetId="1751"/>
      <sheetData sheetId="1752"/>
      <sheetData sheetId="1753"/>
      <sheetData sheetId="1754" refreshError="1"/>
      <sheetData sheetId="1755" refreshError="1"/>
      <sheetData sheetId="1756" refreshError="1"/>
      <sheetData sheetId="1757" refreshError="1"/>
      <sheetData sheetId="1758" refreshError="1"/>
      <sheetData sheetId="1759"/>
      <sheetData sheetId="1760" refreshError="1"/>
      <sheetData sheetId="1761" refreshError="1"/>
      <sheetData sheetId="1762"/>
      <sheetData sheetId="1763" refreshError="1"/>
      <sheetData sheetId="1764" refreshError="1"/>
      <sheetData sheetId="1765" refreshError="1"/>
      <sheetData sheetId="1766" refreshError="1"/>
      <sheetData sheetId="1767" refreshError="1"/>
      <sheetData sheetId="1768"/>
      <sheetData sheetId="1769"/>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refreshError="1"/>
      <sheetData sheetId="2078" refreshError="1"/>
      <sheetData sheetId="2079" refreshError="1"/>
      <sheetData sheetId="2080" refreshError="1"/>
      <sheetData sheetId="2081"/>
      <sheetData sheetId="2082"/>
      <sheetData sheetId="2083"/>
      <sheetData sheetId="2084" refreshError="1"/>
      <sheetData sheetId="2085" refreshError="1"/>
      <sheetData sheetId="2086" refreshError="1"/>
      <sheetData sheetId="2087"/>
      <sheetData sheetId="2088" refreshError="1"/>
      <sheetData sheetId="2089" refreshError="1"/>
      <sheetData sheetId="2090" refreshError="1"/>
      <sheetData sheetId="2091"/>
      <sheetData sheetId="2092" refreshError="1"/>
      <sheetData sheetId="2093" refreshError="1"/>
      <sheetData sheetId="2094" refreshError="1"/>
      <sheetData sheetId="2095"/>
      <sheetData sheetId="2096" refreshError="1"/>
      <sheetData sheetId="2097" refreshError="1"/>
      <sheetData sheetId="2098" refreshError="1"/>
      <sheetData sheetId="2099" refreshError="1"/>
      <sheetData sheetId="2100" refreshError="1"/>
      <sheetData sheetId="2101"/>
      <sheetData sheetId="2102"/>
      <sheetData sheetId="2103"/>
      <sheetData sheetId="2104"/>
      <sheetData sheetId="2105" refreshError="1"/>
      <sheetData sheetId="2106"/>
      <sheetData sheetId="2107"/>
      <sheetData sheetId="2108"/>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sheetData sheetId="2145" refreshError="1"/>
      <sheetData sheetId="2146" refreshError="1"/>
      <sheetData sheetId="2147" refreshError="1"/>
      <sheetData sheetId="2148" refreshError="1"/>
      <sheetData sheetId="2149" refreshError="1"/>
      <sheetData sheetId="2150" refreshError="1"/>
      <sheetData sheetId="215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sheetData sheetId="2161"/>
      <sheetData sheetId="2162"/>
      <sheetData sheetId="2163"/>
      <sheetData sheetId="2164"/>
      <sheetData sheetId="2165" refreshError="1"/>
      <sheetData sheetId="2166" refreshError="1"/>
      <sheetData sheetId="2167"/>
      <sheetData sheetId="2168" refreshError="1"/>
      <sheetData sheetId="2169"/>
      <sheetData sheetId="2170" refreshError="1"/>
      <sheetData sheetId="2171" refreshError="1"/>
      <sheetData sheetId="2172"/>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refreshError="1"/>
      <sheetData sheetId="2235" refreshError="1"/>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refreshError="1"/>
      <sheetData sheetId="2263" refreshError="1"/>
      <sheetData sheetId="2264" refreshError="1"/>
      <sheetData sheetId="2265"/>
      <sheetData sheetId="2266"/>
      <sheetData sheetId="2267" refreshError="1"/>
      <sheetData sheetId="2268" refreshError="1"/>
      <sheetData sheetId="2269" refreshError="1"/>
      <sheetData sheetId="2270" refreshError="1"/>
      <sheetData sheetId="2271" refreshError="1"/>
      <sheetData sheetId="2272" refreshError="1"/>
      <sheetData sheetId="2273"/>
      <sheetData sheetId="2274" refreshError="1"/>
      <sheetData sheetId="2275"/>
      <sheetData sheetId="2276"/>
      <sheetData sheetId="2277"/>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ny"/>
      <sheetName val="Distribution  Detail"/>
    </sheetNames>
    <sheetDataSet>
      <sheetData sheetId="0"/>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 val="Dinh muc du toan"/>
      <sheetName val="Config"/>
      <sheetName val="AutoClose"/>
      <sheetName val="tra-vat-lieu"/>
      <sheetName val="total"/>
      <sheetName val="(viet)"/>
      <sheetName val="dictionary"/>
      <sheetName val="New(eng)"/>
      <sheetName val="RFI(eng)SW-sun"/>
      <sheetName val="RFI(eng)HVP-sun"/>
      <sheetName val="RFI(eng)SW"/>
      <sheetName val="RFI(eng)SW (2)"/>
      <sheetName val="RFI(eng)HVP"/>
      <sheetName val="RFI(eng)Lab."/>
      <sheetName val="RFI -add"/>
      <sheetName val="vatlieu"/>
      <sheetName val="vattu"/>
      <sheetName val="CHITIET"/>
      <sheetName val="DONGIA"/>
      <sheetName val="DT02"/>
      <sheetName val="DTgoi1"/>
      <sheetName val="DTgoi2"/>
      <sheetName val="DTgoi3"/>
      <sheetName val="DTgoi4"/>
      <sheetName val="DTgoi5"/>
      <sheetName val="DTgoi6"/>
      <sheetName val="Tong hop goi thau"/>
      <sheetName val="DT-tn"/>
      <sheetName val="TH02"/>
      <sheetName val="THgoi1"/>
      <sheetName val="THgoi2"/>
      <sheetName val="THgoi3"/>
      <sheetName val="KLgoi11"/>
      <sheetName val="THgoi4"/>
      <sheetName val="THgoi5"/>
      <sheetName val="THgoi6"/>
      <sheetName val="chitiet02"/>
      <sheetName val="THKL1"/>
      <sheetName val="chitiet1"/>
      <sheetName val="TH-KL"/>
      <sheetName val="kl-chitiet"/>
      <sheetName val="Sheet1"/>
      <sheetName val="1"/>
      <sheetName val="00000000"/>
      <sheetName val="XL4Test5"/>
      <sheetName val="XL4Poppy"/>
      <sheetName val="DG "/>
      <sheetName val="dongia (2)"/>
      <sheetName val="TSCD DUNG CHUNG "/>
      <sheetName val="KHKHAUHAOTSCHUNG"/>
      <sheetName val="TSCDTOAN NHA MAY"/>
      <sheetName val="CPSXTOAN BO SP"/>
      <sheetName val="PBCPCHUNG CHO CAC DTUONG"/>
      <sheetName val="ctdg"/>
      <sheetName val="T2"/>
      <sheetName val="T3"/>
      <sheetName val="T4"/>
      <sheetName val="T5"/>
      <sheetName val="THop"/>
      <sheetName val="THKD"/>
      <sheetName val="Sheet3"/>
      <sheetName val="10000000"/>
      <sheetName val="20000000"/>
      <sheetName val="30000000"/>
      <sheetName val="40000000"/>
      <sheetName val="50000000"/>
      <sheetName val="60000000"/>
      <sheetName val="th dt dz&amp;tba shoa"/>
      <sheetName val="CT_LCGT"/>
      <sheetName val="CT_LCTT"/>
      <sheetName val="TM_ChenhLechCT"/>
      <sheetName val="Du_lieu"/>
      <sheetName val="DM"/>
      <sheetName val="Dieu_chinh"/>
      <sheetName val="Danh_muc"/>
      <sheetName val="Tong_hop"/>
      <sheetName val="Bao_cao"/>
      <sheetName val="Phan_bo"/>
      <sheetName val="Thong_tin"/>
      <sheetName val="Sheet2"/>
      <sheetName val="Sheet4"/>
      <sheetName val="Sheet5"/>
      <sheetName val="Sheet6"/>
      <sheetName val="Sheet7"/>
      <sheetName val="Sheet8"/>
      <sheetName val="Sheet9"/>
      <sheetName val="U.P_Breakdown"/>
      <sheetName val="Data"/>
      <sheetName val="VLieu"/>
      <sheetName val="CT"/>
      <sheetName val="DToan"/>
      <sheetName val="TH"/>
      <sheetName val="Tong hop"/>
      <sheetName val="Cuoc V.chuyen"/>
      <sheetName val="TH An ca"/>
      <sheetName val="XN SL An ca"/>
      <sheetName val="Dang ky an ca"/>
      <sheetName val="Dang ky an ca T2"/>
      <sheetName val="Bcaonhanh"/>
      <sheetName val="Tonghop"/>
      <sheetName val="chitieth.chinh"/>
      <sheetName val="trinhEVN29.8"/>
      <sheetName val="hieuchinh30.11"/>
      <sheetName val="NC"/>
      <sheetName val="M"/>
      <sheetName val="TSo"/>
      <sheetName val="PC"/>
      <sheetName val="Vua"/>
      <sheetName val="KL"/>
      <sheetName val="VC"/>
      <sheetName val="DGduong"/>
      <sheetName val="DT"/>
      <sheetName val="Thu"/>
      <sheetName val="XXXXXXXX"/>
      <sheetName val="NewPOS"/>
      <sheetName val="C47-456"/>
      <sheetName val="C46"/>
      <sheetName val="C47-PII"/>
      <sheetName val="bg+th45"/>
      <sheetName val="4-5"/>
      <sheetName val="bg+th34"/>
      <sheetName val="3-4"/>
      <sheetName val="bg+th23"/>
      <sheetName val="2-3"/>
      <sheetName val="bg+th12"/>
      <sheetName val="1-2"/>
      <sheetName val="bg+th"/>
      <sheetName val="ptvl"/>
      <sheetName val="0-1"/>
      <sheetName val="10.1.20"/>
      <sheetName val="10.2.20"/>
      <sheetName val="11.7.30"/>
      <sheetName val="Nhan cong KS"/>
      <sheetName val="01.2.20"/>
      <sheetName val="01.2.30"/>
      <sheetName val="08.6.00"/>
      <sheetName val="12.1.30"/>
      <sheetName val="12.1.70"/>
      <sheetName val="12.1.50"/>
      <sheetName val="17.1.30"/>
      <sheetName val="17.1.20"/>
      <sheetName val="07.3.10"/>
      <sheetName val="03.1.00"/>
      <sheetName val="09.3.00"/>
      <sheetName val="AC_DATA"/>
      <sheetName val="THCT"/>
      <sheetName val="THDZ0,4"/>
      <sheetName val="TH DZ35"/>
      <sheetName val="THTram"/>
      <sheetName val="Thdien"/>
      <sheetName val="DTdien"/>
      <sheetName val="Coding"/>
      <sheetName val="Benefits-1"/>
      <sheetName val="Benefits-2"/>
      <sheetName val="Retirement"/>
      <sheetName val="Short Term Incentives"/>
      <sheetName val="Company Information"/>
      <sheetName val="Customer name"/>
      <sheetName val="Details"/>
      <sheetName val="Dinh_muc_du_toan"/>
      <sheetName val="FUC-01"/>
      <sheetName val="Company Info"/>
      <sheetName val="MTL$-INTER"/>
      <sheetName val="crfまとめ"/>
      <sheetName val="部分開度まとめ"/>
      <sheetName val="Reference"/>
      <sheetName val="TT35"/>
      <sheetName val="DT-THL7"/>
      <sheetName val="DTduong"/>
      <sheetName val="Nhahat"/>
      <sheetName val="TNHCHINH"/>
      <sheetName val="IBASE"/>
      <sheetName val="XL4Uest5"/>
      <sheetName val="THVT"/>
      <sheetName val="SILICATE"/>
      <sheetName val="LCTT"/>
      <sheetName val="CDTK"/>
      <sheetName val="MA-CN"/>
      <sheetName val="TH VL, NC, DDHT Thanhphuoc"/>
      <sheetName val="ChiTietDZ"/>
      <sheetName val="VuaBT"/>
      <sheetName val="dgth"/>
      <sheetName val="thkl"/>
      <sheetName val="thkl (2)"/>
      <sheetName val="LK2"/>
      <sheetName val="He so"/>
      <sheetName val="PL Vua"/>
      <sheetName val="DPD"/>
      <sheetName val="dgmo-tru"/>
      <sheetName val="dgdam"/>
      <sheetName val="Dam-Mo-Tru"/>
      <sheetName val="GTXLc"/>
      <sheetName val="CPXLk"/>
      <sheetName val="KPTH"/>
      <sheetName val="Bang KL ket cau"/>
      <sheetName val="Giai trinh"/>
      <sheetName val="DGchitiet "/>
      <sheetName val="PSIII"/>
      <sheetName val="PSIV"/>
      <sheetName val="Congty"/>
      <sheetName val="VPPN"/>
      <sheetName val="XN74"/>
      <sheetName val="XN54"/>
      <sheetName val="XN33"/>
      <sheetName val="NK96"/>
      <sheetName val="TC"/>
      <sheetName val="PTNenduong"/>
      <sheetName val="PTMatduong"/>
      <sheetName val="PTAntoan"/>
      <sheetName val="Gia vua"/>
      <sheetName val="PTGiaco"/>
      <sheetName val="PTChieusang"/>
      <sheetName val="Gia Vat lieu"/>
      <sheetName val="TNuoc"/>
      <sheetName val="CI"/>
      <sheetName val="CII"/>
      <sheetName val="Ctrong"/>
      <sheetName val="Ky thu , Ky tho"/>
      <sheetName val="ThCtiet Hanh Lang  KG, KT, KP"/>
      <sheetName val="TH Hanh Lang  KG, KT, KP "/>
      <sheetName val="ThCtiet lap dung cot KG,KT, KP"/>
      <sheetName val="TH Ky Anh"/>
      <sheetName val="Th Ct iet KL,KH,KT,Kvan"/>
      <sheetName val=" THop  KL,KH,KT,Kvan "/>
      <sheetName val=" THop  KL,KH,KT,Kvan  (2)"/>
      <sheetName val="Lap dung cot, san bai"/>
      <sheetName val="00000001"/>
      <sheetName val="00000002"/>
      <sheetName val="CT-500"/>
      <sheetName val="TSCD DUNE CHUNG "/>
      <sheetName val="KHKHAUHAOTSCHUNE"/>
      <sheetName val="Dinh_x0000_mub du poan"/>
      <sheetName val="AutgClose"/>
      <sheetName val="tatlieu"/>
      <sheetName val="CHIT ET"/>
      <sheetName val="_x0014_Hgoi2"/>
      <sheetName val="THgoi_x0013_"/>
      <sheetName val="RBI(eng)SW"/>
      <sheetName val="VLiau"/>
      <sheetName val="glv"/>
      <sheetName val="Lç khoan LK1"/>
      <sheetName val="phan tich DG"/>
      <sheetName val="gia xe may"/>
      <sheetName val="gia nhan cong"/>
      <sheetName val="Tnng hop goi thau"/>
      <sheetName val="BUTTOANDC"/>
      <sheetName val="TB"/>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Dinh"/>
      <sheetName val="chieu day"/>
      <sheetName val="Ref"/>
      <sheetName val="Tinh Qmax (Xoko)"/>
      <sheetName val="Hinh thai"/>
      <sheetName val="Khau do Kasin"/>
      <sheetName val="Khau do cau nho"/>
      <sheetName val="Tinh Qmax"/>
      <sheetName val="H2%"/>
      <sheetName val="H~Q~V"/>
      <sheetName val="Tra K"/>
      <sheetName val="b_ tra"/>
      <sheetName val="Gia"/>
      <sheetName val="S`eet12"/>
      <sheetName val="TONG HOP VL-NC"/>
      <sheetName val="TONGKE3p "/>
      <sheetName val="DON GIA"/>
      <sheetName val="DG"/>
      <sheetName val="LKVL-CK-HT-GD1"/>
      <sheetName val="CHITIET VL-NC"/>
      <sheetName val="Tiepdia"/>
      <sheetName val="TDTKP"/>
      <sheetName val="VCV-BE-TONG"/>
      <sheetName val="Shaet11"/>
      <sheetName val="DGXDCB_DD"/>
      <sheetName val="PBCPCHUNG CHO CAC ETUONG"/>
      <sheetName val="klmchitiet"/>
      <sheetName val="VL-NC-M"/>
      <sheetName val="BangkeNX"/>
      <sheetName val="SoTHVT"/>
      <sheetName val="TH-XL"/>
      <sheetName val="dam"/>
      <sheetName val="Mocantho"/>
      <sheetName val="MoQL91"/>
      <sheetName val="tru"/>
      <sheetName val="10mduongsaumo"/>
      <sheetName val="ctt"/>
      <sheetName val="thanmkhao"/>
      <sheetName val="monho"/>
      <sheetName val="ktduong"/>
      <sheetName val="vl"/>
      <sheetName val="cu"/>
      <sheetName val="KTcau2004"/>
      <sheetName val="KT2004XL#moi"/>
      <sheetName val="denbu"/>
      <sheetName val="Kiem-Toan"/>
      <sheetName val="CHIT_x0009_ET"/>
      <sheetName val="Dinh?mub du poan"/>
      <sheetName val="TuanAnh"/>
      <sheetName val="TrungAnh "/>
      <sheetName val="VanAnh"/>
      <sheetName val="N,T,Binh"/>
      <sheetName val="D,T,Chung"/>
      <sheetName val="N,T,Chung "/>
      <sheetName val="Chungf"/>
      <sheetName val="N,T,Dung"/>
      <sheetName val="Dung "/>
      <sheetName val="Dien-tb"/>
      <sheetName val="Duc.182"/>
      <sheetName val="D.X.Ha"/>
      <sheetName val="T,T,Hai"/>
      <sheetName val="T,D,.Hai"/>
      <sheetName val="Huong-PGD"/>
      <sheetName val="Huong-kh"/>
      <sheetName val="Hung185"/>
      <sheetName val="Hoa-TCCB"/>
      <sheetName val="Hoa-KH"/>
      <sheetName val="Huy-KH"/>
      <sheetName val="Huy-199"/>
      <sheetName val="Khanh"/>
      <sheetName val="Lan-KH"/>
      <sheetName val="Lan-KH (2)"/>
      <sheetName val="Lan-TCKT"/>
      <sheetName val="Lanh-TCKT"/>
      <sheetName val="Loi-TCKT"/>
      <sheetName val="Ngoan-187"/>
      <sheetName val="Nhuong-TCCB"/>
      <sheetName val="Ninh-188"/>
      <sheetName val="MInh"/>
      <sheetName val="Quang-KHKT"/>
      <sheetName val="San-TCCB"/>
      <sheetName val="Son-PGD"/>
      <sheetName val="Thanh-TCCB"/>
      <sheetName val="Thao -CoMa"/>
      <sheetName val="Tuyen182"/>
      <sheetName val="L.V.thinh"/>
      <sheetName val="Vu-lxe"/>
      <sheetName val="P.V.Xuan"/>
      <sheetName val="70000000"/>
      <sheetName val="80000000"/>
      <sheetName val="90000000"/>
      <sheetName val="a0000000"/>
      <sheetName val="gvt"/>
      <sheetName val="Khoi luong TBA"/>
      <sheetName val="Khoi luong"/>
      <sheetName val="Chung"/>
      <sheetName val="TH tong du toan"/>
      <sheetName val="TH Chi phi XD"/>
      <sheetName val="TH chi phi T. Bi"/>
      <sheetName val="TH Thi nghiem"/>
      <sheetName val="TH Lap TB TBA"/>
      <sheetName val="Dz0,4kV"/>
      <sheetName val="VL,NC,MTC-DZ"/>
      <sheetName val="CHIET TINH 35KV (chuan)"/>
      <sheetName val="C Tinh 1m3 BT"/>
      <sheetName val="GiaVL Q4-2008"/>
      <sheetName val="Dao dat1"/>
      <sheetName val="Thep t9-2008"/>
      <sheetName val="TONG KE 35kV"/>
      <sheetName val="VL,NC-TBA"/>
      <sheetName val="Chiet tinh TBA"/>
      <sheetName val="Thi nghiem"/>
      <sheetName val="Thu hoi"/>
      <sheetName val="KS"/>
      <sheetName val="Tu TK"/>
      <sheetName val="Tu QT"/>
      <sheetName val="Thep ma kem-DT"/>
      <sheetName val="Thep ma kem"/>
      <sheetName val="Dinh_mub du poan"/>
      <sheetName val="TONG HOP VL-NC TT"/>
      <sheetName val="CHITIET VL-NC-TT -1p"/>
      <sheetName val="TDTKP1"/>
      <sheetName val="KPVC-BD "/>
      <sheetName val="SBD-Phach"/>
      <sheetName val="ct luong "/>
      <sheetName val="Nhap 6T"/>
      <sheetName val="baocaochinh(qui1.05) (DC)"/>
      <sheetName val="Ctuluongq.1.05"/>
      <sheetName val="BANG PHAN BO qui1.05(DC)"/>
      <sheetName val="BANG PHAN BO quiII.05"/>
      <sheetName val="bao cac cinh Qui II-2005"/>
      <sheetName val="M150-2005"/>
      <sheetName val="M200-2005"/>
      <sheetName val="M250-2005"/>
      <sheetName val="M 300-2005"/>
      <sheetName val="CUOC"/>
      <sheetName val="th_chi"/>
      <sheetName val="_x0001__x0008_䂀_x0004_"/>
      <sheetName val="Thang 2"/>
      <sheetName val="Tháng 3"/>
      <sheetName val="Tháng 4"/>
      <sheetName val="Tháng 5"/>
      <sheetName val="Tháng 6"/>
      <sheetName val="BC 6 nhanh"/>
      <sheetName val="uoc 2002"/>
      <sheetName val="thang 7"/>
      <sheetName val="thang 8"/>
      <sheetName val="thang 9"/>
      <sheetName val="Thang 10"/>
      <sheetName val="Thang 11"/>
      <sheetName val="t6"/>
      <sheetName val="t7"/>
      <sheetName val="t8"/>
      <sheetName val="t9"/>
      <sheetName val="t10"/>
      <sheetName val="t11"/>
      <sheetName val="t12"/>
      <sheetName val="kl-hoga"/>
      <sheetName val="tra Ap"/>
      <sheetName val="so lieu bang tra"/>
      <sheetName val="tam"/>
      <sheetName val="tra h~v"/>
      <sheetName val="tinh toan"/>
      <sheetName val="kluong"/>
      <sheetName val="TTVanChuyen"/>
      <sheetName val="chiet tinh"/>
      <sheetName val="KLCT"/>
      <sheetName val="DANH MUC"/>
      <sheetName val="Nhan cong"/>
      <sheetName val="Chiet tinh dz35"/>
      <sheetName val="Ky_thu_,_Ky_tho"/>
      <sheetName val="ThCtiet_Hanh_Lang__KG,_KT,_KP"/>
      <sheetName val="TH_Hanh_Lang__KG,_KT,_KP_"/>
      <sheetName val="ThCtiet_lap_dung_cot_KG,KT,_KP"/>
      <sheetName val="TH_Ky_Anh"/>
      <sheetName val="Th_Ct_iet_KL,KH,KT,Kvan"/>
      <sheetName val="_THop__KL,KH,KT,Kvan_"/>
      <sheetName val="_THop__KL,KH,KT,Kvan__(2)"/>
      <sheetName val="Lap_dung_cot,_san_bai"/>
      <sheetName val="10_1_20"/>
      <sheetName val="10_2_20"/>
      <sheetName val="11_7_30"/>
      <sheetName val="Nhan_cong_KS"/>
      <sheetName val="01_2_20"/>
      <sheetName val="01_2_30"/>
      <sheetName val="08_6_00"/>
      <sheetName val="12_1_30"/>
      <sheetName val="12_1_70"/>
      <sheetName val="12_1_50"/>
      <sheetName val="17_1_30"/>
      <sheetName val="17_1_20"/>
      <sheetName val="07_3_10"/>
      <sheetName val="03_1_00"/>
      <sheetName val="09_3_00"/>
      <sheetName val="TH_DZ35"/>
      <sheetName val="TH_VL,_NC,_DDHT_Thanhphuoc"/>
      <sheetName val="chitimc"/>
      <sheetName val="dtct cong"/>
      <sheetName val="Thongso"/>
      <sheetName val="DGXDCB"/>
      <sheetName val="DSKH HN"/>
      <sheetName val="NKY "/>
      <sheetName val="DS-TT"/>
      <sheetName val=" HN NHAP"/>
      <sheetName val="KHO HN"/>
      <sheetName val="CNO "/>
      <sheetName val="thuyet minh"/>
      <sheetName val="BKKLHT"/>
      <sheetName val="gia cong"/>
      <sheetName val="KHAI BAO"/>
      <sheetName val="DU TOAN"/>
      <sheetName val="THKP"/>
      <sheetName val="MR"/>
      <sheetName val="CVC"/>
      <sheetName val="BIA"/>
      <sheetName val="QT"/>
      <sheetName val="THQT"/>
      <sheetName val="BIA QT"/>
      <sheetName val="CTRUNGC"/>
      <sheetName val="THDK03"/>
      <sheetName val="thuchien"/>
      <sheetName val="KH chung"/>
      <sheetName val="AVuong"/>
      <sheetName val="CBDT03"/>
      <sheetName val="dauthau"/>
      <sheetName val="CBDT"/>
      <sheetName val="DK04"/>
      <sheetName val="402"/>
      <sheetName val="L"/>
      <sheetName val="Giaton TP (3)"/>
      <sheetName val="Journal"/>
      <sheetName val="GiaVL"/>
      <sheetName val="Theo doi chung"/>
      <sheetName val="Theo doi chung (2)"/>
      <sheetName val="ma-pt"/>
      <sheetName val="CT Thang Mo"/>
      <sheetName val="CT  PL"/>
      <sheetName val="471"/>
      <sheetName val="CTGS"/>
      <sheetName val="Thuc thanh"/>
      <sheetName val="TONG HOP "/>
      <sheetName val="chi tiet TBA"/>
      <sheetName val="THISWORKSHEET"/>
      <sheetName val="MAIN GATE HOUSE"/>
      <sheetName val="Dchinh(chinhthuc)"/>
      <sheetName val="MTO REV.0"/>
      <sheetName val="DO AM DT"/>
      <sheetName val="Chart1"/>
      <sheetName val="Phuong an"/>
      <sheetName val="Phuong an NS"/>
      <sheetName val="Tong hop NS"/>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Sheet19"/>
      <sheetName val="Sheet18"/>
      <sheetName val="T T CL VC DZ 22"/>
      <sheetName val="CAUDC"/>
      <sheetName val="NENKHI"/>
      <sheetName val="VP"/>
      <sheetName val="CO"/>
      <sheetName val="DIEN"/>
      <sheetName val="NGUOI"/>
      <sheetName val="MAY "/>
      <sheetName val="THUENGOAI"/>
      <sheetName val="TG SP"/>
      <sheetName val="TG TG"/>
      <sheetName val="THcong"/>
      <sheetName val="HSO"/>
      <sheetName val="CC AN CA+XANG"/>
      <sheetName val="NGHIPHEP"/>
      <sheetName val="KH-Q1,Q2,01"/>
      <sheetName val="General Ledger"/>
      <sheetName val="Q2"/>
      <sheetName val="LuongT1"/>
      <sheetName val="LuongT2"/>
      <sheetName val="luongthang12"/>
      <sheetName val="LuongT11"/>
      <sheetName val="thang5"/>
      <sheetName val="thang6"/>
      <sheetName val="thang4"/>
      <sheetName val="LuongT3"/>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CPQL"/>
      <sheetName val="THCPQL"/>
      <sheetName val="DTcnghe"/>
      <sheetName val="Parameter"/>
      <sheetName val="SUMMARY"/>
      <sheetName val="S02-TTN"/>
      <sheetName val="T.pho"/>
      <sheetName val="P.Hoa"/>
      <sheetName val="T.An"/>
      <sheetName val="D.Hoa"/>
      <sheetName val="T.Hoa"/>
      <sheetName val="S.hoa"/>
      <sheetName val="S.Hinh"/>
      <sheetName val="D.Xuan"/>
      <sheetName val="S.Cau"/>
      <sheetName val="Dinh_muc_du_toan1"/>
      <sheetName val="体質∥"/>
      <sheetName val="4-m sheets"/>
      <sheetName val="Ramp-up"/>
      <sheetName val="Creditor Inquiry"/>
      <sheetName val="Parameters"/>
      <sheetName val="Dinh_muc_du_toan2"/>
      <sheetName val="RFI(eng)SW_(2)"/>
      <sheetName val="RFI(eng)Lab_"/>
      <sheetName val="RFI_-add"/>
      <sheetName val="TSCD_DUNG_CHUNG_"/>
      <sheetName val="TSCDTOAN_NHA_MAY"/>
      <sheetName val="CPSXTOAN_BO_SP"/>
      <sheetName val="PBCPCHUNG_CHO_CAC_DTUONG"/>
      <sheetName val="Cuoc_V_chuyen"/>
      <sheetName val="Theo_doi_chung"/>
      <sheetName val="Theo_doi_chung_(2)"/>
      <sheetName val="CT_Thang_Mo"/>
      <sheetName val="CT__PL"/>
      <sheetName val="Thuc_thanh"/>
      <sheetName val="TONG_HOP_"/>
      <sheetName val="chi_tiet_TBA"/>
      <sheetName val="KQKD02-2_(2)"/>
      <sheetName val="KQKD-2_(2)"/>
      <sheetName val="KQKD_thu2004"/>
      <sheetName val="Tong_hop_goi_thau"/>
      <sheetName val="DG_"/>
      <sheetName val="dongia_(2)"/>
      <sheetName val="4-m_sheets"/>
      <sheetName val="県別ﾏﾙﾁ"/>
      <sheetName val="A"/>
      <sheetName val="COST"/>
      <sheetName val=""/>
      <sheetName val="_x005f_x0000__x005f_x0000__x005f_x0000__x005f_x0000__x0"/>
      <sheetName val="Gia V1L"/>
      <sheetName val="FA-LISTING"/>
      <sheetName val="Master"/>
      <sheetName val="Ngan hang"/>
      <sheetName val="SL dau tien"/>
      <sheetName val="QTQLXNCBG07"/>
      <sheetName val="ÑMCPB"/>
      <sheetName val="DADTBD"/>
      <sheetName val="DUANDTUNMCSU"/>
      <sheetName val="THKK31032007"/>
      <sheetName val="PAQTXNCBG2007"/>
      <sheetName val="KHNLIEÄU 0906"/>
      <sheetName val="BAOCAOTHANG2006"/>
      <sheetName val="baobi06"/>
      <sheetName val="THÑHPETITUC06"/>
      <sheetName val="TTCHIPHI"/>
      <sheetName val="CÑSXEHMIKE06"/>
      <sheetName val="KH06"/>
      <sheetName val="triniti2"/>
      <sheetName val="KHTHTRINÍTPOON"/>
      <sheetName val="THDHMIKE06"/>
      <sheetName val="THDHY06"/>
      <sheetName val="cdcontainer"/>
      <sheetName val="ÑCHHCMHOA"/>
      <sheetName val="QCCDGOÕ06"/>
      <sheetName val="KHSX1006"/>
      <sheetName val="CDXEGO06"/>
      <sheetName val="CDGOÕ06"/>
      <sheetName val="DMSOÛNTANGGAZE"/>
      <sheetName val="CDPHOILAPRAPS"/>
      <sheetName val="QCXDGOSX07"/>
      <sheetName val="GTXK06"/>
      <sheetName val="BANG GIA GO MUØA0607"/>
      <sheetName val="GTVILADUCLONG"/>
      <sheetName val="GTDuanCAOSU"/>
      <sheetName val="GT2006M"/>
      <sheetName val="KHHCDUBAI"/>
      <sheetName val="TTND2006"/>
      <sheetName val="BANGGIANOITHAT1006"/>
      <sheetName val="HDKT06"/>
      <sheetName val="VATTUSX06"/>
      <sheetName val="BBNTHU"/>
      <sheetName val="BGND06"/>
      <sheetName val="bgxk06"/>
      <sheetName val="PNT-QUOT-#3"/>
      <sheetName val="COAT&amp;WRAP-QIOT-#3"/>
      <sheetName val="Define"/>
      <sheetName val="nuoc"/>
      <sheetName val="Dot - 2"/>
      <sheetName val="Dot 1"/>
      <sheetName val="PDV+XE"/>
      <sheetName val="ct6- 1"/>
      <sheetName val="ct6-2"/>
      <sheetName val="ct2 - 1"/>
      <sheetName val="ct2-2"/>
      <sheetName val=" ct16"/>
      <sheetName val="bc xe tth"/>
      <sheetName val="soke toan cno"/>
      <sheetName val="bccno"/>
      <sheetName val="bang thong ke"/>
      <sheetName val="bcdv"/>
      <sheetName val="bcchi tiet"/>
      <sheetName val="Chayphoihop"/>
      <sheetName val="Canon K"/>
      <sheetName val="bc ton"/>
      <sheetName val="toin,BTP"/>
      <sheetName val="layhang"/>
      <sheetName val="KHSX - DP"/>
      <sheetName val="KHSX"/>
      <sheetName val="Chi tiet"/>
      <sheetName val="31-7"/>
      <sheetName val="01-8"/>
      <sheetName val="02-8"/>
      <sheetName val="03-8"/>
      <sheetName val="04-8"/>
      <sheetName val="05-8"/>
      <sheetName val="06-8"/>
      <sheetName val="07-8"/>
      <sheetName val="08-8"/>
      <sheetName val="09-8"/>
      <sheetName val="10-8"/>
      <sheetName val="11-8"/>
      <sheetName val="12-8"/>
      <sheetName val="13-8"/>
      <sheetName val="14-8"/>
      <sheetName val="15-8"/>
      <sheetName val="16-8"/>
      <sheetName val="17-8"/>
      <sheetName val="18-8"/>
      <sheetName val="19-8"/>
      <sheetName val="20-8"/>
      <sheetName val="21-8"/>
      <sheetName val="22-8"/>
      <sheetName val="23-8"/>
      <sheetName val="24-8"/>
      <sheetName val="25-8"/>
      <sheetName val="26-8"/>
      <sheetName val="27-8"/>
      <sheetName val="28-8"/>
      <sheetName val="29-8"/>
      <sheetName val="30-8"/>
      <sheetName val="31-8"/>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01000000"/>
      <sheetName val="11000000"/>
      <sheetName val="21000000"/>
      <sheetName val="31000000"/>
      <sheetName val="41000000"/>
      <sheetName val="51000000"/>
      <sheetName val="Sheet1 (2)"/>
      <sheetName val="Xuat giay "/>
      <sheetName val="Xuatnhapint3"/>
      <sheetName val="CDoan"/>
      <sheetName val="bcton"/>
      <sheetName val="01-3"/>
      <sheetName val="02-3"/>
      <sheetName val="03-3"/>
      <sheetName val="04-3"/>
      <sheetName val="05-3"/>
      <sheetName val="06-3"/>
      <sheetName val="07-3"/>
      <sheetName val="08-3"/>
      <sheetName val="09-3"/>
      <sheetName val="10-3"/>
      <sheetName val="11-3"/>
      <sheetName val="12-3"/>
      <sheetName val="13-3"/>
      <sheetName val="14-3"/>
      <sheetName val="15-3"/>
      <sheetName val="16-3"/>
      <sheetName val="17-3"/>
      <sheetName val="18-3"/>
      <sheetName val="19-3"/>
      <sheetName val="20-3"/>
      <sheetName val="21-3"/>
      <sheetName val="22-3"/>
      <sheetName val="23-3"/>
      <sheetName val="24-3"/>
      <sheetName val="25-3"/>
      <sheetName val="26-3"/>
      <sheetName val="27-3"/>
      <sheetName val="28-3"/>
      <sheetName val="29-3"/>
      <sheetName val="30-3"/>
      <sheetName val="31-3"/>
      <sheetName val="CAN DOI CHITIET"/>
      <sheetName val="BANGSDDK"/>
      <sheetName val="Dinh nghia"/>
      <sheetName val="Dchinh_chinhthuc_"/>
      <sheetName val="CDPS"/>
      <sheetName val="Dulieu"/>
      <sheetName val="NuocGN"/>
      <sheetName val="NNgung"/>
      <sheetName val="Bia-thau"/>
      <sheetName val="WORKDATA"/>
      <sheetName val="_x005f_x005f_x005f_x0000__x005f_x005f_x005f_x0000__x005"/>
      <sheetName val="#REF!"/>
      <sheetName val="針車（6月）"/>
      <sheetName val="_x0000__x0000__x0000__x0000__x0"/>
      <sheetName val="_x005f_x0000__x005f_x0000__x005"/>
      <sheetName val="KKKKKKKK"/>
      <sheetName val="________"/>
      <sheetName val="Drop List"/>
      <sheetName val="CT35"/>
      <sheetName val="入力値一覧"/>
      <sheetName val="Dinh_muc_du_toan3"/>
      <sheetName val="RFI(eng)SW_(2)1"/>
      <sheetName val="RFI(eng)Lab_1"/>
      <sheetName val="RFI_-add1"/>
      <sheetName val="TSCD_DUNG_CHUNG_1"/>
      <sheetName val="TSCDTOAN_NHA_MAY1"/>
      <sheetName val="CPSXTOAN_BO_SP1"/>
      <sheetName val="PBCPCHUNG_CHO_CAC_DTUONG1"/>
      <sheetName val="Tong_hop1"/>
      <sheetName val="Cuoc_V_chuyen1"/>
      <sheetName val="Theo_doi_chung1"/>
      <sheetName val="Theo_doi_chung_(2)1"/>
      <sheetName val="CT_Thang_Mo1"/>
      <sheetName val="CT__PL1"/>
      <sheetName val="Thuc_thanh1"/>
      <sheetName val="TONG_HOP_1"/>
      <sheetName val="chi_tiet_TBA1"/>
      <sheetName val="KQKD02-2_(2)1"/>
      <sheetName val="KQKD-2_(2)1"/>
      <sheetName val="KQKD_thu20041"/>
      <sheetName val="Tong_hop_goi_thau1"/>
      <sheetName val="DG_1"/>
      <sheetName val="dongia_(2)1"/>
      <sheetName val="4-m_sheets1"/>
      <sheetName val="Creditor_Inquiry"/>
      <sheetName val="Don_gia"/>
      <sheetName val="assy1"/>
      <sheetName val="NEW003"/>
      <sheetName val="List"/>
      <sheetName val="ﾃﾞ-ﾀ"/>
      <sheetName val="OT"/>
      <sheetName val="CaiDat"/>
      <sheetName val="モデル賃金"/>
      <sheetName val="ポンプ作動耐久回数検討"/>
      <sheetName val="生B715適用検討一覧"/>
      <sheetName val="LEGEND"/>
      <sheetName val="Parem"/>
      <sheetName val="M+MC"/>
      <sheetName val="CH、IH、皮むき "/>
      <sheetName val="Blad1"/>
      <sheetName val="MTO REV.2(ARMOR)"/>
      <sheetName val="TSO_CHUNG"/>
      <sheetName val="Table Master"/>
      <sheetName val="Quantity"/>
      <sheetName val="Report"/>
      <sheetName val="DBASE"/>
      <sheetName val="thang"/>
      <sheetName val="Dinh_muc_du_toan4"/>
      <sheetName val="RFI(eng)SW_(2)2"/>
      <sheetName val="RFI(eng)Lab_2"/>
      <sheetName val="RFI_-add2"/>
      <sheetName val="TSCD_DUNG_CHUNG_2"/>
      <sheetName val="TSCDTOAN_NHA_MAY2"/>
      <sheetName val="CPSXTOAN_BO_SP2"/>
      <sheetName val="PBCPCHUNG_CHO_CAC_DTUONG2"/>
      <sheetName val="Tong_hop2"/>
      <sheetName val="Cuoc_V_chuyen2"/>
      <sheetName val="Theo_doi_chung2"/>
      <sheetName val="Theo_doi_chung_(2)2"/>
      <sheetName val="CT_Thang_Mo2"/>
      <sheetName val="CT__PL2"/>
      <sheetName val="Thuc_thanh2"/>
      <sheetName val="TONG_HOP_2"/>
      <sheetName val="chi_tiet_TBA2"/>
      <sheetName val="KQKD02-2_(2)2"/>
      <sheetName val="KQKD-2_(2)2"/>
      <sheetName val="KQKD_thu20042"/>
      <sheetName val="Tong_hop_goi_thau2"/>
      <sheetName val="DG_2"/>
      <sheetName val="dongia_(2)2"/>
      <sheetName val="4-m_sheets2"/>
      <sheetName val="Creditor_Inquiry1"/>
      <sheetName val="TH_DZ351"/>
      <sheetName val="Don_gia1"/>
      <sheetName val="MTO_REV_0"/>
      <sheetName val="TH_An_ca"/>
      <sheetName val="XN_SL_An_ca"/>
      <sheetName val="Dang_ky_an_ca"/>
      <sheetName val="Dang_ky_an_ca_T2"/>
      <sheetName val="Table_Master"/>
      <sheetName val="Dinh_muc_du_toan5"/>
      <sheetName val="RFI(eng)SW_(2)3"/>
      <sheetName val="RFI(eng)Lab_3"/>
      <sheetName val="RFI_-add3"/>
      <sheetName val="TSCD_DUNG_CHUNG_3"/>
      <sheetName val="TSCDTOAN_NHA_MAY3"/>
      <sheetName val="CPSXTOAN_BO_SP3"/>
      <sheetName val="PBCPCHUNG_CHO_CAC_DTUONG3"/>
      <sheetName val="Tong_hop3"/>
      <sheetName val="Cuoc_V_chuyen3"/>
      <sheetName val="Theo_doi_chung3"/>
      <sheetName val="Theo_doi_chung_(2)3"/>
      <sheetName val="CT_Thang_Mo3"/>
      <sheetName val="CT__PL3"/>
      <sheetName val="Thuc_thanh3"/>
      <sheetName val="TONG_HOP_3"/>
      <sheetName val="chi_tiet_TBA3"/>
      <sheetName val="KQKD02-2_(2)3"/>
      <sheetName val="KQKD-2_(2)3"/>
      <sheetName val="KQKD_thu20043"/>
      <sheetName val="Tong_hop_goi_thau3"/>
      <sheetName val="DG_3"/>
      <sheetName val="dongia_(2)3"/>
      <sheetName val="4-m_sheets3"/>
      <sheetName val="Creditor_Inquiry2"/>
      <sheetName val="TH_DZ352"/>
      <sheetName val="Don_gia2"/>
      <sheetName val="MTO_REV_01"/>
      <sheetName val="TH_An_ca1"/>
      <sheetName val="XN_SL_An_ca1"/>
      <sheetName val="Dang_ky_an_ca1"/>
      <sheetName val="Dang_ky_an_ca_T21"/>
      <sheetName val="TH_VL,_NC,_DDHT_Thanhphuoc1"/>
      <sheetName val="Table_Master1"/>
      <sheetName val="CBU"/>
      <sheetName val="Data-creditor"/>
      <sheetName val="13TH"/>
      <sheetName val="VP-MM"/>
      <sheetName val="VARIANCE ANALYSIS"/>
      <sheetName val="Gds&amp;Cus"/>
      <sheetName val="BKTH"/>
      <sheetName val="nhap_xuat_ton"/>
      <sheetName val="Dieuchinh"/>
      <sheetName val="CT00"/>
      <sheetName val="CT01"/>
      <sheetName val="변경집계표"/>
      <sheetName val="project management"/>
      <sheetName val="INPUT"/>
      <sheetName val="DUONG SUC 2003"/>
      <sheetName val="HUONG BHXH"/>
      <sheetName val="BETON"/>
      <sheetName val="dg tphcm"/>
      <sheetName val="cuoc13"/>
      <sheetName val="Cach tinh TG CL"/>
      <sheetName val="TG BC PA1"/>
      <sheetName val="HC+QL P2"/>
      <sheetName val="Day them gio"/>
      <sheetName val="Phu dao-Bd"/>
      <sheetName val="TH thua gio CL"/>
      <sheetName val="Thuc nhan thua gio CL"/>
      <sheetName val="Tru tiet Lao Dong"/>
      <sheetName val="Day Ban cong"/>
      <sheetName val="Tong hop BC"/>
      <sheetName val="Tong hop chung"/>
      <sheetName val="Phu dao-LThi"/>
      <sheetName val="Quan ly-PVu"/>
      <sheetName val="QLquy PD-LT "/>
      <sheetName val="Tong hop PD-LT"/>
      <sheetName val="Cuoc89"/>
      <sheetName val="MU"/>
      <sheetName val="takeoff2"/>
      <sheetName val="Gia tri vat tu"/>
      <sheetName val="Bang THKL THEP"/>
      <sheetName val="tang 1"/>
      <sheetName val="tang 2"/>
      <sheetName val="Tro giup"/>
      <sheetName val="tang 3"/>
      <sheetName val="tang 4"/>
      <sheetName val="Bia 1"/>
      <sheetName val="Bang tong hop"/>
      <sheetName val="Goi so 1"/>
      <sheetName val="He thong dien"/>
      <sheetName val="HT Cap thoat nuoc"/>
      <sheetName val="HT DHKK"/>
      <sheetName val="Cua"/>
      <sheetName val="Thang may"/>
      <sheetName val="Tang Ham"/>
      <sheetName val="Analisa"/>
      <sheetName val="MTP1"/>
      <sheetName val="PLoaiNS"/>
      <sheetName val="LuongNS"/>
      <sheetName val="BLuong"/>
      <sheetName val="TSCK"/>
      <sheetName val="Ky_thu_,_Ky_tho1"/>
      <sheetName val="ThCtiet_Hanh_Lang__KG,_KT,_KP1"/>
      <sheetName val="TH_Hanh_Lang__KG,_KT,_KP_1"/>
      <sheetName val="ThCtiet_lap_dung_cot_KG,KT,_KP1"/>
      <sheetName val="TH_Ky_Anh1"/>
      <sheetName val="Th_Ct_iet_KL,KH,KT,Kvan1"/>
      <sheetName val="_THop__KL,KH,KT,Kvan_1"/>
      <sheetName val="_THop__KL,KH,KT,Kvan__(2)1"/>
      <sheetName val="Lap_dung_cot,_san_bai1"/>
      <sheetName val="기둥"/>
      <sheetName val="저판(버림100)"/>
      <sheetName val="Nhan_cong"/>
      <sheetName val="Gia VLNCMTC"/>
      <sheetName val="BAG-2"/>
      <sheetName val="DTXL"/>
      <sheetName val="Le"/>
      <sheetName val="C1"/>
      <sheetName val="Sheet02"/>
      <sheetName val="mat"/>
      <sheetName val="PA_coso"/>
      <sheetName val="PA_von"/>
      <sheetName val="PA_nhucau"/>
      <sheetName val="PA_TH"/>
      <sheetName val="THDT"/>
      <sheetName val="XL35"/>
      <sheetName val="DZ-35"/>
      <sheetName val="TN_35"/>
      <sheetName val="CT-DZ"/>
      <sheetName val="TH_BA"/>
      <sheetName val="TBA"/>
      <sheetName val="TNT"/>
      <sheetName val="CT_TBA"/>
      <sheetName val="KB"/>
      <sheetName val="CT_BT"/>
      <sheetName val="BT"/>
      <sheetName val="CP_BT"/>
      <sheetName val="DB"/>
      <sheetName val="CN Khu"/>
      <sheetName val="Kinh nghiem"/>
      <sheetName val="Tai Chinh"/>
      <sheetName val="Lien danh"/>
      <sheetName val="Muc luc"/>
      <sheetName val="DKien"/>
      <sheetName val="HD dang tien hanh"/>
      <sheetName val="Doanh thu"/>
      <sheetName val="DG CAU"/>
      <sheetName val="EBITDA Bridge"/>
      <sheetName val="WC analytics (+data pages)"/>
      <sheetName val="thamchieu"/>
      <sheetName val="Six"/>
      <sheetName val="BC2"/>
      <sheetName val="BC1"/>
      <sheetName val="B1"/>
      <sheetName val="B2"/>
      <sheetName val="B3"/>
      <sheetName val="B4"/>
      <sheetName val="B5a (2)"/>
      <sheetName val="B5a"/>
      <sheetName val="B5b (2)"/>
      <sheetName val="B5b"/>
      <sheetName val="B8"/>
      <sheetName val="B9a"/>
      <sheetName val="B9c"/>
      <sheetName val="B10"/>
      <sheetName val="B11"/>
      <sheetName val="B12"/>
      <sheetName val="B13"/>
      <sheetName val="A1"/>
      <sheetName val="A2m"/>
      <sheetName val="A3"/>
      <sheetName val="A2"/>
      <sheetName val="A4m"/>
      <sheetName val="Giaodat"/>
      <sheetName val="BTG"/>
      <sheetName val="BTG (1)"/>
      <sheetName val="BA1"/>
      <sheetName val="BA3"/>
      <sheetName val="Dung"/>
      <sheetName val="BA3 (2)"/>
      <sheetName val="Resource"/>
      <sheetName val="CHIET TINH DZ 0,4 KV "/>
      <sheetName val="CHIET TINH DZ 35 KV"/>
      <sheetName val="CHIET TINH TBA "/>
      <sheetName val="CHIET TINH CCT "/>
      <sheetName val="11212"/>
      <sheetName val="tra_vat_lieu"/>
      <sheetName val="3. CNT"/>
      <sheetName val="KQPT"/>
      <sheetName val="PTDB"/>
      <sheetName val="PT T4.03"/>
      <sheetName val="Sheet17"/>
      <sheetName val="Sheet20"/>
      <sheetName val="Sheet21"/>
      <sheetName val="Sheet22"/>
      <sheetName val="Sheet23"/>
      <sheetName val="canh"/>
      <sheetName val="Bang Don gia II"/>
      <sheetName val="ptdg-duong"/>
      <sheetName val="unit price list(M)"/>
      <sheetName val="Dinh_muc_du_toan6"/>
      <sheetName val="Tong_hop_goi_thau4"/>
      <sheetName val="DG_4"/>
      <sheetName val="dongia_(2)4"/>
      <sheetName val="TSCD_DUNG_CHUNG_4"/>
      <sheetName val="TSCDTOAN_NHA_MAY4"/>
      <sheetName val="CPSXTOAN_BO_SP4"/>
      <sheetName val="PBCPCHUNG_CHO_CAC_DTUONG4"/>
      <sheetName val="Tong_hop4"/>
      <sheetName val="Cuoc_V_chuyen4"/>
      <sheetName val="RFI(eng)SW_(2)4"/>
      <sheetName val="RFI(eng)Lab_4"/>
      <sheetName val="RFI_-add4"/>
      <sheetName val="Theo_doi_chung4"/>
      <sheetName val="Theo_doi_chung_(2)4"/>
      <sheetName val="CT_Thang_Mo4"/>
      <sheetName val="CT__PL4"/>
      <sheetName val="Thuc_thanh4"/>
      <sheetName val="TONG_HOP_4"/>
      <sheetName val="chi_tiet_TBA4"/>
      <sheetName val="KQKD02-2_(2)4"/>
      <sheetName val="KQKD-2_(2)4"/>
      <sheetName val="KQKD_thu20044"/>
      <sheetName val="4-m_sheets4"/>
      <sheetName val="Creditor_Inquiry3"/>
      <sheetName val="TH_DZ353"/>
      <sheetName val="Don_gia3"/>
      <sheetName val="MTO_REV_02"/>
      <sheetName val="TH_An_ca2"/>
      <sheetName val="XN_SL_An_ca2"/>
      <sheetName val="Dang_ky_an_ca2"/>
      <sheetName val="Dang_ky_an_ca_T22"/>
      <sheetName val="TH_VL,_NC,_DDHT_Thanhphuoc2"/>
      <sheetName val="Khoi_luong"/>
      <sheetName val="10_1_201"/>
      <sheetName val="10_2_201"/>
      <sheetName val="11_7_301"/>
      <sheetName val="Nhan_cong_KS1"/>
      <sheetName val="01_2_201"/>
      <sheetName val="01_2_301"/>
      <sheetName val="08_6_001"/>
      <sheetName val="12_1_301"/>
      <sheetName val="12_1_701"/>
      <sheetName val="12_1_501"/>
      <sheetName val="17_1_301"/>
      <sheetName val="17_1_201"/>
      <sheetName val="07_3_101"/>
      <sheetName val="03_1_001"/>
      <sheetName val="09_3_001"/>
      <sheetName val="DO_AM_DT"/>
      <sheetName val="Phuong_an"/>
      <sheetName val="Phuong_an_NS"/>
      <sheetName val="Tong_hop_NS"/>
      <sheetName val="roto_truc"/>
      <sheetName val="Day_dt"/>
      <sheetName val="stato_tam_say"/>
      <sheetName val="Stato_ep"/>
      <sheetName val="Canh_gio"/>
      <sheetName val="Ss_Z-_GB"/>
      <sheetName val="T_T_CL_VC_DZ_22"/>
      <sheetName val="MAY_"/>
      <sheetName val="TG_SP"/>
      <sheetName val="TG_TG"/>
      <sheetName val="CC_AN_CA+XANG"/>
      <sheetName val="th_dt_dz&amp;tba_shoa"/>
      <sheetName val="U_P_Breakdown"/>
      <sheetName val="chitieth_chinh"/>
      <sheetName val="trinhEVN29_8"/>
      <sheetName val="hieuchinh30_11"/>
      <sheetName val="Short_Term_Incentives"/>
      <sheetName val="Company_Information"/>
      <sheetName val="Customer_name"/>
      <sheetName val="Company_Info"/>
      <sheetName val="CHITIET_VL-NC-TT_-1p"/>
      <sheetName val="MAIN_GATE_HOUSE"/>
      <sheetName val="General_Ledger"/>
      <sheetName val="Giaton_TP_(3)"/>
      <sheetName val="Gia_V1L"/>
      <sheetName val="Drop_List"/>
      <sheetName val="DGchitiet_"/>
      <sheetName val="dtct_cong"/>
      <sheetName val="Thang_2"/>
      <sheetName val="Tháng_3"/>
      <sheetName val="Tháng_4"/>
      <sheetName val="Tháng_5"/>
      <sheetName val="Tháng_6"/>
      <sheetName val="BC_6_nhanh"/>
      <sheetName val="uoc_2002"/>
      <sheetName val="thang_7"/>
      <sheetName val="thang_8"/>
      <sheetName val="thang_9"/>
      <sheetName val="Thang_10"/>
      <sheetName val="Thang_11"/>
      <sheetName val="T_pho"/>
      <sheetName val="P_Hoa"/>
      <sheetName val="T_An"/>
      <sheetName val="D_Hoa"/>
      <sheetName val="T_Hoa"/>
      <sheetName val="S_hoa"/>
      <sheetName val="S_Hinh"/>
      <sheetName val="D_Xuan"/>
      <sheetName val="S_Cau"/>
      <sheetName val="SL_dau_tien"/>
      <sheetName val="CH、IH、皮むき_"/>
      <sheetName val="DSKH_HN"/>
      <sheetName val="NKY_"/>
      <sheetName val="_HN_NHAP"/>
      <sheetName val="KHO_HN"/>
      <sheetName val="CNO_"/>
      <sheetName val="Chiet_tinh_dz35"/>
      <sheetName val="thuyet_minh"/>
      <sheetName val="gia_cong"/>
      <sheetName val="KHAI_BAO"/>
      <sheetName val="DU_TOAN"/>
      <sheetName val="BIA_QT"/>
      <sheetName val="KH_chung"/>
      <sheetName val="TONGKE3p_"/>
      <sheetName val="MTO_REV_2(ARMOR)"/>
      <sheetName val="Table_Master2"/>
      <sheetName val="Huongdan"/>
      <sheetName val="CPJ"/>
      <sheetName val="CRJ"/>
      <sheetName val="GJ"/>
      <sheetName val="PJ"/>
      <sheetName val="SJ"/>
      <sheetName val="Pier"/>
      <sheetName val="Base Budget"/>
      <sheetName val="BALANCE SHEET"/>
      <sheetName val="NKC"/>
      <sheetName val="NKQ"/>
      <sheetName val="NKB"/>
      <sheetName val="133"/>
      <sheetName val="3331"/>
      <sheetName val="152"/>
      <sheetName val="632"/>
      <sheetName val="421"/>
      <sheetName val="cd"/>
      <sheetName val="J2"/>
      <sheetName val="J1"/>
      <sheetName val="tuong"/>
      <sheetName val="_x0"/>
      <sheetName val="dg-VTu"/>
      <sheetName val="CHART"/>
      <sheetName val="AW"/>
      <sheetName val="CHITIET VL-NC-TT-3p"/>
      <sheetName val="CD CT"/>
      <sheetName val="truc tiep"/>
      <sheetName val="HanhChanh"/>
      <sheetName val="QA"/>
      <sheetName val="RD"/>
      <sheetName val="Bmi"/>
      <sheetName val="Coo"/>
      <sheetName val="Cra"/>
      <sheetName val="CungTieu"/>
      <sheetName val="Keo"/>
      <sheetName val="KHBH"/>
      <sheetName val="NhanSu"/>
      <sheetName val="Sna"/>
      <sheetName val="sheet 2"/>
      <sheetName val="Catalog d©y"/>
      <sheetName val="dmuc-CThoanthien"/>
      <sheetName val="dmuc-CTkhac"/>
      <sheetName val="dmuc-CKgo"/>
      <sheetName val="dmuc-CKthep"/>
      <sheetName val="dmuc-xayGACH"/>
      <sheetName val="CLN"/>
      <sheetName val="dmuc-daodapTC"/>
      <sheetName val="CTNC"/>
      <sheetName val="CTVL"/>
      <sheetName val="DGiaQD285"/>
      <sheetName val="VC-BD thu cong"/>
      <sheetName val="BAOGIATHANG"/>
      <sheetName val="DAODAT"/>
      <sheetName val="vanchuyen TC"/>
      <sheetName val="Giathanh1m3BT"/>
      <sheetName val="Tong hop 1,05"/>
      <sheetName val="ctiet"/>
      <sheetName val="Chsu"/>
      <sheetName val="Dgia vat tu"/>
      <sheetName val="Don gia_III"/>
      <sheetName val="CSDL"/>
      <sheetName val="DMTK"/>
      <sheetName val="DS_10"/>
      <sheetName val="Q1.10"/>
      <sheetName val="Q2.10"/>
      <sheetName val="Q3.10"/>
      <sheetName val="노무비"/>
      <sheetName val="OFFICE EQUIPMENT"/>
      <sheetName val="Tongke"/>
      <sheetName val="Define finishing"/>
      <sheetName val="Cp&gt;10-Ln&lt;10"/>
      <sheetName val="Ln&lt;20"/>
      <sheetName val="EIRR&gt;1&lt;1"/>
      <sheetName val="EIRR&gt; 2"/>
      <sheetName val="EIRR&lt;2"/>
      <sheetName val="Open"/>
      <sheetName val="Function"/>
      <sheetName val="Noisuy-LLL"/>
      <sheetName val="Index"/>
      <sheetName val="Navmac TB"/>
      <sheetName val="Sodu"/>
      <sheetName val="Data-year2001i"/>
      <sheetName val="Tien Thuong"/>
      <sheetName val="NC XL 6T cuoi 01 CTy"/>
      <sheetName val="Data -6T dau"/>
      <sheetName val="Cong 6T"/>
      <sheetName val="Income Statement1"/>
      <sheetName val="VAT duoc khau tru"/>
      <sheetName val="Sensitivity"/>
      <sheetName val="vt"/>
      <sheetName val="ma loi"/>
      <sheetName val="CHi Nhanh"/>
      <sheetName val="ma nv"/>
      <sheetName val="ma tinh trang"/>
      <sheetName val="nganh nghe"/>
      <sheetName val="DM CN"/>
      <sheetName val="DM NV"/>
      <sheetName val="PL06-Chi tiết mã hóa-bổ sung"/>
      <sheetName val="Danh muc hinh thuc kiem tra"/>
      <sheetName val="Tra_bang"/>
      <sheetName val="ctTBA"/>
      <sheetName val="General Data"/>
      <sheetName val="Main"/>
      <sheetName val="Print Format"/>
      <sheetName val="Ex_Rate"/>
      <sheetName val="Main Menu"/>
      <sheetName val="Results"/>
      <sheetName val="Detail - Sales"/>
      <sheetName val="Items &amp; Price"/>
      <sheetName val="BIDDING-SUM"/>
      <sheetName val="TDT"/>
      <sheetName val="THXL"/>
      <sheetName val="KSDH"/>
      <sheetName val="Q-Htran"/>
      <sheetName val="Q-Hha"/>
      <sheetName val="h,,~Hh"/>
      <sheetName val="Hbe"/>
      <sheetName val="XLAP"/>
      <sheetName val="PH 5"/>
      <sheetName val="Bill 7-Elec"/>
      <sheetName val="Assumptions"/>
      <sheetName val="125x125"/>
      <sheetName val="Comshare-AESO Mapping"/>
      <sheetName val="DF"/>
      <sheetName val="Sales Productivity_GT"/>
      <sheetName val="org"/>
      <sheetName val="Sales_Productivity_GT2"/>
      <sheetName val="Sales_Productivity_GT"/>
      <sheetName val="Sales_Productivity_GT1"/>
      <sheetName val="S.101 - Lease Commitment"/>
      <sheetName val="AI-Nhom 2"/>
      <sheetName val="AI- Nhom 3"/>
      <sheetName val="Gia ca may"/>
      <sheetName val="Gia VL"/>
      <sheetName val="THTD"/>
      <sheetName val="tt"/>
      <sheetName val="bankl"/>
      <sheetName val="bankl cau"/>
      <sheetName val="ctkl"/>
      <sheetName val="ptdg"/>
      <sheetName val="luong"/>
      <sheetName val="bb"/>
      <sheetName val="tkcc"/>
      <sheetName val="BDDT"/>
      <sheetName val="T1"/>
      <sheetName val="111"/>
      <sheetName val="112"/>
      <sheetName val="NK"/>
      <sheetName val="XK"/>
      <sheetName val="144"/>
      <sheetName val="CTG.SO"/>
      <sheetName val="331"/>
      <sheetName val="KHTSCD"/>
      <sheetName val="SP.Sinh"/>
      <sheetName val="VH C.Viet"/>
      <sheetName val="Xa thanh"/>
      <sheetName val="SanLuong"/>
      <sheetName val="CongSuat "/>
      <sheetName val="dk"/>
      <sheetName val="cr"/>
      <sheetName val="nh"/>
      <sheetName val="vn"/>
      <sheetName val="vh"/>
      <sheetName val="nt"/>
      <sheetName val="kv"/>
      <sheetName val="VHAT"/>
      <sheetName val="NSCL"/>
      <sheetName val="TTG"/>
      <sheetName val="Diesel"/>
      <sheetName val="SC Nguon"/>
      <sheetName val="TaiNan"/>
      <sheetName val="moiNT"/>
      <sheetName val="quatai"/>
      <sheetName val="kiennghi"/>
      <sheetName val="BVTC"/>
      <sheetName val="Package1"/>
      <sheetName val="May"/>
      <sheetName val="lt-tl"/>
      <sheetName val="px3-tl"/>
      <sheetName val="px1-tl"/>
      <sheetName val="vp-tl"/>
      <sheetName val="px2,tb-tl"/>
      <sheetName val="th-qt"/>
      <sheetName val="bqt"/>
      <sheetName val="tl-khovt"/>
      <sheetName val="dtkhovt"/>
      <sheetName val="thoatnuoc"/>
      <sheetName val="Can doi "/>
      <sheetName val="_x0000__x0000__x005"/>
      <sheetName val="VN-SCH03"/>
      <sheetName val="NEW-PANEL"/>
      <sheetName val="PL Input"/>
      <sheetName val="GVL-NC-M"/>
      <sheetName val="02. KQHDKD"/>
      <sheetName val="Dept code"/>
      <sheetName val="docket"/>
      <sheetName val="Line code"/>
      <sheetName val="Income Statement"/>
      <sheetName val="Shareholders' Equity"/>
      <sheetName val="nhap so lieu"/>
      <sheetName val="in"/>
      <sheetName val="Mua sach"/>
      <sheetName val="TIEN DIEN"/>
      <sheetName val="Bao hiem"/>
      <sheetName val="VPP"/>
      <sheetName val="Muc - thanh quang"/>
      <sheetName val="Quang cao"/>
      <sheetName val="D thoai"/>
      <sheetName val="Dat com"/>
      <sheetName val="May photo"/>
      <sheetName val="chiettinh"/>
      <sheetName val="BANG_T_KE"/>
      <sheetName val="dm_nc_dz"/>
      <sheetName val="dm_56"/>
      <sheetName val="DM_MTC"/>
      <sheetName val="VLGOC"/>
      <sheetName val="VL_M"/>
      <sheetName val="Comparison"/>
      <sheetName val="TOSHIBA-Structure"/>
      <sheetName val="SITE-E"/>
      <sheetName val="TH vat tu"/>
      <sheetName val="TH kinh phi"/>
      <sheetName val="VO"/>
      <sheetName val="DLDTLN"/>
      <sheetName val="UP"/>
      <sheetName val="Don gia vung III"/>
      <sheetName val="1,2"/>
      <sheetName val="600_x0010_0000"/>
      <sheetName val="大日程計算"/>
      <sheetName val="計算6"/>
      <sheetName val="COMM VAN SR"/>
      <sheetName val="SYA SR"/>
      <sheetName val="Vat lieu"/>
      <sheetName val="CA Comp"/>
      <sheetName val="Customize Your Loan Manager"/>
      <sheetName val="Loan Amortization Table"/>
      <sheetName val="G-35-3"/>
      <sheetName val="Off. Equipm.-Nov"/>
      <sheetName val="Renovation-Nov"/>
      <sheetName val="Computer-Nov"/>
      <sheetName val="F&amp;F-Nov"/>
      <sheetName val="K10"/>
      <sheetName val="Lists"/>
      <sheetName val="List_Name"/>
      <sheetName val="Validation Lists"/>
      <sheetName val="Channel Classifications"/>
      <sheetName val="Type of Sites"/>
      <sheetName val="目次"/>
      <sheetName val="DesignP"/>
      <sheetName val="OPERATING HEAD"/>
      <sheetName val="#REF"/>
      <sheetName val="AH10"/>
      <sheetName val="原材料-A车间"/>
      <sheetName val="其他应付款明细"/>
      <sheetName val="银存-农行-美元&lt;结算&gt;"/>
      <sheetName val="Quy 1-2006"/>
      <sheetName val="Cau Thep"/>
      <sheetName val="dataINVO"/>
      <sheetName val="PRICE &amp; HD"/>
      <sheetName val="BR"/>
      <sheetName val="取引先"/>
      <sheetName val="3.Pad&amp;Shoe"/>
      <sheetName val="PC NO. 08"/>
      <sheetName val="計算結果"/>
      <sheetName val="q¿_x0006__x0019_"/>
      <sheetName val="TTDN"/>
      <sheetName val="ctinh"/>
      <sheetName val="Out Flow"/>
      <sheetName val="CSA-Rate Build Up"/>
      <sheetName val="DU TOAN DIEN"/>
      <sheetName val="XayDung"/>
      <sheetName val="sgprop"/>
      <sheetName val="Giai_trinh"/>
      <sheetName val="Gia_vua"/>
      <sheetName val="Gia_Vat_lieu"/>
      <sheetName val="311(1)"/>
      <sheetName val="511"/>
      <sheetName val="336,334"/>
      <sheetName val="Nợ111"/>
      <sheetName val="531"/>
      <sheetName val="BK thu-chi"/>
      <sheetName val="SổTSCĐ"/>
      <sheetName val="tamungKB"/>
      <sheetName val="khoanchiHC"/>
      <sheetName val="TGNH"/>
      <sheetName val="Sổ chi hoạt động"/>
      <sheetName val=" 111"/>
      <sheetName val="BKCO111"/>
      <sheetName val="BKCO112"/>
      <sheetName val="BKCO3331"/>
      <sheetName val="BKCO511"/>
      <sheetName val="CO531"/>
      <sheetName val="BKNỢ 111"/>
      <sheetName val="SL"/>
      <sheetName val="33"/>
      <sheetName val="ButtoanDCha"/>
      <sheetName val="Dieu chinh 2001"/>
      <sheetName val="CT99"/>
      <sheetName val="dnc4"/>
      <sheetName val="gia vt,nc,may"/>
      <sheetName val="PA2"/>
      <sheetName val="PA3"/>
      <sheetName val="KLHT"/>
      <sheetName val="Gia vat tu"/>
      <sheetName val="QMCT"/>
      <sheetName val="Reference Data"/>
      <sheetName val="dghn"/>
      <sheetName val="Chiet_tinh"/>
      <sheetName val="Section"/>
      <sheetName val="JANTB"/>
      <sheetName val="TN"/>
      <sheetName val="Chiet tinh 0,4KV"/>
      <sheetName val="797T輸入部品リスト"/>
      <sheetName val="Ky_thu_,_Ky_tho2"/>
      <sheetName val="ThCtiet_Hanh_Lang__KG,_KT,_KP2"/>
      <sheetName val="TH_Hanh_Lang__KG,_KT,_KP_2"/>
      <sheetName val="ThCtiet_lap_dung_cot_KG,KT,_KP2"/>
      <sheetName val="TH_Ky_Anh2"/>
      <sheetName val="Th_Ct_iet_KL,KH,KT,Kvan2"/>
      <sheetName val="_THop__KL,KH,KT,Kvan_2"/>
      <sheetName val="_THop__KL,KH,KT,Kvan__(2)2"/>
      <sheetName val="Lap_dung_cot,_san_bai2"/>
      <sheetName val="phan_tich_DG"/>
      <sheetName val="gia_xe_may"/>
      <sheetName val="gia_nhan_cong"/>
      <sheetName val="TONG_HOP_VL-NC_TT"/>
      <sheetName val="thkl_(2)"/>
      <sheetName val="He_so"/>
      <sheetName val="PL_Vua"/>
      <sheetName val="Bang_KL_ket_cau"/>
      <sheetName val="Lç_khoan_LK1"/>
      <sheetName val="Tinh_Qmax_(Xoko)"/>
      <sheetName val="Hinh_thai"/>
      <sheetName val="Khau_do_Kasin"/>
      <sheetName val="Khau_do_cau_nho"/>
      <sheetName val="Tinh_Qmax"/>
      <sheetName val="Tra_K"/>
      <sheetName val="b__tra"/>
      <sheetName val="䂀"/>
      <sheetName val="KHNLIEÄU_0906"/>
      <sheetName val="BANG_GIA_GO_MUØA0607"/>
      <sheetName val="Cach_tinh_TG_CL"/>
      <sheetName val="TG_BC_PA1"/>
      <sheetName val="HC+QL_P2"/>
      <sheetName val="Day_them_gio"/>
      <sheetName val="Phu_dao-Bd"/>
      <sheetName val="TH_thua_gio_CL"/>
      <sheetName val="Thuc_nhan_thua_gio_CL"/>
      <sheetName val="Tru_tiet_Lao_Dong"/>
      <sheetName val="Day_Ban_cong"/>
      <sheetName val="Tong_hop_BC"/>
      <sheetName val="Tong_hop_chung"/>
      <sheetName val="Phu_dao-LThi"/>
      <sheetName val="Quan_ly-PVu"/>
      <sheetName val="QLquy_PD-LT_"/>
      <sheetName val="Tong_hop_PD-LT"/>
      <sheetName val="B3_Electrial "/>
      <sheetName val="ctiet-KVThanhTri-YUR"/>
      <sheetName val="3.GVT-KC"/>
      <sheetName val="Load1"/>
      <sheetName val="CPDDII"/>
      <sheetName val="_x005f_x0001__x005f_x0008_䂀_x005f_x0004_"/>
      <sheetName val="12KV"/>
      <sheetName val="NKC6"/>
      <sheetName val="Don gia XD"/>
      <sheetName val="Ts (2)"/>
      <sheetName val="NhanCong"/>
      <sheetName val="LC"/>
      <sheetName val="C.noTX01"/>
      <sheetName val="T.HopCNo"/>
      <sheetName val="THCNoATrung"/>
      <sheetName val="BaocaoC.No2"/>
      <sheetName val="BaocaoC.noHopC.ty"/>
      <sheetName val="THAtraQuy"/>
      <sheetName val="No Ca.N"/>
      <sheetName val="C.tiêt C.ty"/>
      <sheetName val="CN.TCT03"/>
      <sheetName val="CN kho đoi"/>
      <sheetName val="T.Hop CN"/>
      <sheetName val="CTHTchưa TTnộibộ"/>
      <sheetName val="CN2004 Nộp TCT"/>
      <sheetName val="CN TCT04"/>
      <sheetName val="Shedt11"/>
      <sheetName val="TN NEW"/>
      <sheetName val="285"/>
      <sheetName val="phangoithau"/>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TH CTO"/>
      <sheetName val="VL-NC CTo"/>
      <sheetName val="CT cong to"/>
      <sheetName val="KL CONG TO"/>
      <sheetName val="VL DAU THAU"/>
      <sheetName val="TH DZ0,4"/>
      <sheetName val="VCDD"/>
      <sheetName val="VL-NC DZ0,4"/>
      <sheetName val="TH THAO DO"/>
      <sheetName val="VL-NC-MTC thao do"/>
      <sheetName val="CT THAO DO"/>
      <sheetName val="KL Thao Do"/>
      <sheetName val="UNIT"/>
      <sheetName val="Piers of Main Flyover (1)"/>
      <sheetName val="Cot Tru1"/>
      <sheetName val="P3-TanAn-Factored"/>
      <sheetName val="P4-TanAn-Factored"/>
      <sheetName val="COC KHOAN M1"/>
      <sheetName val="COC KHOAN M2"/>
      <sheetName val="COC KHOAN T1"/>
      <sheetName val="COC KHOAN T5"/>
      <sheetName val="COC KHOAN T4"/>
      <sheetName val="COC DONG"/>
      <sheetName val="BANG"/>
      <sheetName val="Dulieu2"/>
      <sheetName val="Conghop"/>
      <sheetName val="Set"/>
      <sheetName val="Cat"/>
      <sheetName val="Tai trong"/>
      <sheetName val="Tinh toan noi luc"/>
      <sheetName val="To hop NL"/>
      <sheetName val="Be coc va tuong mo"/>
      <sheetName val="Bang tra"/>
      <sheetName val="DSCBCNV thep (15-4-03)"/>
      <sheetName val="Gian tiep"/>
      <sheetName val="Phuc vu"/>
      <sheetName val="solieu"/>
      <sheetName val="PLV"/>
      <sheetName val="DTCTtaluy"/>
      <sheetName val="KLDGTT&lt;120%"/>
      <sheetName val="PL2"/>
      <sheetName val="DTnen"/>
      <sheetName val="PL"/>
      <sheetName val="THKL nghiemthu"/>
      <sheetName val="DTCTtaluy (2)"/>
      <sheetName val="KLDGTT&lt;120% (2)"/>
      <sheetName val="TH (2)"/>
      <sheetName val="XXXXXXX0"/>
      <sheetName val="XXXXXXX1"/>
      <sheetName val="TH chung"/>
      <sheetName val="3.1.1"/>
      <sheetName val="3.1.4"/>
      <sheetName val="2.5.1"/>
      <sheetName val="4.1.1"/>
      <sheetName val="4.3.2"/>
      <sheetName val="2.3.3"/>
      <sheetName val="5.3.1"/>
      <sheetName val="2.4.3"/>
      <sheetName val="DT chi tiet"/>
      <sheetName val="VCVl"/>
      <sheetName val="Cước VC  "/>
      <sheetName val="nen duong"/>
      <sheetName val="cai khe"/>
      <sheetName val="ep_x0000_ꊘǍ_x0000__x0004__x0000__x0000__x0000__x0000__x0000__x0000_㇜Ǎ_x0000__x0000__x0000__x0000__x0000__x0000__x0000__x0000_鐄Ǎ_x0000__x0000__x0010__x0000__x0000__x0000_"/>
      <sheetName val="Bearing Capacity"/>
      <sheetName val="DON GIA TRAM (3)"/>
      <sheetName val="III2"/>
      <sheetName val="KL TRU"/>
      <sheetName val="Nhan cong XD"/>
      <sheetName val="TH vat tu XD"/>
      <sheetName val="MO"/>
      <sheetName val="gtrinh"/>
      <sheetName val="date01"/>
      <sheetName val="date30"/>
      <sheetName val="date31"/>
      <sheetName val="DK-KH"/>
      <sheetName val="Dgoi Topack"/>
      <sheetName val="PP(PCS)USE"/>
      <sheetName val="Pile"/>
      <sheetName val="Bang ke"/>
      <sheetName val="U110"/>
      <sheetName val="BOQ"/>
      <sheetName val="MAIN CULVERT"/>
      <sheetName val="P&amp;L2011"/>
      <sheetName val="TSNO-DC"/>
      <sheetName val="P&amp;L-HMSG"/>
      <sheetName val="Analysis"/>
      <sheetName val="Deposit (2) may"/>
      <sheetName val="Summary A.R"/>
      <sheetName val="A.R-Report"/>
      <sheetName val="draff"/>
      <sheetName val="Receiving-debit"/>
      <sheetName val="Contract (2)"/>
      <sheetName val="Contract"/>
      <sheetName val="Price"/>
      <sheetName val="HĐ HUY"/>
      <sheetName val="Sales (by model)"/>
      <sheetName val="SCT (by model)"/>
      <sheetName val="SCT Declaration"/>
      <sheetName val="List(VN)"/>
      <sheetName val="SDO"/>
      <sheetName val="Info"/>
      <sheetName val="T.KE CP1"/>
      <sheetName val="Gia thanh chuoi su"/>
      <sheetName val="Tiep dia"/>
      <sheetName val="Don gia vung III-Can Tho"/>
      <sheetName val="dmVUA"/>
      <sheetName val="CEV3x10+6 (2)"/>
      <sheetName val="Sheåt16"/>
      <sheetName val="CT -THVLNC"/>
      <sheetName val="Cac Thong So "/>
      <sheetName val="control"/>
      <sheetName val="MTP"/>
      <sheetName val="อาคาร"/>
      <sheetName val="เครื่องตกแต่ง"/>
      <sheetName val="เครื่องมือ"/>
      <sheetName val="EXPENSES"/>
      <sheetName val="Newspaper"/>
      <sheetName val="F_OH"/>
      <sheetName val="Ben BS"/>
      <sheetName val="Feb07"/>
      <sheetName val="CONGNO"/>
      <sheetName val="DEP12"/>
      <sheetName val="大卸仕入"/>
      <sheetName val="TH-XLap"/>
      <sheetName val="PHU LUC2"/>
      <sheetName val="Cto"/>
      <sheetName val="DG  286"/>
      <sheetName val="THVATTU"/>
      <sheetName val="_x0000__x0000__x0000__x0000__x0000__x0000__x0000__x0000_"/>
      <sheetName val="????????"/>
      <sheetName val="dropdown list"/>
      <sheetName val="Detail07"/>
      <sheetName val="Truot_nen"/>
      <sheetName val="Store"/>
      <sheetName val="Drop down"/>
      <sheetName val="_x005f_x005f_x005f_x005f_x005f_x005f_x005f_x0000__x005f"/>
      <sheetName val="PAGE1"/>
      <sheetName val="CFA Sumary"/>
      <sheetName val="A6"/>
      <sheetName val="Cutting Dies "/>
      <sheetName val="Cutting_Dies_"/>
      <sheetName val="Sum"/>
      <sheetName val="Data Validation &amp; Assumptions"/>
      <sheetName val="坏帐准备"/>
      <sheetName val="银行存款"/>
      <sheetName val="hm1"/>
      <sheetName val="hm2"/>
      <sheetName val="ND"/>
      <sheetName val="固定资产折旧 TSCDok-12"/>
      <sheetName val="dxnsjtempsheet"/>
      <sheetName val="K1"/>
      <sheetName val="Creditors C0000~CZZZZ"/>
      <sheetName val="RATE"/>
      <sheetName val="CurAug"/>
      <sheetName val="GRN"/>
      <sheetName val="興泰"/>
      <sheetName val="Country Code"/>
      <sheetName val="colour"/>
      <sheetName val="Out"/>
      <sheetName val="2421"/>
      <sheetName val="Fixed Assets "/>
      <sheetName val="Vat tu"/>
      <sheetName val="Canon_K"/>
      <sheetName val="bc_ton"/>
      <sheetName val="KHSX_-_DP"/>
      <sheetName val="Chi_tiet"/>
      <sheetName val="Sheet1_(2)"/>
      <sheetName val="Xuat_giay_"/>
      <sheetName val="Canon_K1"/>
      <sheetName val="bc_ton1"/>
      <sheetName val="KHSX_-_DP1"/>
      <sheetName val="Chi_tiet1"/>
      <sheetName val="Sheet1_(2)1"/>
      <sheetName val="Xuat_giay_1"/>
      <sheetName val="CHK"/>
      <sheetName val="Title"/>
      <sheetName val="客戶清單customer list"/>
      <sheetName val="149-2"/>
      <sheetName val="Home"/>
      <sheetName val="Nangsuatchuan"/>
      <sheetName val="vs LY Const"/>
      <sheetName val="Cover Estimator"/>
      <sheetName val="2.1 受電設備棟"/>
      <sheetName val="2.2 受・防火水槽"/>
      <sheetName val="2.3 排水処理設備棟"/>
      <sheetName val="2.4 倉庫棟"/>
      <sheetName val="2.5 守衛棟"/>
      <sheetName val="날개벽수량표"/>
      <sheetName val="기안"/>
      <sheetName val="입찰안"/>
      <sheetName val="조명시설"/>
      <sheetName val="预算"/>
      <sheetName val="실행철강하도"/>
      <sheetName val="설계내역서"/>
      <sheetName val="현장별"/>
      <sheetName val="通貨テーブル"/>
      <sheetName val="5.算出シート"/>
      <sheetName val="lam-moi"/>
      <sheetName val="du lieu du toan"/>
      <sheetName val="A224. Notes"/>
      <sheetName val="Sheet12 (2)"/>
      <sheetName val="日常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sheetData sheetId="56" refreshError="1"/>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sheetData sheetId="81"/>
      <sheetData sheetId="82"/>
      <sheetData sheetId="83"/>
      <sheetData sheetId="84"/>
      <sheetData sheetId="85"/>
      <sheetData sheetId="86"/>
      <sheetData sheetId="87"/>
      <sheetData sheetId="88"/>
      <sheetData sheetId="89" refreshError="1"/>
      <sheetData sheetId="90" refreshError="1"/>
      <sheetData sheetId="91" refreshError="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refreshError="1"/>
      <sheetData sheetId="105" refreshError="1"/>
      <sheetData sheetId="106" refreshError="1"/>
      <sheetData sheetId="107" refreshError="1"/>
      <sheetData sheetId="108"/>
      <sheetData sheetId="109"/>
      <sheetData sheetId="110"/>
      <sheetData sheetId="111"/>
      <sheetData sheetId="112"/>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refreshError="1"/>
      <sheetData sheetId="128" refreshError="1"/>
      <sheetData sheetId="129" refreshError="1"/>
      <sheetData sheetId="130" refreshError="1"/>
      <sheetData sheetId="131" refreshError="1"/>
      <sheetData sheetId="132"/>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refreshError="1"/>
      <sheetData sheetId="164"/>
      <sheetData sheetId="165" refreshError="1"/>
      <sheetData sheetId="166"/>
      <sheetData sheetId="167"/>
      <sheetData sheetId="168"/>
      <sheetData sheetId="169"/>
      <sheetData sheetId="170"/>
      <sheetData sheetId="171"/>
      <sheetData sheetId="172" refreshError="1"/>
      <sheetData sheetId="173"/>
      <sheetData sheetId="174"/>
      <sheetData sheetId="175"/>
      <sheetData sheetId="176" refreshError="1"/>
      <sheetData sheetId="177" refreshError="1"/>
      <sheetData sheetId="178" refreshError="1"/>
      <sheetData sheetId="179" refreshError="1"/>
      <sheetData sheetId="180" refreshError="1"/>
      <sheetData sheetId="181" refreshError="1"/>
      <sheetData sheetId="182"/>
      <sheetData sheetId="183"/>
      <sheetData sheetId="184"/>
      <sheetData sheetId="185"/>
      <sheetData sheetId="186"/>
      <sheetData sheetId="187"/>
      <sheetData sheetId="188"/>
      <sheetData sheetId="189"/>
      <sheetData sheetId="190"/>
      <sheetData sheetId="191" refreshError="1"/>
      <sheetData sheetId="192" refreshError="1"/>
      <sheetData sheetId="193" refreshError="1"/>
      <sheetData sheetId="194" refreshError="1"/>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refreshError="1"/>
      <sheetData sheetId="226" refreshError="1"/>
      <sheetData sheetId="227"/>
      <sheetData sheetId="228"/>
      <sheetData sheetId="229"/>
      <sheetData sheetId="230"/>
      <sheetData sheetId="231"/>
      <sheetData sheetId="232"/>
      <sheetData sheetId="233"/>
      <sheetData sheetId="234"/>
      <sheetData sheetId="235"/>
      <sheetData sheetId="236"/>
      <sheetData sheetId="237"/>
      <sheetData sheetId="238"/>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sheetData sheetId="286" refreshError="1"/>
      <sheetData sheetId="287" refreshError="1"/>
      <sheetData sheetId="288" refreshError="1"/>
      <sheetData sheetId="289" refreshError="1"/>
      <sheetData sheetId="290"/>
      <sheetData sheetId="291"/>
      <sheetData sheetId="292" refreshError="1"/>
      <sheetData sheetId="293"/>
      <sheetData sheetId="294" refreshError="1"/>
      <sheetData sheetId="295" refreshError="1"/>
      <sheetData sheetId="296" refreshError="1"/>
      <sheetData sheetId="297" refreshError="1"/>
      <sheetData sheetId="298" refreshError="1"/>
      <sheetData sheetId="299"/>
      <sheetData sheetId="300" refreshError="1"/>
      <sheetData sheetId="301" refreshError="1"/>
      <sheetData sheetId="302" refreshError="1"/>
      <sheetData sheetId="303" refreshError="1"/>
      <sheetData sheetId="304" refreshError="1"/>
      <sheetData sheetId="305" refreshError="1"/>
      <sheetData sheetId="306"/>
      <sheetData sheetId="307" refreshError="1"/>
      <sheetData sheetId="308" refreshError="1"/>
      <sheetData sheetId="309"/>
      <sheetData sheetId="310" refreshError="1"/>
      <sheetData sheetId="311" refreshError="1"/>
      <sheetData sheetId="312" refreshError="1"/>
      <sheetData sheetId="313"/>
      <sheetData sheetId="314"/>
      <sheetData sheetId="315"/>
      <sheetData sheetId="316"/>
      <sheetData sheetId="317"/>
      <sheetData sheetId="318"/>
      <sheetData sheetId="319"/>
      <sheetData sheetId="320" refreshError="1"/>
      <sheetData sheetId="321" refreshError="1"/>
      <sheetData sheetId="322" refreshError="1"/>
      <sheetData sheetId="323"/>
      <sheetData sheetId="324"/>
      <sheetData sheetId="325"/>
      <sheetData sheetId="326"/>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sheetData sheetId="351"/>
      <sheetData sheetId="352" refreshError="1"/>
      <sheetData sheetId="353" refreshError="1"/>
      <sheetData sheetId="354"/>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sheetData sheetId="364"/>
      <sheetData sheetId="365"/>
      <sheetData sheetId="366" refreshError="1"/>
      <sheetData sheetId="367"/>
      <sheetData sheetId="368"/>
      <sheetData sheetId="369"/>
      <sheetData sheetId="370"/>
      <sheetData sheetId="371"/>
      <sheetData sheetId="372"/>
      <sheetData sheetId="373"/>
      <sheetData sheetId="374" refreshError="1"/>
      <sheetData sheetId="375"/>
      <sheetData sheetId="376" refreshError="1"/>
      <sheetData sheetId="377"/>
      <sheetData sheetId="378"/>
      <sheetData sheetId="379"/>
      <sheetData sheetId="380"/>
      <sheetData sheetId="381"/>
      <sheetData sheetId="382"/>
      <sheetData sheetId="383"/>
      <sheetData sheetId="384"/>
      <sheetData sheetId="385"/>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sheetData sheetId="401" refreshError="1"/>
      <sheetData sheetId="402"/>
      <sheetData sheetId="403"/>
      <sheetData sheetId="404" refreshError="1"/>
      <sheetData sheetId="405"/>
      <sheetData sheetId="406" refreshError="1"/>
      <sheetData sheetId="407" refreshError="1"/>
      <sheetData sheetId="408"/>
      <sheetData sheetId="409"/>
      <sheetData sheetId="410" refreshError="1"/>
      <sheetData sheetId="411" refreshError="1"/>
      <sheetData sheetId="412" refreshError="1"/>
      <sheetData sheetId="413" refreshError="1"/>
      <sheetData sheetId="414" refreshError="1"/>
      <sheetData sheetId="415" refreshError="1"/>
      <sheetData sheetId="416" refreshError="1"/>
      <sheetData sheetId="417"/>
      <sheetData sheetId="418" refreshError="1"/>
      <sheetData sheetId="419" refreshError="1"/>
      <sheetData sheetId="420"/>
      <sheetData sheetId="421"/>
      <sheetData sheetId="422"/>
      <sheetData sheetId="423"/>
      <sheetData sheetId="424"/>
      <sheetData sheetId="425" refreshError="1"/>
      <sheetData sheetId="426" refreshError="1"/>
      <sheetData sheetId="427"/>
      <sheetData sheetId="428"/>
      <sheetData sheetId="429"/>
      <sheetData sheetId="430"/>
      <sheetData sheetId="431"/>
      <sheetData sheetId="432"/>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sheetData sheetId="445"/>
      <sheetData sheetId="446"/>
      <sheetData sheetId="447" refreshError="1"/>
      <sheetData sheetId="448"/>
      <sheetData sheetId="449" refreshError="1"/>
      <sheetData sheetId="450"/>
      <sheetData sheetId="451"/>
      <sheetData sheetId="452"/>
      <sheetData sheetId="453"/>
      <sheetData sheetId="454"/>
      <sheetData sheetId="455"/>
      <sheetData sheetId="456"/>
      <sheetData sheetId="457"/>
      <sheetData sheetId="458"/>
      <sheetData sheetId="459" refreshError="1"/>
      <sheetData sheetId="460" refreshError="1"/>
      <sheetData sheetId="461" refreshError="1"/>
      <sheetData sheetId="462"/>
      <sheetData sheetId="463"/>
      <sheetData sheetId="464"/>
      <sheetData sheetId="465"/>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sheetData sheetId="494" refreshError="1"/>
      <sheetData sheetId="495" refreshError="1"/>
      <sheetData sheetId="496"/>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sheetData sheetId="514"/>
      <sheetData sheetId="515"/>
      <sheetData sheetId="516"/>
      <sheetData sheetId="517"/>
      <sheetData sheetId="518"/>
      <sheetData sheetId="519"/>
      <sheetData sheetId="520" refreshError="1"/>
      <sheetData sheetId="521"/>
      <sheetData sheetId="522"/>
      <sheetData sheetId="523"/>
      <sheetData sheetId="524"/>
      <sheetData sheetId="525"/>
      <sheetData sheetId="526" refreshError="1"/>
      <sheetData sheetId="527" refreshError="1"/>
      <sheetData sheetId="528" refreshError="1"/>
      <sheetData sheetId="529"/>
      <sheetData sheetId="530"/>
      <sheetData sheetId="531"/>
      <sheetData sheetId="532"/>
      <sheetData sheetId="533"/>
      <sheetData sheetId="534"/>
      <sheetData sheetId="535"/>
      <sheetData sheetId="536"/>
      <sheetData sheetId="537"/>
      <sheetData sheetId="538"/>
      <sheetData sheetId="539"/>
      <sheetData sheetId="540"/>
      <sheetData sheetId="541" refreshError="1"/>
      <sheetData sheetId="542"/>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sheetData sheetId="561"/>
      <sheetData sheetId="562"/>
      <sheetData sheetId="563"/>
      <sheetData sheetId="564" refreshError="1"/>
      <sheetData sheetId="565" refreshError="1"/>
      <sheetData sheetId="566"/>
      <sheetData sheetId="567"/>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sheetData sheetId="604" refreshError="1"/>
      <sheetData sheetId="605" refreshError="1"/>
      <sheetData sheetId="606" refreshError="1"/>
      <sheetData sheetId="607" refreshError="1"/>
      <sheetData sheetId="608" refreshError="1"/>
      <sheetData sheetId="609" refreshError="1"/>
      <sheetData sheetId="610"/>
      <sheetData sheetId="611"/>
      <sheetData sheetId="612"/>
      <sheetData sheetId="613"/>
      <sheetData sheetId="614" refreshError="1"/>
      <sheetData sheetId="615" refreshError="1"/>
      <sheetData sheetId="616" refreshError="1"/>
      <sheetData sheetId="617" refreshError="1"/>
      <sheetData sheetId="618" refreshError="1"/>
      <sheetData sheetId="619" refreshError="1"/>
      <sheetData sheetId="620" refreshError="1"/>
      <sheetData sheetId="621"/>
      <sheetData sheetId="622"/>
      <sheetData sheetId="623" refreshError="1"/>
      <sheetData sheetId="624" refreshError="1"/>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refreshError="1"/>
      <sheetData sheetId="646" refreshError="1"/>
      <sheetData sheetId="647" refreshError="1"/>
      <sheetData sheetId="648" refreshError="1"/>
      <sheetData sheetId="649" refreshError="1"/>
      <sheetData sheetId="650" refreshError="1"/>
      <sheetData sheetId="651" refreshError="1"/>
      <sheetData sheetId="652"/>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refreshError="1"/>
      <sheetData sheetId="693" refreshError="1"/>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refreshError="1"/>
      <sheetData sheetId="716" refreshError="1"/>
      <sheetData sheetId="717" refreshError="1"/>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refreshError="1"/>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sheetData sheetId="895"/>
      <sheetData sheetId="896"/>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sheetData sheetId="949" refreshError="1"/>
      <sheetData sheetId="950" refreshError="1"/>
      <sheetData sheetId="951" refreshError="1"/>
      <sheetData sheetId="952" refreshError="1"/>
      <sheetData sheetId="953" refreshError="1"/>
      <sheetData sheetId="954" refreshError="1"/>
      <sheetData sheetId="955" refreshError="1"/>
      <sheetData sheetId="956"/>
      <sheetData sheetId="957" refreshError="1"/>
      <sheetData sheetId="958" refreshError="1"/>
      <sheetData sheetId="959" refreshError="1"/>
      <sheetData sheetId="960"/>
      <sheetData sheetId="961" refreshError="1"/>
      <sheetData sheetId="962" refreshError="1"/>
      <sheetData sheetId="963" refreshError="1"/>
      <sheetData sheetId="964" refreshError="1"/>
      <sheetData sheetId="965" refreshError="1"/>
      <sheetData sheetId="966" refreshError="1"/>
      <sheetData sheetId="967"/>
      <sheetData sheetId="968"/>
      <sheetData sheetId="969"/>
      <sheetData sheetId="970"/>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sheetData sheetId="1002"/>
      <sheetData sheetId="1003"/>
      <sheetData sheetId="1004"/>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sheetData sheetId="1025"/>
      <sheetData sheetId="1026"/>
      <sheetData sheetId="1027"/>
      <sheetData sheetId="1028"/>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sheetData sheetId="1340"/>
      <sheetData sheetId="1341"/>
      <sheetData sheetId="1342"/>
      <sheetData sheetId="1343"/>
      <sheetData sheetId="1344"/>
      <sheetData sheetId="1345"/>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sheetData sheetId="1356"/>
      <sheetData sheetId="1357"/>
      <sheetData sheetId="1358" refreshError="1"/>
      <sheetData sheetId="1359" refreshError="1"/>
      <sheetData sheetId="1360" refreshError="1"/>
      <sheetData sheetId="1361" refreshError="1"/>
      <sheetData sheetId="1362" refreshError="1"/>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sheetData sheetId="1502"/>
      <sheetData sheetId="1503"/>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sheetData sheetId="1537" refreshError="1"/>
      <sheetData sheetId="1538" refreshError="1"/>
      <sheetData sheetId="1539" refreshError="1"/>
      <sheetData sheetId="1540" refreshError="1"/>
      <sheetData sheetId="1541" refreshError="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sheetData sheetId="1598"/>
      <sheetData sheetId="1599"/>
      <sheetData sheetId="1600" refreshError="1"/>
      <sheetData sheetId="1601"/>
      <sheetData sheetId="1602"/>
      <sheetData sheetId="1603"/>
      <sheetData sheetId="1604" refreshError="1"/>
      <sheetData sheetId="1605" refreshError="1"/>
      <sheetData sheetId="1606" refreshError="1"/>
      <sheetData sheetId="1607"/>
      <sheetData sheetId="1608"/>
      <sheetData sheetId="1609"/>
      <sheetData sheetId="1610"/>
      <sheetData sheetId="1611"/>
      <sheetData sheetId="1612" refreshError="1"/>
      <sheetData sheetId="1613" refreshError="1"/>
      <sheetData sheetId="1614" refreshError="1"/>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sheetData sheetId="1662"/>
      <sheetData sheetId="1663"/>
      <sheetData sheetId="1664"/>
      <sheetData sheetId="1665" refreshError="1"/>
      <sheetData sheetId="1666" refreshError="1"/>
      <sheetData sheetId="1667" refreshError="1"/>
      <sheetData sheetId="1668" refreshError="1"/>
      <sheetData sheetId="1669" refreshError="1"/>
      <sheetData sheetId="1670"/>
      <sheetData sheetId="1671"/>
      <sheetData sheetId="1672"/>
      <sheetData sheetId="1673"/>
      <sheetData sheetId="1674"/>
      <sheetData sheetId="1675"/>
      <sheetData sheetId="1676"/>
      <sheetData sheetId="1677"/>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sheetData sheetId="1687" refreshError="1"/>
      <sheetData sheetId="1688" refreshError="1"/>
      <sheetData sheetId="1689" refreshError="1"/>
      <sheetData sheetId="1690" refreshError="1"/>
      <sheetData sheetId="1691" refreshError="1"/>
      <sheetData sheetId="1692"/>
      <sheetData sheetId="1693"/>
      <sheetData sheetId="1694"/>
      <sheetData sheetId="1695"/>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refreshError="1"/>
      <sheetData sheetId="1731" refreshError="1"/>
      <sheetData sheetId="1732" refreshError="1"/>
      <sheetData sheetId="1733" refreshError="1"/>
      <sheetData sheetId="1734" refreshError="1"/>
      <sheetData sheetId="1735" refreshError="1"/>
      <sheetData sheetId="1736"/>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sheetData sheetId="1759"/>
      <sheetData sheetId="1760"/>
      <sheetData sheetId="1761"/>
      <sheetData sheetId="1762" refreshError="1"/>
      <sheetData sheetId="1763"/>
      <sheetData sheetId="1764"/>
      <sheetData sheetId="1765" refreshError="1"/>
      <sheetData sheetId="1766" refreshError="1"/>
      <sheetData sheetId="1767" refreshError="1"/>
      <sheetData sheetId="1768"/>
      <sheetData sheetId="1769"/>
      <sheetData sheetId="1770" refreshError="1"/>
      <sheetData sheetId="1771"/>
      <sheetData sheetId="1772"/>
      <sheetData sheetId="1773"/>
      <sheetData sheetId="1774" refreshError="1"/>
      <sheetData sheetId="1775" refreshError="1"/>
      <sheetData sheetId="1776"/>
      <sheetData sheetId="1777"/>
      <sheetData sheetId="1778"/>
      <sheetData sheetId="1779"/>
      <sheetData sheetId="1780"/>
      <sheetData sheetId="178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A"/>
      <sheetName val="BIA TRONG"/>
      <sheetName val="T_MINH"/>
      <sheetName val="TONG HOP"/>
      <sheetName val="KPDT"/>
      <sheetName val="THONG SO"/>
      <sheetName val="DGCT"/>
      <sheetName val="PTDG"/>
      <sheetName val="TRIET TINH"/>
      <sheetName val="DEN BU"/>
      <sheetName val="TMKS"/>
      <sheetName val="chi tiet"/>
      <sheetName val="KL"/>
      <sheetName val="CHU Y"/>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
      <sheetName val="gtr"/>
      <sheetName val="dam16"/>
      <sheetName val="mcau"/>
      <sheetName val="dgptren"/>
      <sheetName val="dgpduoi"/>
      <sheetName val="M1,10"/>
      <sheetName val="M1,10 (2)"/>
      <sheetName val="T4"/>
      <sheetName val="T4 (2)"/>
      <sheetName val="T2,3"/>
      <sheetName val="T2,3 (2)"/>
      <sheetName val="VUA"/>
      <sheetName val="dg"/>
      <sheetName val="vc"/>
      <sheetName val="Sheet10"/>
      <sheetName val="Sheet11"/>
      <sheetName val="Sheet12"/>
      <sheetName val="Sheet13"/>
      <sheetName val="Sheet14"/>
      <sheetName val="Sheet15"/>
      <sheetName val="Sheet16"/>
      <sheetName val="00000000"/>
      <sheetName val="Sheet1"/>
      <sheetName val="Sheet2"/>
      <sheetName val="Sheet3"/>
      <sheetName val="Luong T2-06"/>
      <sheetName val="Thang3-06"/>
      <sheetName val="luong T1-06"/>
      <sheetName val="mau (2)"/>
      <sheetName val="T4-06"/>
      <sheetName val="T6-06"/>
      <sheetName val="T5-06"/>
      <sheetName val="Luong T hop T2+T1-2006"/>
      <sheetName val="luong T12"/>
      <sheetName val="XXXXXXXX"/>
      <sheetName val="giao thau"/>
      <sheetName val="KL GT"/>
      <sheetName val="XL4Test5"/>
      <sheetName val="Cac Thong So "/>
      <sheetName val="NHAP"/>
      <sheetName val="XUAT"/>
      <sheetName val="nhan cong"/>
      <sheetName val="CTbe tong"/>
      <sheetName val="CTDZ 0.4+ct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sheetData sheetId="27"/>
      <sheetData sheetId="28"/>
      <sheetData sheetId="29"/>
      <sheetData sheetId="30"/>
      <sheetData sheetId="31"/>
      <sheetData sheetId="32" refreshError="1"/>
      <sheetData sheetId="33" refreshError="1"/>
      <sheetData sheetId="34" refreshError="1"/>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han cong"/>
      <sheetName val="phu cap"/>
      <sheetName val="vlminh hoa"/>
      <sheetName val="DG "/>
      <sheetName val="NLV"/>
      <sheetName val="Ncong nhan"/>
      <sheetName val="Ha tang"/>
      <sheetName val="Bangthkp"/>
      <sheetName val="THKP"/>
      <sheetName val="general"/>
      <sheetName val="Main Road"/>
      <sheetName val="Congty"/>
      <sheetName val="VPPN"/>
      <sheetName val="XN74"/>
      <sheetName val="XN54"/>
      <sheetName val="XN33"/>
      <sheetName val="NK96"/>
      <sheetName val="XL4Test5"/>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XL4Poppy"/>
      <sheetName val="DTDD"/>
      <sheetName val="DTCD"/>
      <sheetName val="DTDD2003"/>
      <sheetName val="Vayvon"/>
      <sheetName val="Tdien"/>
      <sheetName val="DTSON ADB3-N2"/>
      <sheetName val="BangketienvayNHS"/>
      <sheetName val="XXXXXXXX"/>
      <sheetName val="tong hop"/>
      <sheetName val="phan tich DG"/>
      <sheetName val="gia vat lieu"/>
      <sheetName val="gia xe may"/>
      <sheetName val="gia nhan cong"/>
      <sheetName val="BOQ-1"/>
      <sheetName val="khluong"/>
      <sheetName val="Tan an(8)"/>
      <sheetName val="QK(DP1) (7)"/>
      <sheetName val="cat®o luong(DP1) (6)"/>
      <sheetName val="cat tam quang(DP1) (5)"/>
      <sheetName val="cat Na dan(DP1) (4)"/>
      <sheetName val="cat Na dan(DP1) (2)"/>
      <sheetName val="catdo luong(496)"/>
      <sheetName val="catNam Dan (DELTA) (3)"/>
      <sheetName val="cat hoa binh (DP2) (2)"/>
      <sheetName val="cat hoa binh (DP1)"/>
      <sheetName val="cat song dinh (4)"/>
      <sheetName val="C47-456"/>
      <sheetName val="C46"/>
      <sheetName val="C47-PII"/>
      <sheetName val="tuong"/>
      <sheetName val="Lop 6 lan 1"/>
      <sheetName val="lop1 lan2"/>
      <sheetName val="lop2 lan2 "/>
      <sheetName val="lop3 lan2 "/>
      <sheetName val="lop4 lan2 "/>
      <sheetName val="lop5 lan2 "/>
      <sheetName val="lop6 lan2 "/>
      <sheetName val="lop7 lan2 "/>
      <sheetName val="lop8 lan2 "/>
      <sheetName val="lop9 lan2"/>
      <sheetName val="lop10 lan2 "/>
      <sheetName val="Nconõþnhan"/>
      <sheetName val="B-n (2)"/>
      <sheetName val="B-n"/>
      <sheetName val="B-ky2"/>
      <sheetName val="TH-t toan"/>
      <sheetName val="T-toan"/>
      <sheetName val="TH"/>
      <sheetName val="B-ky"/>
      <sheetName val="bia"/>
      <sheetName val="th-dn"/>
      <sheetName val="XD"/>
      <sheetName val="dien"/>
      <sheetName val="nuoc"/>
      <sheetName val="Tbi"/>
      <sheetName val="Ctiet-XD"/>
      <sheetName val="Ctiet-dien"/>
      <sheetName val="Ctiet-nuoc"/>
      <sheetName val="Vtu-XD"/>
      <sheetName val="Vtu-dien"/>
      <sheetName val="Vtu-nuoc"/>
      <sheetName val="Tro giup"/>
      <sheetName val="00000000"/>
      <sheetName val="2J.01"/>
      <sheetName val="2J.02"/>
      <sheetName val="2J.03"/>
      <sheetName val="2J.04"/>
      <sheetName val="2J.05"/>
      <sheetName val="2J.06"/>
      <sheetName val="2J.07"/>
      <sheetName val="2J.10"/>
      <sheetName val="2J.11"/>
      <sheetName val="2J.12"/>
      <sheetName val="2J.13"/>
      <sheetName val="muc.luc"/>
      <sheetName val="123"/>
      <sheetName val="KL_Dat-Da"/>
      <sheetName val="N1"/>
      <sheetName val="Km0_Km8"/>
      <sheetName val="Km27_Km40+390"/>
      <sheetName val="Km8_Km17"/>
      <sheetName val="Tackcoat"/>
      <sheetName val="Primecoat"/>
      <sheetName val="Km17_Km27"/>
      <sheetName val="TH1"/>
      <sheetName val="TH2"/>
      <sheetName val="TH3"/>
      <sheetName val="TH4"/>
      <sheetName val="TH5"/>
      <sheetName val="TH6"/>
      <sheetName val="TH7"/>
      <sheetName val="TH8"/>
      <sheetName val="TH9"/>
      <sheetName val="TH10"/>
      <sheetName val="TH11"/>
      <sheetName val="TH12"/>
      <sheetName val="1"/>
      <sheetName val="2"/>
      <sheetName val="1-11"/>
      <sheetName val="2-11"/>
      <sheetName val="1-12"/>
      <sheetName val="1-1"/>
      <sheetName val="2-12"/>
      <sheetName val="2-1"/>
      <sheetName val="1-2"/>
      <sheetName val="2-2"/>
      <sheetName val="1-3"/>
      <sheetName val="8thangdaunam"/>
      <sheetName val="KDT6"/>
      <sheetName val="KDT7"/>
      <sheetName val="KDT8"/>
      <sheetName val="KDT9"/>
      <sheetName val="KDT10"/>
      <sheetName val="XLT7"/>
      <sheetName val="XL8"/>
      <sheetName val="XLT9"/>
      <sheetName val="XLT6"/>
      <sheetName val="chi tieu HV"/>
      <sheetName val="sx-tt-tk"/>
      <sheetName val="tsach &amp; thu hoi"/>
      <sheetName val="KK than ton   (2)"/>
      <sheetName val="KK than ton   (3)"/>
      <sheetName val="TT cac ho"/>
      <sheetName val="TT trong nganh"/>
      <sheetName val="chi tiet KHM"/>
      <sheetName val="Pham cap"/>
      <sheetName val="DT than"/>
      <sheetName val="Doanh thu"/>
      <sheetName val="gia tri SX"/>
      <sheetName val="Maumoi"/>
      <sheetName val="So Cong nghiep"/>
      <sheetName val="Bia BC"/>
      <sheetName val="TH thanton"/>
      <sheetName val="Dat da thai"/>
      <sheetName val="XNGB-BMD2004"/>
      <sheetName val="GTSX (TT)"/>
      <sheetName val="XNGBQI"/>
      <sheetName val="XNGBQI (2)"/>
      <sheetName val="XNGBQI-04 (2)"/>
      <sheetName val="XNGBQII-04 (2)"/>
      <sheetName val="XNGBQII-04 (3)"/>
      <sheetName val="XNGBQIII-04 (2)"/>
      <sheetName val="XNGBQIII-04 (3)"/>
      <sheetName val="XNGBQIV-04 (2)"/>
      <sheetName val="XNGBQIV-04 (3)"/>
      <sheetName val="XNGBQI-05 (2)"/>
      <sheetName val="XNGBQI-05 (3)"/>
      <sheetName val="XNGBQII-05 (2)"/>
      <sheetName val="XNGBQII-05 (3)"/>
      <sheetName val="XNGBQIII-05"/>
      <sheetName val="XNGBQIII-05 (02)"/>
      <sheetName val="Gia ban NK bq"/>
      <sheetName val="Sheet19"/>
      <sheetName val="Sheet20"/>
      <sheetName val="Sheet21"/>
      <sheetName val="Sheet22"/>
      <sheetName val="Sheet23"/>
      <sheetName val="Sheet24"/>
      <sheetName val="Sheet25"/>
      <sheetName val="Sheet26"/>
      <sheetName val="Sheet27"/>
      <sheetName val="Sheet28"/>
      <sheetName val="Sheet29"/>
      <sheetName val="Sheet30"/>
      <sheetName val="000000000000"/>
      <sheetName val="100000000000"/>
      <sheetName val="200000000000"/>
      <sheetName val="00000001"/>
      <sheetName val="XNGBQII-05"/>
      <sheetName val="XNGBQII-05 (02)"/>
      <sheetName val="Shdet3"/>
      <sheetName val="g)a vat lieu"/>
      <sheetName val="gia nhan cmng"/>
      <sheetName val="!-3"/>
      <sheetName val="T2"/>
      <sheetName val="T3"/>
      <sheetName val="T4"/>
      <sheetName val="T5"/>
      <sheetName val="THop"/>
      <sheetName val="THKD"/>
      <sheetName val="10000000"/>
      <sheetName val="20000000"/>
      <sheetName val="30000000"/>
      <sheetName val="40000000"/>
      <sheetName val="TT 9T - 2003"/>
      <sheetName val="TT QIII-2003"/>
      <sheetName val="TT QII-2003"/>
      <sheetName val="TT QI-2003"/>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tonghop"/>
      <sheetName val="Sheet18"/>
      <sheetName val="t.so"/>
      <sheetName val="BangketienvcyNHS"/>
      <sheetName val="khi tiet KHM"/>
      <sheetName val="DP than"/>
      <sheetName val="Maueoi"/>
      <sheetName val="TH thantkn"/>
      <sheetName val="XNE@QII-05 (3)"/>
      <sheetName val="Det1-3"/>
      <sheetName val="T-H"/>
      <sheetName val="Com29-04Gh"/>
      <sheetName val="Com27-04NThu"/>
      <sheetName val="TH8-5"/>
      <sheetName val="KL Nthu ngay 8-5"/>
      <sheetName val="Com21-04"/>
      <sheetName val="115BC03"/>
      <sheetName val="112BC02"/>
      <sheetName val="114BC02"/>
      <sheetName val="113BC03"/>
      <sheetName val="113BC02"/>
      <sheetName val="116BC02"/>
      <sheetName val="116BC04"/>
      <sheetName val="114BC04"/>
      <sheetName val="112BC04"/>
      <sheetName val="111AC01"/>
      <sheetName val="111-BC02"/>
      <sheetName val="115BC02"/>
      <sheetName val="116BC01"/>
      <sheetName val="GH116BC04(13-4)"/>
      <sheetName val="GH113BC03(13-4)"/>
      <sheetName val="GH112BC02(13-4)"/>
      <sheetName val="Com1-3"/>
      <sheetName val="Com26-3"/>
      <sheetName val="Det26-3"/>
      <sheetName val="Com1-4"/>
      <sheetName val="Det1-4"/>
      <sheetName val="50000000"/>
      <sheetName val="[PHUTRO500.xlsѝGia ban NK bq"/>
      <sheetName val="BANGTRA"/>
      <sheetName val="QK(@P1) (7)"/>
      <sheetName val="dtxl"/>
      <sheetName val="sx-tt)tk"/>
      <sheetName val="LLV"/>
      <sheetName val="Chart1"/>
      <sheetName val="gvl"/>
      <sheetName val="BiaNgoai"/>
      <sheetName val="BiaTrong"/>
      <sheetName val="PTVT"/>
      <sheetName val="THVT"/>
      <sheetName val="CVC"/>
      <sheetName val="CVCM"/>
      <sheetName val="BG"/>
      <sheetName val="DToan"/>
      <sheetName val="DTCT"/>
      <sheetName val="T _1_"/>
      <sheetName val="T _2_Tam ung"/>
      <sheetName val="T _2_"/>
      <sheetName val="T _3_"/>
      <sheetName val="T _4_"/>
      <sheetName val="T _5_"/>
      <sheetName val="T _6_"/>
      <sheetName val="T _7_"/>
      <sheetName val="T _8_"/>
      <sheetName val="vlmifh hoa"/>
      <sheetName val="catNam Daf (DELTA) (3)"/>
      <sheetName val="Sheet0"/>
      <sheetName val="KJ 2002"/>
      <sheetName val="DS-Thuong 6T dau"/>
      <sheetName val="Cheet14"/>
      <sheetName val="F1"/>
      <sheetName val="PHUTRO500"/>
      <sheetName val="CD2000"/>
      <sheetName val="MTO REV.2(ARMOR)"/>
      <sheetName val="canh"/>
      <sheetName val="000000_x0010_0"/>
      <sheetName val="KLHT"/>
      <sheetName val="_PHUTRO500.xlsѝGia ban NK bq"/>
      <sheetName val="THKL"/>
      <sheetName val="CLVL"/>
      <sheetName val="CLVT Mong"/>
      <sheetName val="PTVT Mong"/>
      <sheetName val="DG Mong"/>
      <sheetName val="CLVT Than"/>
      <sheetName val="PTVT Than"/>
      <sheetName val="DG Than"/>
      <sheetName val="XJ54"/>
      <sheetName val="thdt"/>
      <sheetName val="ptvl0-1"/>
      <sheetName val="0-1"/>
      <sheetName val="ptvl4-5"/>
      <sheetName val="4-5"/>
      <sheetName val="ptvl3-4"/>
      <sheetName val="3-4"/>
      <sheetName val="ptvl2-3"/>
      <sheetName val="2-3"/>
      <sheetName val="vlcong"/>
      <sheetName val="ptvl1-2"/>
      <sheetName val="Cofgty"/>
      <sheetName val="Sheut26"/>
      <sheetName val="CCDUCU"/>
      <sheetName val="TONGHOP KH"/>
      <sheetName val="PBOKHAUHAO"/>
      <sheetName val="Breakdown bill"/>
      <sheetName val="Breakdown 2"/>
      <sheetName val="nhan_cong"/>
      <sheetName val="phu_cap"/>
      <sheetName val="vlminh_hoa"/>
      <sheetName val="DG_"/>
      <sheetName val="Ncong_nhan"/>
      <sheetName val="Ha_tang"/>
      <sheetName val="Main_Road"/>
      <sheetName val="chi_tieu_HV"/>
      <sheetName val="tsach_&amp;_thu_hoi"/>
      <sheetName val="KK_than_ton___(2)"/>
      <sheetName val="KK_than_ton___(3)"/>
      <sheetName val="TT_cac_ho"/>
      <sheetName val="TT_trong_nganh"/>
      <sheetName val="chi_tiet_KHM"/>
      <sheetName val="Pham_cap"/>
      <sheetName val="DT_than"/>
      <sheetName val="Doanh_thu"/>
      <sheetName val="gia_tri_SX"/>
      <sheetName val="So_Cong_nghiep"/>
      <sheetName val="Bia_BC"/>
      <sheetName val="TH_thanton"/>
      <sheetName val="Dat_da_thai"/>
      <sheetName val="GTSX_(TT)"/>
      <sheetName val="XNGBQI_(2)"/>
      <sheetName val="XNGBQI-04_(2)"/>
      <sheetName val="XNGBQII-04_(2)"/>
      <sheetName val="XNGBQII-04_(3)"/>
      <sheetName val="XNGBQIII-04_(2)"/>
      <sheetName val="XNGBQIII-04_(3)"/>
      <sheetName val="XNGBQIV-04_(2)"/>
      <sheetName val="XNGBQIV-04_(3)"/>
      <sheetName val="XNGBQI-05_(2)"/>
      <sheetName val="XNGBQI-05_(3)"/>
      <sheetName val="XNGBQII-05_(2)"/>
      <sheetName val="XNGBQII-05_(3)"/>
      <sheetName val="XNGBQIII-05_(02)"/>
      <sheetName val="Gia_ban_NK_bq"/>
      <sheetName val="XNGBQII-05_(02)"/>
      <sheetName val="DTSON_ADB3-N2"/>
      <sheetName val="tong_hop"/>
      <sheetName val="phan_tich_DG"/>
      <sheetName val="gia_vat_lieu"/>
      <sheetName val="gia_xe_may"/>
      <sheetName val="gia_nhan_cong"/>
      <sheetName val="g)a_vat_lieu"/>
      <sheetName val="gia_nhan_cmng"/>
      <sheetName val="TT_9T_-_2003"/>
      <sheetName val="TT_QIII-2003"/>
      <sheetName val="TT_QII-2003"/>
      <sheetName val="TT_QI-2003"/>
      <sheetName val="roto_truc"/>
      <sheetName val="Day_dt"/>
      <sheetName val="stato_tam_say"/>
      <sheetName val="Stato_ep"/>
      <sheetName val="Canh_gio"/>
      <sheetName val="Ss_Z-_GB"/>
      <sheetName val="Lop_6_lan_1"/>
      <sheetName val="lop1_lan2"/>
      <sheetName val="lop2_lan2_"/>
      <sheetName val="lop3_lan2_"/>
      <sheetName val="lop4_lan2_"/>
      <sheetName val="lop5_lan2_"/>
      <sheetName val="lop6_lan2_"/>
      <sheetName val="lop7_lan2_"/>
      <sheetName val="lop8_lan2_"/>
      <sheetName val="lop9_lan2"/>
      <sheetName val="lop10_lan2_"/>
      <sheetName val="Tan_an(8)"/>
      <sheetName val="QK(DP1)_(7)"/>
      <sheetName val="cat®o_luong(DP1)_(6)"/>
      <sheetName val="cat_tam_quang(DP1)_(5)"/>
      <sheetName val="cat_Na_dan(DP1)_(4)"/>
      <sheetName val="cat_Na_dan(DP1)_(2)"/>
      <sheetName val="catdo_luong(496)"/>
      <sheetName val="catNam_Dan_(DELTA)_(3)"/>
      <sheetName val="cat_hoa_binh_(DP2)_(2)"/>
      <sheetName val="cat_hoa_binh_(DP1)"/>
      <sheetName val="cat_song_dinh_(4)"/>
      <sheetName val="2J_01"/>
      <sheetName val="2J_02"/>
      <sheetName val="2J_03"/>
      <sheetName val="2J_04"/>
      <sheetName val="2J_05"/>
      <sheetName val="2J_06"/>
      <sheetName val="2J_07"/>
      <sheetName val="2J_10"/>
      <sheetName val="2J_11"/>
      <sheetName val="2J_12"/>
      <sheetName val="2J_13"/>
      <sheetName val="muc_luc"/>
      <sheetName val="MTO_REV_2(ARMOR)"/>
      <sheetName val="khi_tiet_KHM"/>
      <sheetName val="DP_than"/>
      <sheetName val="TH_thantkn"/>
      <sheetName val="XNE@QII-05_(3)"/>
      <sheetName val="t_so"/>
      <sheetName val="B-n_(2)"/>
      <sheetName val="TH-t_toan"/>
      <sheetName val="Tro_giup"/>
      <sheetName val="KL_Nthu_ngay_8-5"/>
      <sheetName val="[PHUTRO500_xlsѝGia_ban_NK_bq"/>
      <sheetName val="QK(@P1)_(7)"/>
      <sheetName val="_PHUTRO500_xlsѝGia_ban_NK_bq"/>
      <sheetName val="vlmifh_hoa"/>
      <sheetName val="catNam_Daf_(DELTA)_(3)"/>
      <sheetName val="KJ_2002"/>
      <sheetName val="DS-Thuong_6T_dau"/>
      <sheetName val="0000000"/>
      <sheetName val="CLVT_Mong"/>
      <sheetName val="PTVT_Mong"/>
      <sheetName val="DG_Mong"/>
      <sheetName val="CLVT_Than"/>
      <sheetName val="PTVT_Than"/>
      <sheetName val="DG_Than"/>
      <sheetName val="TONGHOP_KH"/>
      <sheetName val="Breakdown_bill"/>
      <sheetName val="Breakdown_2"/>
      <sheetName val="lt-tl"/>
      <sheetName val="px3-tl"/>
      <sheetName val="px1-tl"/>
      <sheetName val="vp-tl"/>
      <sheetName val="px2,tb-tl"/>
      <sheetName val="th-qt"/>
      <sheetName val="bqt"/>
      <sheetName val="tl-khovt"/>
      <sheetName val="dtkhovt"/>
      <sheetName val="Sheet17"/>
      <sheetName val="Wall"/>
      <sheetName val="Dieuchinh"/>
      <sheetName val="DU_LIEU"/>
      <sheetName val="MTL(AG)"/>
      <sheetName val="KT(E-E)"/>
      <sheetName val="GIAVLIEU"/>
      <sheetName val="_x0000__x0000__x0000__x0000__x0000__x0000__x0000__x0000_"/>
      <sheetName val="control"/>
      <sheetName val="nc"/>
      <sheetName val="vlieu"/>
      <sheetName val="pian tich DG"/>
      <sheetName val="bluong"/>
      <sheetName val="dg"/>
      <sheetName val="banggia1"/>
      <sheetName val="cat Na dan(DP1)²_x0000__x0000_"/>
      <sheetName val="Chi tiet"/>
      <sheetName val="CBKC-110"/>
      <sheetName val=""/>
      <sheetName val="cat Na dan(DP1)²"/>
      <sheetName val="lop_x0012_ lan2 "/>
      <sheetName val="Girder"/>
      <sheetName val="Tab_Enter_FSA_Data"/>
      <sheetName val="Details(VN)"/>
      <sheetName val="CANDOI"/>
      <sheetName val="MATK"/>
      <sheetName val="NHATKY"/>
      <sheetName val="financeSchemes"/>
      <sheetName val="salePmtSched"/>
      <sheetName val="salePhasing"/>
      <sheetName val="CAPEX01- to be closed"/>
      <sheetName val="Sales"/>
      <sheetName val="QMCT"/>
      <sheetName val="Settings"/>
      <sheetName val="COAT&amp;WRAP-QIOT-#3"/>
      <sheetName val="Income Statement1"/>
      <sheetName val="ctdg"/>
      <sheetName val="provisions"/>
      <sheetName val="financial statements"/>
      <sheetName val="INFO"/>
      <sheetName val="U1.6"/>
      <sheetName val="U1.2"/>
      <sheetName val="U1.5"/>
      <sheetName val="U1.1"/>
      <sheetName val="U1.3"/>
      <sheetName val="Form16"/>
      <sheetName val="C101"/>
      <sheetName val="Carrier Master"/>
      <sheetName val="PhongBan"/>
      <sheetName val="BANG TONG HOP (2)"/>
      <sheetName val="Tổng kê"/>
      <sheetName val="XXPXXXXX"/>
      <sheetName val="갑지"/>
      <sheetName val="토공"/>
      <sheetName val="경비2내역"/>
      <sheetName val="Div26 - Elect"/>
      <sheetName val="Ca may"/>
      <sheetName val="Btra"/>
      <sheetName val="Gia"/>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sheetData sheetId="23"/>
      <sheetData sheetId="24"/>
      <sheetData sheetId="25"/>
      <sheetData sheetId="26"/>
      <sheetData sheetId="27" refreshError="1"/>
      <sheetData sheetId="28" refreshError="1"/>
      <sheetData sheetId="29" refreshError="1"/>
      <sheetData sheetId="30" refreshError="1"/>
      <sheetData sheetId="3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sheetData sheetId="66"/>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refreshError="1"/>
      <sheetData sheetId="204" refreshError="1"/>
      <sheetData sheetId="205" refreshError="1"/>
      <sheetData sheetId="206"/>
      <sheetData sheetId="207"/>
      <sheetData sheetId="208"/>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sheetData sheetId="265"/>
      <sheetData sheetId="266" refreshError="1"/>
      <sheetData sheetId="267" refreshError="1"/>
      <sheetData sheetId="268" refreshError="1"/>
      <sheetData sheetId="269" refreshError="1"/>
      <sheetData sheetId="270" refreshError="1"/>
      <sheetData sheetId="271"/>
      <sheetData sheetId="272" refreshError="1"/>
      <sheetData sheetId="273" refreshError="1"/>
      <sheetData sheetId="274" refreshError="1"/>
      <sheetData sheetId="275" refreshError="1"/>
      <sheetData sheetId="276"/>
      <sheetData sheetId="277" refreshError="1"/>
      <sheetData sheetId="278" refreshError="1"/>
      <sheetData sheetId="279" refreshError="1"/>
      <sheetData sheetId="280"/>
      <sheetData sheetId="281" refreshError="1"/>
      <sheetData sheetId="282" refreshError="1"/>
      <sheetData sheetId="283" refreshError="1"/>
      <sheetData sheetId="284"/>
      <sheetData sheetId="285"/>
      <sheetData sheetId="286"/>
      <sheetData sheetId="287"/>
      <sheetData sheetId="288"/>
      <sheetData sheetId="289"/>
      <sheetData sheetId="290"/>
      <sheetData sheetId="29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sheetData sheetId="314" refreshError="1"/>
      <sheetData sheetId="315" refreshError="1"/>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sheetData sheetId="332"/>
      <sheetData sheetId="333"/>
      <sheetData sheetId="334" refreshError="1"/>
      <sheetData sheetId="335"/>
      <sheetData sheetId="336"/>
      <sheetData sheetId="337"/>
      <sheetData sheetId="338"/>
      <sheetData sheetId="339"/>
      <sheetData sheetId="340"/>
      <sheetData sheetId="341" refreshError="1"/>
      <sheetData sheetId="342" refreshError="1"/>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sheetData sheetId="476"/>
      <sheetData sheetId="477"/>
      <sheetData sheetId="478" refreshError="1"/>
      <sheetData sheetId="479" refreshError="1"/>
      <sheetData sheetId="480" refreshError="1"/>
      <sheetData sheetId="481" refreshError="1"/>
      <sheetData sheetId="482" refreshError="1"/>
      <sheetData sheetId="483" refreshError="1"/>
      <sheetData sheetId="484"/>
      <sheetData sheetId="485" refreshError="1"/>
      <sheetData sheetId="486" refreshError="1"/>
      <sheetData sheetId="487"/>
      <sheetData sheetId="488" refreshError="1"/>
      <sheetData sheetId="489"/>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sheetData sheetId="521" refreshError="1"/>
      <sheetData sheetId="522" refreshError="1"/>
      <sheetData sheetId="523" refreshError="1"/>
      <sheetData sheetId="524" refreshError="1"/>
      <sheetData sheetId="525" refreshError="1"/>
      <sheetData sheetId="526" refreshError="1"/>
      <sheetData sheetId="52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4"/>
  <sheetViews>
    <sheetView topLeftCell="A8" workbookViewId="0">
      <selection activeCell="B9" sqref="B9"/>
    </sheetView>
  </sheetViews>
  <sheetFormatPr defaultColWidth="9.140625" defaultRowHeight="12.6"/>
  <cols>
    <col min="1" max="1" width="9.140625" style="496"/>
    <col min="2" max="2" width="135.85546875" style="496" customWidth="1"/>
    <col min="3" max="16384" width="9.140625" style="496"/>
  </cols>
  <sheetData>
    <row r="2" spans="1:3" ht="15.6">
      <c r="B2" s="497" t="s">
        <v>0</v>
      </c>
    </row>
    <row r="4" spans="1:3" ht="15.6">
      <c r="A4" s="498">
        <v>1</v>
      </c>
      <c r="B4" s="498" t="s">
        <v>1</v>
      </c>
      <c r="C4" s="498"/>
    </row>
    <row r="5" spans="1:3" ht="15.6">
      <c r="A5" s="498">
        <v>2</v>
      </c>
      <c r="B5" s="498" t="s">
        <v>2</v>
      </c>
      <c r="C5" s="498"/>
    </row>
    <row r="6" spans="1:3" ht="15.6">
      <c r="A6" s="498">
        <v>3</v>
      </c>
      <c r="B6" s="498" t="s">
        <v>3</v>
      </c>
      <c r="C6" s="498"/>
    </row>
    <row r="7" spans="1:3" ht="15.6">
      <c r="A7" s="498">
        <v>4</v>
      </c>
      <c r="B7" s="498" t="s">
        <v>4</v>
      </c>
      <c r="C7" s="498"/>
    </row>
    <row r="8" spans="1:3" ht="15.6">
      <c r="A8" s="498">
        <v>5</v>
      </c>
      <c r="B8" s="498" t="s">
        <v>5</v>
      </c>
      <c r="C8" s="498"/>
    </row>
    <row r="9" spans="1:3" ht="15.6">
      <c r="A9" s="498">
        <v>6</v>
      </c>
      <c r="B9" s="498" t="s">
        <v>6</v>
      </c>
      <c r="C9" s="498"/>
    </row>
    <row r="10" spans="1:3" ht="15.6">
      <c r="A10" s="498">
        <v>7</v>
      </c>
      <c r="B10" s="498" t="s">
        <v>7</v>
      </c>
      <c r="C10" s="498"/>
    </row>
    <row r="11" spans="1:3" ht="15.6">
      <c r="A11" s="498">
        <v>8</v>
      </c>
      <c r="B11" s="497" t="s">
        <v>8</v>
      </c>
      <c r="C11" s="498"/>
    </row>
    <row r="12" spans="1:3" ht="15.6">
      <c r="A12" s="498"/>
      <c r="B12" s="498" t="s">
        <v>9</v>
      </c>
      <c r="C12" s="498"/>
    </row>
    <row r="13" spans="1:3" ht="15.6">
      <c r="A13" s="498"/>
      <c r="B13" s="498" t="s">
        <v>10</v>
      </c>
      <c r="C13" s="498"/>
    </row>
    <row r="14" spans="1:3" ht="15.6">
      <c r="C14" s="498"/>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3"/>
  <dimension ref="A1:L28"/>
  <sheetViews>
    <sheetView showGridLines="0" zoomScale="85" zoomScaleNormal="85" workbookViewId="0">
      <pane xSplit="1" ySplit="4" topLeftCell="B13" activePane="bottomRight" state="frozen"/>
      <selection pane="bottomRight" activeCell="J21" sqref="I21:J26"/>
      <selection pane="bottomLeft" activeCell="E21" sqref="E21"/>
      <selection pane="topRight" activeCell="E21" sqref="E21"/>
    </sheetView>
  </sheetViews>
  <sheetFormatPr defaultColWidth="10.28515625" defaultRowHeight="14.1"/>
  <cols>
    <col min="1" max="1" width="25.5703125" style="354" customWidth="1"/>
    <col min="2" max="2" width="20.140625" style="354" bestFit="1" customWidth="1"/>
    <col min="3" max="3" width="20.140625" style="354" customWidth="1"/>
    <col min="4" max="4" width="19" style="121" customWidth="1"/>
    <col min="5" max="5" width="16" style="121" customWidth="1"/>
    <col min="6" max="6" width="19.85546875" style="354" customWidth="1"/>
    <col min="7" max="7" width="16.85546875" style="354" hidden="1" customWidth="1"/>
    <col min="8" max="8" width="18.85546875" style="353" hidden="1" customWidth="1"/>
    <col min="9" max="9" width="19.85546875" style="121" bestFit="1" customWidth="1"/>
    <col min="10" max="10" width="19.85546875" style="121" customWidth="1"/>
    <col min="11" max="11" width="19.42578125" style="353" bestFit="1" customWidth="1"/>
    <col min="12" max="12" width="5.42578125" style="354" bestFit="1" customWidth="1"/>
    <col min="13" max="16384" width="10.28515625" style="354"/>
  </cols>
  <sheetData>
    <row r="1" spans="1:11">
      <c r="A1" s="339" t="s">
        <v>658</v>
      </c>
      <c r="B1" s="340"/>
      <c r="C1" s="340"/>
      <c r="D1" s="248"/>
      <c r="E1" s="248"/>
      <c r="F1" s="340"/>
      <c r="G1" s="340"/>
      <c r="H1" s="352"/>
      <c r="I1" s="248"/>
      <c r="J1" s="248"/>
    </row>
    <row r="2" spans="1:11">
      <c r="A2" s="339" t="s">
        <v>659</v>
      </c>
      <c r="B2" s="340"/>
      <c r="C2" s="340"/>
      <c r="D2" s="248"/>
      <c r="E2" s="248"/>
      <c r="F2" s="340"/>
      <c r="G2" s="340"/>
      <c r="H2" s="352"/>
      <c r="I2" s="248"/>
      <c r="J2" s="248"/>
    </row>
    <row r="3" spans="1:11" s="357" customFormat="1">
      <c r="A3" s="339"/>
      <c r="B3" s="355"/>
      <c r="C3" s="355"/>
      <c r="D3" s="355"/>
      <c r="E3" s="355"/>
      <c r="F3" s="355"/>
      <c r="G3" s="355"/>
      <c r="H3" s="355"/>
      <c r="I3" s="355"/>
      <c r="J3" s="355"/>
      <c r="K3" s="356"/>
    </row>
    <row r="4" spans="1:11" s="359" customFormat="1" ht="46.5" customHeight="1">
      <c r="A4" s="358"/>
      <c r="B4" s="374" t="s">
        <v>660</v>
      </c>
      <c r="C4" s="375" t="s">
        <v>661</v>
      </c>
      <c r="D4" s="376" t="s">
        <v>662</v>
      </c>
      <c r="E4" s="376" t="s">
        <v>663</v>
      </c>
      <c r="F4" s="375" t="s">
        <v>664</v>
      </c>
      <c r="G4" s="375" t="s">
        <v>665</v>
      </c>
      <c r="H4" s="377" t="s">
        <v>666</v>
      </c>
      <c r="I4" s="376" t="s">
        <v>667</v>
      </c>
      <c r="J4" s="376" t="s">
        <v>630</v>
      </c>
      <c r="K4" s="378" t="s">
        <v>668</v>
      </c>
    </row>
    <row r="5" spans="1:11" s="365" customFormat="1">
      <c r="A5" s="341" t="s">
        <v>669</v>
      </c>
      <c r="B5" s="342"/>
      <c r="C5" s="360"/>
      <c r="D5" s="361"/>
      <c r="E5" s="361"/>
      <c r="F5" s="360"/>
      <c r="G5" s="360"/>
      <c r="H5" s="362"/>
      <c r="I5" s="363"/>
      <c r="J5" s="363"/>
      <c r="K5" s="364"/>
    </row>
    <row r="6" spans="1:11" s="353" customFormat="1">
      <c r="A6" s="343" t="s">
        <v>69</v>
      </c>
      <c r="B6" s="344"/>
      <c r="C6" s="344"/>
      <c r="D6" s="344"/>
      <c r="E6" s="344"/>
      <c r="F6" s="344"/>
      <c r="G6" s="344"/>
      <c r="H6" s="344"/>
      <c r="I6" s="344"/>
      <c r="J6" s="300"/>
      <c r="K6" s="366"/>
    </row>
    <row r="7" spans="1:11" s="353" customFormat="1">
      <c r="A7" s="345" t="s">
        <v>670</v>
      </c>
      <c r="B7" s="346"/>
      <c r="C7" s="344"/>
      <c r="D7" s="367"/>
      <c r="E7" s="344"/>
      <c r="F7" s="344"/>
      <c r="G7" s="344"/>
      <c r="H7" s="344"/>
      <c r="I7" s="344"/>
      <c r="J7" s="300">
        <f t="shared" ref="J7:J13" si="0">SUM(B7:I7)</f>
        <v>0</v>
      </c>
      <c r="K7" s="366"/>
    </row>
    <row r="8" spans="1:11" s="353" customFormat="1">
      <c r="A8" s="343" t="s">
        <v>671</v>
      </c>
      <c r="B8" s="344"/>
      <c r="C8" s="344"/>
      <c r="D8" s="344"/>
      <c r="E8" s="344"/>
      <c r="F8" s="344"/>
      <c r="G8" s="344"/>
      <c r="H8" s="344"/>
      <c r="I8" s="344"/>
      <c r="J8" s="300">
        <f t="shared" si="0"/>
        <v>0</v>
      </c>
      <c r="K8" s="366"/>
    </row>
    <row r="9" spans="1:11" s="353" customFormat="1">
      <c r="A9" s="343" t="s">
        <v>672</v>
      </c>
      <c r="B9" s="344"/>
      <c r="C9" s="344"/>
      <c r="D9" s="344"/>
      <c r="E9" s="344"/>
      <c r="F9" s="344"/>
      <c r="G9" s="344"/>
      <c r="H9" s="344"/>
      <c r="I9" s="346"/>
      <c r="J9" s="300">
        <f t="shared" si="0"/>
        <v>0</v>
      </c>
      <c r="K9" s="366"/>
    </row>
    <row r="10" spans="1:11" s="353" customFormat="1">
      <c r="A10" s="300" t="s">
        <v>673</v>
      </c>
      <c r="B10" s="344"/>
      <c r="C10" s="344"/>
      <c r="D10" s="344"/>
      <c r="E10" s="344"/>
      <c r="F10" s="344"/>
      <c r="G10" s="344"/>
      <c r="H10" s="344"/>
      <c r="I10" s="344"/>
      <c r="J10" s="300">
        <f t="shared" si="0"/>
        <v>0</v>
      </c>
      <c r="K10" s="366"/>
    </row>
    <row r="11" spans="1:11" s="353" customFormat="1">
      <c r="A11" s="343" t="s">
        <v>674</v>
      </c>
      <c r="B11" s="344"/>
      <c r="C11" s="344"/>
      <c r="D11" s="344"/>
      <c r="E11" s="344"/>
      <c r="F11" s="344"/>
      <c r="G11" s="344"/>
      <c r="H11" s="344"/>
      <c r="I11" s="368"/>
      <c r="J11" s="300">
        <f t="shared" si="0"/>
        <v>0</v>
      </c>
      <c r="K11" s="366"/>
    </row>
    <row r="12" spans="1:11" s="353" customFormat="1">
      <c r="A12" s="343" t="s">
        <v>675</v>
      </c>
      <c r="B12" s="344"/>
      <c r="C12" s="344"/>
      <c r="D12" s="344"/>
      <c r="E12" s="344"/>
      <c r="F12" s="344"/>
      <c r="G12" s="343"/>
      <c r="H12" s="343"/>
      <c r="I12" s="344"/>
      <c r="J12" s="300">
        <f t="shared" si="0"/>
        <v>0</v>
      </c>
      <c r="K12" s="300"/>
    </row>
    <row r="13" spans="1:11" s="353" customFormat="1">
      <c r="A13" s="343" t="s">
        <v>676</v>
      </c>
      <c r="B13" s="346"/>
      <c r="C13" s="344"/>
      <c r="D13" s="344"/>
      <c r="E13" s="344"/>
      <c r="F13" s="344"/>
      <c r="G13" s="344"/>
      <c r="H13" s="344"/>
      <c r="I13" s="300"/>
      <c r="J13" s="300">
        <f t="shared" si="0"/>
        <v>0</v>
      </c>
      <c r="K13" s="300"/>
    </row>
    <row r="14" spans="1:11" s="490" customFormat="1">
      <c r="A14" s="349" t="s">
        <v>68</v>
      </c>
      <c r="B14" s="349">
        <f>SUM(B6:B13)</f>
        <v>0</v>
      </c>
      <c r="C14" s="349">
        <f t="shared" ref="C14:E14" si="1">SUM(C6:C13)</f>
        <v>0</v>
      </c>
      <c r="D14" s="349">
        <f t="shared" si="1"/>
        <v>0</v>
      </c>
      <c r="E14" s="349">
        <f t="shared" si="1"/>
        <v>0</v>
      </c>
      <c r="F14" s="349">
        <f t="shared" ref="F14:K14" si="2">SUM(F6:F13)</f>
        <v>0</v>
      </c>
      <c r="G14" s="349">
        <f t="shared" si="2"/>
        <v>0</v>
      </c>
      <c r="H14" s="349">
        <f t="shared" si="2"/>
        <v>0</v>
      </c>
      <c r="I14" s="304">
        <f t="shared" si="2"/>
        <v>0</v>
      </c>
      <c r="J14" s="349">
        <f t="shared" si="2"/>
        <v>0</v>
      </c>
      <c r="K14" s="304">
        <f t="shared" si="2"/>
        <v>0</v>
      </c>
    </row>
    <row r="15" spans="1:11" s="369" customFormat="1" ht="12.95">
      <c r="A15" s="347" t="s">
        <v>411</v>
      </c>
      <c r="B15" s="348">
        <f>+B14-BS!E102</f>
        <v>0</v>
      </c>
      <c r="C15" s="348">
        <f>+C14-BS!E105</f>
        <v>0</v>
      </c>
      <c r="D15" s="348">
        <f>+D14-BS!E108</f>
        <v>0</v>
      </c>
      <c r="E15" s="348">
        <f>+E14-BS!E110</f>
        <v>0</v>
      </c>
      <c r="F15" s="348">
        <f>+F14-BS!E111</f>
        <v>0</v>
      </c>
      <c r="G15" s="348" t="e">
        <f>+G14-BS!#REF!</f>
        <v>#REF!</v>
      </c>
      <c r="H15" s="348">
        <f>+H14-BS!E112</f>
        <v>0</v>
      </c>
      <c r="I15" s="348">
        <f>+I14-BS!E114</f>
        <v>0</v>
      </c>
      <c r="J15" s="348">
        <f>+J14-BS!E101</f>
        <v>0</v>
      </c>
      <c r="K15" s="348">
        <f>+K14-BS!E83</f>
        <v>0</v>
      </c>
    </row>
    <row r="16" spans="1:11" s="353" customFormat="1">
      <c r="A16" s="349" t="s">
        <v>677</v>
      </c>
      <c r="B16" s="349"/>
      <c r="C16" s="349"/>
      <c r="D16" s="304"/>
      <c r="E16" s="304"/>
      <c r="F16" s="349"/>
      <c r="G16" s="349"/>
      <c r="H16" s="349"/>
      <c r="I16" s="304"/>
      <c r="J16" s="304"/>
      <c r="K16" s="349"/>
    </row>
    <row r="17" spans="1:12" s="353" customFormat="1">
      <c r="A17" s="343" t="s">
        <v>69</v>
      </c>
      <c r="B17" s="343">
        <f>+B14</f>
        <v>0</v>
      </c>
      <c r="C17" s="343">
        <f>+C14</f>
        <v>0</v>
      </c>
      <c r="D17" s="343">
        <f>+D14</f>
        <v>0</v>
      </c>
      <c r="E17" s="343">
        <f>+E14</f>
        <v>0</v>
      </c>
      <c r="F17" s="343">
        <f>+F14</f>
        <v>0</v>
      </c>
      <c r="G17" s="343">
        <f t="shared" ref="G17:J17" si="3">+G14</f>
        <v>0</v>
      </c>
      <c r="H17" s="343">
        <f t="shared" si="3"/>
        <v>0</v>
      </c>
      <c r="I17" s="343">
        <f t="shared" si="3"/>
        <v>0</v>
      </c>
      <c r="J17" s="343">
        <f t="shared" si="3"/>
        <v>0</v>
      </c>
      <c r="K17" s="300">
        <f>+K14</f>
        <v>0</v>
      </c>
    </row>
    <row r="18" spans="1:12" s="353" customFormat="1">
      <c r="A18" s="343" t="s">
        <v>678</v>
      </c>
      <c r="B18" s="343"/>
      <c r="C18" s="343"/>
      <c r="D18" s="300"/>
      <c r="E18" s="300"/>
      <c r="F18" s="343"/>
      <c r="G18" s="343"/>
      <c r="H18" s="343"/>
      <c r="I18" s="300"/>
      <c r="J18" s="300">
        <f t="shared" ref="J18:J22" si="4">SUM(B18:I18)</f>
        <v>0</v>
      </c>
      <c r="K18" s="343"/>
    </row>
    <row r="19" spans="1:12" s="353" customFormat="1">
      <c r="A19" s="343" t="s">
        <v>671</v>
      </c>
      <c r="B19" s="300"/>
      <c r="C19" s="300"/>
      <c r="D19" s="300"/>
      <c r="E19" s="300"/>
      <c r="F19" s="300"/>
      <c r="G19" s="300"/>
      <c r="H19" s="300"/>
      <c r="I19" s="300">
        <f>PL!G28</f>
        <v>0</v>
      </c>
      <c r="J19" s="300">
        <f t="shared" si="4"/>
        <v>0</v>
      </c>
      <c r="K19" s="300"/>
      <c r="L19" s="370"/>
    </row>
    <row r="20" spans="1:12" s="353" customFormat="1">
      <c r="A20" s="343" t="s">
        <v>679</v>
      </c>
      <c r="B20" s="300"/>
      <c r="C20" s="300"/>
      <c r="D20" s="300"/>
      <c r="E20" s="300"/>
      <c r="F20" s="300"/>
      <c r="G20" s="300"/>
      <c r="H20" s="300"/>
      <c r="I20" s="344"/>
      <c r="J20" s="300">
        <f t="shared" si="4"/>
        <v>0</v>
      </c>
      <c r="K20" s="300"/>
    </row>
    <row r="21" spans="1:12" s="353" customFormat="1">
      <c r="A21" s="300" t="s">
        <v>673</v>
      </c>
      <c r="B21" s="300"/>
      <c r="C21" s="300"/>
      <c r="D21" s="300"/>
      <c r="E21" s="300"/>
      <c r="F21" s="300"/>
      <c r="G21" s="300"/>
      <c r="H21" s="300"/>
      <c r="I21" s="300"/>
      <c r="J21" s="300">
        <f t="shared" si="4"/>
        <v>0</v>
      </c>
      <c r="K21" s="300"/>
    </row>
    <row r="22" spans="1:12" s="353" customFormat="1">
      <c r="A22" s="343" t="s">
        <v>674</v>
      </c>
      <c r="B22" s="343"/>
      <c r="C22" s="343"/>
      <c r="D22" s="300"/>
      <c r="E22" s="300"/>
      <c r="F22" s="343"/>
      <c r="G22" s="343"/>
      <c r="H22" s="343"/>
      <c r="I22" s="300"/>
      <c r="J22" s="300">
        <f t="shared" si="4"/>
        <v>0</v>
      </c>
      <c r="K22" s="343"/>
    </row>
    <row r="23" spans="1:12" s="353" customFormat="1">
      <c r="A23" s="343" t="s">
        <v>675</v>
      </c>
      <c r="B23" s="343"/>
      <c r="C23" s="343"/>
      <c r="D23" s="300"/>
      <c r="E23" s="300"/>
      <c r="F23" s="343"/>
      <c r="G23" s="343"/>
      <c r="H23" s="343"/>
      <c r="I23" s="344"/>
      <c r="J23" s="300">
        <f>SUM(B23:I23)</f>
        <v>0</v>
      </c>
      <c r="K23" s="300"/>
    </row>
    <row r="24" spans="1:12" s="353" customFormat="1">
      <c r="A24" s="343" t="s">
        <v>676</v>
      </c>
      <c r="B24" s="350"/>
      <c r="C24" s="350"/>
      <c r="D24" s="368"/>
      <c r="E24" s="368"/>
      <c r="F24" s="343"/>
      <c r="G24" s="343"/>
      <c r="H24" s="300"/>
      <c r="I24" s="368"/>
      <c r="J24" s="300">
        <v>0</v>
      </c>
      <c r="K24" s="300"/>
    </row>
    <row r="25" spans="1:12" s="165" customFormat="1">
      <c r="A25" s="265" t="s">
        <v>68</v>
      </c>
      <c r="B25" s="265">
        <f>SUM(B17:B24)</f>
        <v>0</v>
      </c>
      <c r="C25" s="265">
        <f t="shared" ref="C25:J25" si="5">SUM(C17:C24)</f>
        <v>0</v>
      </c>
      <c r="D25" s="265">
        <f t="shared" si="5"/>
        <v>0</v>
      </c>
      <c r="E25" s="265">
        <f t="shared" si="5"/>
        <v>0</v>
      </c>
      <c r="F25" s="265">
        <f t="shared" si="5"/>
        <v>0</v>
      </c>
      <c r="G25" s="265">
        <f t="shared" si="5"/>
        <v>0</v>
      </c>
      <c r="H25" s="491">
        <f>SUM(H17:H24)</f>
        <v>0</v>
      </c>
      <c r="I25" s="265">
        <f>SUM(I17:I24)</f>
        <v>0</v>
      </c>
      <c r="J25" s="265">
        <f t="shared" si="5"/>
        <v>0</v>
      </c>
      <c r="K25" s="491">
        <f>SUM(K17:K24)</f>
        <v>0</v>
      </c>
    </row>
    <row r="26" spans="1:12" s="372" customFormat="1" ht="12.95">
      <c r="A26" s="347" t="s">
        <v>411</v>
      </c>
      <c r="B26" s="351">
        <f>+B25-BS!D102</f>
        <v>0</v>
      </c>
      <c r="C26" s="351">
        <f>+C25-BS!D105</f>
        <v>0</v>
      </c>
      <c r="D26" s="351">
        <f>+D25-BS!D108</f>
        <v>0</v>
      </c>
      <c r="E26" s="351">
        <f>+E25-BS!D110</f>
        <v>0</v>
      </c>
      <c r="F26" s="351">
        <f>+F25-BS!D111</f>
        <v>0</v>
      </c>
      <c r="G26" s="351" t="e">
        <f>+G25-BS!#REF!</f>
        <v>#REF!</v>
      </c>
      <c r="H26" s="371">
        <f>+H25-BS!D112</f>
        <v>0</v>
      </c>
      <c r="I26" s="351">
        <f>+I25-BS!D114</f>
        <v>0</v>
      </c>
      <c r="J26" s="351">
        <f>+J25-BS!D101</f>
        <v>0</v>
      </c>
      <c r="K26" s="371">
        <f>+K25-BS!D83</f>
        <v>0</v>
      </c>
    </row>
    <row r="28" spans="1:12">
      <c r="A28" s="352"/>
      <c r="B28" s="352"/>
      <c r="C28" s="352"/>
      <c r="D28" s="373"/>
      <c r="E28" s="373"/>
      <c r="F28" s="352"/>
      <c r="G28" s="352"/>
      <c r="H28" s="352"/>
      <c r="I28" s="373"/>
      <c r="J28" s="373"/>
      <c r="K28" s="352"/>
    </row>
  </sheetData>
  <phoneticPr fontId="165" type="noConversion"/>
  <printOptions headings="1" gridLines="1"/>
  <pageMargins left="0.2" right="0.19" top="0.61" bottom="0.55000000000000004" header="0.23" footer="0.27"/>
  <pageSetup paperSize="9" scale="80" orientation="landscape"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J13"/>
  <sheetViews>
    <sheetView showGridLines="0" zoomScaleNormal="100" workbookViewId="0">
      <selection activeCell="G14" sqref="G14"/>
    </sheetView>
  </sheetViews>
  <sheetFormatPr defaultColWidth="9.140625" defaultRowHeight="12.95"/>
  <cols>
    <col min="1" max="1" width="5.140625" style="383" bestFit="1" customWidth="1"/>
    <col min="2" max="2" width="41.28515625" style="383" customWidth="1"/>
    <col min="3" max="4" width="16.28515625" style="383" bestFit="1" customWidth="1"/>
    <col min="5" max="5" width="12.85546875" style="383" bestFit="1" customWidth="1"/>
    <col min="6" max="6" width="16.7109375" style="383" bestFit="1" customWidth="1"/>
    <col min="7" max="7" width="16.5703125" style="383" bestFit="1" customWidth="1"/>
    <col min="8" max="8" width="16.28515625" style="383" bestFit="1" customWidth="1"/>
    <col min="9" max="9" width="11.5703125" style="383" bestFit="1" customWidth="1"/>
    <col min="10" max="10" width="2.5703125" style="383" customWidth="1"/>
    <col min="11" max="11" width="12.85546875" style="383" bestFit="1" customWidth="1"/>
    <col min="12" max="12" width="11.28515625" style="383" bestFit="1" customWidth="1"/>
    <col min="13" max="16384" width="9.140625" style="383"/>
  </cols>
  <sheetData>
    <row r="1" spans="1:10">
      <c r="A1" s="746" t="s">
        <v>680</v>
      </c>
      <c r="B1" s="746"/>
      <c r="C1" s="746"/>
      <c r="D1" s="746"/>
      <c r="E1" s="746"/>
      <c r="F1" s="746"/>
      <c r="G1" s="746"/>
      <c r="H1" s="746"/>
      <c r="I1" s="746"/>
    </row>
    <row r="2" spans="1:10" ht="13.5" thickBot="1"/>
    <row r="3" spans="1:10" ht="48.75" customHeight="1" thickBot="1">
      <c r="A3" s="379" t="s">
        <v>11</v>
      </c>
      <c r="B3" s="380" t="s">
        <v>681</v>
      </c>
      <c r="C3" s="380" t="s">
        <v>682</v>
      </c>
      <c r="D3" s="380" t="s">
        <v>683</v>
      </c>
      <c r="E3" s="381" t="s">
        <v>684</v>
      </c>
      <c r="F3" s="381" t="s">
        <v>685</v>
      </c>
      <c r="G3" s="381" t="s">
        <v>686</v>
      </c>
      <c r="H3" s="381" t="s">
        <v>687</v>
      </c>
      <c r="I3" s="382" t="s">
        <v>688</v>
      </c>
    </row>
    <row r="4" spans="1:10">
      <c r="A4" s="591">
        <v>1</v>
      </c>
      <c r="B4" s="384" t="s">
        <v>689</v>
      </c>
      <c r="C4" s="385">
        <v>508220000000</v>
      </c>
      <c r="D4" s="385">
        <v>0</v>
      </c>
      <c r="E4" s="386"/>
      <c r="F4" s="385">
        <v>337624176764</v>
      </c>
      <c r="G4" s="385">
        <v>258892700000</v>
      </c>
      <c r="H4" s="385">
        <f>50822000*10000</f>
        <v>508220000000</v>
      </c>
      <c r="I4" s="387">
        <f>G4/H4</f>
        <v>0.50941068828460112</v>
      </c>
    </row>
    <row r="5" spans="1:10">
      <c r="A5" s="388">
        <v>2</v>
      </c>
      <c r="B5" s="392" t="s">
        <v>690</v>
      </c>
      <c r="C5" s="390">
        <v>172761000000</v>
      </c>
      <c r="D5" s="390">
        <v>84652890000</v>
      </c>
      <c r="E5" s="391">
        <v>0.49</v>
      </c>
      <c r="F5" s="390">
        <v>84652890000</v>
      </c>
      <c r="G5" s="592">
        <f>F5</f>
        <v>84652890000</v>
      </c>
      <c r="H5" s="592">
        <v>172761000000</v>
      </c>
      <c r="I5" s="387">
        <f>G5/H5</f>
        <v>0.49</v>
      </c>
    </row>
    <row r="6" spans="1:10">
      <c r="A6" s="388"/>
      <c r="B6" s="389"/>
      <c r="C6" s="390"/>
      <c r="D6" s="390"/>
      <c r="E6" s="391"/>
      <c r="F6" s="390"/>
      <c r="G6" s="384"/>
      <c r="H6" s="384"/>
      <c r="I6" s="387"/>
    </row>
    <row r="7" spans="1:10">
      <c r="A7" s="388"/>
      <c r="B7" s="389"/>
      <c r="C7" s="390"/>
      <c r="D7" s="390"/>
      <c r="E7" s="391"/>
      <c r="F7" s="390"/>
      <c r="G7" s="384"/>
      <c r="H7" s="384"/>
      <c r="I7" s="387"/>
    </row>
    <row r="8" spans="1:10" ht="16.5" customHeight="1">
      <c r="A8" s="388"/>
      <c r="B8" s="392"/>
      <c r="C8" s="390"/>
      <c r="D8" s="390"/>
      <c r="E8" s="391"/>
      <c r="F8" s="390"/>
      <c r="G8" s="384"/>
      <c r="H8" s="384"/>
      <c r="I8" s="387"/>
      <c r="J8" s="393"/>
    </row>
    <row r="9" spans="1:10" ht="16.5" hidden="1" customHeight="1">
      <c r="A9" s="388">
        <v>2</v>
      </c>
      <c r="B9" s="392"/>
      <c r="C9" s="390"/>
      <c r="D9" s="390"/>
      <c r="E9" s="387"/>
      <c r="F9" s="390"/>
      <c r="G9" s="394"/>
      <c r="H9" s="394"/>
      <c r="I9" s="387"/>
      <c r="J9" s="395"/>
    </row>
    <row r="10" spans="1:10" ht="16.5" hidden="1" customHeight="1">
      <c r="A10" s="388">
        <v>3</v>
      </c>
      <c r="B10" s="392"/>
      <c r="C10" s="390"/>
      <c r="D10" s="390"/>
      <c r="E10" s="391"/>
      <c r="F10" s="390"/>
      <c r="G10" s="392"/>
      <c r="H10" s="392"/>
      <c r="I10" s="387"/>
    </row>
    <row r="11" spans="1:10" ht="23.1" hidden="1">
      <c r="A11" s="388">
        <v>2</v>
      </c>
      <c r="B11" s="396" t="s">
        <v>691</v>
      </c>
      <c r="C11" s="397">
        <v>50000</v>
      </c>
      <c r="D11" s="397">
        <v>50000</v>
      </c>
      <c r="E11" s="398">
        <v>1</v>
      </c>
      <c r="F11" s="399">
        <v>0</v>
      </c>
      <c r="G11" s="400"/>
      <c r="H11" s="401"/>
      <c r="I11" s="402">
        <v>0</v>
      </c>
    </row>
    <row r="12" spans="1:10" ht="13.5" thickBot="1">
      <c r="A12" s="403"/>
      <c r="B12" s="404"/>
      <c r="C12" s="404"/>
      <c r="D12" s="404"/>
      <c r="E12" s="404"/>
      <c r="F12" s="404"/>
      <c r="G12" s="404"/>
      <c r="H12" s="404"/>
      <c r="I12" s="405"/>
    </row>
    <row r="13" spans="1:10" ht="44.25" customHeight="1">
      <c r="B13" s="747"/>
      <c r="C13" s="747"/>
      <c r="D13" s="747"/>
      <c r="E13" s="747"/>
      <c r="F13" s="747"/>
      <c r="G13" s="747"/>
      <c r="H13" s="747"/>
      <c r="I13" s="747"/>
    </row>
  </sheetData>
  <mergeCells count="2">
    <mergeCell ref="A1:I1"/>
    <mergeCell ref="B13:I13"/>
  </mergeCells>
  <phoneticPr fontId="171" type="noConversion"/>
  <pageMargins left="0.17" right="0.17" top="0.2" bottom="0.25" header="0.17" footer="0.17"/>
  <pageSetup paperSize="9" scale="90" orientation="landscape"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1:J169"/>
  <sheetViews>
    <sheetView zoomScale="70" zoomScaleNormal="70" workbookViewId="0">
      <pane xSplit="2" ySplit="4" topLeftCell="C5" activePane="bottomRight" state="frozen"/>
      <selection pane="bottomRight" activeCell="E39" sqref="E39"/>
      <selection pane="bottomLeft"/>
      <selection pane="topRight"/>
    </sheetView>
  </sheetViews>
  <sheetFormatPr defaultColWidth="9.140625" defaultRowHeight="15.6"/>
  <cols>
    <col min="1" max="1" width="2.7109375" style="509" customWidth="1"/>
    <col min="2" max="2" width="90.42578125" style="509" customWidth="1"/>
    <col min="3" max="3" width="42.5703125" style="513" bestFit="1" customWidth="1"/>
    <col min="4" max="4" width="34" style="513" customWidth="1"/>
    <col min="5" max="5" width="27" style="513" customWidth="1"/>
    <col min="6" max="6" width="34.42578125" style="513" bestFit="1" customWidth="1"/>
    <col min="7" max="8" width="21.5703125" style="513" bestFit="1" customWidth="1"/>
    <col min="9" max="9" width="16.28515625" style="509" bestFit="1" customWidth="1"/>
    <col min="10" max="10" width="17.28515625" style="509" bestFit="1" customWidth="1"/>
    <col min="11" max="11" width="19.140625" style="509" bestFit="1" customWidth="1"/>
    <col min="12" max="16384" width="9.140625" style="509"/>
  </cols>
  <sheetData>
    <row r="1" spans="1:8">
      <c r="A1" s="512" t="s">
        <v>692</v>
      </c>
    </row>
    <row r="2" spans="1:8">
      <c r="A2" s="512" t="s">
        <v>693</v>
      </c>
    </row>
    <row r="3" spans="1:8">
      <c r="A3" s="512" t="s">
        <v>694</v>
      </c>
    </row>
    <row r="4" spans="1:8">
      <c r="A4" s="514" t="s">
        <v>695</v>
      </c>
      <c r="B4" s="515"/>
      <c r="C4" s="516"/>
      <c r="D4" s="516"/>
    </row>
    <row r="5" spans="1:8" ht="27" customHeight="1">
      <c r="B5" s="517"/>
    </row>
    <row r="6" spans="1:8" s="518" customFormat="1" ht="15">
      <c r="C6" s="748" t="s">
        <v>40</v>
      </c>
      <c r="D6" s="749"/>
      <c r="E6" s="749"/>
      <c r="F6" s="750"/>
      <c r="G6" s="519"/>
      <c r="H6" s="519"/>
    </row>
    <row r="7" spans="1:8" ht="18.75" customHeight="1">
      <c r="A7" s="520" t="s">
        <v>696</v>
      </c>
      <c r="B7" s="521"/>
      <c r="C7" s="522" t="s">
        <v>697</v>
      </c>
      <c r="D7" s="522" t="s">
        <v>698</v>
      </c>
      <c r="E7" s="522" t="s">
        <v>699</v>
      </c>
      <c r="F7" s="522" t="s">
        <v>700</v>
      </c>
    </row>
    <row r="8" spans="1:8" ht="18.75" customHeight="1">
      <c r="A8" s="523" t="s">
        <v>701</v>
      </c>
      <c r="C8" s="524"/>
      <c r="D8" s="524"/>
      <c r="E8" s="524"/>
      <c r="F8" s="524"/>
    </row>
    <row r="9" spans="1:8" ht="18.75" customHeight="1">
      <c r="B9" s="510" t="s">
        <v>702</v>
      </c>
      <c r="C9" s="525"/>
      <c r="D9" s="526"/>
      <c r="E9" s="526"/>
      <c r="F9" s="526">
        <f>SUM(C9:E9)</f>
        <v>0</v>
      </c>
      <c r="G9" s="527"/>
      <c r="H9" s="527"/>
    </row>
    <row r="10" spans="1:8" ht="18.75" customHeight="1">
      <c r="B10" s="510" t="s">
        <v>703</v>
      </c>
      <c r="C10" s="526"/>
      <c r="D10" s="526"/>
      <c r="E10" s="526"/>
      <c r="F10" s="526">
        <f t="shared" ref="F10:F30" si="0">SUM(C10:E10)</f>
        <v>0</v>
      </c>
      <c r="G10" s="527"/>
      <c r="H10" s="527"/>
    </row>
    <row r="11" spans="1:8" ht="18.75" customHeight="1">
      <c r="B11" s="510" t="s">
        <v>704</v>
      </c>
      <c r="C11" s="526"/>
      <c r="D11" s="526"/>
      <c r="E11" s="526"/>
      <c r="F11" s="526">
        <f>SUM(C11:E11)</f>
        <v>0</v>
      </c>
      <c r="G11" s="527"/>
      <c r="H11" s="527"/>
    </row>
    <row r="12" spans="1:8" ht="18.75" customHeight="1">
      <c r="B12" s="511" t="s">
        <v>705</v>
      </c>
      <c r="C12" s="528"/>
      <c r="D12" s="526"/>
      <c r="E12" s="526"/>
      <c r="F12" s="526">
        <f>SUM(C12:E12)</f>
        <v>0</v>
      </c>
      <c r="G12" s="527"/>
      <c r="H12" s="527"/>
    </row>
    <row r="13" spans="1:8" ht="18.75" customHeight="1">
      <c r="B13" s="511" t="s">
        <v>706</v>
      </c>
      <c r="C13" s="528"/>
      <c r="D13" s="526"/>
      <c r="E13" s="526"/>
      <c r="F13" s="526">
        <f>SUM(C13:E13)</f>
        <v>0</v>
      </c>
      <c r="G13" s="527"/>
      <c r="H13" s="527"/>
    </row>
    <row r="14" spans="1:8" ht="18.75" customHeight="1">
      <c r="B14" s="510" t="s">
        <v>707</v>
      </c>
      <c r="C14" s="526"/>
      <c r="D14" s="526"/>
      <c r="E14" s="526"/>
      <c r="F14" s="526">
        <f t="shared" si="0"/>
        <v>0</v>
      </c>
      <c r="G14" s="527"/>
      <c r="H14" s="527"/>
    </row>
    <row r="15" spans="1:8" ht="18.75" customHeight="1">
      <c r="B15" s="511" t="s">
        <v>708</v>
      </c>
      <c r="C15" s="528"/>
      <c r="D15" s="526"/>
      <c r="E15" s="526"/>
      <c r="F15" s="526">
        <f>SUM(C15:E15)</f>
        <v>0</v>
      </c>
      <c r="G15" s="527"/>
      <c r="H15" s="527"/>
    </row>
    <row r="16" spans="1:8" ht="18.75" customHeight="1">
      <c r="B16" s="511" t="s">
        <v>709</v>
      </c>
      <c r="C16" s="528"/>
      <c r="D16" s="526"/>
      <c r="E16" s="526"/>
      <c r="F16" s="526">
        <f>SUM(C16:E16)</f>
        <v>0</v>
      </c>
      <c r="G16" s="527"/>
      <c r="H16" s="527"/>
    </row>
    <row r="17" spans="1:9" ht="18.75" customHeight="1">
      <c r="B17" s="511" t="s">
        <v>710</v>
      </c>
      <c r="C17" s="528"/>
      <c r="D17" s="528"/>
      <c r="E17" s="528"/>
      <c r="F17" s="526">
        <f>SUM(C17:E17)</f>
        <v>0</v>
      </c>
      <c r="G17" s="527"/>
      <c r="H17" s="527"/>
    </row>
    <row r="18" spans="1:9" ht="18.75" customHeight="1">
      <c r="B18" s="511" t="s">
        <v>711</v>
      </c>
      <c r="C18" s="528"/>
      <c r="D18" s="528"/>
      <c r="E18" s="528"/>
      <c r="F18" s="526">
        <f>SUM(C18:E18)</f>
        <v>0</v>
      </c>
      <c r="G18" s="527"/>
      <c r="H18" s="527"/>
    </row>
    <row r="19" spans="1:9" ht="18.75" customHeight="1">
      <c r="B19" s="511" t="s">
        <v>712</v>
      </c>
      <c r="C19" s="528"/>
      <c r="D19" s="526"/>
      <c r="E19" s="526"/>
      <c r="F19" s="526">
        <f>SUM(C19:E19)</f>
        <v>0</v>
      </c>
      <c r="G19" s="527"/>
      <c r="H19" s="527"/>
    </row>
    <row r="20" spans="1:9" ht="18.75" customHeight="1">
      <c r="B20" s="510" t="s">
        <v>43</v>
      </c>
      <c r="C20" s="526"/>
      <c r="D20" s="526"/>
      <c r="E20" s="526"/>
      <c r="F20" s="526">
        <f t="shared" si="0"/>
        <v>0</v>
      </c>
      <c r="G20" s="527"/>
      <c r="H20" s="527"/>
    </row>
    <row r="21" spans="1:9" ht="18.75" customHeight="1">
      <c r="B21" s="511" t="s">
        <v>713</v>
      </c>
      <c r="C21" s="528"/>
      <c r="D21" s="526"/>
      <c r="E21" s="526"/>
      <c r="F21" s="526">
        <f t="shared" si="0"/>
        <v>0</v>
      </c>
      <c r="G21" s="527"/>
      <c r="H21" s="527"/>
    </row>
    <row r="22" spans="1:9" ht="18.75" customHeight="1">
      <c r="B22" s="511" t="s">
        <v>714</v>
      </c>
      <c r="C22" s="528"/>
      <c r="D22" s="526"/>
      <c r="E22" s="526"/>
      <c r="F22" s="526">
        <f t="shared" si="0"/>
        <v>0</v>
      </c>
      <c r="G22" s="527"/>
      <c r="H22" s="527"/>
    </row>
    <row r="23" spans="1:9" ht="18.75" customHeight="1">
      <c r="B23" s="511" t="s">
        <v>715</v>
      </c>
      <c r="C23" s="528">
        <f>'Nghiep vu voi cac ben lien quan'!E10+'Nghiep vu voi cac ben lien quan'!E9</f>
        <v>12799419572</v>
      </c>
      <c r="D23" s="526">
        <f>'Nghiep vu voi cac ben lien quan'!E6</f>
        <v>1577471576</v>
      </c>
      <c r="E23" s="526">
        <f>'Nghiep vu voi cac ben lien quan'!E7+'Nghiep vu voi cac ben lien quan'!E8</f>
        <v>195000000</v>
      </c>
      <c r="F23" s="526">
        <f t="shared" si="0"/>
        <v>14571891148</v>
      </c>
      <c r="G23" s="527"/>
      <c r="H23" s="527"/>
    </row>
    <row r="24" spans="1:9" ht="18.75" customHeight="1">
      <c r="B24" s="511" t="s">
        <v>716</v>
      </c>
      <c r="C24" s="528"/>
      <c r="D24" s="526"/>
      <c r="E24" s="526"/>
      <c r="F24" s="526">
        <f t="shared" si="0"/>
        <v>0</v>
      </c>
      <c r="G24" s="527"/>
      <c r="H24" s="527"/>
    </row>
    <row r="25" spans="1:9" ht="18.75" customHeight="1">
      <c r="B25" s="511" t="s">
        <v>717</v>
      </c>
      <c r="C25" s="528"/>
      <c r="D25" s="526"/>
      <c r="E25" s="526"/>
      <c r="F25" s="526">
        <f t="shared" si="0"/>
        <v>0</v>
      </c>
      <c r="G25" s="527"/>
      <c r="H25" s="527"/>
    </row>
    <row r="26" spans="1:9" ht="18.75" customHeight="1">
      <c r="B26" s="511" t="s">
        <v>718</v>
      </c>
      <c r="C26" s="528"/>
      <c r="D26" s="526"/>
      <c r="E26" s="526"/>
      <c r="F26" s="526">
        <f>SUM(C26:E26)</f>
        <v>0</v>
      </c>
      <c r="G26" s="527"/>
      <c r="H26" s="527"/>
    </row>
    <row r="27" spans="1:9" ht="18.75" customHeight="1">
      <c r="B27" s="511" t="s">
        <v>719</v>
      </c>
      <c r="C27" s="528"/>
      <c r="D27" s="526"/>
      <c r="E27" s="526"/>
      <c r="F27" s="526">
        <f>SUM(C27:E27)</f>
        <v>0</v>
      </c>
      <c r="G27" s="527"/>
      <c r="H27" s="527"/>
    </row>
    <row r="28" spans="1:9" ht="18.75" customHeight="1">
      <c r="B28" s="511" t="s">
        <v>720</v>
      </c>
      <c r="C28" s="528"/>
      <c r="D28" s="528"/>
      <c r="E28" s="528"/>
      <c r="F28" s="526"/>
      <c r="G28" s="527"/>
      <c r="H28" s="527"/>
    </row>
    <row r="29" spans="1:9" ht="18.75" customHeight="1">
      <c r="B29" s="511" t="s">
        <v>721</v>
      </c>
      <c r="C29" s="528"/>
      <c r="D29" s="528"/>
      <c r="E29" s="528">
        <f>'Nghiep vu voi cac ben lien quan'!E21</f>
        <v>166666667</v>
      </c>
      <c r="F29" s="526">
        <f t="shared" si="0"/>
        <v>166666667</v>
      </c>
      <c r="G29" s="527"/>
      <c r="H29" s="527"/>
    </row>
    <row r="30" spans="1:9" ht="18.75" customHeight="1">
      <c r="A30" s="529"/>
      <c r="B30" s="530" t="s">
        <v>722</v>
      </c>
      <c r="C30" s="531">
        <f>'Nghiep vu voi cac ben lien quan'!E14</f>
        <v>54545455</v>
      </c>
      <c r="D30" s="531"/>
      <c r="E30" s="531">
        <f>'Nghiep vu voi cac ben lien quan'!E15</f>
        <v>60000000</v>
      </c>
      <c r="F30" s="531">
        <f t="shared" si="0"/>
        <v>114545455</v>
      </c>
      <c r="G30" s="527"/>
      <c r="H30" s="527"/>
    </row>
    <row r="31" spans="1:9" ht="18.75" customHeight="1">
      <c r="B31" s="512" t="s">
        <v>723</v>
      </c>
      <c r="C31" s="532">
        <f>SUM(C9:C30)</f>
        <v>12853965027</v>
      </c>
      <c r="D31" s="532">
        <f>SUM(D9:D30)</f>
        <v>1577471576</v>
      </c>
      <c r="E31" s="532">
        <f>SUM(E9:E30)</f>
        <v>421666667</v>
      </c>
      <c r="F31" s="532">
        <f>SUM(F9:F30)</f>
        <v>14853103270</v>
      </c>
      <c r="G31" s="532"/>
    </row>
    <row r="32" spans="1:9" s="533" customFormat="1" ht="18.75" customHeight="1">
      <c r="C32" s="534"/>
      <c r="D32" s="534"/>
      <c r="E32" s="534"/>
      <c r="F32" s="534">
        <f>+F31-PL!F9</f>
        <v>14853103270</v>
      </c>
      <c r="G32" s="534"/>
      <c r="H32" s="534"/>
      <c r="I32" s="535"/>
    </row>
    <row r="33" spans="1:9" s="533" customFormat="1" ht="18.75" customHeight="1">
      <c r="C33" s="748" t="s">
        <v>40</v>
      </c>
      <c r="D33" s="749"/>
      <c r="E33" s="749"/>
      <c r="F33" s="749"/>
      <c r="G33" s="749"/>
      <c r="H33" s="750"/>
      <c r="I33" s="535"/>
    </row>
    <row r="34" spans="1:9" s="540" customFormat="1" ht="30">
      <c r="A34" s="536" t="s">
        <v>724</v>
      </c>
      <c r="B34" s="537"/>
      <c r="C34" s="538" t="s">
        <v>725</v>
      </c>
      <c r="D34" s="538" t="s">
        <v>726</v>
      </c>
      <c r="E34" s="538" t="s">
        <v>727</v>
      </c>
      <c r="F34" s="538" t="s">
        <v>728</v>
      </c>
      <c r="G34" s="538" t="s">
        <v>729</v>
      </c>
      <c r="H34" s="539" t="s">
        <v>630</v>
      </c>
    </row>
    <row r="35" spans="1:9" ht="18.75" customHeight="1">
      <c r="A35" s="523" t="s">
        <v>730</v>
      </c>
      <c r="B35" s="541"/>
      <c r="C35" s="542"/>
      <c r="D35" s="542"/>
      <c r="E35" s="542"/>
      <c r="F35" s="542"/>
      <c r="G35" s="542"/>
      <c r="H35" s="542"/>
    </row>
    <row r="36" spans="1:9" ht="18.75" customHeight="1">
      <c r="A36" s="543"/>
      <c r="B36" s="510" t="s">
        <v>702</v>
      </c>
      <c r="C36" s="526"/>
      <c r="D36" s="526"/>
      <c r="E36" s="526"/>
      <c r="F36" s="526"/>
      <c r="G36" s="526"/>
      <c r="H36" s="526">
        <f>SUM(C36:G36)</f>
        <v>0</v>
      </c>
      <c r="I36" s="544"/>
    </row>
    <row r="37" spans="1:9" ht="18.75" customHeight="1">
      <c r="A37" s="543"/>
      <c r="B37" s="510" t="s">
        <v>703</v>
      </c>
      <c r="C37" s="526"/>
      <c r="D37" s="526"/>
      <c r="E37" s="526"/>
      <c r="F37" s="526"/>
      <c r="G37" s="526"/>
      <c r="H37" s="526">
        <f t="shared" ref="H37:H57" si="1">SUM(C37:G37)</f>
        <v>0</v>
      </c>
      <c r="I37" s="544"/>
    </row>
    <row r="38" spans="1:9" ht="18.75" customHeight="1">
      <c r="A38" s="543"/>
      <c r="B38" s="510" t="s">
        <v>704</v>
      </c>
      <c r="C38" s="526"/>
      <c r="D38" s="526"/>
      <c r="E38" s="526"/>
      <c r="F38" s="526"/>
      <c r="G38" s="526"/>
      <c r="H38" s="526">
        <f t="shared" si="1"/>
        <v>0</v>
      </c>
      <c r="I38" s="544"/>
    </row>
    <row r="39" spans="1:9" ht="18.75" customHeight="1">
      <c r="A39" s="543"/>
      <c r="B39" s="511" t="s">
        <v>705</v>
      </c>
      <c r="C39" s="526"/>
      <c r="D39" s="526"/>
      <c r="E39" s="526"/>
      <c r="F39" s="526"/>
      <c r="G39" s="526"/>
      <c r="H39" s="526">
        <f t="shared" si="1"/>
        <v>0</v>
      </c>
      <c r="I39" s="544"/>
    </row>
    <row r="40" spans="1:9" ht="18.75" customHeight="1">
      <c r="A40" s="543"/>
      <c r="B40" s="511" t="s">
        <v>706</v>
      </c>
      <c r="C40" s="526"/>
      <c r="D40" s="526"/>
      <c r="E40" s="526"/>
      <c r="F40" s="526"/>
      <c r="G40" s="526"/>
      <c r="H40" s="526">
        <f t="shared" si="1"/>
        <v>0</v>
      </c>
      <c r="I40" s="544"/>
    </row>
    <row r="41" spans="1:9" ht="18.75" customHeight="1">
      <c r="A41" s="543"/>
      <c r="B41" s="510" t="s">
        <v>707</v>
      </c>
      <c r="C41" s="526"/>
      <c r="D41" s="526"/>
      <c r="E41" s="526"/>
      <c r="F41" s="526"/>
      <c r="G41" s="526"/>
      <c r="H41" s="526">
        <f t="shared" si="1"/>
        <v>0</v>
      </c>
      <c r="I41" s="544"/>
    </row>
    <row r="42" spans="1:9" ht="18.75" customHeight="1">
      <c r="A42" s="543"/>
      <c r="B42" s="511" t="s">
        <v>708</v>
      </c>
      <c r="C42" s="526"/>
      <c r="D42" s="526"/>
      <c r="E42" s="526"/>
      <c r="F42" s="526"/>
      <c r="G42" s="526"/>
      <c r="H42" s="526">
        <f t="shared" si="1"/>
        <v>0</v>
      </c>
      <c r="I42" s="544"/>
    </row>
    <row r="43" spans="1:9" ht="18.75" customHeight="1">
      <c r="A43" s="543"/>
      <c r="B43" s="511" t="s">
        <v>709</v>
      </c>
      <c r="C43" s="526"/>
      <c r="D43" s="526"/>
      <c r="E43" s="526"/>
      <c r="F43" s="526"/>
      <c r="G43" s="526"/>
      <c r="H43" s="526">
        <f t="shared" si="1"/>
        <v>0</v>
      </c>
      <c r="I43" s="544"/>
    </row>
    <row r="44" spans="1:9" ht="18.75" customHeight="1">
      <c r="A44" s="543"/>
      <c r="B44" s="511" t="s">
        <v>710</v>
      </c>
      <c r="C44" s="526"/>
      <c r="D44" s="526"/>
      <c r="E44" s="526"/>
      <c r="F44" s="526"/>
      <c r="G44" s="526"/>
      <c r="H44" s="526">
        <f t="shared" si="1"/>
        <v>0</v>
      </c>
      <c r="I44" s="544"/>
    </row>
    <row r="45" spans="1:9" ht="18.75" customHeight="1">
      <c r="A45" s="543"/>
      <c r="B45" s="511" t="s">
        <v>731</v>
      </c>
      <c r="C45" s="526"/>
      <c r="D45" s="526"/>
      <c r="E45" s="526"/>
      <c r="F45" s="526"/>
      <c r="G45" s="526"/>
      <c r="H45" s="526">
        <f t="shared" si="1"/>
        <v>0</v>
      </c>
      <c r="I45" s="544"/>
    </row>
    <row r="46" spans="1:9" ht="18.75" customHeight="1">
      <c r="A46" s="543"/>
      <c r="B46" s="511" t="s">
        <v>712</v>
      </c>
      <c r="C46" s="526"/>
      <c r="D46" s="526"/>
      <c r="E46" s="526"/>
      <c r="F46" s="526">
        <f>'Nghiep vu voi cac ben lien quan'!E18</f>
        <v>87000000</v>
      </c>
      <c r="G46" s="526"/>
      <c r="H46" s="526">
        <f t="shared" si="1"/>
        <v>87000000</v>
      </c>
      <c r="I46" s="544"/>
    </row>
    <row r="47" spans="1:9" ht="18.75" customHeight="1">
      <c r="A47" s="543"/>
      <c r="B47" s="510" t="s">
        <v>43</v>
      </c>
      <c r="C47" s="526"/>
      <c r="D47" s="526"/>
      <c r="E47" s="526"/>
      <c r="F47" s="526"/>
      <c r="G47" s="526"/>
      <c r="H47" s="526">
        <f t="shared" si="1"/>
        <v>0</v>
      </c>
      <c r="I47" s="544"/>
    </row>
    <row r="48" spans="1:9" ht="18.75" customHeight="1">
      <c r="A48" s="543"/>
      <c r="B48" s="511" t="s">
        <v>713</v>
      </c>
      <c r="C48" s="526"/>
      <c r="D48" s="526"/>
      <c r="E48" s="526"/>
      <c r="F48" s="526"/>
      <c r="G48" s="526"/>
      <c r="H48" s="526">
        <f t="shared" si="1"/>
        <v>0</v>
      </c>
      <c r="I48" s="544"/>
    </row>
    <row r="49" spans="1:10" ht="18.75" customHeight="1">
      <c r="A49" s="543"/>
      <c r="B49" s="511" t="s">
        <v>714</v>
      </c>
      <c r="C49" s="526"/>
      <c r="D49" s="526"/>
      <c r="E49" s="526"/>
      <c r="F49" s="526"/>
      <c r="G49" s="526"/>
      <c r="H49" s="526">
        <f t="shared" si="1"/>
        <v>0</v>
      </c>
    </row>
    <row r="50" spans="1:10" ht="18.75" customHeight="1">
      <c r="A50" s="543"/>
      <c r="B50" s="511" t="s">
        <v>715</v>
      </c>
      <c r="C50" s="526">
        <f>'Nghiep vu voi cac ben lien quan'!E11</f>
        <v>7404432897</v>
      </c>
      <c r="D50" s="526"/>
      <c r="E50" s="526"/>
      <c r="F50" s="526"/>
      <c r="G50" s="526"/>
      <c r="H50" s="526">
        <f t="shared" si="1"/>
        <v>7404432897</v>
      </c>
    </row>
    <row r="51" spans="1:10" ht="18.75" customHeight="1">
      <c r="A51" s="543"/>
      <c r="B51" s="511" t="s">
        <v>716</v>
      </c>
      <c r="C51" s="526"/>
      <c r="D51" s="526"/>
      <c r="E51" s="526"/>
      <c r="F51" s="526"/>
      <c r="G51" s="526"/>
      <c r="H51" s="526">
        <f t="shared" si="1"/>
        <v>0</v>
      </c>
    </row>
    <row r="52" spans="1:10" ht="18.75" customHeight="1">
      <c r="A52" s="543"/>
      <c r="B52" s="511" t="s">
        <v>717</v>
      </c>
      <c r="C52" s="526"/>
      <c r="D52" s="526"/>
      <c r="E52" s="526"/>
      <c r="F52" s="526"/>
      <c r="G52" s="526"/>
      <c r="H52" s="526">
        <f t="shared" si="1"/>
        <v>0</v>
      </c>
    </row>
    <row r="53" spans="1:10" ht="18.75" customHeight="1">
      <c r="A53" s="543"/>
      <c r="B53" s="511" t="s">
        <v>718</v>
      </c>
      <c r="C53" s="526"/>
      <c r="D53" s="526"/>
      <c r="E53" s="526"/>
      <c r="F53" s="526"/>
      <c r="G53" s="526"/>
      <c r="H53" s="526">
        <f t="shared" si="1"/>
        <v>0</v>
      </c>
      <c r="I53" s="544"/>
    </row>
    <row r="54" spans="1:10" ht="18.75" customHeight="1">
      <c r="A54" s="543"/>
      <c r="B54" s="511" t="s">
        <v>719</v>
      </c>
      <c r="C54" s="526"/>
      <c r="D54" s="526"/>
      <c r="E54" s="526"/>
      <c r="F54" s="526"/>
      <c r="G54" s="526"/>
      <c r="H54" s="526">
        <f t="shared" si="1"/>
        <v>0</v>
      </c>
    </row>
    <row r="55" spans="1:10" ht="18.75" customHeight="1">
      <c r="A55" s="543"/>
      <c r="B55" s="511" t="s">
        <v>720</v>
      </c>
      <c r="C55" s="526"/>
      <c r="D55" s="526"/>
      <c r="E55" s="526"/>
      <c r="F55" s="526"/>
      <c r="G55" s="526"/>
      <c r="H55" s="526"/>
    </row>
    <row r="56" spans="1:10" ht="18.75" customHeight="1">
      <c r="A56" s="543"/>
      <c r="B56" s="511" t="s">
        <v>722</v>
      </c>
      <c r="C56" s="526"/>
      <c r="D56" s="526">
        <f>'Nghiep vu voi cac ben lien quan'!E16</f>
        <v>689235029</v>
      </c>
      <c r="E56" s="526"/>
      <c r="F56" s="526"/>
      <c r="G56" s="526"/>
      <c r="H56" s="526">
        <f t="shared" si="1"/>
        <v>689235029</v>
      </c>
    </row>
    <row r="57" spans="1:10" ht="18.75" customHeight="1">
      <c r="A57" s="545"/>
      <c r="B57" s="530" t="s">
        <v>732</v>
      </c>
      <c r="C57" s="531"/>
      <c r="D57" s="531"/>
      <c r="E57" s="531"/>
      <c r="F57" s="531"/>
      <c r="G57" s="531"/>
      <c r="H57" s="531">
        <f t="shared" si="1"/>
        <v>0</v>
      </c>
    </row>
    <row r="58" spans="1:10" ht="18.75" customHeight="1">
      <c r="B58" s="512" t="s">
        <v>733</v>
      </c>
      <c r="C58" s="532">
        <f t="shared" ref="C58:G58" si="2">SUM(C36:C57)</f>
        <v>7404432897</v>
      </c>
      <c r="D58" s="532">
        <f t="shared" si="2"/>
        <v>689235029</v>
      </c>
      <c r="E58" s="532">
        <f t="shared" si="2"/>
        <v>0</v>
      </c>
      <c r="F58" s="532">
        <f t="shared" si="2"/>
        <v>87000000</v>
      </c>
      <c r="G58" s="532">
        <f t="shared" si="2"/>
        <v>0</v>
      </c>
      <c r="H58" s="532">
        <f>SUM(H36:H57)</f>
        <v>8180667926</v>
      </c>
      <c r="I58" s="546"/>
      <c r="J58" s="544"/>
    </row>
    <row r="59" spans="1:10" ht="39.75" customHeight="1">
      <c r="B59" s="512"/>
      <c r="C59" s="532"/>
      <c r="D59" s="532"/>
      <c r="E59" s="532"/>
      <c r="F59" s="532"/>
      <c r="G59" s="532"/>
      <c r="H59" s="532"/>
      <c r="I59" s="546"/>
      <c r="J59" s="544"/>
    </row>
    <row r="60" spans="1:10" ht="18.75" customHeight="1">
      <c r="B60" s="547" t="s">
        <v>734</v>
      </c>
      <c r="C60" s="512" t="s">
        <v>735</v>
      </c>
      <c r="D60" s="512"/>
      <c r="E60" s="512"/>
      <c r="F60" s="512"/>
      <c r="G60" s="512"/>
      <c r="H60" s="512"/>
      <c r="I60" s="546"/>
      <c r="J60" s="544"/>
    </row>
    <row r="61" spans="1:10" ht="18.75" customHeight="1">
      <c r="B61" s="512" t="s">
        <v>736</v>
      </c>
      <c r="C61" s="724"/>
      <c r="D61" s="512"/>
      <c r="E61" s="512"/>
      <c r="F61" s="512"/>
      <c r="G61" s="512"/>
      <c r="H61" s="512"/>
      <c r="I61" s="546"/>
      <c r="J61" s="544"/>
    </row>
    <row r="62" spans="1:10" ht="18.75" customHeight="1">
      <c r="B62" s="512" t="s">
        <v>736</v>
      </c>
      <c r="C62" s="512"/>
      <c r="D62" s="512"/>
      <c r="E62" s="512"/>
      <c r="F62" s="512"/>
      <c r="G62" s="512"/>
      <c r="H62" s="512"/>
      <c r="I62" s="546"/>
      <c r="J62" s="544"/>
    </row>
    <row r="63" spans="1:10" s="533" customFormat="1" ht="18.75" customHeight="1">
      <c r="B63" s="512" t="s">
        <v>736</v>
      </c>
      <c r="C63" s="512"/>
      <c r="D63" s="512"/>
      <c r="E63" s="512"/>
      <c r="F63" s="512"/>
      <c r="G63" s="512"/>
      <c r="H63" s="546">
        <f>+H58+[12]PL!F13</f>
        <v>8180667926</v>
      </c>
    </row>
    <row r="64" spans="1:10" ht="18.75" customHeight="1">
      <c r="B64" s="512"/>
      <c r="C64" s="512"/>
      <c r="D64" s="512"/>
      <c r="E64" s="512"/>
      <c r="F64" s="512"/>
      <c r="G64" s="512"/>
      <c r="H64" s="512"/>
    </row>
    <row r="65" spans="1:10" ht="18.75" customHeight="1"/>
    <row r="66" spans="1:10" ht="18.75" customHeight="1">
      <c r="A66" s="514" t="s">
        <v>737</v>
      </c>
      <c r="B66" s="515"/>
      <c r="C66" s="516"/>
      <c r="D66" s="516"/>
    </row>
    <row r="67" spans="1:10" s="533" customFormat="1" ht="18.75" customHeight="1">
      <c r="D67" s="534"/>
      <c r="E67" s="534"/>
      <c r="F67" s="534"/>
      <c r="G67" s="534"/>
      <c r="H67" s="534"/>
    </row>
    <row r="68" spans="1:10" ht="18.75" customHeight="1">
      <c r="C68" s="548" t="s">
        <v>40</v>
      </c>
    </row>
    <row r="69" spans="1:10" s="513" customFormat="1" ht="18.75" customHeight="1">
      <c r="A69" s="549" t="s">
        <v>738</v>
      </c>
      <c r="B69" s="541"/>
      <c r="C69" s="550" t="s">
        <v>739</v>
      </c>
      <c r="D69" s="551" t="s">
        <v>740</v>
      </c>
      <c r="E69" s="551" t="s">
        <v>741</v>
      </c>
      <c r="F69" s="551" t="s">
        <v>742</v>
      </c>
      <c r="I69" s="509"/>
      <c r="J69" s="509"/>
    </row>
    <row r="70" spans="1:10" s="513" customFormat="1" ht="18.75" customHeight="1">
      <c r="A70" s="523" t="s">
        <v>743</v>
      </c>
      <c r="B70" s="552"/>
      <c r="C70" s="553"/>
      <c r="D70" s="553"/>
      <c r="E70" s="553"/>
      <c r="F70" s="553"/>
      <c r="I70" s="509"/>
      <c r="J70" s="509"/>
    </row>
    <row r="71" spans="1:10" s="513" customFormat="1" ht="18.75" customHeight="1">
      <c r="A71" s="554"/>
      <c r="B71" s="510" t="s">
        <v>702</v>
      </c>
      <c r="C71" s="553"/>
      <c r="D71" s="553"/>
      <c r="E71" s="553"/>
      <c r="F71" s="553"/>
      <c r="I71" s="509"/>
      <c r="J71" s="509"/>
    </row>
    <row r="72" spans="1:10" s="513" customFormat="1" ht="18.75" customHeight="1">
      <c r="A72" s="554"/>
      <c r="B72" s="510" t="s">
        <v>703</v>
      </c>
      <c r="C72" s="553"/>
      <c r="D72" s="553"/>
      <c r="E72" s="553"/>
      <c r="F72" s="553"/>
      <c r="I72" s="509"/>
      <c r="J72" s="509"/>
    </row>
    <row r="73" spans="1:10" s="513" customFormat="1" ht="18.75" customHeight="1">
      <c r="A73" s="554"/>
      <c r="B73" s="510" t="s">
        <v>704</v>
      </c>
      <c r="C73" s="553"/>
      <c r="D73" s="553"/>
      <c r="E73" s="553"/>
      <c r="F73" s="553"/>
      <c r="I73" s="509"/>
      <c r="J73" s="509"/>
    </row>
    <row r="74" spans="1:10" s="513" customFormat="1" ht="18.75" customHeight="1">
      <c r="A74" s="554"/>
      <c r="B74" s="511" t="s">
        <v>705</v>
      </c>
      <c r="C74" s="553"/>
      <c r="D74" s="553"/>
      <c r="E74" s="553"/>
      <c r="F74" s="553"/>
      <c r="I74" s="509"/>
      <c r="J74" s="509"/>
    </row>
    <row r="75" spans="1:10" s="513" customFormat="1" ht="18.75" customHeight="1">
      <c r="A75" s="554"/>
      <c r="B75" s="511" t="s">
        <v>706</v>
      </c>
      <c r="C75" s="553"/>
      <c r="D75" s="553"/>
      <c r="E75" s="553"/>
      <c r="F75" s="553"/>
      <c r="I75" s="509"/>
      <c r="J75" s="509"/>
    </row>
    <row r="76" spans="1:10" s="513" customFormat="1" ht="18.75" customHeight="1">
      <c r="A76" s="554"/>
      <c r="B76" s="510" t="s">
        <v>707</v>
      </c>
      <c r="C76" s="553"/>
      <c r="D76" s="553"/>
      <c r="E76" s="553"/>
      <c r="F76" s="553"/>
      <c r="I76" s="509"/>
      <c r="J76" s="509"/>
    </row>
    <row r="77" spans="1:10" s="513" customFormat="1" ht="18.75" customHeight="1">
      <c r="A77" s="554"/>
      <c r="B77" s="511" t="s">
        <v>708</v>
      </c>
      <c r="C77" s="553"/>
      <c r="D77" s="553"/>
      <c r="E77" s="553"/>
      <c r="F77" s="553"/>
      <c r="I77" s="509"/>
      <c r="J77" s="509"/>
    </row>
    <row r="78" spans="1:10" s="513" customFormat="1" ht="18.75" customHeight="1">
      <c r="A78" s="554"/>
      <c r="B78" s="511" t="s">
        <v>709</v>
      </c>
      <c r="C78" s="553"/>
      <c r="D78" s="553"/>
      <c r="E78" s="553"/>
      <c r="F78" s="553"/>
      <c r="I78" s="509"/>
      <c r="J78" s="509"/>
    </row>
    <row r="79" spans="1:10" s="513" customFormat="1" ht="18.75" customHeight="1">
      <c r="A79" s="543"/>
      <c r="B79" s="511" t="s">
        <v>710</v>
      </c>
      <c r="C79" s="525"/>
      <c r="D79" s="525"/>
      <c r="E79" s="525"/>
      <c r="F79" s="525"/>
      <c r="I79" s="509"/>
      <c r="J79" s="509"/>
    </row>
    <row r="80" spans="1:10" s="513" customFormat="1" ht="18.75" customHeight="1">
      <c r="A80" s="543"/>
      <c r="B80" s="511" t="s">
        <v>711</v>
      </c>
      <c r="C80" s="525"/>
      <c r="D80" s="525"/>
      <c r="E80" s="525"/>
      <c r="F80" s="525"/>
      <c r="I80" s="509"/>
      <c r="J80" s="509"/>
    </row>
    <row r="81" spans="1:10" s="513" customFormat="1" ht="18.75" customHeight="1">
      <c r="A81" s="543"/>
      <c r="B81" s="511" t="s">
        <v>712</v>
      </c>
      <c r="C81" s="525"/>
      <c r="D81" s="525"/>
      <c r="E81" s="525"/>
      <c r="F81" s="525"/>
      <c r="I81" s="509"/>
      <c r="J81" s="509"/>
    </row>
    <row r="82" spans="1:10" s="513" customFormat="1" ht="18.75" customHeight="1">
      <c r="A82" s="543"/>
      <c r="B82" s="510" t="s">
        <v>43</v>
      </c>
      <c r="C82" s="525"/>
      <c r="D82" s="525"/>
      <c r="E82" s="525"/>
      <c r="F82" s="525"/>
      <c r="I82" s="509"/>
      <c r="J82" s="509"/>
    </row>
    <row r="83" spans="1:10" s="513" customFormat="1" ht="18.75" customHeight="1">
      <c r="A83" s="543"/>
      <c r="B83" s="511" t="s">
        <v>713</v>
      </c>
      <c r="C83" s="525"/>
      <c r="D83" s="525"/>
      <c r="E83" s="525"/>
      <c r="F83" s="525"/>
      <c r="I83" s="509"/>
      <c r="J83" s="509"/>
    </row>
    <row r="84" spans="1:10" s="513" customFormat="1" ht="18.75" customHeight="1">
      <c r="A84" s="543"/>
      <c r="B84" s="511" t="s">
        <v>714</v>
      </c>
      <c r="C84" s="525"/>
      <c r="D84" s="525"/>
      <c r="E84" s="525"/>
      <c r="F84" s="525"/>
      <c r="I84" s="509"/>
      <c r="J84" s="509"/>
    </row>
    <row r="85" spans="1:10" ht="18.75" customHeight="1">
      <c r="A85" s="543"/>
      <c r="B85" s="511" t="s">
        <v>715</v>
      </c>
      <c r="C85" s="525">
        <f>'Nghiep vu voi cac ben lien quan'!E32</f>
        <v>0</v>
      </c>
      <c r="D85" s="525"/>
      <c r="E85" s="525">
        <f>'Nghiep vu voi cac ben lien quan'!E57</f>
        <v>64474467</v>
      </c>
      <c r="F85" s="525">
        <f>'Nghiep vu voi cac ben lien quan'!E69</f>
        <v>0</v>
      </c>
    </row>
    <row r="86" spans="1:10" ht="18.75" customHeight="1">
      <c r="A86" s="543"/>
      <c r="B86" s="511" t="s">
        <v>716</v>
      </c>
      <c r="C86" s="525"/>
      <c r="D86" s="525"/>
      <c r="E86" s="525"/>
      <c r="F86" s="525"/>
    </row>
    <row r="87" spans="1:10" ht="18.75" customHeight="1">
      <c r="A87" s="543"/>
      <c r="B87" s="511" t="s">
        <v>717</v>
      </c>
      <c r="C87" s="525"/>
      <c r="D87" s="525"/>
      <c r="E87" s="525"/>
      <c r="F87" s="525"/>
    </row>
    <row r="88" spans="1:10" ht="18.75" customHeight="1">
      <c r="A88" s="543"/>
      <c r="B88" s="511" t="s">
        <v>718</v>
      </c>
      <c r="C88" s="525"/>
      <c r="D88" s="525"/>
      <c r="E88" s="525"/>
      <c r="F88" s="525"/>
    </row>
    <row r="89" spans="1:10" ht="18.75" customHeight="1">
      <c r="A89" s="555"/>
      <c r="B89" s="511" t="s">
        <v>719</v>
      </c>
      <c r="C89" s="525"/>
      <c r="D89" s="525"/>
      <c r="E89" s="525"/>
      <c r="F89" s="525"/>
    </row>
    <row r="90" spans="1:10" ht="18.75" customHeight="1">
      <c r="A90" s="555"/>
      <c r="B90" s="511" t="s">
        <v>720</v>
      </c>
      <c r="C90" s="525"/>
      <c r="D90" s="525"/>
      <c r="E90" s="525"/>
      <c r="F90" s="525"/>
    </row>
    <row r="91" spans="1:10" ht="18.75" customHeight="1">
      <c r="A91" s="555"/>
      <c r="B91" s="511" t="s">
        <v>721</v>
      </c>
      <c r="C91" s="525">
        <f>'Nghiep vu voi cac ben lien quan'!E35</f>
        <v>0</v>
      </c>
      <c r="D91" s="525"/>
      <c r="E91" s="525"/>
      <c r="F91" s="525"/>
    </row>
    <row r="92" spans="1:10" ht="18.75" customHeight="1">
      <c r="A92" s="545"/>
      <c r="B92" s="530" t="s">
        <v>722</v>
      </c>
      <c r="C92" s="531"/>
      <c r="D92" s="531"/>
      <c r="E92" s="531"/>
      <c r="F92" s="531"/>
    </row>
    <row r="93" spans="1:10" ht="18.75" customHeight="1">
      <c r="B93" s="512" t="s">
        <v>744</v>
      </c>
      <c r="C93" s="532">
        <f>SUM(C71:C92)</f>
        <v>0</v>
      </c>
      <c r="D93" s="532">
        <f>SUM(D71:D92)</f>
        <v>0</v>
      </c>
      <c r="E93" s="532">
        <f>SUM(E71:E92)</f>
        <v>64474467</v>
      </c>
      <c r="F93" s="532">
        <f>SUM(F71:F92)</f>
        <v>0</v>
      </c>
    </row>
    <row r="94" spans="1:10" ht="18.75" customHeight="1">
      <c r="B94" s="512"/>
      <c r="C94" s="556">
        <f>+C93+D93-BS!D17</f>
        <v>0</v>
      </c>
    </row>
    <row r="95" spans="1:10" ht="18.75" customHeight="1">
      <c r="B95" s="512"/>
      <c r="C95" s="557"/>
      <c r="D95" s="527"/>
      <c r="E95" s="527"/>
      <c r="F95" s="527"/>
      <c r="G95" s="527"/>
      <c r="H95" s="527"/>
    </row>
    <row r="96" spans="1:10" ht="18.75" customHeight="1">
      <c r="C96" s="548" t="s">
        <v>40</v>
      </c>
    </row>
    <row r="97" spans="1:8" ht="18.75" customHeight="1">
      <c r="A97" s="549" t="s">
        <v>745</v>
      </c>
      <c r="B97" s="558"/>
      <c r="C97" s="550" t="s">
        <v>746</v>
      </c>
      <c r="D97" s="551" t="s">
        <v>747</v>
      </c>
      <c r="E97" s="551" t="s">
        <v>748</v>
      </c>
    </row>
    <row r="98" spans="1:8" ht="18.75" customHeight="1">
      <c r="A98" s="523" t="s">
        <v>749</v>
      </c>
      <c r="B98" s="559"/>
      <c r="C98" s="553"/>
      <c r="D98" s="553"/>
      <c r="E98" s="553"/>
    </row>
    <row r="99" spans="1:8" ht="18.75" customHeight="1">
      <c r="A99" s="543"/>
      <c r="B99" s="510" t="s">
        <v>702</v>
      </c>
      <c r="C99" s="526"/>
      <c r="D99" s="526"/>
      <c r="E99" s="526"/>
      <c r="F99" s="527"/>
      <c r="G99" s="527"/>
      <c r="H99" s="527"/>
    </row>
    <row r="100" spans="1:8" ht="18.75" customHeight="1">
      <c r="A100" s="543"/>
      <c r="B100" s="510" t="s">
        <v>703</v>
      </c>
      <c r="C100" s="526"/>
      <c r="D100" s="526"/>
      <c r="E100" s="526"/>
      <c r="F100" s="527"/>
      <c r="G100" s="527"/>
      <c r="H100" s="527"/>
    </row>
    <row r="101" spans="1:8" ht="18.75" customHeight="1">
      <c r="A101" s="543"/>
      <c r="B101" s="510" t="s">
        <v>704</v>
      </c>
      <c r="C101" s="526"/>
      <c r="D101" s="526"/>
      <c r="E101" s="526"/>
      <c r="F101" s="527"/>
      <c r="G101" s="527"/>
      <c r="H101" s="527"/>
    </row>
    <row r="102" spans="1:8" ht="18.75" customHeight="1">
      <c r="A102" s="543"/>
      <c r="B102" s="511" t="s">
        <v>705</v>
      </c>
      <c r="C102" s="526"/>
      <c r="D102" s="526"/>
      <c r="E102" s="526"/>
      <c r="F102" s="527"/>
      <c r="G102" s="527"/>
      <c r="H102" s="527"/>
    </row>
    <row r="103" spans="1:8" ht="18.75" customHeight="1">
      <c r="A103" s="543"/>
      <c r="B103" s="511" t="s">
        <v>706</v>
      </c>
      <c r="C103" s="526"/>
      <c r="D103" s="526"/>
      <c r="E103" s="526"/>
      <c r="F103" s="527"/>
      <c r="G103" s="527"/>
      <c r="H103" s="527"/>
    </row>
    <row r="104" spans="1:8" ht="18.75" customHeight="1">
      <c r="A104" s="543"/>
      <c r="B104" s="510" t="s">
        <v>707</v>
      </c>
      <c r="C104" s="526"/>
      <c r="D104" s="526"/>
      <c r="E104" s="526"/>
      <c r="F104" s="527"/>
      <c r="G104" s="527"/>
      <c r="H104" s="527"/>
    </row>
    <row r="105" spans="1:8" ht="18.75" customHeight="1">
      <c r="A105" s="543"/>
      <c r="B105" s="511" t="s">
        <v>708</v>
      </c>
      <c r="C105" s="526"/>
      <c r="D105" s="526"/>
      <c r="E105" s="526"/>
      <c r="F105" s="527"/>
      <c r="G105" s="527"/>
      <c r="H105" s="527"/>
    </row>
    <row r="106" spans="1:8" ht="18.75" customHeight="1">
      <c r="A106" s="543"/>
      <c r="B106" s="511" t="s">
        <v>709</v>
      </c>
      <c r="C106" s="526"/>
      <c r="D106" s="526"/>
      <c r="E106" s="526"/>
      <c r="F106" s="527"/>
      <c r="G106" s="527"/>
      <c r="H106" s="527"/>
    </row>
    <row r="107" spans="1:8" ht="18.75" customHeight="1">
      <c r="A107" s="543"/>
      <c r="B107" s="511" t="s">
        <v>710</v>
      </c>
      <c r="C107" s="526"/>
      <c r="D107" s="526"/>
      <c r="E107" s="526"/>
      <c r="F107" s="527"/>
      <c r="G107" s="527"/>
      <c r="H107" s="527"/>
    </row>
    <row r="108" spans="1:8" ht="18.75" customHeight="1">
      <c r="A108" s="543"/>
      <c r="B108" s="511" t="s">
        <v>711</v>
      </c>
      <c r="C108" s="526"/>
      <c r="D108" s="526"/>
      <c r="E108" s="526"/>
      <c r="F108" s="527"/>
      <c r="G108" s="527"/>
      <c r="H108" s="527"/>
    </row>
    <row r="109" spans="1:8" ht="18.75" customHeight="1">
      <c r="A109" s="543"/>
      <c r="B109" s="511" t="s">
        <v>712</v>
      </c>
      <c r="C109" s="526"/>
      <c r="D109" s="526"/>
      <c r="E109" s="526">
        <f>'Nghiep vu voi cac ben lien quan'!E52</f>
        <v>38365168000</v>
      </c>
      <c r="F109" s="527"/>
      <c r="G109" s="527"/>
      <c r="H109" s="527"/>
    </row>
    <row r="110" spans="1:8" ht="18.75" customHeight="1">
      <c r="A110" s="543"/>
      <c r="B110" s="510" t="s">
        <v>43</v>
      </c>
      <c r="C110" s="526"/>
      <c r="D110" s="526"/>
      <c r="E110" s="526"/>
      <c r="F110" s="527"/>
      <c r="G110" s="527"/>
      <c r="H110" s="527"/>
    </row>
    <row r="111" spans="1:8" ht="18.75" customHeight="1">
      <c r="A111" s="543"/>
      <c r="B111" s="511" t="s">
        <v>713</v>
      </c>
      <c r="C111" s="526"/>
      <c r="D111" s="526"/>
      <c r="E111" s="526"/>
      <c r="F111" s="527"/>
      <c r="G111" s="527"/>
      <c r="H111" s="527"/>
    </row>
    <row r="112" spans="1:8" ht="18.75" customHeight="1">
      <c r="A112" s="543"/>
      <c r="B112" s="511" t="s">
        <v>714</v>
      </c>
      <c r="C112" s="526"/>
      <c r="D112" s="526"/>
      <c r="E112" s="526"/>
      <c r="F112" s="527"/>
      <c r="G112" s="527"/>
      <c r="H112" s="527"/>
    </row>
    <row r="113" spans="1:8" ht="18.75" customHeight="1">
      <c r="A113" s="543"/>
      <c r="B113" s="511" t="s">
        <v>715</v>
      </c>
      <c r="C113" s="526"/>
      <c r="D113" s="526"/>
      <c r="E113" s="526"/>
      <c r="F113" s="527"/>
      <c r="G113" s="527"/>
      <c r="H113" s="527"/>
    </row>
    <row r="114" spans="1:8" ht="18.75" customHeight="1">
      <c r="A114" s="543"/>
      <c r="B114" s="511" t="s">
        <v>716</v>
      </c>
      <c r="C114" s="526"/>
      <c r="D114" s="526"/>
      <c r="E114" s="526"/>
      <c r="F114" s="527"/>
      <c r="G114" s="527"/>
      <c r="H114" s="527"/>
    </row>
    <row r="115" spans="1:8" ht="18.75" customHeight="1">
      <c r="A115" s="543"/>
      <c r="B115" s="511" t="s">
        <v>717</v>
      </c>
      <c r="C115" s="526"/>
      <c r="D115" s="526"/>
      <c r="E115" s="526"/>
      <c r="F115" s="527"/>
      <c r="G115" s="527"/>
      <c r="H115" s="527"/>
    </row>
    <row r="116" spans="1:8" ht="18.75" customHeight="1">
      <c r="A116" s="543"/>
      <c r="B116" s="511" t="s">
        <v>718</v>
      </c>
      <c r="C116" s="526"/>
      <c r="D116" s="526"/>
      <c r="E116" s="526"/>
      <c r="F116" s="527"/>
      <c r="G116" s="527"/>
      <c r="H116" s="527"/>
    </row>
    <row r="117" spans="1:8" ht="18.75" customHeight="1">
      <c r="A117" s="555"/>
      <c r="B117" s="511" t="s">
        <v>719</v>
      </c>
      <c r="C117" s="526"/>
      <c r="D117" s="526"/>
      <c r="E117" s="526"/>
      <c r="F117" s="527"/>
      <c r="G117" s="527"/>
      <c r="H117" s="527"/>
    </row>
    <row r="118" spans="1:8" ht="18.75" customHeight="1">
      <c r="A118" s="555"/>
      <c r="B118" s="511" t="s">
        <v>720</v>
      </c>
      <c r="C118" s="526"/>
      <c r="D118" s="526"/>
      <c r="E118" s="526"/>
      <c r="F118" s="527"/>
      <c r="G118" s="527"/>
      <c r="H118" s="527"/>
    </row>
    <row r="119" spans="1:8" ht="18.75" customHeight="1">
      <c r="A119" s="555"/>
      <c r="B119" s="530" t="s">
        <v>722</v>
      </c>
      <c r="C119" s="526"/>
      <c r="D119" s="526">
        <f>'Nghiep vu voi cac ben lien quan'!E29</f>
        <v>3596854522</v>
      </c>
      <c r="E119" s="526"/>
      <c r="F119" s="527"/>
      <c r="G119" s="527"/>
      <c r="H119" s="527"/>
    </row>
    <row r="120" spans="1:8" ht="18.75" customHeight="1">
      <c r="A120" s="545"/>
      <c r="B120" s="530" t="s">
        <v>732</v>
      </c>
      <c r="C120" s="531"/>
      <c r="D120" s="531"/>
      <c r="E120" s="531"/>
      <c r="F120" s="527"/>
      <c r="G120" s="527"/>
      <c r="H120" s="527"/>
    </row>
    <row r="121" spans="1:8" ht="18.75" customHeight="1">
      <c r="B121" s="512" t="s">
        <v>750</v>
      </c>
      <c r="C121" s="532">
        <f>SUM(C99:C120)</f>
        <v>0</v>
      </c>
      <c r="D121" s="532">
        <f>SUM(D99:D120)</f>
        <v>3596854522</v>
      </c>
      <c r="E121" s="532">
        <f>SUM(E99:E120)</f>
        <v>38365168000</v>
      </c>
    </row>
    <row r="122" spans="1:8" ht="18.75" customHeight="1">
      <c r="B122" s="512"/>
      <c r="C122" s="560">
        <f>+C121-BS!D77+D121</f>
        <v>3596854522</v>
      </c>
    </row>
    <row r="123" spans="1:8" ht="18.75" customHeight="1">
      <c r="B123" s="512"/>
      <c r="C123" s="561"/>
      <c r="D123" s="527"/>
      <c r="E123" s="527"/>
      <c r="F123" s="527"/>
      <c r="G123" s="527"/>
      <c r="H123" s="527"/>
    </row>
    <row r="124" spans="1:8" ht="18.75" customHeight="1">
      <c r="A124" s="506" t="s">
        <v>751</v>
      </c>
      <c r="B124" s="507"/>
      <c r="C124" s="508" t="s">
        <v>752</v>
      </c>
    </row>
    <row r="125" spans="1:8" ht="18.75" customHeight="1">
      <c r="B125" s="509" t="s">
        <v>753</v>
      </c>
      <c r="C125" s="562"/>
    </row>
    <row r="126" spans="1:8" ht="18.75" customHeight="1">
      <c r="B126" s="509" t="s">
        <v>754</v>
      </c>
      <c r="C126" s="562"/>
    </row>
    <row r="127" spans="1:8" ht="15.6" customHeight="1">
      <c r="C127" s="562"/>
    </row>
    <row r="128" spans="1:8" ht="16.5" customHeight="1">
      <c r="C128" s="562"/>
    </row>
    <row r="129" spans="1:10" ht="18.75" customHeight="1">
      <c r="A129" s="506" t="s">
        <v>755</v>
      </c>
      <c r="B129" s="507"/>
      <c r="C129" s="548" t="s">
        <v>40</v>
      </c>
    </row>
    <row r="130" spans="1:10" ht="18.75" customHeight="1">
      <c r="B130" s="509" t="s">
        <v>756</v>
      </c>
    </row>
    <row r="131" spans="1:10">
      <c r="B131" s="645" t="s">
        <v>757</v>
      </c>
      <c r="C131" s="527">
        <v>20711416000</v>
      </c>
      <c r="D131" s="527"/>
      <c r="E131" s="527"/>
      <c r="F131" s="527"/>
      <c r="G131" s="527"/>
      <c r="H131" s="527"/>
    </row>
    <row r="132" spans="1:10" hidden="1">
      <c r="B132" s="509" t="s">
        <v>758</v>
      </c>
      <c r="C132" s="527"/>
      <c r="D132" s="527"/>
      <c r="E132" s="527"/>
      <c r="F132" s="527"/>
      <c r="G132" s="527"/>
      <c r="H132" s="527"/>
    </row>
    <row r="133" spans="1:10" hidden="1">
      <c r="B133" s="564" t="s">
        <v>759</v>
      </c>
      <c r="C133" s="527"/>
      <c r="D133" s="527"/>
      <c r="E133" s="527"/>
      <c r="F133" s="527"/>
      <c r="G133" s="527"/>
      <c r="H133" s="527"/>
    </row>
    <row r="134" spans="1:10" hidden="1">
      <c r="B134" s="565" t="s">
        <v>760</v>
      </c>
      <c r="C134" s="527"/>
      <c r="D134" s="527"/>
      <c r="E134" s="527"/>
      <c r="F134" s="527"/>
      <c r="G134" s="527"/>
      <c r="H134" s="527"/>
    </row>
    <row r="135" spans="1:10">
      <c r="B135" s="563"/>
    </row>
    <row r="136" spans="1:10" hidden="1">
      <c r="B136" s="564" t="s">
        <v>761</v>
      </c>
      <c r="C136" s="566"/>
    </row>
    <row r="137" spans="1:10" hidden="1">
      <c r="B137" s="567" t="s">
        <v>762</v>
      </c>
      <c r="C137" s="568">
        <v>0</v>
      </c>
    </row>
    <row r="138" spans="1:10" hidden="1">
      <c r="B138" s="569" t="s">
        <v>763</v>
      </c>
      <c r="C138" s="570">
        <v>16350180000</v>
      </c>
    </row>
    <row r="139" spans="1:10" hidden="1">
      <c r="B139" s="567" t="s">
        <v>764</v>
      </c>
      <c r="C139" s="570">
        <v>114000000</v>
      </c>
    </row>
    <row r="140" spans="1:10" s="513" customFormat="1" hidden="1">
      <c r="A140" s="509"/>
      <c r="B140" s="567" t="s">
        <v>765</v>
      </c>
      <c r="C140" s="570">
        <v>0</v>
      </c>
      <c r="I140" s="509"/>
      <c r="J140" s="509"/>
    </row>
    <row r="141" spans="1:10" s="513" customFormat="1" hidden="1">
      <c r="A141" s="509"/>
      <c r="B141" s="509"/>
      <c r="C141" s="571"/>
      <c r="I141" s="509"/>
      <c r="J141" s="509"/>
    </row>
    <row r="142" spans="1:10" s="513" customFormat="1" hidden="1">
      <c r="A142" s="509"/>
      <c r="B142" s="564" t="s">
        <v>766</v>
      </c>
      <c r="C142" s="572"/>
      <c r="I142" s="509"/>
      <c r="J142" s="509"/>
    </row>
    <row r="143" spans="1:10" s="513" customFormat="1" hidden="1">
      <c r="A143" s="509"/>
      <c r="B143" s="751" t="s">
        <v>763</v>
      </c>
      <c r="C143" s="573"/>
      <c r="I143" s="509"/>
      <c r="J143" s="509"/>
    </row>
    <row r="144" spans="1:10" s="513" customFormat="1" hidden="1">
      <c r="A144" s="509"/>
      <c r="B144" s="751"/>
      <c r="C144" s="573"/>
      <c r="I144" s="509"/>
      <c r="J144" s="509"/>
    </row>
    <row r="146" spans="1:5">
      <c r="A146" s="506" t="s">
        <v>767</v>
      </c>
      <c r="B146" s="507"/>
      <c r="C146" s="508" t="s">
        <v>752</v>
      </c>
    </row>
    <row r="147" spans="1:5">
      <c r="B147" s="509" t="s">
        <v>756</v>
      </c>
    </row>
    <row r="150" spans="1:5">
      <c r="A150" s="506" t="s">
        <v>768</v>
      </c>
      <c r="B150" s="507"/>
      <c r="C150" s="508" t="s">
        <v>769</v>
      </c>
      <c r="E150" s="576"/>
    </row>
    <row r="151" spans="1:5">
      <c r="B151" s="511" t="s">
        <v>712</v>
      </c>
      <c r="C151" s="513">
        <f>'Nghiep vu voi cac ben lien quan'!E53</f>
        <v>38365168000</v>
      </c>
      <c r="E151" s="577"/>
    </row>
    <row r="152" spans="1:5">
      <c r="B152" s="510"/>
      <c r="C152" s="575"/>
    </row>
    <row r="153" spans="1:5">
      <c r="B153" s="511"/>
      <c r="C153" s="575"/>
    </row>
    <row r="154" spans="1:5">
      <c r="B154" s="511"/>
      <c r="C154" s="575"/>
    </row>
    <row r="155" spans="1:5">
      <c r="B155" s="510"/>
      <c r="C155" s="575"/>
    </row>
    <row r="156" spans="1:5">
      <c r="B156" s="511"/>
      <c r="C156" s="575"/>
    </row>
    <row r="157" spans="1:5">
      <c r="B157" s="511"/>
      <c r="C157" s="575"/>
    </row>
    <row r="158" spans="1:5">
      <c r="B158" s="511"/>
      <c r="C158" s="575"/>
    </row>
    <row r="159" spans="1:5">
      <c r="B159" s="511"/>
      <c r="C159" s="575"/>
    </row>
    <row r="160" spans="1:5">
      <c r="B160" s="511"/>
      <c r="C160" s="575"/>
    </row>
    <row r="161" spans="2:3">
      <c r="B161" s="510"/>
      <c r="C161" s="575"/>
    </row>
    <row r="162" spans="2:3">
      <c r="B162" s="511"/>
      <c r="C162" s="575"/>
    </row>
    <row r="163" spans="2:3">
      <c r="B163" s="511"/>
      <c r="C163" s="575"/>
    </row>
    <row r="164" spans="2:3">
      <c r="B164" s="511"/>
      <c r="C164" s="575"/>
    </row>
    <row r="165" spans="2:3">
      <c r="B165" s="511"/>
      <c r="C165" s="574"/>
    </row>
    <row r="166" spans="2:3">
      <c r="B166" s="511"/>
      <c r="C166" s="575"/>
    </row>
    <row r="167" spans="2:3">
      <c r="B167" s="511"/>
      <c r="C167" s="575"/>
    </row>
    <row r="168" spans="2:3">
      <c r="B168" s="511"/>
      <c r="C168" s="574"/>
    </row>
    <row r="169" spans="2:3">
      <c r="B169" s="511"/>
      <c r="C169" s="575"/>
    </row>
  </sheetData>
  <mergeCells count="3">
    <mergeCell ref="C6:F6"/>
    <mergeCell ref="C33:H33"/>
    <mergeCell ref="B143:B144"/>
  </mergeCells>
  <pageMargins left="0.17" right="0.2" top="0.17" bottom="0.48" header="0.32" footer="0.18"/>
  <pageSetup paperSize="9" scale="70" orientation="landscape"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3"/>
  <sheetViews>
    <sheetView topLeftCell="A11" zoomScaleNormal="100" workbookViewId="0">
      <selection activeCell="D17" sqref="D17"/>
    </sheetView>
  </sheetViews>
  <sheetFormatPr defaultColWidth="9.140625" defaultRowHeight="14.1"/>
  <cols>
    <col min="1" max="1" width="9.140625" style="407" customWidth="1"/>
    <col min="2" max="2" width="40.7109375" style="412" customWidth="1"/>
    <col min="3" max="3" width="21.42578125" style="412" customWidth="1"/>
    <col min="4" max="4" width="29.42578125" style="412" customWidth="1"/>
    <col min="5" max="5" width="19.85546875" style="412" customWidth="1"/>
    <col min="6" max="6" width="13.5703125" style="412" bestFit="1" customWidth="1"/>
    <col min="7" max="7" width="15.140625" style="412" bestFit="1" customWidth="1"/>
    <col min="8" max="16384" width="9.140625" style="412"/>
  </cols>
  <sheetData>
    <row r="1" spans="1:8" ht="36" customHeight="1">
      <c r="A1" s="406" t="s">
        <v>770</v>
      </c>
      <c r="B1" s="406"/>
      <c r="C1" s="406"/>
      <c r="D1" s="406"/>
      <c r="E1" s="413"/>
    </row>
    <row r="2" spans="1:8">
      <c r="A2" s="411"/>
      <c r="B2" s="411"/>
    </row>
    <row r="3" spans="1:8">
      <c r="B3" s="408" t="s">
        <v>771</v>
      </c>
      <c r="C3" s="408" t="s">
        <v>772</v>
      </c>
      <c r="D3" s="408" t="s">
        <v>773</v>
      </c>
      <c r="E3" s="408" t="s">
        <v>774</v>
      </c>
    </row>
    <row r="4" spans="1:8">
      <c r="A4" s="409" t="s">
        <v>775</v>
      </c>
      <c r="B4" s="410" t="s">
        <v>776</v>
      </c>
      <c r="C4" s="410"/>
      <c r="D4" s="410"/>
      <c r="E4" s="410"/>
    </row>
    <row r="5" spans="1:8" ht="27.95">
      <c r="A5" s="598" t="s">
        <v>777</v>
      </c>
      <c r="B5" s="599" t="s">
        <v>778</v>
      </c>
      <c r="C5" s="600" t="s">
        <v>779</v>
      </c>
      <c r="D5" s="601"/>
      <c r="E5" s="600">
        <f>SUM(E6:E10)</f>
        <v>14571891148</v>
      </c>
      <c r="F5" s="412">
        <f>E5-'Doi chieu so du noi bo'!F23</f>
        <v>0</v>
      </c>
    </row>
    <row r="6" spans="1:8" ht="84">
      <c r="A6" s="593">
        <v>1</v>
      </c>
      <c r="B6" s="594" t="s">
        <v>780</v>
      </c>
      <c r="C6" s="595"/>
      <c r="D6" s="596" t="s">
        <v>781</v>
      </c>
      <c r="E6" s="649">
        <v>1577471576</v>
      </c>
    </row>
    <row r="7" spans="1:8" ht="27.95">
      <c r="A7" s="593">
        <v>2</v>
      </c>
      <c r="B7" s="594" t="s">
        <v>782</v>
      </c>
      <c r="C7" s="595"/>
      <c r="D7" s="596" t="s">
        <v>783</v>
      </c>
      <c r="E7" s="597">
        <v>45000000</v>
      </c>
    </row>
    <row r="8" spans="1:8" ht="56.1">
      <c r="A8" s="593">
        <v>3</v>
      </c>
      <c r="B8" s="594" t="s">
        <v>782</v>
      </c>
      <c r="C8" s="595"/>
      <c r="D8" s="596" t="s">
        <v>784</v>
      </c>
      <c r="E8" s="597">
        <v>150000000</v>
      </c>
    </row>
    <row r="9" spans="1:8" ht="42">
      <c r="A9" s="593">
        <v>4</v>
      </c>
      <c r="B9" s="594" t="s">
        <v>785</v>
      </c>
      <c r="C9" s="595"/>
      <c r="D9" s="596" t="s">
        <v>786</v>
      </c>
      <c r="E9" s="597">
        <v>76169572</v>
      </c>
    </row>
    <row r="10" spans="1:8" ht="56.1">
      <c r="A10" s="593">
        <v>5</v>
      </c>
      <c r="B10" s="594" t="s">
        <v>785</v>
      </c>
      <c r="C10" s="595"/>
      <c r="D10" s="596" t="s">
        <v>787</v>
      </c>
      <c r="E10" s="597">
        <v>12723250000</v>
      </c>
    </row>
    <row r="11" spans="1:8" ht="42">
      <c r="A11" s="593">
        <v>6</v>
      </c>
      <c r="B11" s="594" t="s">
        <v>788</v>
      </c>
      <c r="C11" s="595"/>
      <c r="D11" s="596" t="s">
        <v>789</v>
      </c>
      <c r="E11" s="597">
        <v>7404432897</v>
      </c>
    </row>
    <row r="12" spans="1:8">
      <c r="A12" s="593"/>
      <c r="B12" s="594"/>
      <c r="C12" s="595"/>
      <c r="D12" s="596"/>
      <c r="E12" s="597"/>
    </row>
    <row r="13" spans="1:8" ht="42">
      <c r="A13" s="602" t="s">
        <v>790</v>
      </c>
      <c r="B13" s="603" t="s">
        <v>791</v>
      </c>
      <c r="C13" s="604" t="s">
        <v>792</v>
      </c>
      <c r="D13" s="604"/>
      <c r="E13" s="595">
        <f>SUM(E14:E15)</f>
        <v>114545455</v>
      </c>
      <c r="F13" s="412">
        <f>E13-'Doi chieu so du noi bo'!F30</f>
        <v>0</v>
      </c>
    </row>
    <row r="14" spans="1:8" ht="84">
      <c r="A14" s="593">
        <v>1</v>
      </c>
      <c r="B14" s="594" t="s">
        <v>785</v>
      </c>
      <c r="C14" s="595"/>
      <c r="D14" s="605" t="s">
        <v>793</v>
      </c>
      <c r="E14" s="597">
        <v>54545455</v>
      </c>
    </row>
    <row r="15" spans="1:8" ht="27.95">
      <c r="A15" s="593">
        <v>2</v>
      </c>
      <c r="B15" s="594" t="s">
        <v>782</v>
      </c>
      <c r="C15" s="595"/>
      <c r="D15" s="596" t="s">
        <v>783</v>
      </c>
      <c r="E15" s="597">
        <v>60000000</v>
      </c>
    </row>
    <row r="16" spans="1:8" ht="56.1">
      <c r="A16" s="407">
        <v>3</v>
      </c>
      <c r="B16" s="725" t="s">
        <v>794</v>
      </c>
      <c r="D16" s="414" t="s">
        <v>795</v>
      </c>
      <c r="E16" s="597">
        <v>689235029</v>
      </c>
      <c r="F16" s="24"/>
      <c r="G16" s="726"/>
      <c r="H16" s="727"/>
    </row>
    <row r="17" spans="1:6">
      <c r="A17" s="713" t="s">
        <v>796</v>
      </c>
      <c r="B17" s="714" t="s">
        <v>797</v>
      </c>
      <c r="C17" s="714" t="s">
        <v>798</v>
      </c>
      <c r="D17" s="715"/>
      <c r="E17" s="716">
        <f>SUM(E18:E19)</f>
        <v>87000000</v>
      </c>
      <c r="F17" s="412">
        <f>E17-'Doi chieu so du noi bo'!H46</f>
        <v>0</v>
      </c>
    </row>
    <row r="18" spans="1:6" ht="27.95">
      <c r="A18" s="717">
        <v>1</v>
      </c>
      <c r="B18" s="718" t="s">
        <v>799</v>
      </c>
      <c r="C18" s="716"/>
      <c r="D18" s="605" t="s">
        <v>783</v>
      </c>
      <c r="E18" s="649">
        <f>3*6000000*3+1*6000000*3+1*5000000*3</f>
        <v>87000000</v>
      </c>
    </row>
    <row r="20" spans="1:6" ht="27.95">
      <c r="A20" s="713" t="s">
        <v>800</v>
      </c>
      <c r="B20" s="720" t="s">
        <v>801</v>
      </c>
      <c r="C20" s="720" t="s">
        <v>802</v>
      </c>
      <c r="D20" s="721"/>
      <c r="E20" s="658">
        <f>E21+E22</f>
        <v>166666667</v>
      </c>
      <c r="F20" s="412">
        <f>E20-'Doi chieu so du noi bo'!F29</f>
        <v>0</v>
      </c>
    </row>
    <row r="21" spans="1:6" ht="98.1">
      <c r="A21" s="717">
        <v>1</v>
      </c>
      <c r="B21" s="718" t="s">
        <v>782</v>
      </c>
      <c r="C21" s="716"/>
      <c r="D21" s="605" t="s">
        <v>803</v>
      </c>
      <c r="E21" s="649">
        <v>166666667</v>
      </c>
    </row>
    <row r="26" spans="1:6">
      <c r="B26" s="408" t="s">
        <v>771</v>
      </c>
      <c r="C26" s="408" t="s">
        <v>772</v>
      </c>
      <c r="D26" s="408" t="s">
        <v>773</v>
      </c>
      <c r="E26" s="408" t="s">
        <v>774</v>
      </c>
    </row>
    <row r="27" spans="1:6">
      <c r="A27" s="409" t="s">
        <v>804</v>
      </c>
      <c r="B27" s="410" t="s">
        <v>805</v>
      </c>
      <c r="C27" s="415"/>
      <c r="D27" s="415"/>
      <c r="E27" s="415"/>
    </row>
    <row r="28" spans="1:6">
      <c r="B28" s="411" t="s">
        <v>806</v>
      </c>
    </row>
    <row r="29" spans="1:6" ht="42">
      <c r="A29" s="602" t="s">
        <v>777</v>
      </c>
      <c r="B29" s="603" t="s">
        <v>791</v>
      </c>
      <c r="C29" s="604" t="s">
        <v>792</v>
      </c>
      <c r="D29" s="604"/>
      <c r="E29" s="595">
        <f>E30</f>
        <v>3596854522</v>
      </c>
      <c r="F29" s="412">
        <f>E29-'Doi chieu so du noi bo'!D119</f>
        <v>0</v>
      </c>
    </row>
    <row r="30" spans="1:6" ht="84">
      <c r="A30" s="602">
        <v>1</v>
      </c>
      <c r="B30" s="603"/>
      <c r="C30" s="604"/>
      <c r="D30" s="596" t="s">
        <v>807</v>
      </c>
      <c r="E30" s="597">
        <v>3596854522</v>
      </c>
    </row>
    <row r="31" spans="1:6">
      <c r="A31" s="593"/>
      <c r="B31" s="594"/>
      <c r="C31" s="595"/>
      <c r="D31" s="605"/>
      <c r="E31" s="597"/>
    </row>
    <row r="32" spans="1:6" ht="27.95">
      <c r="A32" s="602" t="s">
        <v>790</v>
      </c>
      <c r="B32" s="603" t="s">
        <v>778</v>
      </c>
      <c r="C32" s="650" t="s">
        <v>779</v>
      </c>
      <c r="D32" s="604"/>
      <c r="E32" s="595">
        <f>E33</f>
        <v>0</v>
      </c>
    </row>
    <row r="33" spans="1:5">
      <c r="A33" s="593"/>
      <c r="B33" s="594"/>
      <c r="C33" s="595"/>
      <c r="D33" s="596"/>
      <c r="E33" s="596"/>
    </row>
    <row r="34" spans="1:5">
      <c r="A34" s="593"/>
      <c r="B34" s="594"/>
      <c r="C34" s="595"/>
      <c r="D34" s="596"/>
      <c r="E34" s="596"/>
    </row>
    <row r="35" spans="1:5" ht="27.95">
      <c r="A35" s="602" t="s">
        <v>800</v>
      </c>
      <c r="B35" s="599" t="s">
        <v>801</v>
      </c>
      <c r="C35" s="599" t="s">
        <v>802</v>
      </c>
      <c r="D35" s="601"/>
      <c r="E35" s="658">
        <f>E36</f>
        <v>0</v>
      </c>
    </row>
    <row r="36" spans="1:5">
      <c r="A36" s="593"/>
      <c r="B36" s="594"/>
      <c r="C36" s="595"/>
      <c r="D36" s="596"/>
      <c r="E36" s="597"/>
    </row>
    <row r="37" spans="1:5">
      <c r="A37" s="593"/>
      <c r="B37" s="594"/>
      <c r="C37" s="595"/>
      <c r="D37" s="596"/>
      <c r="E37" s="596"/>
    </row>
    <row r="39" spans="1:5">
      <c r="B39" s="411" t="s">
        <v>808</v>
      </c>
    </row>
    <row r="43" spans="1:5">
      <c r="B43" s="411" t="s">
        <v>809</v>
      </c>
    </row>
    <row r="47" spans="1:5">
      <c r="B47" s="411" t="s">
        <v>810</v>
      </c>
    </row>
    <row r="51" spans="1:7">
      <c r="A51" s="722"/>
      <c r="B51" s="723" t="s">
        <v>811</v>
      </c>
      <c r="C51" s="416"/>
      <c r="D51" s="416"/>
      <c r="E51" s="416"/>
    </row>
    <row r="52" spans="1:7">
      <c r="A52" s="713" t="s">
        <v>777</v>
      </c>
      <c r="B52" s="714" t="s">
        <v>797</v>
      </c>
      <c r="C52" s="715" t="s">
        <v>798</v>
      </c>
      <c r="D52" s="715"/>
      <c r="E52" s="716">
        <f>SUM(E53:E54)</f>
        <v>38365168000</v>
      </c>
      <c r="F52" s="412">
        <f>E52-'Doi chieu so du noi bo'!E109</f>
        <v>0</v>
      </c>
    </row>
    <row r="53" spans="1:7" ht="56.1">
      <c r="A53" s="717">
        <v>1</v>
      </c>
      <c r="B53" s="718"/>
      <c r="C53" s="716"/>
      <c r="D53" s="605" t="s">
        <v>812</v>
      </c>
      <c r="E53" s="649">
        <f>383651680000*10%</f>
        <v>38365168000</v>
      </c>
    </row>
    <row r="54" spans="1:7">
      <c r="A54" s="593">
        <v>2</v>
      </c>
      <c r="B54" s="594"/>
      <c r="C54" s="595"/>
      <c r="D54" s="605"/>
      <c r="E54" s="597">
        <v>0</v>
      </c>
    </row>
    <row r="56" spans="1:7">
      <c r="B56" s="411" t="s">
        <v>813</v>
      </c>
    </row>
    <row r="57" spans="1:7" ht="27.95">
      <c r="A57" s="602" t="s">
        <v>777</v>
      </c>
      <c r="B57" s="599" t="s">
        <v>778</v>
      </c>
      <c r="C57" s="600" t="s">
        <v>779</v>
      </c>
      <c r="D57" s="601"/>
      <c r="E57" s="600">
        <f>E58+E59</f>
        <v>64474467</v>
      </c>
      <c r="F57" s="416">
        <f>E57-'Doi chieu so du noi bo'!E85</f>
        <v>0</v>
      </c>
      <c r="G57" s="416"/>
    </row>
    <row r="58" spans="1:7" ht="84">
      <c r="A58" s="593">
        <v>1</v>
      </c>
      <c r="B58" s="606" t="s">
        <v>814</v>
      </c>
      <c r="C58" s="607"/>
      <c r="D58" s="596" t="s">
        <v>815</v>
      </c>
      <c r="E58" s="597">
        <v>64474467</v>
      </c>
      <c r="F58" s="416"/>
      <c r="G58" s="416"/>
    </row>
    <row r="59" spans="1:7">
      <c r="A59" s="593"/>
      <c r="B59" s="606"/>
      <c r="C59" s="607"/>
      <c r="D59" s="596"/>
      <c r="E59" s="597"/>
      <c r="F59" s="416"/>
      <c r="G59" s="416"/>
    </row>
    <row r="60" spans="1:7">
      <c r="A60" s="593"/>
      <c r="B60" s="606"/>
      <c r="C60" s="607"/>
      <c r="D60" s="596"/>
      <c r="E60" s="597"/>
      <c r="F60" s="416"/>
      <c r="G60" s="416"/>
    </row>
    <row r="61" spans="1:7" ht="42">
      <c r="A61" s="602" t="s">
        <v>790</v>
      </c>
      <c r="B61" s="604" t="s">
        <v>791</v>
      </c>
      <c r="C61" s="604" t="s">
        <v>792</v>
      </c>
      <c r="D61" s="604"/>
      <c r="E61" s="595">
        <f>E62</f>
        <v>0</v>
      </c>
      <c r="F61" s="416"/>
      <c r="G61" s="416"/>
    </row>
    <row r="62" spans="1:7">
      <c r="A62" s="593">
        <v>1</v>
      </c>
      <c r="B62" s="606"/>
      <c r="C62" s="607"/>
      <c r="D62" s="596"/>
      <c r="E62" s="597"/>
      <c r="F62" s="416"/>
      <c r="G62" s="416"/>
    </row>
    <row r="63" spans="1:7">
      <c r="A63" s="593"/>
      <c r="B63" s="606"/>
      <c r="C63" s="607"/>
      <c r="D63" s="596"/>
      <c r="E63" s="597"/>
      <c r="F63" s="416"/>
      <c r="G63" s="416"/>
    </row>
    <row r="64" spans="1:7" hidden="1">
      <c r="A64" s="593"/>
      <c r="B64" s="606"/>
      <c r="C64" s="607"/>
      <c r="D64" s="596"/>
      <c r="E64" s="597"/>
      <c r="F64" s="416"/>
      <c r="G64" s="416"/>
    </row>
    <row r="65" spans="1:7" hidden="1">
      <c r="A65" s="593"/>
      <c r="B65" s="606"/>
      <c r="C65" s="607"/>
      <c r="D65" s="596"/>
      <c r="E65" s="597"/>
      <c r="F65" s="416"/>
      <c r="G65" s="416"/>
    </row>
    <row r="66" spans="1:7">
      <c r="B66" s="411" t="s">
        <v>816</v>
      </c>
      <c r="E66" s="416"/>
      <c r="F66" s="416"/>
      <c r="G66" s="416"/>
    </row>
    <row r="68" spans="1:7">
      <c r="A68" s="598"/>
      <c r="B68" s="607" t="s">
        <v>742</v>
      </c>
      <c r="C68" s="608"/>
      <c r="D68" s="609"/>
      <c r="E68" s="609"/>
    </row>
    <row r="69" spans="1:7" ht="27.95">
      <c r="A69" s="602" t="s">
        <v>777</v>
      </c>
      <c r="B69" s="599" t="s">
        <v>778</v>
      </c>
      <c r="C69" s="600" t="s">
        <v>779</v>
      </c>
      <c r="D69" s="606"/>
      <c r="E69" s="610">
        <f>E70</f>
        <v>0</v>
      </c>
      <c r="F69" s="412">
        <f>E69-BS!D19-BS!D38</f>
        <v>0</v>
      </c>
      <c r="G69" s="412">
        <f>E69-'Doi chieu so du noi bo'!F85</f>
        <v>0</v>
      </c>
    </row>
    <row r="70" spans="1:7" ht="69.95">
      <c r="A70" s="593">
        <v>1</v>
      </c>
      <c r="B70" s="608" t="s">
        <v>817</v>
      </c>
      <c r="C70" s="608"/>
      <c r="D70" s="606" t="s">
        <v>818</v>
      </c>
      <c r="E70" s="611">
        <f>SUM(E71:E73)</f>
        <v>0</v>
      </c>
    </row>
    <row r="71" spans="1:7" ht="69.95">
      <c r="A71" s="612"/>
      <c r="B71" s="608" t="s">
        <v>819</v>
      </c>
      <c r="C71" s="608"/>
      <c r="D71" s="606" t="s">
        <v>818</v>
      </c>
      <c r="E71" s="611">
        <v>0</v>
      </c>
    </row>
    <row r="72" spans="1:7" ht="69.95">
      <c r="A72" s="598"/>
      <c r="B72" s="608" t="s">
        <v>820</v>
      </c>
      <c r="C72" s="608"/>
      <c r="D72" s="606" t="s">
        <v>818</v>
      </c>
      <c r="E72" s="608">
        <f>BS!D19</f>
        <v>0</v>
      </c>
    </row>
    <row r="73" spans="1:7" ht="69.95">
      <c r="A73" s="598"/>
      <c r="B73" s="608" t="s">
        <v>821</v>
      </c>
      <c r="C73" s="608"/>
      <c r="D73" s="606" t="s">
        <v>818</v>
      </c>
      <c r="E73" s="611">
        <f>BS!D38</f>
        <v>0</v>
      </c>
    </row>
  </sheetData>
  <phoneticPr fontId="176" type="noConversion"/>
  <pageMargins left="0.4" right="0.38" top="0.75" bottom="0.75" header="0.3" footer="0.3"/>
  <pageSetup paperSize="9" scale="75"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D26"/>
  <sheetViews>
    <sheetView workbookViewId="0">
      <selection activeCell="C6" sqref="C6"/>
    </sheetView>
  </sheetViews>
  <sheetFormatPr defaultColWidth="9.140625" defaultRowHeight="14.1"/>
  <cols>
    <col min="1" max="1" width="7.28515625" style="99" customWidth="1"/>
    <col min="2" max="2" width="50.28515625" style="99" customWidth="1"/>
    <col min="3" max="3" width="18.42578125" style="99" customWidth="1"/>
    <col min="4" max="4" width="19.7109375" style="99" customWidth="1"/>
    <col min="5" max="5" width="4.5703125" style="99" customWidth="1"/>
    <col min="6" max="16384" width="9.140625" style="99"/>
  </cols>
  <sheetData>
    <row r="2" spans="1:4">
      <c r="A2" s="95" t="s">
        <v>822</v>
      </c>
    </row>
    <row r="3" spans="1:4">
      <c r="A3" s="95" t="s">
        <v>823</v>
      </c>
    </row>
    <row r="5" spans="1:4" ht="22.5" customHeight="1">
      <c r="A5" s="267" t="s">
        <v>11</v>
      </c>
      <c r="B5" s="267" t="s">
        <v>824</v>
      </c>
      <c r="C5" s="267" t="s">
        <v>825</v>
      </c>
      <c r="D5" s="267" t="s">
        <v>826</v>
      </c>
    </row>
    <row r="6" spans="1:4">
      <c r="A6" s="417">
        <v>1</v>
      </c>
      <c r="B6" s="199" t="s">
        <v>827</v>
      </c>
      <c r="C6" s="311">
        <v>139957894282</v>
      </c>
      <c r="D6" s="311">
        <v>95834596548</v>
      </c>
    </row>
    <row r="7" spans="1:4">
      <c r="A7" s="417">
        <v>2</v>
      </c>
      <c r="B7" s="198" t="s">
        <v>828</v>
      </c>
      <c r="C7" s="300">
        <v>840965910</v>
      </c>
      <c r="D7" s="263">
        <v>2090965910</v>
      </c>
    </row>
    <row r="8" spans="1:4">
      <c r="A8" s="417">
        <v>3</v>
      </c>
      <c r="B8" s="418" t="s">
        <v>418</v>
      </c>
      <c r="C8" s="263">
        <v>3018630918</v>
      </c>
      <c r="D8" s="263">
        <v>2473275889</v>
      </c>
    </row>
    <row r="9" spans="1:4" hidden="1">
      <c r="A9" s="417"/>
      <c r="B9" s="198"/>
      <c r="C9" s="263"/>
      <c r="D9" s="263"/>
    </row>
    <row r="10" spans="1:4" hidden="1">
      <c r="A10" s="417"/>
      <c r="B10" s="198"/>
      <c r="C10" s="263"/>
      <c r="D10" s="263"/>
    </row>
    <row r="11" spans="1:4" hidden="1">
      <c r="A11" s="417"/>
      <c r="B11" s="198"/>
      <c r="C11" s="263"/>
      <c r="D11" s="263"/>
    </row>
    <row r="12" spans="1:4" hidden="1">
      <c r="A12" s="417"/>
      <c r="B12" s="198"/>
      <c r="C12" s="263"/>
      <c r="D12" s="263"/>
    </row>
    <row r="13" spans="1:4" hidden="1">
      <c r="A13" s="417"/>
      <c r="B13" s="198"/>
      <c r="C13" s="263"/>
      <c r="D13" s="263"/>
    </row>
    <row r="14" spans="1:4" hidden="1">
      <c r="A14" s="417"/>
      <c r="B14" s="198"/>
      <c r="C14" s="263"/>
      <c r="D14" s="263"/>
    </row>
    <row r="15" spans="1:4" hidden="1">
      <c r="A15" s="417"/>
      <c r="B15" s="198"/>
      <c r="C15" s="263"/>
      <c r="D15" s="263"/>
    </row>
    <row r="16" spans="1:4" hidden="1">
      <c r="A16" s="198"/>
      <c r="B16" s="198"/>
      <c r="C16" s="263"/>
      <c r="D16" s="263"/>
    </row>
    <row r="17" spans="1:4" hidden="1">
      <c r="A17" s="198"/>
      <c r="B17" s="198"/>
      <c r="C17" s="263"/>
      <c r="D17" s="263"/>
    </row>
    <row r="18" spans="1:4" hidden="1">
      <c r="A18" s="198"/>
      <c r="B18" s="198"/>
      <c r="C18" s="263"/>
      <c r="D18" s="263"/>
    </row>
    <row r="19" spans="1:4">
      <c r="A19" s="201"/>
      <c r="B19" s="200" t="s">
        <v>386</v>
      </c>
      <c r="C19" s="279">
        <f>SUM(C6:C18)</f>
        <v>143817491110</v>
      </c>
      <c r="D19" s="279">
        <f>SUM(D6:D18)</f>
        <v>100398838347</v>
      </c>
    </row>
    <row r="20" spans="1:4" s="383" customFormat="1" ht="12.95">
      <c r="A20" s="419" t="s">
        <v>387</v>
      </c>
      <c r="C20" s="420">
        <f>+C19-BS!D15-BS!D34</f>
        <v>143817491110</v>
      </c>
      <c r="D20" s="420">
        <f>+D19-BS!E15-BS!E34</f>
        <v>100398838347</v>
      </c>
    </row>
    <row r="22" spans="1:4">
      <c r="C22" s="421"/>
    </row>
    <row r="23" spans="1:4">
      <c r="C23" s="421"/>
    </row>
    <row r="24" spans="1:4">
      <c r="C24" s="421"/>
    </row>
    <row r="25" spans="1:4">
      <c r="C25" s="421"/>
    </row>
    <row r="26" spans="1:4">
      <c r="C26" s="421"/>
    </row>
  </sheetData>
  <phoneticPr fontId="176" type="noConversion"/>
  <pageMargins left="0.7" right="0.17" top="0.75" bottom="0.7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D16"/>
  <sheetViews>
    <sheetView workbookViewId="0">
      <selection activeCell="A7" sqref="A7:A12"/>
    </sheetView>
  </sheetViews>
  <sheetFormatPr defaultColWidth="9.140625" defaultRowHeight="14.1"/>
  <cols>
    <col min="1" max="1" width="8" style="99" customWidth="1"/>
    <col min="2" max="2" width="44.7109375" style="99" customWidth="1"/>
    <col min="3" max="3" width="18.42578125" style="99" customWidth="1"/>
    <col min="4" max="4" width="19.7109375" style="99" customWidth="1"/>
    <col min="5" max="16384" width="9.140625" style="99"/>
  </cols>
  <sheetData>
    <row r="2" spans="1:4">
      <c r="A2" s="95" t="s">
        <v>829</v>
      </c>
    </row>
    <row r="3" spans="1:4">
      <c r="A3" s="95" t="s">
        <v>830</v>
      </c>
    </row>
    <row r="4" spans="1:4">
      <c r="A4" s="95"/>
    </row>
    <row r="5" spans="1:4" ht="22.5" customHeight="1">
      <c r="A5" s="267" t="s">
        <v>11</v>
      </c>
      <c r="B5" s="267" t="s">
        <v>831</v>
      </c>
      <c r="C5" s="267" t="s">
        <v>825</v>
      </c>
      <c r="D5" s="267" t="s">
        <v>826</v>
      </c>
    </row>
    <row r="6" spans="1:4">
      <c r="A6" s="613">
        <v>1</v>
      </c>
      <c r="B6" s="199" t="s">
        <v>832</v>
      </c>
      <c r="C6" s="311">
        <v>0</v>
      </c>
      <c r="D6" s="311">
        <v>441818182</v>
      </c>
    </row>
    <row r="7" spans="1:4">
      <c r="A7" s="417">
        <v>2</v>
      </c>
      <c r="B7" s="198" t="s">
        <v>833</v>
      </c>
      <c r="C7" s="422">
        <v>0</v>
      </c>
      <c r="D7" s="422">
        <v>1573785627</v>
      </c>
    </row>
    <row r="8" spans="1:4">
      <c r="A8" s="417">
        <v>3</v>
      </c>
      <c r="B8" s="198" t="s">
        <v>834</v>
      </c>
      <c r="C8" s="422"/>
      <c r="D8" s="422">
        <v>1654157600</v>
      </c>
    </row>
    <row r="9" spans="1:4">
      <c r="A9" s="417">
        <v>4</v>
      </c>
      <c r="B9" s="198" t="s">
        <v>835</v>
      </c>
      <c r="C9" s="422">
        <v>189375365</v>
      </c>
      <c r="D9" s="422">
        <v>0</v>
      </c>
    </row>
    <row r="10" spans="1:4">
      <c r="A10" s="417">
        <v>5</v>
      </c>
      <c r="B10" s="198" t="s">
        <v>836</v>
      </c>
      <c r="C10" s="422">
        <v>965697176</v>
      </c>
      <c r="D10" s="422"/>
    </row>
    <row r="11" spans="1:4">
      <c r="A11" s="417">
        <v>6</v>
      </c>
      <c r="B11" s="198" t="s">
        <v>837</v>
      </c>
      <c r="C11" s="422">
        <v>872525520</v>
      </c>
      <c r="D11" s="422">
        <v>0</v>
      </c>
    </row>
    <row r="12" spans="1:4">
      <c r="A12" s="417">
        <v>7</v>
      </c>
      <c r="B12" s="198" t="s">
        <v>418</v>
      </c>
      <c r="C12" s="263">
        <v>501886025</v>
      </c>
      <c r="D12" s="263">
        <v>1042863114</v>
      </c>
    </row>
    <row r="13" spans="1:4">
      <c r="A13" s="201"/>
      <c r="B13" s="200" t="s">
        <v>386</v>
      </c>
      <c r="C13" s="279">
        <f>SUM(C6:C12)</f>
        <v>2529484086</v>
      </c>
      <c r="D13" s="279">
        <f>SUM(D6:D12)</f>
        <v>4712624523</v>
      </c>
    </row>
    <row r="14" spans="1:4">
      <c r="A14" s="419" t="s">
        <v>387</v>
      </c>
      <c r="B14" s="383"/>
      <c r="C14" s="420">
        <f>+C13-BS!D72-BS!D87</f>
        <v>2529484086</v>
      </c>
      <c r="D14" s="420">
        <f>+D13-BS!E72-BS!E87</f>
        <v>4712624523</v>
      </c>
    </row>
    <row r="16" spans="1:4">
      <c r="C16" s="709"/>
    </row>
  </sheetData>
  <phoneticPr fontId="176"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D23"/>
  <sheetViews>
    <sheetView topLeftCell="A3" workbookViewId="0">
      <selection activeCell="A24" sqref="A24"/>
    </sheetView>
  </sheetViews>
  <sheetFormatPr defaultColWidth="9.140625" defaultRowHeight="14.1"/>
  <cols>
    <col min="1" max="1" width="8" style="99" customWidth="1"/>
    <col min="2" max="2" width="52.7109375" style="99" customWidth="1"/>
    <col min="3" max="3" width="19.5703125" style="99" customWidth="1"/>
    <col min="4" max="4" width="20" style="99" customWidth="1"/>
    <col min="5" max="16384" width="9.140625" style="99"/>
  </cols>
  <sheetData>
    <row r="2" spans="1:4">
      <c r="A2" s="95" t="s">
        <v>838</v>
      </c>
    </row>
    <row r="4" spans="1:4" ht="66.75" customHeight="1">
      <c r="A4" s="267" t="s">
        <v>11</v>
      </c>
      <c r="B4" s="267" t="s">
        <v>839</v>
      </c>
      <c r="C4" s="267" t="s">
        <v>825</v>
      </c>
      <c r="D4" s="261" t="s">
        <v>840</v>
      </c>
    </row>
    <row r="5" spans="1:4" s="663" customFormat="1" ht="84">
      <c r="A5" s="660">
        <v>1</v>
      </c>
      <c r="B5" s="660" t="s">
        <v>841</v>
      </c>
      <c r="C5" s="661">
        <v>0</v>
      </c>
      <c r="D5" s="662" t="s">
        <v>842</v>
      </c>
    </row>
    <row r="6" spans="1:4">
      <c r="A6" s="417"/>
      <c r="B6" s="198"/>
      <c r="C6" s="263"/>
      <c r="D6" s="423"/>
    </row>
    <row r="7" spans="1:4">
      <c r="A7" s="417"/>
      <c r="B7" s="198"/>
      <c r="C7" s="263"/>
      <c r="D7" s="423"/>
    </row>
    <row r="8" spans="1:4">
      <c r="A8" s="417"/>
      <c r="B8" s="198"/>
      <c r="C8" s="263"/>
      <c r="D8" s="423"/>
    </row>
    <row r="9" spans="1:4">
      <c r="A9" s="417"/>
      <c r="B9" s="198"/>
      <c r="C9" s="263"/>
      <c r="D9" s="423"/>
    </row>
    <row r="10" spans="1:4">
      <c r="A10" s="417"/>
      <c r="B10" s="198"/>
      <c r="C10" s="263"/>
      <c r="D10" s="423"/>
    </row>
    <row r="11" spans="1:4">
      <c r="A11" s="198"/>
      <c r="B11" s="198"/>
      <c r="C11" s="263"/>
      <c r="D11" s="263"/>
    </row>
    <row r="12" spans="1:4">
      <c r="A12" s="198"/>
      <c r="B12" s="198"/>
      <c r="C12" s="263"/>
      <c r="D12" s="263"/>
    </row>
    <row r="13" spans="1:4">
      <c r="A13" s="198"/>
      <c r="B13" s="198"/>
      <c r="C13" s="263"/>
      <c r="D13" s="263"/>
    </row>
    <row r="14" spans="1:4">
      <c r="A14" s="198"/>
      <c r="B14" s="198"/>
      <c r="C14" s="263"/>
      <c r="D14" s="263"/>
    </row>
    <row r="15" spans="1:4">
      <c r="A15" s="201"/>
      <c r="B15" s="200" t="s">
        <v>386</v>
      </c>
      <c r="C15" s="279">
        <f>SUM(C5:C14)</f>
        <v>0</v>
      </c>
      <c r="D15" s="279"/>
    </row>
    <row r="16" spans="1:4">
      <c r="A16" s="419" t="s">
        <v>387</v>
      </c>
      <c r="B16" s="419"/>
      <c r="C16" s="424">
        <f>+C15-[13]BS!D81-[13]BS!D94</f>
        <v>0</v>
      </c>
    </row>
    <row r="18" spans="2:4">
      <c r="B18" s="95" t="s">
        <v>843</v>
      </c>
    </row>
    <row r="19" spans="2:4">
      <c r="B19" s="99" t="s">
        <v>844</v>
      </c>
    </row>
    <row r="20" spans="2:4">
      <c r="B20" s="99" t="s">
        <v>845</v>
      </c>
    </row>
    <row r="21" spans="2:4">
      <c r="B21" s="99" t="s">
        <v>846</v>
      </c>
    </row>
    <row r="22" spans="2:4">
      <c r="B22" s="752" t="s">
        <v>847</v>
      </c>
      <c r="C22" s="752"/>
      <c r="D22" s="752"/>
    </row>
    <row r="23" spans="2:4" ht="29.65" customHeight="1">
      <c r="B23" s="752" t="s">
        <v>848</v>
      </c>
      <c r="C23" s="752"/>
      <c r="D23" s="752"/>
    </row>
  </sheetData>
  <mergeCells count="2">
    <mergeCell ref="B22:D22"/>
    <mergeCell ref="B23:D23"/>
  </mergeCells>
  <phoneticPr fontId="176" type="noConversion"/>
  <pageMargins left="0.7" right="0.17" top="0.75" bottom="0.75" header="0.3" footer="0.3"/>
  <pageSetup paperSize="9" scale="95"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E16"/>
  <sheetViews>
    <sheetView workbookViewId="0">
      <selection activeCell="C9" sqref="C9"/>
    </sheetView>
  </sheetViews>
  <sheetFormatPr defaultColWidth="9.140625" defaultRowHeight="14.1"/>
  <cols>
    <col min="1" max="1" width="8" style="99" customWidth="1"/>
    <col min="2" max="2" width="59" style="99" bestFit="1" customWidth="1"/>
    <col min="3" max="3" width="19.5703125" style="99" customWidth="1"/>
    <col min="4" max="4" width="17.28515625" style="99" customWidth="1"/>
    <col min="5" max="5" width="20.28515625" style="99" customWidth="1"/>
    <col min="6" max="16384" width="9.140625" style="99"/>
  </cols>
  <sheetData>
    <row r="2" spans="1:5">
      <c r="A2" s="95" t="s">
        <v>849</v>
      </c>
    </row>
    <row r="4" spans="1:5" ht="66.75" customHeight="1">
      <c r="A4" s="267" t="s">
        <v>11</v>
      </c>
      <c r="B4" s="267" t="s">
        <v>839</v>
      </c>
      <c r="C4" s="267" t="s">
        <v>825</v>
      </c>
      <c r="D4" s="261" t="s">
        <v>850</v>
      </c>
    </row>
    <row r="5" spans="1:5">
      <c r="A5" s="198">
        <v>1</v>
      </c>
      <c r="B5" s="198" t="s">
        <v>851</v>
      </c>
      <c r="C5" s="263">
        <v>61300000000</v>
      </c>
      <c r="D5" s="711">
        <v>3.7999999999999999E-2</v>
      </c>
    </row>
    <row r="6" spans="1:5">
      <c r="A6" s="198">
        <v>2</v>
      </c>
      <c r="B6" s="198" t="s">
        <v>852</v>
      </c>
      <c r="C6" s="263">
        <v>22000000000</v>
      </c>
      <c r="D6" s="711">
        <v>5.0000000000000001E-3</v>
      </c>
      <c r="E6" s="710"/>
    </row>
    <row r="7" spans="1:5">
      <c r="A7" s="198">
        <v>3</v>
      </c>
      <c r="B7" s="198" t="s">
        <v>853</v>
      </c>
      <c r="C7" s="263">
        <v>12600000000</v>
      </c>
      <c r="D7" s="711">
        <v>5.0000000000000001E-3</v>
      </c>
      <c r="E7" s="710"/>
    </row>
    <row r="8" spans="1:5">
      <c r="A8" s="199"/>
      <c r="B8" s="199"/>
      <c r="C8" s="311"/>
      <c r="D8" s="614"/>
    </row>
    <row r="9" spans="1:5">
      <c r="A9" s="417"/>
      <c r="B9" s="199"/>
      <c r="C9" s="263"/>
      <c r="D9" s="614"/>
    </row>
    <row r="10" spans="1:5">
      <c r="A10" s="417"/>
      <c r="B10" s="198"/>
      <c r="C10" s="263"/>
      <c r="D10" s="423"/>
    </row>
    <row r="11" spans="1:5">
      <c r="A11" s="198"/>
      <c r="B11" s="198"/>
      <c r="C11" s="263"/>
      <c r="D11" s="263"/>
    </row>
    <row r="12" spans="1:5">
      <c r="A12" s="198"/>
      <c r="B12" s="198"/>
      <c r="C12" s="263"/>
      <c r="D12" s="263"/>
    </row>
    <row r="13" spans="1:5">
      <c r="A13" s="198"/>
      <c r="B13" s="198"/>
      <c r="C13" s="263"/>
      <c r="D13" s="263"/>
    </row>
    <row r="14" spans="1:5">
      <c r="A14" s="198"/>
      <c r="B14" s="198"/>
      <c r="C14" s="263"/>
      <c r="D14" s="263"/>
    </row>
    <row r="15" spans="1:5">
      <c r="A15" s="201"/>
      <c r="B15" s="200" t="s">
        <v>386</v>
      </c>
      <c r="C15" s="279">
        <f>SUM(C5:C14)</f>
        <v>95900000000</v>
      </c>
      <c r="D15" s="279"/>
    </row>
    <row r="16" spans="1:5">
      <c r="A16" s="419" t="s">
        <v>387</v>
      </c>
      <c r="B16" s="419"/>
      <c r="C16" s="424">
        <f>+C15-BS!D9</f>
        <v>95900000000</v>
      </c>
    </row>
  </sheetData>
  <pageMargins left="0.7" right="0.17" top="0.75" bottom="0.75" header="0.3" footer="0.3"/>
  <pageSetup paperSize="9" scale="9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3:I36"/>
  <sheetViews>
    <sheetView zoomScaleNormal="100" workbookViewId="0">
      <selection activeCell="B3" sqref="B3:B4"/>
    </sheetView>
  </sheetViews>
  <sheetFormatPr defaultColWidth="9.140625" defaultRowHeight="12.95"/>
  <cols>
    <col min="1" max="1" width="8.5703125" style="425" customWidth="1"/>
    <col min="2" max="2" width="43.85546875" style="425" customWidth="1"/>
    <col min="3" max="4" width="19.7109375" style="673" bestFit="1" customWidth="1"/>
    <col min="5" max="5" width="15.140625" style="673" bestFit="1" customWidth="1"/>
    <col min="6" max="6" width="17" style="425" bestFit="1" customWidth="1"/>
    <col min="7" max="8" width="19.7109375" style="425" bestFit="1" customWidth="1"/>
    <col min="9" max="9" width="23.28515625" style="437" customWidth="1"/>
    <col min="10" max="16384" width="9.140625" style="425"/>
  </cols>
  <sheetData>
    <row r="3" spans="1:9" ht="21.75" customHeight="1">
      <c r="A3" s="753" t="s">
        <v>11</v>
      </c>
      <c r="B3" s="753" t="s">
        <v>824</v>
      </c>
      <c r="C3" s="755" t="s">
        <v>381</v>
      </c>
      <c r="D3" s="756"/>
      <c r="E3" s="757"/>
      <c r="F3" s="758" t="s">
        <v>382</v>
      </c>
      <c r="G3" s="759"/>
      <c r="H3" s="760"/>
      <c r="I3" s="753" t="s">
        <v>854</v>
      </c>
    </row>
    <row r="4" spans="1:9" ht="26.1">
      <c r="A4" s="754"/>
      <c r="B4" s="754"/>
      <c r="C4" s="688" t="s">
        <v>855</v>
      </c>
      <c r="D4" s="688" t="s">
        <v>856</v>
      </c>
      <c r="E4" s="688" t="s">
        <v>857</v>
      </c>
      <c r="F4" s="670" t="s">
        <v>858</v>
      </c>
      <c r="G4" s="670" t="s">
        <v>856</v>
      </c>
      <c r="H4" s="670" t="s">
        <v>857</v>
      </c>
      <c r="I4" s="754"/>
    </row>
    <row r="5" spans="1:9">
      <c r="A5" s="689">
        <v>1</v>
      </c>
      <c r="B5" s="690" t="s">
        <v>859</v>
      </c>
      <c r="C5" s="691">
        <f>SUM(C6:C7)</f>
        <v>840965910</v>
      </c>
      <c r="D5" s="691">
        <f>SUM(D6:D7)</f>
        <v>840965910</v>
      </c>
      <c r="E5" s="691">
        <f t="shared" ref="E5:H5" si="0">SUM(E6:E7)</f>
        <v>0</v>
      </c>
      <c r="F5" s="692">
        <f t="shared" si="0"/>
        <v>2090965910</v>
      </c>
      <c r="G5" s="692">
        <f t="shared" si="0"/>
        <v>1546022948</v>
      </c>
      <c r="H5" s="692">
        <f t="shared" si="0"/>
        <v>544942962</v>
      </c>
      <c r="I5" s="693"/>
    </row>
    <row r="6" spans="1:9">
      <c r="A6" s="689"/>
      <c r="B6" s="694" t="s">
        <v>860</v>
      </c>
      <c r="C6" s="695">
        <f>1816476543-(500000000-24489367)-500000000</f>
        <v>840965910</v>
      </c>
      <c r="D6" s="695">
        <f>1271533581+544942962-(500000000-24489367)-500000000</f>
        <v>840965910</v>
      </c>
      <c r="E6" s="695">
        <f>C6-D6</f>
        <v>0</v>
      </c>
      <c r="F6" s="696">
        <v>1816476543</v>
      </c>
      <c r="G6" s="696">
        <v>1271533581</v>
      </c>
      <c r="H6" s="696">
        <f>F6-G6</f>
        <v>544942962</v>
      </c>
      <c r="I6" s="697" t="s">
        <v>800</v>
      </c>
    </row>
    <row r="7" spans="1:9" ht="26.1">
      <c r="A7" s="689"/>
      <c r="B7" s="694" t="s">
        <v>861</v>
      </c>
      <c r="C7" s="695">
        <f>274489367-250000000-24489367</f>
        <v>0</v>
      </c>
      <c r="D7" s="695">
        <f>274489367-250000000-24489367</f>
        <v>0</v>
      </c>
      <c r="E7" s="695">
        <f>C7-D7</f>
        <v>0</v>
      </c>
      <c r="F7" s="696">
        <f>524489367-250000000</f>
        <v>274489367</v>
      </c>
      <c r="G7" s="696">
        <f>524489367-250000000</f>
        <v>274489367</v>
      </c>
      <c r="H7" s="696">
        <f>F7-G7</f>
        <v>0</v>
      </c>
      <c r="I7" s="697"/>
    </row>
    <row r="8" spans="1:9">
      <c r="A8" s="689">
        <v>2</v>
      </c>
      <c r="B8" s="698" t="s">
        <v>862</v>
      </c>
      <c r="C8" s="699">
        <f t="shared" ref="C8:H8" si="1">SUM(C9:C9)</f>
        <v>0</v>
      </c>
      <c r="D8" s="699">
        <f t="shared" si="1"/>
        <v>0</v>
      </c>
      <c r="E8" s="699">
        <f t="shared" si="1"/>
        <v>0</v>
      </c>
      <c r="F8" s="700">
        <f t="shared" si="1"/>
        <v>124741500</v>
      </c>
      <c r="G8" s="700">
        <f t="shared" si="1"/>
        <v>87319050</v>
      </c>
      <c r="H8" s="700">
        <f t="shared" si="1"/>
        <v>37422450</v>
      </c>
      <c r="I8" s="701"/>
    </row>
    <row r="9" spans="1:9" ht="39">
      <c r="A9" s="689"/>
      <c r="B9" s="694" t="s">
        <v>863</v>
      </c>
      <c r="C9" s="702">
        <f>124741500-124741500</f>
        <v>0</v>
      </c>
      <c r="D9" s="702">
        <f>C9*70%</f>
        <v>0</v>
      </c>
      <c r="E9" s="695">
        <f>C9-D9</f>
        <v>0</v>
      </c>
      <c r="F9" s="703">
        <v>124741500</v>
      </c>
      <c r="G9" s="703">
        <f>F9*70%</f>
        <v>87319050</v>
      </c>
      <c r="H9" s="696">
        <f>F9-G9</f>
        <v>37422450</v>
      </c>
      <c r="I9" s="701" t="s">
        <v>796</v>
      </c>
    </row>
    <row r="10" spans="1:9">
      <c r="A10" s="689">
        <v>3</v>
      </c>
      <c r="B10" s="698" t="s">
        <v>864</v>
      </c>
      <c r="C10" s="699">
        <f>SUM(C11)</f>
        <v>375961440</v>
      </c>
      <c r="D10" s="699">
        <f>SUM(D11)</f>
        <v>187980720</v>
      </c>
      <c r="E10" s="691">
        <f>C10-D10</f>
        <v>187980720</v>
      </c>
      <c r="F10" s="703"/>
      <c r="G10" s="703"/>
      <c r="H10" s="696"/>
      <c r="I10" s="701"/>
    </row>
    <row r="11" spans="1:9" ht="39">
      <c r="A11" s="689"/>
      <c r="B11" s="694" t="s">
        <v>865</v>
      </c>
      <c r="C11" s="702">
        <v>375961440</v>
      </c>
      <c r="D11" s="695">
        <v>187980720</v>
      </c>
      <c r="E11" s="695">
        <f t="shared" ref="E11:E19" si="2">C11-D11</f>
        <v>187980720</v>
      </c>
      <c r="F11" s="703"/>
      <c r="G11" s="703"/>
      <c r="H11" s="696"/>
      <c r="I11" s="701" t="s">
        <v>790</v>
      </c>
    </row>
    <row r="12" spans="1:9">
      <c r="A12" s="689">
        <v>4</v>
      </c>
      <c r="B12" s="698" t="s">
        <v>866</v>
      </c>
      <c r="C12" s="699">
        <f>SUM(C13)</f>
        <v>446742034</v>
      </c>
      <c r="D12" s="699">
        <f>SUM(D13)</f>
        <v>223371017</v>
      </c>
      <c r="E12" s="691">
        <f t="shared" si="2"/>
        <v>223371017</v>
      </c>
      <c r="F12" s="703"/>
      <c r="G12" s="703"/>
      <c r="H12" s="696"/>
      <c r="I12" s="701"/>
    </row>
    <row r="13" spans="1:9" ht="37.5">
      <c r="A13" s="689"/>
      <c r="B13" s="704" t="s">
        <v>867</v>
      </c>
      <c r="C13" s="702">
        <v>446742034</v>
      </c>
      <c r="D13" s="695">
        <v>223371017</v>
      </c>
      <c r="E13" s="695">
        <f t="shared" si="2"/>
        <v>223371017</v>
      </c>
      <c r="F13" s="703"/>
      <c r="G13" s="703"/>
      <c r="H13" s="696"/>
      <c r="I13" s="701" t="s">
        <v>790</v>
      </c>
    </row>
    <row r="14" spans="1:9">
      <c r="A14" s="689"/>
      <c r="B14" s="705" t="s">
        <v>868</v>
      </c>
      <c r="C14" s="699">
        <f>SUM(C15)</f>
        <v>523045090</v>
      </c>
      <c r="D14" s="699">
        <f>SUM(D15)</f>
        <v>156913527</v>
      </c>
      <c r="E14" s="691">
        <f t="shared" si="2"/>
        <v>366131563</v>
      </c>
      <c r="F14" s="703"/>
      <c r="G14" s="703"/>
      <c r="H14" s="696"/>
      <c r="I14" s="701"/>
    </row>
    <row r="15" spans="1:9" ht="39">
      <c r="A15" s="689"/>
      <c r="B15" s="706" t="s">
        <v>869</v>
      </c>
      <c r="C15" s="702">
        <v>523045090</v>
      </c>
      <c r="D15" s="695">
        <v>156913527</v>
      </c>
      <c r="E15" s="695">
        <f t="shared" si="2"/>
        <v>366131563</v>
      </c>
      <c r="F15" s="703"/>
      <c r="G15" s="703"/>
      <c r="H15" s="696"/>
      <c r="I15" s="701" t="s">
        <v>777</v>
      </c>
    </row>
    <row r="16" spans="1:9">
      <c r="A16" s="689"/>
      <c r="B16" s="705" t="s">
        <v>870</v>
      </c>
      <c r="C16" s="699">
        <f>SUM(C17:C19)</f>
        <v>847866948</v>
      </c>
      <c r="D16" s="699">
        <f>SUM(D17:D19)</f>
        <v>254360084</v>
      </c>
      <c r="E16" s="691">
        <f t="shared" si="2"/>
        <v>593506864</v>
      </c>
      <c r="F16" s="703"/>
      <c r="G16" s="703"/>
      <c r="H16" s="696"/>
      <c r="I16" s="701"/>
    </row>
    <row r="17" spans="1:9" ht="42">
      <c r="A17" s="689"/>
      <c r="B17" s="707" t="s">
        <v>871</v>
      </c>
      <c r="C17" s="708">
        <v>357907137</v>
      </c>
      <c r="D17" s="695">
        <v>107372141</v>
      </c>
      <c r="E17" s="695">
        <f t="shared" si="2"/>
        <v>250534996</v>
      </c>
      <c r="F17" s="703"/>
      <c r="G17" s="703"/>
      <c r="H17" s="696"/>
      <c r="I17" s="701" t="s">
        <v>777</v>
      </c>
    </row>
    <row r="18" spans="1:9" ht="39">
      <c r="A18" s="689"/>
      <c r="B18" s="694" t="s">
        <v>872</v>
      </c>
      <c r="C18" s="708">
        <v>245105960</v>
      </c>
      <c r="D18" s="695">
        <v>73531788</v>
      </c>
      <c r="E18" s="695">
        <f t="shared" si="2"/>
        <v>171574172</v>
      </c>
      <c r="F18" s="703"/>
      <c r="G18" s="703"/>
      <c r="H18" s="696"/>
      <c r="I18" s="701" t="s">
        <v>777</v>
      </c>
    </row>
    <row r="19" spans="1:9" ht="39">
      <c r="A19" s="689"/>
      <c r="B19" s="694" t="s">
        <v>873</v>
      </c>
      <c r="C19" s="708">
        <v>244853851</v>
      </c>
      <c r="D19" s="695">
        <v>73456155</v>
      </c>
      <c r="E19" s="695">
        <f t="shared" si="2"/>
        <v>171397696</v>
      </c>
      <c r="F19" s="703"/>
      <c r="G19" s="703"/>
      <c r="H19" s="696"/>
      <c r="I19" s="701" t="s">
        <v>777</v>
      </c>
    </row>
    <row r="20" spans="1:9" ht="26.25" customHeight="1">
      <c r="A20" s="434"/>
      <c r="B20" s="434" t="s">
        <v>874</v>
      </c>
      <c r="C20" s="640">
        <f t="shared" ref="C20:H20" si="3">C5+C8+C10+C12+C14+C16</f>
        <v>3034581422</v>
      </c>
      <c r="D20" s="640">
        <f t="shared" si="3"/>
        <v>1663591258</v>
      </c>
      <c r="E20" s="640">
        <f t="shared" si="3"/>
        <v>1370990164</v>
      </c>
      <c r="F20" s="640">
        <f t="shared" si="3"/>
        <v>2215707410</v>
      </c>
      <c r="G20" s="640">
        <f t="shared" si="3"/>
        <v>1633341998</v>
      </c>
      <c r="H20" s="640">
        <f t="shared" si="3"/>
        <v>582365412</v>
      </c>
      <c r="I20" s="435"/>
    </row>
    <row r="21" spans="1:9">
      <c r="D21" s="674">
        <f>D20+BS!D21</f>
        <v>1663591258</v>
      </c>
      <c r="G21" s="436">
        <f>+G20+BS!E21+BS!E40</f>
        <v>1633341998</v>
      </c>
    </row>
    <row r="22" spans="1:9">
      <c r="F22" s="439"/>
    </row>
    <row r="23" spans="1:9" ht="14.1">
      <c r="A23" s="438"/>
      <c r="B23" s="429" t="s">
        <v>875</v>
      </c>
      <c r="C23" s="675"/>
    </row>
    <row r="24" spans="1:9" ht="14.1">
      <c r="B24" s="430"/>
      <c r="C24" s="675"/>
      <c r="D24" s="676"/>
    </row>
    <row r="25" spans="1:9" ht="14.1">
      <c r="A25" s="426"/>
      <c r="B25" s="431" t="s">
        <v>876</v>
      </c>
      <c r="C25" s="675"/>
    </row>
    <row r="26" spans="1:9" ht="14.45">
      <c r="A26" s="427"/>
      <c r="B26" s="672" t="s">
        <v>877</v>
      </c>
      <c r="C26" s="675"/>
      <c r="D26" s="677" t="s">
        <v>777</v>
      </c>
    </row>
    <row r="27" spans="1:9" ht="14.1">
      <c r="A27" s="427"/>
      <c r="B27" s="432" t="s">
        <v>878</v>
      </c>
      <c r="C27" s="678"/>
      <c r="D27" s="679" t="s">
        <v>790</v>
      </c>
    </row>
    <row r="28" spans="1:9" ht="14.45">
      <c r="A28" s="428"/>
      <c r="B28" s="433" t="s">
        <v>879</v>
      </c>
      <c r="C28" s="675"/>
      <c r="D28" s="677" t="s">
        <v>796</v>
      </c>
    </row>
    <row r="29" spans="1:9" ht="14.45">
      <c r="A29" s="427"/>
      <c r="B29" s="432" t="s">
        <v>880</v>
      </c>
      <c r="C29" s="675"/>
      <c r="D29" s="677" t="s">
        <v>800</v>
      </c>
    </row>
    <row r="30" spans="1:9" ht="14.45">
      <c r="B30" s="430"/>
      <c r="C30" s="675"/>
      <c r="D30" s="680"/>
    </row>
    <row r="31" spans="1:9" ht="14.45">
      <c r="B31" s="431"/>
      <c r="C31" s="675"/>
      <c r="D31" s="680"/>
    </row>
    <row r="32" spans="1:9" ht="14.1">
      <c r="B32" s="431"/>
      <c r="C32" s="681"/>
      <c r="D32" s="682"/>
      <c r="E32" s="681"/>
    </row>
    <row r="33" spans="2:8" ht="14.1">
      <c r="B33" s="432"/>
      <c r="C33" s="681"/>
      <c r="D33" s="683"/>
      <c r="E33" s="684"/>
      <c r="H33" s="671"/>
    </row>
    <row r="34" spans="2:8" ht="14.1">
      <c r="B34" s="432"/>
      <c r="C34" s="685"/>
      <c r="D34" s="686"/>
      <c r="E34" s="687"/>
    </row>
    <row r="35" spans="2:8" ht="14.1">
      <c r="B35" s="433"/>
      <c r="C35" s="681"/>
      <c r="D35" s="683"/>
      <c r="E35" s="684"/>
    </row>
    <row r="36" spans="2:8" ht="14.1">
      <c r="B36" s="432"/>
      <c r="C36" s="681"/>
      <c r="D36" s="683"/>
      <c r="E36" s="684"/>
    </row>
  </sheetData>
  <mergeCells count="5">
    <mergeCell ref="A3:A4"/>
    <mergeCell ref="B3:B4"/>
    <mergeCell ref="C3:E3"/>
    <mergeCell ref="F3:H3"/>
    <mergeCell ref="I3:I4"/>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9"/>
  <sheetViews>
    <sheetView workbookViewId="0">
      <selection activeCell="F15" sqref="F15"/>
    </sheetView>
  </sheetViews>
  <sheetFormatPr defaultColWidth="9.140625" defaultRowHeight="14.1"/>
  <cols>
    <col min="1" max="1" width="9.140625" style="615"/>
    <col min="2" max="2" width="41.42578125" style="615" bestFit="1" customWidth="1"/>
    <col min="3" max="3" width="22" style="615" bestFit="1" customWidth="1"/>
    <col min="4" max="4" width="20.42578125" style="615" bestFit="1" customWidth="1"/>
    <col min="5" max="5" width="20.7109375" style="615" bestFit="1" customWidth="1"/>
    <col min="6" max="6" width="20.42578125" style="615" bestFit="1" customWidth="1"/>
    <col min="7" max="7" width="14.85546875" style="615" bestFit="1" customWidth="1"/>
    <col min="8" max="16384" width="9.140625" style="615"/>
  </cols>
  <sheetData>
    <row r="1" spans="1:7" ht="17.45">
      <c r="A1" s="761" t="s">
        <v>881</v>
      </c>
      <c r="B1" s="761"/>
      <c r="C1" s="761"/>
      <c r="D1" s="761"/>
      <c r="E1" s="761"/>
      <c r="F1" s="761"/>
    </row>
    <row r="2" spans="1:7" ht="16.5">
      <c r="A2" s="762" t="s">
        <v>882</v>
      </c>
      <c r="B2" s="762"/>
      <c r="C2" s="762"/>
      <c r="D2" s="762"/>
      <c r="E2" s="762"/>
      <c r="F2" s="762"/>
    </row>
    <row r="3" spans="1:7" ht="16.5">
      <c r="B3" s="616"/>
      <c r="C3" s="616"/>
      <c r="D3" s="616"/>
      <c r="E3" s="617"/>
      <c r="F3" s="616"/>
    </row>
    <row r="4" spans="1:7" ht="33">
      <c r="A4" s="618">
        <v>1</v>
      </c>
      <c r="B4" s="626" t="s">
        <v>883</v>
      </c>
      <c r="C4" s="619" t="s">
        <v>884</v>
      </c>
      <c r="D4" s="620" t="s">
        <v>432</v>
      </c>
      <c r="E4" s="620" t="s">
        <v>885</v>
      </c>
      <c r="F4" s="619" t="s">
        <v>886</v>
      </c>
    </row>
    <row r="5" spans="1:7" ht="16.5">
      <c r="A5" s="621"/>
      <c r="B5" s="627" t="s">
        <v>887</v>
      </c>
      <c r="C5" s="622">
        <v>0</v>
      </c>
      <c r="D5" s="622"/>
      <c r="E5" s="622">
        <v>0</v>
      </c>
      <c r="F5" s="622">
        <f>C5+D5-E5</f>
        <v>0</v>
      </c>
      <c r="G5" s="623"/>
    </row>
    <row r="6" spans="1:7" ht="16.5">
      <c r="A6" s="621"/>
      <c r="B6" s="627" t="s">
        <v>888</v>
      </c>
      <c r="C6" s="622">
        <v>22412500000</v>
      </c>
      <c r="D6" s="622">
        <f>5603125000*4</f>
        <v>22412500000</v>
      </c>
      <c r="E6" s="622">
        <f>5603125000*4</f>
        <v>22412500000</v>
      </c>
      <c r="F6" s="622">
        <f>C6+D6-E6</f>
        <v>22412500000</v>
      </c>
      <c r="G6" s="625">
        <f>F6-BS!D19</f>
        <v>22412500000</v>
      </c>
    </row>
    <row r="7" spans="1:7" ht="16.5">
      <c r="A7" s="621"/>
      <c r="B7" s="627" t="s">
        <v>889</v>
      </c>
      <c r="C7" s="622">
        <v>84046875000</v>
      </c>
      <c r="D7" s="622"/>
      <c r="E7" s="622">
        <f>5603125000*4</f>
        <v>22412500000</v>
      </c>
      <c r="F7" s="622">
        <f>C7+D7-E7</f>
        <v>61634375000</v>
      </c>
      <c r="G7" s="625">
        <f>F7-BS!D38</f>
        <v>61634375000</v>
      </c>
    </row>
    <row r="8" spans="1:7" ht="16.5">
      <c r="A8" s="621"/>
      <c r="B8" s="628" t="s">
        <v>890</v>
      </c>
      <c r="C8" s="624">
        <f>SUM(C5:C7)</f>
        <v>106459375000</v>
      </c>
      <c r="D8" s="624">
        <f t="shared" ref="D8:F8" si="0">SUM(D5:D7)</f>
        <v>22412500000</v>
      </c>
      <c r="E8" s="624">
        <f t="shared" si="0"/>
        <v>44825000000</v>
      </c>
      <c r="F8" s="624">
        <f t="shared" si="0"/>
        <v>84046875000</v>
      </c>
      <c r="G8" s="625"/>
    </row>
    <row r="9" spans="1:7">
      <c r="F9" s="625">
        <f>F8-BS!D19-BS!D38</f>
        <v>84046875000</v>
      </c>
    </row>
  </sheetData>
  <mergeCells count="2">
    <mergeCell ref="A1:F1"/>
    <mergeCell ref="A2:F2"/>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32"/>
  <sheetViews>
    <sheetView topLeftCell="A30" workbookViewId="0">
      <selection activeCell="B41" sqref="B41"/>
    </sheetView>
  </sheetViews>
  <sheetFormatPr defaultColWidth="9.140625" defaultRowHeight="12.6"/>
  <cols>
    <col min="1" max="1" width="9.140625" style="496"/>
    <col min="2" max="2" width="57.140625" style="496" customWidth="1"/>
    <col min="3" max="3" width="17.28515625" style="496" customWidth="1"/>
    <col min="4" max="6" width="9.140625" style="496"/>
    <col min="7" max="7" width="68.42578125" style="496" customWidth="1"/>
    <col min="8" max="16384" width="9.140625" style="496"/>
  </cols>
  <sheetData>
    <row r="2" spans="1:7" ht="52.5" customHeight="1">
      <c r="A2" s="499" t="s">
        <v>11</v>
      </c>
      <c r="B2" s="499" t="s">
        <v>12</v>
      </c>
      <c r="F2" s="499" t="s">
        <v>11</v>
      </c>
      <c r="G2" s="499" t="s">
        <v>13</v>
      </c>
    </row>
    <row r="3" spans="1:7" ht="33" customHeight="1">
      <c r="A3" s="500">
        <v>1</v>
      </c>
      <c r="B3" s="501" t="s">
        <v>14</v>
      </c>
      <c r="F3" s="500">
        <v>1</v>
      </c>
      <c r="G3" s="502" t="s">
        <v>15</v>
      </c>
    </row>
    <row r="4" spans="1:7" ht="33" customHeight="1">
      <c r="A4" s="500">
        <v>2</v>
      </c>
      <c r="B4" s="501" t="s">
        <v>16</v>
      </c>
      <c r="F4" s="500">
        <v>2</v>
      </c>
      <c r="G4" s="502" t="s">
        <v>17</v>
      </c>
    </row>
    <row r="5" spans="1:7" ht="33" customHeight="1">
      <c r="A5" s="500">
        <v>3</v>
      </c>
      <c r="B5" s="501" t="s">
        <v>18</v>
      </c>
      <c r="F5" s="500">
        <v>3</v>
      </c>
      <c r="G5" s="502" t="s">
        <v>19</v>
      </c>
    </row>
    <row r="6" spans="1:7" ht="33" customHeight="1">
      <c r="A6" s="500">
        <v>4</v>
      </c>
      <c r="B6" s="503" t="s">
        <v>20</v>
      </c>
      <c r="F6" s="500">
        <v>4</v>
      </c>
      <c r="G6" s="502" t="s">
        <v>21</v>
      </c>
    </row>
    <row r="7" spans="1:7" ht="33" customHeight="1">
      <c r="A7" s="500">
        <v>5</v>
      </c>
      <c r="B7" s="503" t="s">
        <v>22</v>
      </c>
      <c r="F7" s="500">
        <v>5</v>
      </c>
      <c r="G7" s="502" t="s">
        <v>23</v>
      </c>
    </row>
    <row r="8" spans="1:7" ht="33" customHeight="1">
      <c r="A8" s="500">
        <v>6</v>
      </c>
      <c r="B8" s="501" t="s">
        <v>24</v>
      </c>
      <c r="F8" s="500">
        <v>6</v>
      </c>
      <c r="G8" s="502" t="s">
        <v>25</v>
      </c>
    </row>
    <row r="9" spans="1:7" ht="33" customHeight="1">
      <c r="A9" s="500">
        <v>7</v>
      </c>
      <c r="B9" s="501" t="s">
        <v>26</v>
      </c>
      <c r="F9" s="500">
        <v>7</v>
      </c>
      <c r="G9" s="502" t="s">
        <v>27</v>
      </c>
    </row>
    <row r="10" spans="1:7" ht="33" customHeight="1">
      <c r="A10" s="500">
        <v>8</v>
      </c>
      <c r="B10" s="501" t="s">
        <v>28</v>
      </c>
      <c r="F10" s="500">
        <v>8</v>
      </c>
      <c r="G10" s="502" t="s">
        <v>29</v>
      </c>
    </row>
    <row r="11" spans="1:7" ht="33" customHeight="1">
      <c r="A11" s="500">
        <v>9</v>
      </c>
      <c r="B11" s="501" t="s">
        <v>30</v>
      </c>
      <c r="F11" s="500">
        <v>9</v>
      </c>
      <c r="G11" s="502" t="s">
        <v>31</v>
      </c>
    </row>
    <row r="12" spans="1:7" ht="33" customHeight="1">
      <c r="A12" s="500">
        <v>10</v>
      </c>
      <c r="B12" s="502" t="s">
        <v>32</v>
      </c>
      <c r="F12" s="500">
        <v>10</v>
      </c>
      <c r="G12" s="502" t="s">
        <v>33</v>
      </c>
    </row>
    <row r="13" spans="1:7" ht="33" customHeight="1">
      <c r="A13" s="500">
        <v>11</v>
      </c>
      <c r="B13" s="501" t="s">
        <v>34</v>
      </c>
      <c r="F13" s="500">
        <v>11</v>
      </c>
      <c r="G13" s="502" t="s">
        <v>35</v>
      </c>
    </row>
    <row r="14" spans="1:7" ht="33" customHeight="1">
      <c r="A14" s="500">
        <v>12</v>
      </c>
      <c r="B14" s="501" t="s">
        <v>36</v>
      </c>
      <c r="F14" s="500">
        <v>12</v>
      </c>
      <c r="G14" s="502" t="s">
        <v>37</v>
      </c>
    </row>
    <row r="15" spans="1:7" ht="33" customHeight="1">
      <c r="A15" s="500">
        <v>13</v>
      </c>
      <c r="B15" s="501" t="s">
        <v>38</v>
      </c>
      <c r="F15" s="500">
        <v>13</v>
      </c>
      <c r="G15" s="502" t="s">
        <v>39</v>
      </c>
    </row>
    <row r="16" spans="1:7" ht="33" customHeight="1">
      <c r="A16" s="500">
        <v>14</v>
      </c>
      <c r="B16" s="501" t="s">
        <v>40</v>
      </c>
      <c r="F16" s="500">
        <v>14</v>
      </c>
      <c r="G16" s="502" t="s">
        <v>41</v>
      </c>
    </row>
    <row r="17" spans="1:7" ht="33" customHeight="1">
      <c r="A17" s="500">
        <v>15</v>
      </c>
      <c r="B17" s="504" t="s">
        <v>42</v>
      </c>
      <c r="C17" s="728" t="s">
        <v>43</v>
      </c>
      <c r="F17" s="500">
        <v>15</v>
      </c>
      <c r="G17" s="502" t="s">
        <v>44</v>
      </c>
    </row>
    <row r="18" spans="1:7" ht="33" customHeight="1">
      <c r="A18" s="500">
        <v>16</v>
      </c>
      <c r="B18" s="504" t="s">
        <v>45</v>
      </c>
      <c r="C18" s="728"/>
      <c r="F18" s="500">
        <v>16</v>
      </c>
      <c r="G18" s="502" t="s">
        <v>46</v>
      </c>
    </row>
    <row r="19" spans="1:7" ht="33" customHeight="1">
      <c r="A19" s="500">
        <v>17</v>
      </c>
      <c r="B19" s="504" t="s">
        <v>47</v>
      </c>
      <c r="C19" s="728"/>
      <c r="F19" s="500">
        <v>17</v>
      </c>
      <c r="G19" s="502" t="s">
        <v>48</v>
      </c>
    </row>
    <row r="20" spans="1:7" ht="33" customHeight="1">
      <c r="A20" s="500">
        <v>18</v>
      </c>
      <c r="B20" s="504" t="s">
        <v>49</v>
      </c>
      <c r="C20" s="728"/>
      <c r="F20" s="500"/>
    </row>
    <row r="21" spans="1:7" ht="33" customHeight="1">
      <c r="A21" s="500">
        <v>19</v>
      </c>
      <c r="B21" s="504" t="s">
        <v>50</v>
      </c>
      <c r="C21" s="728"/>
      <c r="F21" s="500"/>
    </row>
    <row r="22" spans="1:7" ht="33" customHeight="1">
      <c r="A22" s="500">
        <v>20</v>
      </c>
      <c r="B22" s="504" t="s">
        <v>51</v>
      </c>
      <c r="C22" s="728"/>
    </row>
    <row r="23" spans="1:7" ht="33" customHeight="1">
      <c r="A23" s="500">
        <v>21</v>
      </c>
      <c r="B23" s="505" t="s">
        <v>52</v>
      </c>
      <c r="C23" s="728"/>
    </row>
    <row r="24" spans="1:7" ht="33" customHeight="1">
      <c r="A24" s="500">
        <v>22</v>
      </c>
      <c r="B24" s="505" t="s">
        <v>53</v>
      </c>
      <c r="C24" s="728"/>
    </row>
    <row r="25" spans="1:7" ht="33" customHeight="1">
      <c r="A25" s="500">
        <v>23</v>
      </c>
      <c r="B25" s="505" t="s">
        <v>54</v>
      </c>
      <c r="C25" s="728"/>
    </row>
    <row r="26" spans="1:7" ht="33" customHeight="1">
      <c r="A26" s="500">
        <v>24</v>
      </c>
      <c r="B26" s="505" t="s">
        <v>55</v>
      </c>
      <c r="C26" s="728"/>
    </row>
    <row r="27" spans="1:7" ht="33" customHeight="1">
      <c r="A27" s="500">
        <v>25</v>
      </c>
      <c r="B27" s="501" t="s">
        <v>56</v>
      </c>
    </row>
    <row r="28" spans="1:7" ht="33" customHeight="1">
      <c r="A28" s="500">
        <v>26</v>
      </c>
      <c r="B28" s="501" t="s">
        <v>57</v>
      </c>
    </row>
    <row r="29" spans="1:7" ht="33" customHeight="1">
      <c r="A29" s="500">
        <v>27</v>
      </c>
      <c r="B29" s="501" t="s">
        <v>58</v>
      </c>
    </row>
    <row r="30" spans="1:7" ht="33" customHeight="1">
      <c r="A30" s="500">
        <v>28</v>
      </c>
      <c r="B30" s="501" t="s">
        <v>59</v>
      </c>
    </row>
    <row r="31" spans="1:7" ht="14.1">
      <c r="A31" s="500">
        <v>29</v>
      </c>
      <c r="B31" s="501" t="s">
        <v>60</v>
      </c>
    </row>
    <row r="32" spans="1:7" ht="14.1">
      <c r="A32" s="500">
        <v>30</v>
      </c>
      <c r="B32" s="501" t="s">
        <v>61</v>
      </c>
    </row>
  </sheetData>
  <mergeCells count="1">
    <mergeCell ref="C17:C26"/>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38"/>
  <sheetViews>
    <sheetView tabSelected="1" zoomScale="85" zoomScaleNormal="85" workbookViewId="0">
      <pane xSplit="2" ySplit="5" topLeftCell="C6" activePane="bottomRight" state="frozen"/>
      <selection pane="bottomRight" activeCell="H114" sqref="H114:H116"/>
      <selection pane="bottomLeft" activeCell="A6" sqref="A6"/>
      <selection pane="topRight" activeCell="E1" sqref="E1"/>
    </sheetView>
  </sheetViews>
  <sheetFormatPr defaultColWidth="9.140625" defaultRowHeight="15.95"/>
  <cols>
    <col min="1" max="1" width="8.42578125" style="2" customWidth="1"/>
    <col min="2" max="2" width="45.42578125" style="2" customWidth="1"/>
    <col min="3" max="3" width="10.140625" style="2" customWidth="1"/>
    <col min="4" max="4" width="22.7109375" style="5" customWidth="1"/>
    <col min="5" max="5" width="21.85546875" style="5" customWidth="1"/>
    <col min="6" max="6" width="17.85546875" style="584" customWidth="1"/>
    <col min="7" max="7" width="44.85546875" style="7" customWidth="1"/>
    <col min="8" max="8" width="20.42578125" style="7" bestFit="1" customWidth="1"/>
    <col min="9" max="9" width="11.7109375" style="7" bestFit="1" customWidth="1"/>
    <col min="10" max="10" width="9.140625" style="7"/>
    <col min="11" max="11" width="15.28515625" style="7" bestFit="1" customWidth="1"/>
    <col min="12" max="16" width="9.140625" style="7"/>
    <col min="17" max="16384" width="9.140625" style="2"/>
  </cols>
  <sheetData>
    <row r="1" spans="1:16">
      <c r="A1" s="6" t="s">
        <v>62</v>
      </c>
      <c r="B1" s="7"/>
    </row>
    <row r="2" spans="1:16">
      <c r="A2" s="8" t="s">
        <v>63</v>
      </c>
      <c r="B2" s="7"/>
    </row>
    <row r="3" spans="1:16">
      <c r="A3" s="582" t="s">
        <v>64</v>
      </c>
      <c r="B3" s="7"/>
    </row>
    <row r="4" spans="1:16">
      <c r="A4" s="3"/>
    </row>
    <row r="5" spans="1:16" s="3" customFormat="1" ht="27.95">
      <c r="A5" s="11" t="s">
        <v>65</v>
      </c>
      <c r="B5" s="12" t="s">
        <v>66</v>
      </c>
      <c r="C5" s="13" t="s">
        <v>67</v>
      </c>
      <c r="D5" s="13" t="s">
        <v>68</v>
      </c>
      <c r="E5" s="13" t="s">
        <v>69</v>
      </c>
      <c r="F5" s="585" t="s">
        <v>70</v>
      </c>
      <c r="G5" s="587" t="s">
        <v>71</v>
      </c>
      <c r="H5" s="13" t="s">
        <v>72</v>
      </c>
      <c r="I5" s="13" t="s">
        <v>73</v>
      </c>
      <c r="J5" s="10"/>
      <c r="K5" s="10"/>
      <c r="L5" s="10"/>
      <c r="M5" s="10"/>
      <c r="N5" s="10"/>
      <c r="O5" s="10"/>
      <c r="P5" s="10"/>
    </row>
    <row r="6" spans="1:16" s="1" customFormat="1" ht="17.100000000000001">
      <c r="A6" s="14">
        <v>100</v>
      </c>
      <c r="B6" s="15" t="s">
        <v>74</v>
      </c>
      <c r="C6" s="16"/>
      <c r="D6" s="17">
        <f>SUM(D7,D10,D14,D23,D26)</f>
        <v>0</v>
      </c>
      <c r="E6" s="17">
        <f>SUM(E7,E10,E14,E23,E26)</f>
        <v>0</v>
      </c>
      <c r="F6" s="584"/>
      <c r="G6" s="6"/>
      <c r="H6" s="17">
        <f>SUM(H7,H10,H14,H23,H26)</f>
        <v>0</v>
      </c>
      <c r="I6" s="642">
        <f>E6-H6</f>
        <v>0</v>
      </c>
      <c r="J6" s="6"/>
      <c r="K6" s="6"/>
      <c r="L6" s="6"/>
      <c r="M6" s="6"/>
      <c r="N6" s="6"/>
      <c r="O6" s="6"/>
      <c r="P6" s="6"/>
    </row>
    <row r="7" spans="1:16" ht="56.1">
      <c r="A7" s="14">
        <v>110</v>
      </c>
      <c r="B7" s="15" t="s">
        <v>75</v>
      </c>
      <c r="C7" s="20"/>
      <c r="D7" s="27">
        <f>SUM(D8:D9)</f>
        <v>0</v>
      </c>
      <c r="E7" s="27">
        <f>SUM(E8:E9)</f>
        <v>0</v>
      </c>
      <c r="F7" s="584" t="e">
        <f>D7/E7</f>
        <v>#DIV/0!</v>
      </c>
      <c r="G7" s="643" t="s">
        <v>76</v>
      </c>
      <c r="H7" s="27">
        <f>SUM(H8:H9)</f>
        <v>0</v>
      </c>
      <c r="I7" s="642">
        <f t="shared" ref="I7:I70" si="0">E7-H7</f>
        <v>0</v>
      </c>
      <c r="K7" s="630"/>
    </row>
    <row r="8" spans="1:16">
      <c r="A8" s="18">
        <v>111</v>
      </c>
      <c r="B8" s="19" t="s">
        <v>77</v>
      </c>
      <c r="C8" s="20" t="s">
        <v>78</v>
      </c>
      <c r="D8" s="21"/>
      <c r="E8" s="21"/>
      <c r="H8" s="21"/>
      <c r="I8" s="642">
        <f t="shared" si="0"/>
        <v>0</v>
      </c>
    </row>
    <row r="9" spans="1:16" s="1" customFormat="1" ht="17.100000000000001">
      <c r="A9" s="18">
        <v>112</v>
      </c>
      <c r="B9" s="19" t="s">
        <v>79</v>
      </c>
      <c r="C9" s="22"/>
      <c r="D9" s="24"/>
      <c r="E9" s="24"/>
      <c r="F9" s="584"/>
      <c r="G9" s="6"/>
      <c r="H9" s="24"/>
      <c r="I9" s="642">
        <f t="shared" si="0"/>
        <v>0</v>
      </c>
      <c r="J9" s="6"/>
      <c r="K9" s="6"/>
      <c r="L9" s="6"/>
      <c r="M9" s="6"/>
      <c r="N9" s="6"/>
      <c r="O9" s="6"/>
      <c r="P9" s="6"/>
    </row>
    <row r="10" spans="1:16">
      <c r="A10" s="14">
        <v>120</v>
      </c>
      <c r="B10" s="15" t="s">
        <v>80</v>
      </c>
      <c r="C10" s="20" t="s">
        <v>81</v>
      </c>
      <c r="D10" s="27">
        <f>SUM(D11:D13)</f>
        <v>0</v>
      </c>
      <c r="E10" s="27">
        <f>SUM(E11:E13)</f>
        <v>0</v>
      </c>
      <c r="H10" s="27">
        <f>SUM(H11:H13)</f>
        <v>0</v>
      </c>
      <c r="I10" s="642">
        <f t="shared" si="0"/>
        <v>0</v>
      </c>
    </row>
    <row r="11" spans="1:16">
      <c r="A11" s="18">
        <v>121</v>
      </c>
      <c r="B11" s="19" t="s">
        <v>82</v>
      </c>
      <c r="C11" s="20"/>
      <c r="D11" s="21"/>
      <c r="E11" s="21"/>
      <c r="H11" s="21"/>
      <c r="I11" s="642">
        <f t="shared" si="0"/>
        <v>0</v>
      </c>
    </row>
    <row r="12" spans="1:16">
      <c r="A12" s="18">
        <v>122</v>
      </c>
      <c r="B12" s="19" t="s">
        <v>83</v>
      </c>
      <c r="C12" s="20"/>
      <c r="D12" s="21"/>
      <c r="E12" s="21"/>
      <c r="H12" s="21"/>
      <c r="I12" s="642">
        <f t="shared" si="0"/>
        <v>0</v>
      </c>
    </row>
    <row r="13" spans="1:16" s="1" customFormat="1" ht="17.100000000000001">
      <c r="A13" s="18">
        <v>123</v>
      </c>
      <c r="B13" s="19" t="s">
        <v>84</v>
      </c>
      <c r="C13" s="20"/>
      <c r="D13" s="24"/>
      <c r="E13" s="24"/>
      <c r="F13" s="584"/>
      <c r="G13" s="6"/>
      <c r="H13" s="24"/>
      <c r="I13" s="642">
        <f t="shared" si="0"/>
        <v>0</v>
      </c>
      <c r="J13" s="6"/>
      <c r="K13" s="6"/>
      <c r="L13" s="6"/>
      <c r="M13" s="6"/>
      <c r="N13" s="6"/>
      <c r="O13" s="6"/>
      <c r="P13" s="6"/>
    </row>
    <row r="14" spans="1:16" ht="27.95">
      <c r="A14" s="14">
        <v>130</v>
      </c>
      <c r="B14" s="15" t="s">
        <v>85</v>
      </c>
      <c r="C14" s="20"/>
      <c r="D14" s="27">
        <f>SUM(D15:D22)</f>
        <v>0</v>
      </c>
      <c r="E14" s="27">
        <f>SUM(E15:E22)</f>
        <v>0</v>
      </c>
      <c r="F14" s="584" t="e">
        <f>D14/E14</f>
        <v>#DIV/0!</v>
      </c>
      <c r="G14" s="629" t="s">
        <v>86</v>
      </c>
      <c r="H14" s="27">
        <f>SUM(H15:H22)</f>
        <v>0</v>
      </c>
      <c r="I14" s="642">
        <f t="shared" si="0"/>
        <v>0</v>
      </c>
    </row>
    <row r="15" spans="1:16" ht="144.75" customHeight="1">
      <c r="A15" s="18">
        <v>131</v>
      </c>
      <c r="B15" s="19" t="s">
        <v>87</v>
      </c>
      <c r="C15" s="20"/>
      <c r="D15" s="21"/>
      <c r="E15" s="21"/>
      <c r="F15" s="656"/>
      <c r="G15" s="659" t="s">
        <v>88</v>
      </c>
      <c r="H15" s="21"/>
      <c r="I15" s="642">
        <f t="shared" si="0"/>
        <v>0</v>
      </c>
    </row>
    <row r="16" spans="1:16" ht="27.95">
      <c r="A16" s="18">
        <v>132</v>
      </c>
      <c r="B16" s="19" t="s">
        <v>89</v>
      </c>
      <c r="C16" s="20"/>
      <c r="D16" s="21"/>
      <c r="E16" s="21">
        <v>0</v>
      </c>
      <c r="G16" s="629" t="s">
        <v>90</v>
      </c>
      <c r="H16" s="21">
        <v>0</v>
      </c>
      <c r="I16" s="642">
        <f t="shared" si="0"/>
        <v>0</v>
      </c>
    </row>
    <row r="17" spans="1:16">
      <c r="A17" s="18">
        <v>133</v>
      </c>
      <c r="B17" s="19" t="s">
        <v>91</v>
      </c>
      <c r="C17" s="20"/>
      <c r="D17" s="21"/>
      <c r="E17" s="21"/>
      <c r="H17" s="21"/>
      <c r="I17" s="642">
        <f t="shared" si="0"/>
        <v>0</v>
      </c>
    </row>
    <row r="18" spans="1:16">
      <c r="A18" s="18">
        <v>134</v>
      </c>
      <c r="B18" s="19" t="s">
        <v>92</v>
      </c>
      <c r="C18" s="20"/>
      <c r="D18" s="21"/>
      <c r="E18" s="21"/>
      <c r="H18" s="21"/>
      <c r="I18" s="642">
        <f t="shared" si="0"/>
        <v>0</v>
      </c>
    </row>
    <row r="19" spans="1:16">
      <c r="A19" s="18">
        <v>135</v>
      </c>
      <c r="B19" s="19" t="s">
        <v>93</v>
      </c>
      <c r="C19" s="20" t="s">
        <v>81</v>
      </c>
      <c r="D19" s="23"/>
      <c r="E19" s="23"/>
      <c r="H19" s="23"/>
      <c r="I19" s="642">
        <f t="shared" si="0"/>
        <v>0</v>
      </c>
    </row>
    <row r="20" spans="1:16" s="1" customFormat="1" ht="56.1">
      <c r="A20" s="18">
        <v>136</v>
      </c>
      <c r="B20" s="19" t="s">
        <v>94</v>
      </c>
      <c r="C20" s="20" t="s">
        <v>95</v>
      </c>
      <c r="D20" s="21"/>
      <c r="E20" s="21"/>
      <c r="F20" s="584" t="e">
        <f t="shared" ref="F20" si="1">D20/E20</f>
        <v>#DIV/0!</v>
      </c>
      <c r="G20" s="629" t="s">
        <v>96</v>
      </c>
      <c r="H20" s="21"/>
      <c r="I20" s="642">
        <f t="shared" si="0"/>
        <v>0</v>
      </c>
      <c r="J20" s="6"/>
      <c r="K20" s="6"/>
      <c r="L20" s="6"/>
      <c r="M20" s="6"/>
      <c r="N20" s="6"/>
      <c r="O20" s="6"/>
      <c r="P20" s="6"/>
    </row>
    <row r="21" spans="1:16">
      <c r="A21" s="18">
        <v>137</v>
      </c>
      <c r="B21" s="19" t="s">
        <v>97</v>
      </c>
      <c r="C21" s="22"/>
      <c r="D21" s="24"/>
      <c r="E21" s="24"/>
      <c r="H21" s="24"/>
      <c r="I21" s="642">
        <f t="shared" si="0"/>
        <v>0</v>
      </c>
    </row>
    <row r="22" spans="1:16">
      <c r="A22" s="18">
        <v>139</v>
      </c>
      <c r="B22" s="19" t="s">
        <v>98</v>
      </c>
      <c r="C22" s="22" t="s">
        <v>99</v>
      </c>
      <c r="D22" s="17">
        <v>0</v>
      </c>
      <c r="E22" s="17">
        <v>0</v>
      </c>
      <c r="H22" s="17">
        <v>0</v>
      </c>
      <c r="I22" s="642">
        <f t="shared" si="0"/>
        <v>0</v>
      </c>
    </row>
    <row r="23" spans="1:16" s="1" customFormat="1" ht="69.95">
      <c r="A23" s="14">
        <v>140</v>
      </c>
      <c r="B23" s="15" t="s">
        <v>100</v>
      </c>
      <c r="C23" s="22" t="s">
        <v>101</v>
      </c>
      <c r="D23" s="21">
        <f>SUM(D24:D25)</f>
        <v>0</v>
      </c>
      <c r="E23" s="21">
        <f>SUM(E24:E25)</f>
        <v>0</v>
      </c>
      <c r="F23" s="584" t="e">
        <f>D23/E23</f>
        <v>#DIV/0!</v>
      </c>
      <c r="G23" s="629" t="s">
        <v>102</v>
      </c>
      <c r="H23" s="21">
        <f>SUM(H24:H25)</f>
        <v>0</v>
      </c>
      <c r="I23" s="642">
        <f t="shared" si="0"/>
        <v>0</v>
      </c>
      <c r="J23" s="6"/>
      <c r="K23" s="6"/>
      <c r="L23" s="6"/>
      <c r="M23" s="6"/>
      <c r="N23" s="6"/>
      <c r="O23" s="6"/>
      <c r="P23" s="6"/>
    </row>
    <row r="24" spans="1:16">
      <c r="A24" s="18">
        <v>141</v>
      </c>
      <c r="B24" s="19" t="s">
        <v>103</v>
      </c>
      <c r="C24" s="20"/>
      <c r="D24" s="24"/>
      <c r="E24" s="24"/>
      <c r="H24" s="24"/>
      <c r="I24" s="642">
        <f t="shared" si="0"/>
        <v>0</v>
      </c>
    </row>
    <row r="25" spans="1:16">
      <c r="A25" s="18">
        <v>149</v>
      </c>
      <c r="B25" s="19" t="s">
        <v>104</v>
      </c>
      <c r="C25" s="20"/>
      <c r="D25" s="17"/>
      <c r="E25" s="17"/>
      <c r="H25" s="17"/>
      <c r="I25" s="642">
        <f t="shared" si="0"/>
        <v>0</v>
      </c>
    </row>
    <row r="26" spans="1:16">
      <c r="A26" s="14">
        <v>150</v>
      </c>
      <c r="B26" s="15" t="s">
        <v>105</v>
      </c>
      <c r="C26" s="22"/>
      <c r="D26" s="17">
        <f>SUM(D27:D31)</f>
        <v>0</v>
      </c>
      <c r="E26" s="17">
        <f>SUM(E27:E31)</f>
        <v>0</v>
      </c>
      <c r="F26" s="584" t="e">
        <f>D26/E26</f>
        <v>#DIV/0!</v>
      </c>
      <c r="G26" s="629"/>
      <c r="H26" s="17">
        <f>SUM(H27:H31)</f>
        <v>0</v>
      </c>
      <c r="I26" s="642">
        <f t="shared" si="0"/>
        <v>0</v>
      </c>
    </row>
    <row r="27" spans="1:16">
      <c r="A27" s="18">
        <v>151</v>
      </c>
      <c r="B27" s="19" t="s">
        <v>106</v>
      </c>
      <c r="C27" s="20" t="s">
        <v>107</v>
      </c>
      <c r="D27" s="24"/>
      <c r="E27" s="24"/>
      <c r="H27" s="24"/>
      <c r="I27" s="642">
        <f t="shared" si="0"/>
        <v>0</v>
      </c>
    </row>
    <row r="28" spans="1:16" s="1" customFormat="1" ht="17.100000000000001">
      <c r="A28" s="18">
        <v>152</v>
      </c>
      <c r="B28" s="19" t="s">
        <v>108</v>
      </c>
      <c r="C28" s="20"/>
      <c r="D28" s="24">
        <v>0</v>
      </c>
      <c r="E28" s="24"/>
      <c r="F28" s="584"/>
      <c r="G28" s="6"/>
      <c r="H28" s="24"/>
      <c r="I28" s="642">
        <f t="shared" si="0"/>
        <v>0</v>
      </c>
      <c r="J28" s="668" t="s">
        <v>109</v>
      </c>
      <c r="K28" s="6"/>
      <c r="L28" s="6"/>
      <c r="M28" s="6"/>
      <c r="N28" s="6"/>
      <c r="O28" s="6"/>
      <c r="P28" s="6"/>
    </row>
    <row r="29" spans="1:16" s="1" customFormat="1" ht="17.100000000000001">
      <c r="A29" s="18">
        <v>153</v>
      </c>
      <c r="B29" s="19" t="s">
        <v>110</v>
      </c>
      <c r="C29" s="20" t="s">
        <v>111</v>
      </c>
      <c r="D29" s="666"/>
      <c r="E29" s="24">
        <v>0</v>
      </c>
      <c r="F29" s="584"/>
      <c r="G29" s="6"/>
      <c r="H29" s="24">
        <v>0</v>
      </c>
      <c r="I29" s="642">
        <f t="shared" si="0"/>
        <v>0</v>
      </c>
      <c r="J29" s="6"/>
      <c r="K29" s="6"/>
      <c r="L29" s="6"/>
      <c r="M29" s="6"/>
      <c r="N29" s="6"/>
      <c r="O29" s="6"/>
      <c r="P29" s="6"/>
    </row>
    <row r="30" spans="1:16">
      <c r="A30" s="18">
        <v>154</v>
      </c>
      <c r="B30" s="19" t="s">
        <v>112</v>
      </c>
      <c r="C30" s="22"/>
      <c r="D30" s="24"/>
      <c r="E30" s="24"/>
      <c r="H30" s="24"/>
      <c r="I30" s="642">
        <f t="shared" si="0"/>
        <v>0</v>
      </c>
    </row>
    <row r="31" spans="1:16">
      <c r="A31" s="18">
        <v>155</v>
      </c>
      <c r="B31" s="19" t="s">
        <v>113</v>
      </c>
      <c r="C31" s="20" t="s">
        <v>114</v>
      </c>
      <c r="D31" s="17"/>
      <c r="E31" s="17"/>
      <c r="H31" s="17"/>
      <c r="I31" s="642">
        <f t="shared" si="0"/>
        <v>0</v>
      </c>
    </row>
    <row r="32" spans="1:16">
      <c r="A32" s="14">
        <v>200</v>
      </c>
      <c r="B32" s="15" t="s">
        <v>115</v>
      </c>
      <c r="C32" s="20"/>
      <c r="D32" s="17">
        <f>SUM(D33,D41,D51,D54,D57,D63)</f>
        <v>0</v>
      </c>
      <c r="E32" s="17">
        <f>SUM(E33,E41,E51,E54,E57,E63)</f>
        <v>0</v>
      </c>
      <c r="H32" s="17">
        <f>SUM(H33,H41,H51,H54,H57,H63)</f>
        <v>0</v>
      </c>
      <c r="I32" s="642">
        <f t="shared" si="0"/>
        <v>0</v>
      </c>
    </row>
    <row r="33" spans="1:16" ht="41.25" customHeight="1">
      <c r="A33" s="14">
        <v>210</v>
      </c>
      <c r="B33" s="15" t="s">
        <v>116</v>
      </c>
      <c r="C33" s="20"/>
      <c r="D33" s="17">
        <f>SUM(D34:D40)</f>
        <v>0</v>
      </c>
      <c r="E33" s="17">
        <f>SUM(E34:E40)</f>
        <v>0</v>
      </c>
      <c r="F33" s="584" t="e">
        <f>D33/E33</f>
        <v>#DIV/0!</v>
      </c>
      <c r="G33" s="629" t="s">
        <v>117</v>
      </c>
      <c r="H33" s="17">
        <f>SUM(H34:H40)</f>
        <v>0</v>
      </c>
      <c r="I33" s="642">
        <f t="shared" si="0"/>
        <v>0</v>
      </c>
    </row>
    <row r="34" spans="1:16">
      <c r="A34" s="18">
        <v>211</v>
      </c>
      <c r="B34" s="19" t="s">
        <v>118</v>
      </c>
      <c r="C34" s="20"/>
      <c r="D34" s="24"/>
      <c r="E34" s="24"/>
      <c r="H34" s="24"/>
      <c r="I34" s="642">
        <f t="shared" si="0"/>
        <v>0</v>
      </c>
    </row>
    <row r="35" spans="1:16" s="1" customFormat="1" ht="17.100000000000001">
      <c r="A35" s="18">
        <v>212</v>
      </c>
      <c r="B35" s="19" t="s">
        <v>119</v>
      </c>
      <c r="C35" s="20"/>
      <c r="D35" s="24"/>
      <c r="E35" s="24"/>
      <c r="F35" s="584"/>
      <c r="G35" s="6"/>
      <c r="H35" s="24"/>
      <c r="I35" s="642">
        <f t="shared" si="0"/>
        <v>0</v>
      </c>
      <c r="J35" s="6"/>
      <c r="K35" s="6"/>
      <c r="L35" s="6"/>
      <c r="M35" s="6"/>
      <c r="N35" s="6"/>
      <c r="O35" s="6"/>
      <c r="P35" s="6"/>
    </row>
    <row r="36" spans="1:16">
      <c r="A36" s="18">
        <v>213</v>
      </c>
      <c r="B36" s="19" t="s">
        <v>120</v>
      </c>
      <c r="C36" s="20"/>
      <c r="D36" s="24"/>
      <c r="E36" s="24"/>
      <c r="H36" s="24"/>
      <c r="I36" s="642">
        <f t="shared" si="0"/>
        <v>0</v>
      </c>
    </row>
    <row r="37" spans="1:16">
      <c r="A37" s="18">
        <v>214</v>
      </c>
      <c r="B37" s="19" t="s">
        <v>121</v>
      </c>
      <c r="C37" s="20"/>
      <c r="D37" s="24"/>
      <c r="E37" s="24"/>
      <c r="H37" s="24"/>
      <c r="I37" s="642">
        <f t="shared" si="0"/>
        <v>0</v>
      </c>
    </row>
    <row r="38" spans="1:16">
      <c r="A38" s="18">
        <v>215</v>
      </c>
      <c r="B38" s="19" t="s">
        <v>122</v>
      </c>
      <c r="C38" s="22" t="s">
        <v>81</v>
      </c>
      <c r="D38" s="24"/>
      <c r="E38" s="24"/>
      <c r="F38" s="584" t="e">
        <f>D38/E38</f>
        <v>#DIV/0!</v>
      </c>
      <c r="H38" s="24"/>
      <c r="I38" s="642">
        <f t="shared" si="0"/>
        <v>0</v>
      </c>
    </row>
    <row r="39" spans="1:16">
      <c r="A39" s="18">
        <v>216</v>
      </c>
      <c r="B39" s="19" t="s">
        <v>123</v>
      </c>
      <c r="C39" s="20" t="s">
        <v>95</v>
      </c>
      <c r="D39" s="24"/>
      <c r="E39" s="24"/>
      <c r="F39" s="584" t="e">
        <f>D39/E39</f>
        <v>#DIV/0!</v>
      </c>
      <c r="H39" s="24"/>
      <c r="I39" s="642">
        <f t="shared" si="0"/>
        <v>0</v>
      </c>
    </row>
    <row r="40" spans="1:16">
      <c r="A40" s="18">
        <v>219</v>
      </c>
      <c r="B40" s="19" t="s">
        <v>124</v>
      </c>
      <c r="C40" s="20"/>
      <c r="D40" s="17"/>
      <c r="E40" s="17"/>
      <c r="H40" s="17"/>
      <c r="I40" s="642">
        <f t="shared" si="0"/>
        <v>0</v>
      </c>
    </row>
    <row r="41" spans="1:16">
      <c r="A41" s="14">
        <v>220</v>
      </c>
      <c r="B41" s="15" t="s">
        <v>125</v>
      </c>
      <c r="C41" s="22"/>
      <c r="D41" s="17">
        <f>SUM(D42,D45,D48)</f>
        <v>0</v>
      </c>
      <c r="E41" s="17">
        <f>SUM(E42,E45,E48)</f>
        <v>0</v>
      </c>
      <c r="H41" s="17">
        <f>SUM(H42,H45,H48)</f>
        <v>0</v>
      </c>
      <c r="I41" s="642">
        <f t="shared" si="0"/>
        <v>0</v>
      </c>
    </row>
    <row r="42" spans="1:16">
      <c r="A42" s="18">
        <v>221</v>
      </c>
      <c r="B42" s="19" t="s">
        <v>126</v>
      </c>
      <c r="C42" s="20" t="s">
        <v>127</v>
      </c>
      <c r="D42" s="17">
        <f>SUM(D43:D44)</f>
        <v>0</v>
      </c>
      <c r="E42" s="17">
        <f>SUM(E43:E44)</f>
        <v>0</v>
      </c>
      <c r="H42" s="17">
        <f>SUM(H43:H44)</f>
        <v>0</v>
      </c>
      <c r="I42" s="642">
        <f t="shared" si="0"/>
        <v>0</v>
      </c>
    </row>
    <row r="43" spans="1:16">
      <c r="A43" s="18">
        <v>222</v>
      </c>
      <c r="B43" s="19" t="s">
        <v>128</v>
      </c>
      <c r="C43" s="20"/>
      <c r="D43" s="24"/>
      <c r="E43" s="24"/>
      <c r="H43" s="24"/>
      <c r="I43" s="642">
        <f t="shared" si="0"/>
        <v>0</v>
      </c>
    </row>
    <row r="44" spans="1:16">
      <c r="A44" s="18">
        <v>223</v>
      </c>
      <c r="B44" s="19" t="s">
        <v>129</v>
      </c>
      <c r="C44" s="20"/>
      <c r="D44" s="24"/>
      <c r="E44" s="24"/>
      <c r="H44" s="24"/>
      <c r="I44" s="642">
        <f t="shared" si="0"/>
        <v>0</v>
      </c>
    </row>
    <row r="45" spans="1:16">
      <c r="A45" s="18">
        <v>224</v>
      </c>
      <c r="B45" s="19" t="s">
        <v>130</v>
      </c>
      <c r="C45" s="20"/>
      <c r="D45" s="17">
        <f>SUM(D46:D47)</f>
        <v>0</v>
      </c>
      <c r="E45" s="17">
        <f>SUM(E46:E47)</f>
        <v>0</v>
      </c>
      <c r="H45" s="17">
        <f>SUM(H46:H47)</f>
        <v>0</v>
      </c>
      <c r="I45" s="642">
        <f t="shared" si="0"/>
        <v>0</v>
      </c>
    </row>
    <row r="46" spans="1:16" s="1" customFormat="1" ht="17.100000000000001">
      <c r="A46" s="18">
        <v>225</v>
      </c>
      <c r="B46" s="19" t="s">
        <v>128</v>
      </c>
      <c r="C46" s="20"/>
      <c r="D46" s="24"/>
      <c r="E46" s="24"/>
      <c r="F46" s="584"/>
      <c r="G46" s="6"/>
      <c r="H46" s="24"/>
      <c r="I46" s="642">
        <f t="shared" si="0"/>
        <v>0</v>
      </c>
      <c r="J46" s="6"/>
      <c r="K46" s="6"/>
      <c r="L46" s="6"/>
      <c r="M46" s="6"/>
      <c r="N46" s="6"/>
      <c r="O46" s="6"/>
      <c r="P46" s="6"/>
    </row>
    <row r="47" spans="1:16">
      <c r="A47" s="18">
        <v>226</v>
      </c>
      <c r="B47" s="19" t="s">
        <v>129</v>
      </c>
      <c r="C47" s="22"/>
      <c r="D47" s="24"/>
      <c r="E47" s="24"/>
      <c r="H47" s="24"/>
      <c r="I47" s="642">
        <f t="shared" si="0"/>
        <v>0</v>
      </c>
    </row>
    <row r="48" spans="1:16">
      <c r="A48" s="18">
        <v>227</v>
      </c>
      <c r="B48" s="19" t="s">
        <v>131</v>
      </c>
      <c r="C48" s="20" t="s">
        <v>132</v>
      </c>
      <c r="D48" s="17">
        <f>SUM(D49:D50)</f>
        <v>0</v>
      </c>
      <c r="E48" s="17">
        <f>SUM(E49:E50)</f>
        <v>0</v>
      </c>
      <c r="H48" s="17">
        <f>SUM(H49:H50)</f>
        <v>0</v>
      </c>
      <c r="I48" s="642">
        <f t="shared" si="0"/>
        <v>0</v>
      </c>
    </row>
    <row r="49" spans="1:16" s="1" customFormat="1" ht="17.100000000000001">
      <c r="A49" s="18">
        <v>228</v>
      </c>
      <c r="B49" s="19" t="s">
        <v>128</v>
      </c>
      <c r="C49" s="20"/>
      <c r="D49" s="24"/>
      <c r="E49" s="24"/>
      <c r="F49" s="584"/>
      <c r="G49" s="6"/>
      <c r="H49" s="24"/>
      <c r="I49" s="642">
        <f t="shared" si="0"/>
        <v>0</v>
      </c>
      <c r="J49" s="6"/>
      <c r="K49" s="6"/>
      <c r="L49" s="6"/>
      <c r="M49" s="6"/>
      <c r="N49" s="6"/>
      <c r="O49" s="6"/>
      <c r="P49" s="6"/>
    </row>
    <row r="50" spans="1:16">
      <c r="A50" s="18">
        <v>229</v>
      </c>
      <c r="B50" s="19" t="s">
        <v>129</v>
      </c>
      <c r="C50" s="20"/>
      <c r="D50" s="24"/>
      <c r="E50" s="24"/>
      <c r="H50" s="24"/>
      <c r="I50" s="642">
        <f t="shared" si="0"/>
        <v>0</v>
      </c>
    </row>
    <row r="51" spans="1:16">
      <c r="A51" s="14">
        <v>230</v>
      </c>
      <c r="B51" s="15" t="s">
        <v>133</v>
      </c>
      <c r="C51" s="20" t="s">
        <v>134</v>
      </c>
      <c r="D51" s="17">
        <f>SUM(D52:D53)</f>
        <v>0</v>
      </c>
      <c r="E51" s="17">
        <f>SUM(E52:E53)</f>
        <v>0</v>
      </c>
      <c r="H51" s="17">
        <f>SUM(H52:H53)</f>
        <v>0</v>
      </c>
      <c r="I51" s="642">
        <f t="shared" si="0"/>
        <v>0</v>
      </c>
    </row>
    <row r="52" spans="1:16">
      <c r="A52" s="18">
        <v>231</v>
      </c>
      <c r="B52" s="19" t="s">
        <v>128</v>
      </c>
      <c r="C52" s="20"/>
      <c r="D52" s="21"/>
      <c r="E52" s="21"/>
      <c r="H52" s="21"/>
      <c r="I52" s="642">
        <f t="shared" si="0"/>
        <v>0</v>
      </c>
    </row>
    <row r="53" spans="1:16" s="1" customFormat="1" ht="17.100000000000001">
      <c r="A53" s="18">
        <v>232</v>
      </c>
      <c r="B53" s="19" t="s">
        <v>129</v>
      </c>
      <c r="C53" s="20"/>
      <c r="D53" s="24"/>
      <c r="E53" s="24"/>
      <c r="F53" s="584"/>
      <c r="G53" s="6"/>
      <c r="H53" s="24"/>
      <c r="I53" s="642">
        <f t="shared" si="0"/>
        <v>0</v>
      </c>
      <c r="J53" s="6"/>
      <c r="K53" s="6"/>
      <c r="L53" s="6"/>
      <c r="M53" s="6"/>
      <c r="N53" s="6"/>
      <c r="O53" s="6"/>
      <c r="P53" s="6"/>
    </row>
    <row r="54" spans="1:16">
      <c r="A54" s="14">
        <v>240</v>
      </c>
      <c r="B54" s="15" t="s">
        <v>135</v>
      </c>
      <c r="C54" s="22"/>
      <c r="D54" s="17">
        <f>SUM(D55:D56)</f>
        <v>0</v>
      </c>
      <c r="E54" s="17">
        <f>SUM(E55:E56)</f>
        <v>0</v>
      </c>
      <c r="H54" s="17">
        <f>SUM(H55:H56)</f>
        <v>0</v>
      </c>
      <c r="I54" s="642">
        <f t="shared" si="0"/>
        <v>0</v>
      </c>
    </row>
    <row r="55" spans="1:16">
      <c r="A55" s="18">
        <v>241</v>
      </c>
      <c r="B55" s="19" t="s">
        <v>136</v>
      </c>
      <c r="C55" s="22" t="s">
        <v>137</v>
      </c>
      <c r="D55" s="21"/>
      <c r="E55" s="21"/>
      <c r="H55" s="21"/>
      <c r="I55" s="642">
        <f t="shared" si="0"/>
        <v>0</v>
      </c>
    </row>
    <row r="56" spans="1:16">
      <c r="A56" s="18">
        <v>242</v>
      </c>
      <c r="B56" s="19" t="s">
        <v>138</v>
      </c>
      <c r="C56" s="22" t="s">
        <v>137</v>
      </c>
      <c r="D56" s="24"/>
      <c r="E56" s="24"/>
      <c r="H56" s="24"/>
      <c r="I56" s="642">
        <f t="shared" si="0"/>
        <v>0</v>
      </c>
    </row>
    <row r="57" spans="1:16" s="1" customFormat="1" ht="17.100000000000001">
      <c r="A57" s="14">
        <v>250</v>
      </c>
      <c r="B57" s="15" t="s">
        <v>139</v>
      </c>
      <c r="C57" s="20" t="s">
        <v>81</v>
      </c>
      <c r="D57" s="27">
        <f>SUM(D58:D62)</f>
        <v>0</v>
      </c>
      <c r="E57" s="27">
        <f>SUM(E58:E62)</f>
        <v>0</v>
      </c>
      <c r="F57" s="584"/>
      <c r="G57" s="6"/>
      <c r="H57" s="27">
        <f>SUM(H58:H62)</f>
        <v>0</v>
      </c>
      <c r="I57" s="642">
        <f t="shared" si="0"/>
        <v>0</v>
      </c>
      <c r="J57" s="6"/>
      <c r="K57" s="6"/>
      <c r="L57" s="6"/>
      <c r="M57" s="6"/>
      <c r="N57" s="6"/>
      <c r="O57" s="6"/>
      <c r="P57" s="6"/>
    </row>
    <row r="58" spans="1:16" s="1" customFormat="1" ht="17.100000000000001">
      <c r="A58" s="18">
        <v>251</v>
      </c>
      <c r="B58" s="19" t="s">
        <v>140</v>
      </c>
      <c r="C58" s="20"/>
      <c r="D58" s="24"/>
      <c r="E58" s="24"/>
      <c r="F58" s="584"/>
      <c r="G58" s="6"/>
      <c r="H58" s="24"/>
      <c r="I58" s="642">
        <f t="shared" si="0"/>
        <v>0</v>
      </c>
      <c r="J58" s="6"/>
      <c r="K58" s="6"/>
      <c r="L58" s="6"/>
      <c r="M58" s="6"/>
      <c r="N58" s="6"/>
      <c r="O58" s="6"/>
      <c r="P58" s="6"/>
    </row>
    <row r="59" spans="1:16" s="1" customFormat="1" ht="17.100000000000001">
      <c r="A59" s="18">
        <v>252</v>
      </c>
      <c r="B59" s="19" t="s">
        <v>141</v>
      </c>
      <c r="C59" s="20"/>
      <c r="D59" s="24"/>
      <c r="E59" s="24"/>
      <c r="F59" s="584"/>
      <c r="G59" s="6"/>
      <c r="H59" s="24"/>
      <c r="I59" s="642">
        <f t="shared" si="0"/>
        <v>0</v>
      </c>
      <c r="J59" s="6"/>
      <c r="K59" s="6"/>
      <c r="L59" s="6"/>
      <c r="M59" s="6"/>
      <c r="N59" s="6"/>
      <c r="O59" s="6"/>
      <c r="P59" s="6"/>
    </row>
    <row r="60" spans="1:16" s="1" customFormat="1" ht="17.100000000000001">
      <c r="A60" s="18">
        <v>253</v>
      </c>
      <c r="B60" s="19" t="s">
        <v>142</v>
      </c>
      <c r="C60" s="20"/>
      <c r="D60" s="21"/>
      <c r="E60" s="21"/>
      <c r="F60" s="584"/>
      <c r="G60" s="6"/>
      <c r="H60" s="21"/>
      <c r="I60" s="642">
        <f t="shared" si="0"/>
        <v>0</v>
      </c>
      <c r="J60" s="6"/>
      <c r="K60" s="6"/>
      <c r="L60" s="6"/>
      <c r="M60" s="6"/>
      <c r="N60" s="6"/>
      <c r="O60" s="6"/>
      <c r="P60" s="6"/>
    </row>
    <row r="61" spans="1:16">
      <c r="A61" s="18">
        <v>254</v>
      </c>
      <c r="B61" s="19" t="s">
        <v>143</v>
      </c>
      <c r="C61" s="20"/>
      <c r="D61" s="24"/>
      <c r="E61" s="24"/>
      <c r="H61" s="24"/>
      <c r="I61" s="642">
        <f t="shared" si="0"/>
        <v>0</v>
      </c>
    </row>
    <row r="62" spans="1:16">
      <c r="A62" s="18">
        <v>255</v>
      </c>
      <c r="B62" s="19" t="s">
        <v>144</v>
      </c>
      <c r="C62" s="20"/>
      <c r="D62" s="24"/>
      <c r="E62" s="24"/>
      <c r="H62" s="24"/>
      <c r="I62" s="642">
        <f t="shared" si="0"/>
        <v>0</v>
      </c>
    </row>
    <row r="63" spans="1:16">
      <c r="A63" s="14">
        <v>260</v>
      </c>
      <c r="B63" s="15" t="s">
        <v>145</v>
      </c>
      <c r="C63" s="22"/>
      <c r="D63" s="17">
        <f>SUM(D64:D67)</f>
        <v>0</v>
      </c>
      <c r="E63" s="17">
        <f>SUM(E64:E67)</f>
        <v>0</v>
      </c>
      <c r="H63" s="17">
        <f>SUM(H64:H67)</f>
        <v>0</v>
      </c>
      <c r="I63" s="642">
        <f t="shared" si="0"/>
        <v>0</v>
      </c>
    </row>
    <row r="64" spans="1:16">
      <c r="A64" s="18">
        <v>261</v>
      </c>
      <c r="B64" s="19" t="s">
        <v>146</v>
      </c>
      <c r="C64" s="20" t="s">
        <v>107</v>
      </c>
      <c r="D64" s="24"/>
      <c r="E64" s="24"/>
      <c r="H64" s="24"/>
      <c r="I64" s="642">
        <f t="shared" si="0"/>
        <v>0</v>
      </c>
    </row>
    <row r="65" spans="1:11">
      <c r="A65" s="18">
        <v>262</v>
      </c>
      <c r="B65" s="19" t="s">
        <v>147</v>
      </c>
      <c r="C65" s="20"/>
      <c r="D65" s="24"/>
      <c r="E65" s="24"/>
      <c r="H65" s="24"/>
      <c r="I65" s="642">
        <f t="shared" si="0"/>
        <v>0</v>
      </c>
    </row>
    <row r="66" spans="1:11">
      <c r="A66" s="18">
        <v>263</v>
      </c>
      <c r="B66" s="19" t="s">
        <v>148</v>
      </c>
      <c r="C66" s="22"/>
      <c r="D66" s="24"/>
      <c r="E66" s="24"/>
      <c r="H66" s="24"/>
      <c r="I66" s="642">
        <f t="shared" si="0"/>
        <v>0</v>
      </c>
    </row>
    <row r="67" spans="1:11">
      <c r="A67" s="18">
        <v>268</v>
      </c>
      <c r="B67" s="19" t="s">
        <v>149</v>
      </c>
      <c r="C67" s="26" t="s">
        <v>114</v>
      </c>
      <c r="D67" s="27">
        <v>0</v>
      </c>
      <c r="E67" s="27">
        <v>0</v>
      </c>
      <c r="H67" s="27">
        <v>0</v>
      </c>
      <c r="I67" s="642">
        <f t="shared" si="0"/>
        <v>0</v>
      </c>
    </row>
    <row r="68" spans="1:11">
      <c r="A68" s="28" t="s">
        <v>150</v>
      </c>
      <c r="B68" s="29" t="s">
        <v>151</v>
      </c>
      <c r="C68" s="30"/>
      <c r="D68" s="31">
        <f>SUM(D6,D32)</f>
        <v>0</v>
      </c>
      <c r="E68" s="31">
        <f>SUM(E6,E32)</f>
        <v>0</v>
      </c>
      <c r="H68" s="31">
        <f>SUM(H6,H32)</f>
        <v>0</v>
      </c>
      <c r="I68" s="642">
        <f t="shared" si="0"/>
        <v>0</v>
      </c>
    </row>
    <row r="69" spans="1:11">
      <c r="A69" s="14" t="s">
        <v>65</v>
      </c>
      <c r="B69" s="16" t="s">
        <v>152</v>
      </c>
      <c r="C69" s="20"/>
      <c r="D69" s="37" t="s">
        <v>68</v>
      </c>
      <c r="E69" s="37" t="s">
        <v>68</v>
      </c>
      <c r="H69" s="37" t="s">
        <v>68</v>
      </c>
      <c r="I69" s="642" t="e">
        <f t="shared" si="0"/>
        <v>#VALUE!</v>
      </c>
    </row>
    <row r="70" spans="1:11">
      <c r="A70" s="14">
        <v>300</v>
      </c>
      <c r="B70" s="15" t="s">
        <v>153</v>
      </c>
      <c r="C70" s="20"/>
      <c r="D70" s="17">
        <f>SUM(D71,D86)</f>
        <v>0</v>
      </c>
      <c r="E70" s="17">
        <f>SUM(E71,E86)</f>
        <v>0</v>
      </c>
      <c r="F70" s="656"/>
      <c r="H70" s="17">
        <f>SUM(H71,H86)</f>
        <v>0</v>
      </c>
      <c r="I70" s="642">
        <f t="shared" si="0"/>
        <v>0</v>
      </c>
    </row>
    <row r="71" spans="1:11" ht="27.95">
      <c r="A71" s="38" t="s">
        <v>154</v>
      </c>
      <c r="B71" s="15" t="s">
        <v>155</v>
      </c>
      <c r="C71" s="20"/>
      <c r="D71" s="17">
        <f>SUM(D72:D85)</f>
        <v>0</v>
      </c>
      <c r="E71" s="17">
        <f>SUM(E72:E85)</f>
        <v>0</v>
      </c>
      <c r="F71" s="584" t="e">
        <f>D71/E71</f>
        <v>#DIV/0!</v>
      </c>
      <c r="G71" s="629" t="s">
        <v>156</v>
      </c>
      <c r="H71" s="17">
        <f>SUM(H72:H85)</f>
        <v>0</v>
      </c>
      <c r="I71" s="642">
        <f t="shared" ref="I71:I121" si="2">E71-H71</f>
        <v>0</v>
      </c>
      <c r="K71" s="630"/>
    </row>
    <row r="72" spans="1:11">
      <c r="A72" s="18">
        <v>311</v>
      </c>
      <c r="B72" s="19" t="s">
        <v>157</v>
      </c>
      <c r="C72" s="20"/>
      <c r="D72" s="24"/>
      <c r="E72" s="24"/>
      <c r="H72" s="24"/>
      <c r="I72" s="642">
        <f t="shared" si="2"/>
        <v>0</v>
      </c>
    </row>
    <row r="73" spans="1:11">
      <c r="A73" s="18">
        <v>312</v>
      </c>
      <c r="B73" s="19" t="s">
        <v>158</v>
      </c>
      <c r="C73" s="22"/>
      <c r="D73" s="33"/>
      <c r="E73" s="33"/>
      <c r="H73" s="33"/>
      <c r="I73" s="642">
        <f t="shared" si="2"/>
        <v>0</v>
      </c>
    </row>
    <row r="74" spans="1:11">
      <c r="A74" s="18">
        <v>313</v>
      </c>
      <c r="B74" s="19" t="s">
        <v>159</v>
      </c>
      <c r="C74" s="20" t="s">
        <v>111</v>
      </c>
      <c r="D74" s="24"/>
      <c r="E74" s="24"/>
      <c r="H74" s="24"/>
      <c r="I74" s="642">
        <f t="shared" si="2"/>
        <v>0</v>
      </c>
      <c r="J74" s="667"/>
    </row>
    <row r="75" spans="1:11" ht="56.1">
      <c r="A75" s="18">
        <v>314</v>
      </c>
      <c r="B75" s="19" t="s">
        <v>160</v>
      </c>
      <c r="C75" s="22"/>
      <c r="D75" s="24"/>
      <c r="E75" s="24"/>
      <c r="G75" s="629" t="s">
        <v>161</v>
      </c>
      <c r="H75" s="24"/>
      <c r="I75" s="642">
        <f t="shared" si="2"/>
        <v>0</v>
      </c>
    </row>
    <row r="76" spans="1:11">
      <c r="A76" s="18">
        <v>315</v>
      </c>
      <c r="B76" s="19" t="s">
        <v>162</v>
      </c>
      <c r="C76" s="20" t="s">
        <v>163</v>
      </c>
      <c r="D76" s="21"/>
      <c r="E76" s="21"/>
      <c r="H76" s="21"/>
      <c r="I76" s="642">
        <f t="shared" si="2"/>
        <v>0</v>
      </c>
    </row>
    <row r="77" spans="1:11">
      <c r="A77" s="18">
        <v>316</v>
      </c>
      <c r="B77" s="19" t="s">
        <v>164</v>
      </c>
      <c r="C77" s="20"/>
      <c r="D77" s="21"/>
      <c r="E77" s="21"/>
      <c r="H77" s="21"/>
      <c r="I77" s="642">
        <f t="shared" si="2"/>
        <v>0</v>
      </c>
    </row>
    <row r="78" spans="1:11">
      <c r="A78" s="18">
        <v>317</v>
      </c>
      <c r="B78" s="19" t="s">
        <v>165</v>
      </c>
      <c r="C78" s="22"/>
      <c r="D78" s="21"/>
      <c r="E78" s="21"/>
      <c r="H78" s="21"/>
      <c r="I78" s="642">
        <f t="shared" si="2"/>
        <v>0</v>
      </c>
    </row>
    <row r="79" spans="1:11">
      <c r="A79" s="18">
        <v>318</v>
      </c>
      <c r="B79" s="19" t="s">
        <v>166</v>
      </c>
      <c r="C79" s="22" t="s">
        <v>167</v>
      </c>
      <c r="D79" s="24"/>
      <c r="E79" s="24"/>
      <c r="H79" s="24"/>
      <c r="I79" s="642">
        <f t="shared" si="2"/>
        <v>0</v>
      </c>
    </row>
    <row r="80" spans="1:11" ht="27.95">
      <c r="A80" s="18">
        <v>319</v>
      </c>
      <c r="B80" s="19" t="s">
        <v>168</v>
      </c>
      <c r="C80" s="22" t="s">
        <v>169</v>
      </c>
      <c r="D80" s="24"/>
      <c r="E80" s="24"/>
      <c r="F80" s="584" t="e">
        <f>D80/E80</f>
        <v>#DIV/0!</v>
      </c>
      <c r="G80" s="629" t="s">
        <v>170</v>
      </c>
      <c r="H80" s="24"/>
      <c r="I80" s="642">
        <f t="shared" si="2"/>
        <v>0</v>
      </c>
      <c r="J80" s="667"/>
      <c r="K80" s="630"/>
    </row>
    <row r="81" spans="1:16" s="1" customFormat="1" ht="17.100000000000001">
      <c r="A81" s="18">
        <v>320</v>
      </c>
      <c r="B81" s="19" t="s">
        <v>171</v>
      </c>
      <c r="C81" s="22" t="s">
        <v>172</v>
      </c>
      <c r="D81" s="24"/>
      <c r="E81" s="24"/>
      <c r="F81" s="584"/>
      <c r="G81" s="6"/>
      <c r="H81" s="24"/>
      <c r="I81" s="642">
        <f t="shared" si="2"/>
        <v>0</v>
      </c>
      <c r="J81" s="6"/>
      <c r="K81" s="664"/>
      <c r="L81" s="6"/>
      <c r="M81" s="6"/>
      <c r="N81" s="6"/>
      <c r="O81" s="6"/>
      <c r="P81" s="6"/>
    </row>
    <row r="82" spans="1:16" s="1" customFormat="1" ht="17.100000000000001">
      <c r="A82" s="18">
        <v>321</v>
      </c>
      <c r="B82" s="19" t="s">
        <v>173</v>
      </c>
      <c r="C82" s="20" t="s">
        <v>174</v>
      </c>
      <c r="D82" s="21"/>
      <c r="E82" s="21"/>
      <c r="F82" s="584"/>
      <c r="G82" s="6"/>
      <c r="H82" s="21"/>
      <c r="I82" s="642">
        <f t="shared" si="2"/>
        <v>0</v>
      </c>
      <c r="J82" s="6"/>
      <c r="K82" s="642"/>
      <c r="L82" s="6"/>
      <c r="M82" s="6"/>
      <c r="N82" s="6"/>
      <c r="O82" s="6"/>
      <c r="P82" s="6"/>
    </row>
    <row r="83" spans="1:16">
      <c r="A83" s="18">
        <v>322</v>
      </c>
      <c r="B83" s="19" t="s">
        <v>175</v>
      </c>
      <c r="C83" s="20"/>
      <c r="D83" s="24"/>
      <c r="E83" s="24"/>
      <c r="H83" s="24"/>
      <c r="I83" s="642">
        <f t="shared" si="2"/>
        <v>0</v>
      </c>
    </row>
    <row r="84" spans="1:16">
      <c r="A84" s="18">
        <v>323</v>
      </c>
      <c r="B84" s="19" t="s">
        <v>176</v>
      </c>
      <c r="C84" s="20"/>
      <c r="D84" s="24"/>
      <c r="E84" s="24"/>
      <c r="H84" s="24"/>
      <c r="I84" s="642">
        <f t="shared" si="2"/>
        <v>0</v>
      </c>
    </row>
    <row r="85" spans="1:16">
      <c r="A85" s="18">
        <v>324</v>
      </c>
      <c r="B85" s="19" t="s">
        <v>177</v>
      </c>
      <c r="C85" s="20"/>
      <c r="D85" s="17"/>
      <c r="E85" s="17"/>
      <c r="H85" s="17"/>
      <c r="I85" s="642">
        <f t="shared" si="2"/>
        <v>0</v>
      </c>
    </row>
    <row r="86" spans="1:16">
      <c r="A86" s="18">
        <v>330</v>
      </c>
      <c r="B86" s="15" t="s">
        <v>178</v>
      </c>
      <c r="C86" s="20"/>
      <c r="D86" s="17">
        <f>SUM(D87:D99)</f>
        <v>0</v>
      </c>
      <c r="E86" s="17">
        <f>SUM(E87:E99)</f>
        <v>0</v>
      </c>
      <c r="F86" s="584" t="e">
        <f>D86/E86</f>
        <v>#DIV/0!</v>
      </c>
      <c r="H86" s="17">
        <f>SUM(H87:H99)</f>
        <v>0</v>
      </c>
      <c r="I86" s="642">
        <f t="shared" si="2"/>
        <v>0</v>
      </c>
    </row>
    <row r="87" spans="1:16">
      <c r="A87" s="18">
        <v>331</v>
      </c>
      <c r="B87" s="19" t="s">
        <v>179</v>
      </c>
      <c r="C87" s="20"/>
      <c r="D87" s="24"/>
      <c r="E87" s="24"/>
      <c r="H87" s="24"/>
      <c r="I87" s="642">
        <f t="shared" si="2"/>
        <v>0</v>
      </c>
    </row>
    <row r="88" spans="1:16">
      <c r="A88" s="18">
        <v>332</v>
      </c>
      <c r="B88" s="19" t="s">
        <v>180</v>
      </c>
      <c r="C88" s="22"/>
      <c r="D88" s="24"/>
      <c r="E88" s="24"/>
      <c r="H88" s="24"/>
      <c r="I88" s="642">
        <f t="shared" si="2"/>
        <v>0</v>
      </c>
    </row>
    <row r="89" spans="1:16">
      <c r="A89" s="18">
        <v>333</v>
      </c>
      <c r="B89" s="19" t="s">
        <v>181</v>
      </c>
      <c r="C89" s="20" t="s">
        <v>163</v>
      </c>
      <c r="D89" s="24"/>
      <c r="E89" s="24"/>
      <c r="H89" s="24"/>
      <c r="I89" s="642">
        <f t="shared" si="2"/>
        <v>0</v>
      </c>
    </row>
    <row r="90" spans="1:16">
      <c r="A90" s="18">
        <v>334</v>
      </c>
      <c r="B90" s="19" t="s">
        <v>182</v>
      </c>
      <c r="C90" s="20"/>
      <c r="D90" s="24"/>
      <c r="E90" s="24"/>
      <c r="H90" s="24"/>
      <c r="I90" s="642">
        <f t="shared" si="2"/>
        <v>0</v>
      </c>
    </row>
    <row r="91" spans="1:16">
      <c r="A91" s="18">
        <v>335</v>
      </c>
      <c r="B91" s="19" t="s">
        <v>183</v>
      </c>
      <c r="C91" s="22"/>
      <c r="D91" s="24"/>
      <c r="E91" s="24"/>
      <c r="H91" s="24"/>
      <c r="I91" s="642">
        <f t="shared" si="2"/>
        <v>0</v>
      </c>
    </row>
    <row r="92" spans="1:16">
      <c r="A92" s="18">
        <v>336</v>
      </c>
      <c r="B92" s="19" t="s">
        <v>184</v>
      </c>
      <c r="C92" s="22" t="s">
        <v>167</v>
      </c>
      <c r="D92" s="21"/>
      <c r="E92" s="21"/>
      <c r="H92" s="21"/>
      <c r="I92" s="642">
        <f t="shared" si="2"/>
        <v>0</v>
      </c>
    </row>
    <row r="93" spans="1:16">
      <c r="A93" s="18">
        <v>337</v>
      </c>
      <c r="B93" s="19" t="s">
        <v>185</v>
      </c>
      <c r="C93" s="22" t="s">
        <v>169</v>
      </c>
      <c r="D93" s="21"/>
      <c r="E93" s="21"/>
      <c r="F93" s="584" t="e">
        <f>D93/E93</f>
        <v>#DIV/0!</v>
      </c>
      <c r="H93" s="21"/>
      <c r="I93" s="642">
        <f t="shared" si="2"/>
        <v>0</v>
      </c>
    </row>
    <row r="94" spans="1:16">
      <c r="A94" s="18">
        <v>338</v>
      </c>
      <c r="B94" s="19" t="s">
        <v>186</v>
      </c>
      <c r="C94" s="20" t="s">
        <v>172</v>
      </c>
      <c r="D94" s="24"/>
      <c r="E94" s="24"/>
      <c r="H94" s="24"/>
      <c r="I94" s="642">
        <f t="shared" si="2"/>
        <v>0</v>
      </c>
    </row>
    <row r="95" spans="1:16">
      <c r="A95" s="18">
        <v>339</v>
      </c>
      <c r="B95" s="19" t="s">
        <v>187</v>
      </c>
      <c r="C95" s="20"/>
      <c r="D95" s="24"/>
      <c r="E95" s="24"/>
      <c r="H95" s="24"/>
      <c r="I95" s="642">
        <f t="shared" si="2"/>
        <v>0</v>
      </c>
    </row>
    <row r="96" spans="1:16">
      <c r="A96" s="18">
        <v>340</v>
      </c>
      <c r="B96" s="19" t="s">
        <v>188</v>
      </c>
      <c r="C96" s="20"/>
      <c r="D96" s="24"/>
      <c r="E96" s="24"/>
      <c r="H96" s="24"/>
      <c r="I96" s="642">
        <f t="shared" si="2"/>
        <v>0</v>
      </c>
    </row>
    <row r="97" spans="1:16">
      <c r="A97" s="32" t="s">
        <v>189</v>
      </c>
      <c r="B97" s="19" t="s">
        <v>190</v>
      </c>
      <c r="C97" s="20"/>
      <c r="D97" s="17"/>
      <c r="E97" s="17"/>
      <c r="H97" s="17"/>
      <c r="I97" s="642">
        <f t="shared" si="2"/>
        <v>0</v>
      </c>
    </row>
    <row r="98" spans="1:16" s="4" customFormat="1" ht="15">
      <c r="A98" s="32" t="s">
        <v>191</v>
      </c>
      <c r="B98" s="19" t="s">
        <v>192</v>
      </c>
      <c r="C98" s="20" t="s">
        <v>174</v>
      </c>
      <c r="D98" s="24"/>
      <c r="E98" s="24"/>
      <c r="F98" s="584"/>
      <c r="G98" s="34"/>
      <c r="H98" s="24"/>
      <c r="I98" s="642">
        <f t="shared" si="2"/>
        <v>0</v>
      </c>
      <c r="J98" s="34"/>
      <c r="K98" s="34"/>
      <c r="L98" s="34"/>
      <c r="M98" s="34"/>
      <c r="N98" s="34"/>
      <c r="O98" s="34"/>
      <c r="P98" s="34"/>
    </row>
    <row r="99" spans="1:16" s="1" customFormat="1" ht="17.100000000000001">
      <c r="A99" s="18">
        <v>343</v>
      </c>
      <c r="B99" s="19" t="s">
        <v>193</v>
      </c>
      <c r="C99" s="22"/>
      <c r="D99" s="17"/>
      <c r="E99" s="17"/>
      <c r="F99" s="584"/>
      <c r="G99" s="6"/>
      <c r="H99" s="17"/>
      <c r="I99" s="642">
        <f t="shared" si="2"/>
        <v>0</v>
      </c>
      <c r="J99" s="6"/>
      <c r="K99" s="6"/>
      <c r="L99" s="6"/>
      <c r="M99" s="6"/>
      <c r="N99" s="6"/>
      <c r="O99" s="6"/>
      <c r="P99" s="6"/>
    </row>
    <row r="100" spans="1:16" s="1" customFormat="1" ht="17.100000000000001">
      <c r="A100" s="14">
        <v>400</v>
      </c>
      <c r="B100" s="15" t="s">
        <v>194</v>
      </c>
      <c r="C100" s="20" t="s">
        <v>195</v>
      </c>
      <c r="D100" s="17">
        <f>SUM(D101,D118)</f>
        <v>0</v>
      </c>
      <c r="E100" s="17">
        <f>SUM(E101,E118)</f>
        <v>0</v>
      </c>
      <c r="F100" s="584"/>
      <c r="G100" s="6"/>
      <c r="H100" s="17">
        <f>SUM(H101,H118)</f>
        <v>0</v>
      </c>
      <c r="I100" s="642">
        <f t="shared" si="2"/>
        <v>0</v>
      </c>
      <c r="J100" s="6"/>
      <c r="K100" s="6"/>
      <c r="L100" s="6"/>
      <c r="M100" s="6"/>
      <c r="N100" s="6"/>
      <c r="O100" s="6"/>
      <c r="P100" s="6"/>
    </row>
    <row r="101" spans="1:16">
      <c r="A101" s="14">
        <v>410</v>
      </c>
      <c r="B101" s="15" t="s">
        <v>196</v>
      </c>
      <c r="C101" s="20"/>
      <c r="D101" s="27">
        <f>SUM(D102,D105:D114,D117)</f>
        <v>0</v>
      </c>
      <c r="E101" s="27">
        <f>SUM(E102,E105:E114,E117)</f>
        <v>0</v>
      </c>
      <c r="H101" s="27">
        <f>SUM(H102,H105:H114,H117)</f>
        <v>0</v>
      </c>
      <c r="I101" s="642">
        <f t="shared" si="2"/>
        <v>0</v>
      </c>
    </row>
    <row r="102" spans="1:16">
      <c r="A102" s="32" t="s">
        <v>197</v>
      </c>
      <c r="B102" s="19" t="s">
        <v>198</v>
      </c>
      <c r="C102" s="20"/>
      <c r="D102" s="21"/>
      <c r="E102" s="21"/>
      <c r="H102" s="21"/>
      <c r="I102" s="642">
        <f t="shared" si="2"/>
        <v>0</v>
      </c>
    </row>
    <row r="103" spans="1:16">
      <c r="A103" s="32" t="s">
        <v>199</v>
      </c>
      <c r="B103" s="19" t="s">
        <v>200</v>
      </c>
      <c r="C103" s="20"/>
      <c r="D103" s="24"/>
      <c r="E103" s="24"/>
      <c r="H103" s="24"/>
      <c r="I103" s="642">
        <f t="shared" si="2"/>
        <v>0</v>
      </c>
    </row>
    <row r="104" spans="1:16">
      <c r="A104" s="18" t="s">
        <v>201</v>
      </c>
      <c r="B104" s="19" t="s">
        <v>202</v>
      </c>
      <c r="C104" s="20"/>
      <c r="D104" s="21">
        <v>0</v>
      </c>
      <c r="E104" s="21">
        <v>0</v>
      </c>
      <c r="H104" s="21">
        <v>0</v>
      </c>
      <c r="I104" s="642">
        <f t="shared" si="2"/>
        <v>0</v>
      </c>
    </row>
    <row r="105" spans="1:16">
      <c r="A105" s="18">
        <v>412</v>
      </c>
      <c r="B105" s="19" t="s">
        <v>203</v>
      </c>
      <c r="C105" s="20"/>
      <c r="D105" s="21"/>
      <c r="E105" s="21"/>
      <c r="H105" s="21"/>
      <c r="I105" s="642">
        <f t="shared" si="2"/>
        <v>0</v>
      </c>
    </row>
    <row r="106" spans="1:16">
      <c r="A106" s="18">
        <v>413</v>
      </c>
      <c r="B106" s="19" t="s">
        <v>204</v>
      </c>
      <c r="C106" s="20"/>
      <c r="D106" s="21">
        <v>0</v>
      </c>
      <c r="E106" s="21">
        <v>0</v>
      </c>
      <c r="H106" s="21">
        <v>0</v>
      </c>
      <c r="I106" s="642">
        <f t="shared" si="2"/>
        <v>0</v>
      </c>
    </row>
    <row r="107" spans="1:16">
      <c r="A107" s="18">
        <v>414</v>
      </c>
      <c r="B107" s="19" t="s">
        <v>205</v>
      </c>
      <c r="C107" s="20"/>
      <c r="D107" s="21">
        <v>0</v>
      </c>
      <c r="E107" s="21">
        <v>0</v>
      </c>
      <c r="H107" s="21">
        <v>0</v>
      </c>
      <c r="I107" s="642">
        <f t="shared" si="2"/>
        <v>0</v>
      </c>
    </row>
    <row r="108" spans="1:16">
      <c r="A108" s="18">
        <v>415</v>
      </c>
      <c r="B108" s="19" t="s">
        <v>206</v>
      </c>
      <c r="C108" s="20"/>
      <c r="D108" s="21"/>
      <c r="E108" s="21"/>
      <c r="H108" s="21"/>
      <c r="I108" s="642">
        <f t="shared" si="2"/>
        <v>0</v>
      </c>
    </row>
    <row r="109" spans="1:16">
      <c r="A109" s="18">
        <v>416</v>
      </c>
      <c r="B109" s="19" t="s">
        <v>207</v>
      </c>
      <c r="C109" s="20"/>
      <c r="D109" s="21">
        <v>0</v>
      </c>
      <c r="E109" s="21">
        <v>0</v>
      </c>
      <c r="H109" s="21">
        <v>0</v>
      </c>
      <c r="I109" s="642">
        <f t="shared" si="2"/>
        <v>0</v>
      </c>
    </row>
    <row r="110" spans="1:16">
      <c r="A110" s="18">
        <v>417</v>
      </c>
      <c r="B110" s="19" t="s">
        <v>208</v>
      </c>
      <c r="C110" s="20"/>
      <c r="D110" s="21">
        <v>0</v>
      </c>
      <c r="E110" s="21">
        <v>0</v>
      </c>
      <c r="H110" s="21">
        <v>0</v>
      </c>
      <c r="I110" s="642">
        <f t="shared" si="2"/>
        <v>0</v>
      </c>
    </row>
    <row r="111" spans="1:16">
      <c r="A111" s="32" t="s">
        <v>209</v>
      </c>
      <c r="B111" s="19" t="s">
        <v>210</v>
      </c>
      <c r="C111" s="20"/>
      <c r="D111" s="24"/>
      <c r="E111" s="24"/>
      <c r="H111" s="24"/>
      <c r="I111" s="642">
        <f t="shared" si="2"/>
        <v>0</v>
      </c>
    </row>
    <row r="112" spans="1:16">
      <c r="A112" s="18">
        <v>419</v>
      </c>
      <c r="B112" s="19" t="s">
        <v>211</v>
      </c>
      <c r="C112" s="20"/>
      <c r="D112" s="21"/>
      <c r="E112" s="21"/>
      <c r="H112" s="21"/>
      <c r="I112" s="642">
        <f t="shared" si="2"/>
        <v>0</v>
      </c>
    </row>
    <row r="113" spans="1:9">
      <c r="A113" s="18">
        <v>420</v>
      </c>
      <c r="B113" s="19" t="s">
        <v>212</v>
      </c>
      <c r="C113" s="20"/>
      <c r="D113" s="24"/>
      <c r="E113" s="24"/>
      <c r="H113" s="24"/>
      <c r="I113" s="642">
        <f t="shared" si="2"/>
        <v>0</v>
      </c>
    </row>
    <row r="114" spans="1:9">
      <c r="A114" s="32" t="s">
        <v>213</v>
      </c>
      <c r="B114" s="19" t="s">
        <v>214</v>
      </c>
      <c r="C114" s="35"/>
      <c r="D114" s="24"/>
      <c r="E114" s="24"/>
      <c r="H114" s="24"/>
      <c r="I114" s="642">
        <f t="shared" si="2"/>
        <v>0</v>
      </c>
    </row>
    <row r="115" spans="1:9">
      <c r="A115" s="32" t="s">
        <v>215</v>
      </c>
      <c r="B115" s="19" t="s">
        <v>216</v>
      </c>
      <c r="C115" s="35"/>
      <c r="D115" s="24"/>
      <c r="E115" s="24"/>
      <c r="H115" s="24"/>
      <c r="I115" s="642">
        <f t="shared" si="2"/>
        <v>0</v>
      </c>
    </row>
    <row r="116" spans="1:9">
      <c r="A116" s="18" t="s">
        <v>217</v>
      </c>
      <c r="B116" s="19" t="s">
        <v>218</v>
      </c>
      <c r="C116" s="20"/>
      <c r="D116" s="24"/>
      <c r="E116" s="24"/>
      <c r="H116" s="24"/>
      <c r="I116" s="642">
        <f t="shared" si="2"/>
        <v>0</v>
      </c>
    </row>
    <row r="117" spans="1:9">
      <c r="A117" s="25" t="s">
        <v>219</v>
      </c>
      <c r="B117" s="19" t="s">
        <v>220</v>
      </c>
      <c r="C117" s="20"/>
      <c r="D117" s="17"/>
      <c r="E117" s="17"/>
      <c r="H117" s="17"/>
      <c r="I117" s="642">
        <f t="shared" si="2"/>
        <v>0</v>
      </c>
    </row>
    <row r="118" spans="1:9">
      <c r="A118" s="18">
        <v>430</v>
      </c>
      <c r="B118" s="15" t="s">
        <v>221</v>
      </c>
      <c r="C118" s="20"/>
      <c r="D118" s="17">
        <f>SUM(D119:D120)</f>
        <v>0</v>
      </c>
      <c r="E118" s="17">
        <f>SUM(E119:E120)</f>
        <v>0</v>
      </c>
      <c r="H118" s="17">
        <f>SUM(H119:H120)</f>
        <v>0</v>
      </c>
      <c r="I118" s="642">
        <f t="shared" si="2"/>
        <v>0</v>
      </c>
    </row>
    <row r="119" spans="1:9">
      <c r="A119" s="18">
        <v>431</v>
      </c>
      <c r="B119" s="19" t="s">
        <v>222</v>
      </c>
      <c r="C119" s="20"/>
      <c r="D119" s="17"/>
      <c r="E119" s="17"/>
      <c r="H119" s="17"/>
      <c r="I119" s="642">
        <f t="shared" si="2"/>
        <v>0</v>
      </c>
    </row>
    <row r="120" spans="1:9">
      <c r="A120" s="18">
        <v>432</v>
      </c>
      <c r="B120" s="19" t="s">
        <v>223</v>
      </c>
      <c r="C120" s="20"/>
      <c r="D120" s="17"/>
      <c r="E120" s="17"/>
      <c r="H120" s="17"/>
      <c r="I120" s="642">
        <f t="shared" si="2"/>
        <v>0</v>
      </c>
    </row>
    <row r="121" spans="1:9">
      <c r="A121" s="29">
        <v>440</v>
      </c>
      <c r="B121" s="29" t="s">
        <v>224</v>
      </c>
      <c r="C121" s="30"/>
      <c r="D121" s="31">
        <f>SUM(D70,D100)</f>
        <v>0</v>
      </c>
      <c r="E121" s="31">
        <f>SUM(E70,E100)</f>
        <v>0</v>
      </c>
      <c r="H121" s="31">
        <f>SUM(H70,H100)</f>
        <v>0</v>
      </c>
      <c r="I121" s="642">
        <f t="shared" si="2"/>
        <v>0</v>
      </c>
    </row>
    <row r="122" spans="1:9" s="7" customFormat="1" ht="14.1">
      <c r="A122" s="36"/>
      <c r="D122" s="476">
        <f>+D121-D68</f>
        <v>0</v>
      </c>
      <c r="E122" s="476">
        <f>+E121-E68</f>
        <v>0</v>
      </c>
      <c r="F122" s="584"/>
      <c r="H122" s="476">
        <f>+H121-H68</f>
        <v>0</v>
      </c>
    </row>
    <row r="123" spans="1:9" s="7" customFormat="1" ht="14.1">
      <c r="A123" s="36"/>
      <c r="D123" s="9"/>
      <c r="E123" s="9"/>
      <c r="F123" s="584"/>
    </row>
    <row r="124" spans="1:9" s="7" customFormat="1" ht="14.1">
      <c r="A124" s="36"/>
      <c r="D124" s="9"/>
      <c r="E124" s="9"/>
      <c r="F124" s="584"/>
    </row>
    <row r="125" spans="1:9" s="7" customFormat="1" ht="14.1">
      <c r="D125" s="9"/>
      <c r="E125" s="9"/>
      <c r="F125" s="584"/>
    </row>
    <row r="126" spans="1:9" s="7" customFormat="1" ht="14.1">
      <c r="D126" s="9"/>
      <c r="E126" s="9"/>
      <c r="F126" s="584"/>
    </row>
    <row r="127" spans="1:9" s="7" customFormat="1" ht="14.1">
      <c r="D127" s="9"/>
      <c r="E127" s="9"/>
      <c r="F127" s="584"/>
    </row>
    <row r="128" spans="1:9" s="7" customFormat="1" ht="14.1">
      <c r="D128" s="9"/>
      <c r="E128" s="9"/>
      <c r="F128" s="584"/>
    </row>
    <row r="129" spans="4:7" s="7" customFormat="1" ht="14.1">
      <c r="D129" s="9"/>
      <c r="E129" s="9"/>
      <c r="F129" s="584"/>
    </row>
    <row r="130" spans="4:7" s="7" customFormat="1" ht="14.1">
      <c r="D130" s="9"/>
      <c r="E130" s="9"/>
      <c r="F130" s="584"/>
    </row>
    <row r="131" spans="4:7" s="7" customFormat="1" ht="14.1">
      <c r="D131" s="9"/>
      <c r="E131" s="9"/>
      <c r="F131" s="584"/>
    </row>
    <row r="132" spans="4:7" s="7" customFormat="1" ht="14.1">
      <c r="D132" s="9"/>
      <c r="E132" s="9"/>
      <c r="F132" s="584"/>
    </row>
    <row r="133" spans="4:7" s="7" customFormat="1" ht="14.1">
      <c r="D133" s="9"/>
      <c r="E133" s="9"/>
      <c r="F133" s="584"/>
    </row>
    <row r="134" spans="4:7" s="7" customFormat="1" ht="14.1">
      <c r="D134" s="9"/>
      <c r="E134" s="9"/>
      <c r="F134" s="584"/>
    </row>
    <row r="135" spans="4:7" s="7" customFormat="1" ht="14.1">
      <c r="D135" s="9"/>
      <c r="E135" s="9"/>
      <c r="F135" s="584"/>
    </row>
    <row r="136" spans="4:7" s="7" customFormat="1" ht="14.1">
      <c r="D136" s="9"/>
      <c r="E136" s="9"/>
      <c r="F136" s="584"/>
    </row>
    <row r="137" spans="4:7" s="7" customFormat="1" ht="14.1">
      <c r="D137" s="9"/>
      <c r="E137" s="9"/>
      <c r="F137" s="584"/>
    </row>
    <row r="138" spans="4:7" s="7" customFormat="1" ht="14.1">
      <c r="D138" s="9"/>
      <c r="E138" s="9"/>
      <c r="F138" s="9"/>
      <c r="G138" s="630"/>
    </row>
    <row r="139" spans="4:7" s="7" customFormat="1" ht="14.1">
      <c r="D139" s="9"/>
      <c r="E139" s="9"/>
      <c r="F139" s="584"/>
    </row>
    <row r="140" spans="4:7" s="7" customFormat="1" ht="14.1">
      <c r="D140" s="9"/>
      <c r="E140" s="9"/>
      <c r="F140" s="9"/>
      <c r="G140" s="630"/>
    </row>
    <row r="141" spans="4:7" s="7" customFormat="1" ht="14.1">
      <c r="D141" s="9"/>
      <c r="E141" s="9"/>
      <c r="F141" s="9"/>
      <c r="G141" s="630"/>
    </row>
    <row r="142" spans="4:7" s="7" customFormat="1" ht="14.1">
      <c r="D142" s="9"/>
      <c r="E142" s="9"/>
      <c r="F142" s="9"/>
      <c r="G142" s="630"/>
    </row>
    <row r="143" spans="4:7" s="7" customFormat="1" ht="14.1">
      <c r="D143" s="9"/>
      <c r="E143" s="9"/>
      <c r="F143" s="584"/>
    </row>
    <row r="144" spans="4:7" s="7" customFormat="1" ht="14.1">
      <c r="D144" s="9"/>
      <c r="E144" s="9"/>
      <c r="F144" s="584"/>
    </row>
    <row r="145" spans="4:6" s="7" customFormat="1" ht="14.1">
      <c r="D145" s="9"/>
      <c r="E145" s="9"/>
      <c r="F145" s="584"/>
    </row>
    <row r="146" spans="4:6" s="7" customFormat="1" ht="14.1">
      <c r="D146" s="9"/>
      <c r="E146" s="9"/>
      <c r="F146" s="584"/>
    </row>
    <row r="147" spans="4:6" s="7" customFormat="1" ht="14.1">
      <c r="D147" s="9"/>
      <c r="E147" s="9"/>
      <c r="F147" s="584"/>
    </row>
    <row r="148" spans="4:6" s="7" customFormat="1" ht="14.1">
      <c r="D148" s="9"/>
      <c r="E148" s="9"/>
      <c r="F148" s="584"/>
    </row>
    <row r="149" spans="4:6" s="7" customFormat="1" ht="14.1">
      <c r="D149" s="9"/>
      <c r="E149" s="9"/>
      <c r="F149" s="584"/>
    </row>
    <row r="150" spans="4:6" s="7" customFormat="1" ht="14.1">
      <c r="D150" s="9"/>
      <c r="E150" s="9"/>
      <c r="F150" s="584"/>
    </row>
    <row r="151" spans="4:6" s="7" customFormat="1" ht="14.1">
      <c r="D151" s="9"/>
      <c r="E151" s="9"/>
      <c r="F151" s="584"/>
    </row>
    <row r="152" spans="4:6" s="7" customFormat="1" ht="14.1">
      <c r="D152" s="9"/>
      <c r="E152" s="9"/>
      <c r="F152" s="584"/>
    </row>
    <row r="153" spans="4:6" s="7" customFormat="1" ht="14.1">
      <c r="D153" s="9"/>
      <c r="E153" s="9"/>
      <c r="F153" s="584"/>
    </row>
    <row r="154" spans="4:6" s="7" customFormat="1" ht="14.1">
      <c r="D154" s="9"/>
      <c r="E154" s="9"/>
      <c r="F154" s="584"/>
    </row>
    <row r="155" spans="4:6" s="7" customFormat="1" ht="14.1">
      <c r="D155" s="9"/>
      <c r="E155" s="9"/>
      <c r="F155" s="584"/>
    </row>
    <row r="156" spans="4:6" s="7" customFormat="1" ht="14.1">
      <c r="D156" s="9"/>
      <c r="E156" s="9"/>
      <c r="F156" s="584"/>
    </row>
    <row r="157" spans="4:6" s="7" customFormat="1" ht="14.1">
      <c r="D157" s="9"/>
      <c r="E157" s="9"/>
      <c r="F157" s="584"/>
    </row>
    <row r="158" spans="4:6" s="7" customFormat="1" ht="14.1">
      <c r="D158" s="9"/>
      <c r="E158" s="9"/>
      <c r="F158" s="584"/>
    </row>
    <row r="159" spans="4:6" s="7" customFormat="1" ht="14.1">
      <c r="D159" s="9"/>
      <c r="E159" s="9"/>
      <c r="F159" s="584"/>
    </row>
    <row r="160" spans="4:6" s="7" customFormat="1" ht="14.1">
      <c r="D160" s="9"/>
      <c r="E160" s="9"/>
      <c r="F160" s="584"/>
    </row>
    <row r="161" spans="4:6" s="7" customFormat="1" ht="14.1">
      <c r="D161" s="9"/>
      <c r="E161" s="9"/>
      <c r="F161" s="584"/>
    </row>
    <row r="162" spans="4:6" s="7" customFormat="1" ht="14.1">
      <c r="D162" s="9"/>
      <c r="E162" s="9"/>
      <c r="F162" s="584"/>
    </row>
    <row r="163" spans="4:6" s="7" customFormat="1" ht="14.1">
      <c r="D163" s="9"/>
      <c r="E163" s="9"/>
      <c r="F163" s="584"/>
    </row>
    <row r="164" spans="4:6" s="7" customFormat="1" ht="14.1">
      <c r="D164" s="9"/>
      <c r="E164" s="9"/>
      <c r="F164" s="584"/>
    </row>
    <row r="165" spans="4:6" s="7" customFormat="1" ht="14.1">
      <c r="D165" s="9"/>
      <c r="E165" s="9"/>
      <c r="F165" s="584"/>
    </row>
    <row r="166" spans="4:6" s="7" customFormat="1" ht="14.1">
      <c r="D166" s="9"/>
      <c r="E166" s="9"/>
      <c r="F166" s="584"/>
    </row>
    <row r="167" spans="4:6" s="7" customFormat="1" ht="14.1">
      <c r="D167" s="9"/>
      <c r="E167" s="9"/>
      <c r="F167" s="584"/>
    </row>
    <row r="168" spans="4:6" s="7" customFormat="1" ht="14.1">
      <c r="D168" s="9"/>
      <c r="E168" s="9"/>
      <c r="F168" s="584"/>
    </row>
    <row r="169" spans="4:6" s="7" customFormat="1" ht="14.1">
      <c r="D169" s="9"/>
      <c r="E169" s="9"/>
      <c r="F169" s="584"/>
    </row>
    <row r="170" spans="4:6" s="7" customFormat="1" ht="14.1">
      <c r="D170" s="9"/>
      <c r="E170" s="9"/>
      <c r="F170" s="584"/>
    </row>
    <row r="171" spans="4:6" s="7" customFormat="1" ht="14.1">
      <c r="D171" s="9"/>
      <c r="E171" s="9"/>
      <c r="F171" s="584"/>
    </row>
    <row r="172" spans="4:6" s="7" customFormat="1" ht="14.1">
      <c r="D172" s="9"/>
      <c r="E172" s="9"/>
      <c r="F172" s="584"/>
    </row>
    <row r="173" spans="4:6" s="7" customFormat="1" ht="14.1">
      <c r="D173" s="9"/>
      <c r="E173" s="9"/>
      <c r="F173" s="584"/>
    </row>
    <row r="174" spans="4:6" s="7" customFormat="1" ht="14.1">
      <c r="D174" s="9"/>
      <c r="E174" s="9"/>
      <c r="F174" s="584"/>
    </row>
    <row r="175" spans="4:6" s="7" customFormat="1" ht="14.1">
      <c r="D175" s="9"/>
      <c r="E175" s="9"/>
      <c r="F175" s="584"/>
    </row>
    <row r="176" spans="4:6" s="7" customFormat="1" ht="14.1">
      <c r="D176" s="9"/>
      <c r="E176" s="9"/>
      <c r="F176" s="584"/>
    </row>
    <row r="177" spans="4:6" s="7" customFormat="1" ht="14.1">
      <c r="D177" s="9"/>
      <c r="E177" s="9"/>
      <c r="F177" s="584"/>
    </row>
    <row r="178" spans="4:6" s="7" customFormat="1" ht="14.1">
      <c r="D178" s="9"/>
      <c r="E178" s="9"/>
      <c r="F178" s="584"/>
    </row>
    <row r="179" spans="4:6" s="7" customFormat="1" ht="14.1">
      <c r="D179" s="9"/>
      <c r="E179" s="9"/>
      <c r="F179" s="584"/>
    </row>
    <row r="180" spans="4:6" s="7" customFormat="1" ht="14.1">
      <c r="D180" s="9"/>
      <c r="E180" s="9"/>
      <c r="F180" s="584"/>
    </row>
    <row r="181" spans="4:6" s="7" customFormat="1" ht="14.1">
      <c r="D181" s="9"/>
      <c r="E181" s="9"/>
      <c r="F181" s="584"/>
    </row>
    <row r="182" spans="4:6" s="7" customFormat="1" ht="14.1">
      <c r="D182" s="9"/>
      <c r="E182" s="9"/>
      <c r="F182" s="584"/>
    </row>
    <row r="183" spans="4:6" s="7" customFormat="1" ht="14.1">
      <c r="D183" s="9"/>
      <c r="E183" s="9"/>
      <c r="F183" s="584"/>
    </row>
    <row r="184" spans="4:6" s="7" customFormat="1" ht="14.1">
      <c r="D184" s="9"/>
      <c r="E184" s="9"/>
      <c r="F184" s="584"/>
    </row>
    <row r="185" spans="4:6" s="7" customFormat="1" ht="14.1">
      <c r="D185" s="9"/>
      <c r="E185" s="9"/>
      <c r="F185" s="584"/>
    </row>
    <row r="186" spans="4:6" s="7" customFormat="1" ht="14.1">
      <c r="D186" s="9"/>
      <c r="E186" s="9"/>
      <c r="F186" s="584"/>
    </row>
    <row r="187" spans="4:6" s="7" customFormat="1" ht="14.1">
      <c r="D187" s="9"/>
      <c r="E187" s="9"/>
      <c r="F187" s="584"/>
    </row>
    <row r="188" spans="4:6" s="7" customFormat="1" ht="14.1">
      <c r="D188" s="9"/>
      <c r="E188" s="9"/>
      <c r="F188" s="584"/>
    </row>
    <row r="189" spans="4:6" s="7" customFormat="1" ht="14.1">
      <c r="D189" s="9"/>
      <c r="E189" s="9"/>
      <c r="F189" s="584"/>
    </row>
    <row r="190" spans="4:6" s="7" customFormat="1" ht="14.1">
      <c r="D190" s="9"/>
      <c r="E190" s="9"/>
      <c r="F190" s="584"/>
    </row>
    <row r="191" spans="4:6" s="7" customFormat="1" ht="14.1">
      <c r="D191" s="9"/>
      <c r="E191" s="9"/>
      <c r="F191" s="584"/>
    </row>
    <row r="192" spans="4:6" s="7" customFormat="1" ht="14.1">
      <c r="D192" s="9"/>
      <c r="E192" s="9"/>
      <c r="F192" s="584"/>
    </row>
    <row r="193" spans="4:6" s="7" customFormat="1" ht="14.1">
      <c r="D193" s="9"/>
      <c r="E193" s="9"/>
      <c r="F193" s="584"/>
    </row>
    <row r="194" spans="4:6" s="7" customFormat="1" ht="14.1">
      <c r="D194" s="9"/>
      <c r="E194" s="9"/>
      <c r="F194" s="584"/>
    </row>
    <row r="195" spans="4:6" s="7" customFormat="1" ht="14.1">
      <c r="D195" s="9"/>
      <c r="E195" s="9"/>
      <c r="F195" s="584"/>
    </row>
    <row r="196" spans="4:6" s="7" customFormat="1" ht="14.1">
      <c r="D196" s="9"/>
      <c r="E196" s="9"/>
      <c r="F196" s="584"/>
    </row>
    <row r="197" spans="4:6" s="7" customFormat="1" ht="14.1">
      <c r="D197" s="9"/>
      <c r="E197" s="9"/>
      <c r="F197" s="584"/>
    </row>
    <row r="198" spans="4:6" s="7" customFormat="1" ht="14.1">
      <c r="D198" s="9"/>
      <c r="E198" s="9"/>
      <c r="F198" s="584"/>
    </row>
    <row r="199" spans="4:6" s="7" customFormat="1" ht="14.1">
      <c r="D199" s="9"/>
      <c r="E199" s="9"/>
      <c r="F199" s="584"/>
    </row>
    <row r="200" spans="4:6" s="7" customFormat="1" ht="14.1">
      <c r="D200" s="9"/>
      <c r="E200" s="9"/>
      <c r="F200" s="584"/>
    </row>
    <row r="201" spans="4:6" s="7" customFormat="1" ht="14.1">
      <c r="D201" s="9"/>
      <c r="E201" s="9"/>
      <c r="F201" s="584"/>
    </row>
    <row r="202" spans="4:6" s="7" customFormat="1" ht="14.1">
      <c r="D202" s="9"/>
      <c r="E202" s="9"/>
      <c r="F202" s="584"/>
    </row>
    <row r="203" spans="4:6" s="7" customFormat="1" ht="14.1">
      <c r="D203" s="9"/>
      <c r="E203" s="9"/>
      <c r="F203" s="584"/>
    </row>
    <row r="204" spans="4:6" s="7" customFormat="1" ht="14.1">
      <c r="D204" s="9"/>
      <c r="E204" s="9"/>
      <c r="F204" s="584"/>
    </row>
    <row r="205" spans="4:6" s="7" customFormat="1" ht="14.1">
      <c r="D205" s="9"/>
      <c r="E205" s="9"/>
      <c r="F205" s="584"/>
    </row>
    <row r="206" spans="4:6" s="7" customFormat="1" ht="14.1">
      <c r="D206" s="9"/>
      <c r="E206" s="9"/>
      <c r="F206" s="584"/>
    </row>
    <row r="207" spans="4:6" s="7" customFormat="1" ht="14.1">
      <c r="D207" s="9"/>
      <c r="E207" s="9"/>
      <c r="F207" s="584"/>
    </row>
    <row r="208" spans="4:6" s="7" customFormat="1" ht="14.1">
      <c r="D208" s="9"/>
      <c r="E208" s="9"/>
      <c r="F208" s="584"/>
    </row>
    <row r="209" spans="4:6" s="7" customFormat="1" ht="14.1">
      <c r="D209" s="9"/>
      <c r="E209" s="9"/>
      <c r="F209" s="584"/>
    </row>
    <row r="210" spans="4:6" s="7" customFormat="1" ht="14.1">
      <c r="D210" s="9"/>
      <c r="E210" s="9"/>
      <c r="F210" s="584"/>
    </row>
    <row r="211" spans="4:6" s="7" customFormat="1" ht="14.1">
      <c r="D211" s="9"/>
      <c r="E211" s="9"/>
      <c r="F211" s="584"/>
    </row>
    <row r="212" spans="4:6" s="7" customFormat="1" ht="14.1">
      <c r="D212" s="9"/>
      <c r="E212" s="9"/>
      <c r="F212" s="584"/>
    </row>
    <row r="213" spans="4:6" s="7" customFormat="1" ht="14.1">
      <c r="D213" s="9"/>
      <c r="E213" s="9"/>
      <c r="F213" s="584"/>
    </row>
    <row r="214" spans="4:6" s="7" customFormat="1" ht="14.1">
      <c r="D214" s="9"/>
      <c r="E214" s="9"/>
      <c r="F214" s="584"/>
    </row>
    <row r="215" spans="4:6" s="7" customFormat="1" ht="14.1">
      <c r="D215" s="9"/>
      <c r="E215" s="9"/>
      <c r="F215" s="584"/>
    </row>
    <row r="216" spans="4:6" s="7" customFormat="1" ht="14.1">
      <c r="D216" s="9"/>
      <c r="E216" s="9"/>
      <c r="F216" s="584"/>
    </row>
    <row r="217" spans="4:6" s="7" customFormat="1" ht="14.1">
      <c r="D217" s="9"/>
      <c r="E217" s="9"/>
      <c r="F217" s="584"/>
    </row>
    <row r="218" spans="4:6" s="7" customFormat="1" ht="14.1">
      <c r="D218" s="9"/>
      <c r="E218" s="9"/>
      <c r="F218" s="584"/>
    </row>
    <row r="219" spans="4:6" s="7" customFormat="1" ht="14.1">
      <c r="D219" s="9"/>
      <c r="E219" s="9"/>
      <c r="F219" s="584"/>
    </row>
    <row r="220" spans="4:6" s="7" customFormat="1" ht="14.1">
      <c r="D220" s="9"/>
      <c r="E220" s="9"/>
      <c r="F220" s="584"/>
    </row>
    <row r="221" spans="4:6" s="7" customFormat="1" ht="14.1">
      <c r="D221" s="9"/>
      <c r="E221" s="9"/>
      <c r="F221" s="584"/>
    </row>
    <row r="222" spans="4:6" s="7" customFormat="1" ht="14.1">
      <c r="D222" s="9"/>
      <c r="E222" s="9"/>
      <c r="F222" s="584"/>
    </row>
    <row r="223" spans="4:6" s="7" customFormat="1" ht="14.1">
      <c r="D223" s="9"/>
      <c r="E223" s="9"/>
      <c r="F223" s="584"/>
    </row>
    <row r="224" spans="4:6" s="7" customFormat="1" ht="14.1">
      <c r="D224" s="9"/>
      <c r="E224" s="9"/>
      <c r="F224" s="584"/>
    </row>
    <row r="225" spans="4:6" s="7" customFormat="1" ht="14.1">
      <c r="D225" s="9"/>
      <c r="E225" s="9"/>
      <c r="F225" s="584"/>
    </row>
    <row r="226" spans="4:6" s="7" customFormat="1" ht="14.1">
      <c r="D226" s="9"/>
      <c r="E226" s="9"/>
      <c r="F226" s="584"/>
    </row>
    <row r="227" spans="4:6" s="7" customFormat="1" ht="14.1">
      <c r="D227" s="9"/>
      <c r="E227" s="9"/>
      <c r="F227" s="584"/>
    </row>
    <row r="228" spans="4:6" s="7" customFormat="1" ht="14.1">
      <c r="D228" s="9"/>
      <c r="E228" s="9"/>
      <c r="F228" s="584"/>
    </row>
    <row r="229" spans="4:6" s="7" customFormat="1" ht="14.1">
      <c r="D229" s="9"/>
      <c r="E229" s="9"/>
      <c r="F229" s="584"/>
    </row>
    <row r="230" spans="4:6" s="7" customFormat="1" ht="14.1">
      <c r="D230" s="9"/>
      <c r="E230" s="9"/>
      <c r="F230" s="584"/>
    </row>
    <row r="231" spans="4:6" s="7" customFormat="1" ht="14.1">
      <c r="D231" s="9"/>
      <c r="E231" s="9"/>
      <c r="F231" s="584"/>
    </row>
    <row r="232" spans="4:6" s="7" customFormat="1" ht="14.1">
      <c r="D232" s="9"/>
      <c r="E232" s="9"/>
      <c r="F232" s="584"/>
    </row>
    <row r="233" spans="4:6" s="7" customFormat="1" ht="14.1">
      <c r="D233" s="9"/>
      <c r="E233" s="9"/>
      <c r="F233" s="584"/>
    </row>
    <row r="234" spans="4:6" s="7" customFormat="1" ht="14.1">
      <c r="D234" s="9"/>
      <c r="E234" s="9"/>
      <c r="F234" s="584"/>
    </row>
    <row r="235" spans="4:6" s="7" customFormat="1" ht="14.1">
      <c r="D235" s="9"/>
      <c r="E235" s="9"/>
      <c r="F235" s="584"/>
    </row>
    <row r="236" spans="4:6" s="7" customFormat="1" ht="14.1">
      <c r="D236" s="9"/>
      <c r="E236" s="9"/>
      <c r="F236" s="584"/>
    </row>
    <row r="237" spans="4:6" s="7" customFormat="1" ht="14.1">
      <c r="D237" s="9"/>
      <c r="E237" s="9"/>
      <c r="F237" s="584"/>
    </row>
    <row r="238" spans="4:6" s="7" customFormat="1" ht="14.1">
      <c r="D238" s="9"/>
      <c r="E238" s="9"/>
      <c r="F238" s="584"/>
    </row>
  </sheetData>
  <phoneticPr fontId="17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39"/>
  <sheetViews>
    <sheetView topLeftCell="C1" zoomScale="85" zoomScaleNormal="85" workbookViewId="0">
      <pane xSplit="3" ySplit="7" topLeftCell="F39" activePane="bottomRight" state="frozen"/>
      <selection pane="bottomRight" activeCell="G8" sqref="G8"/>
      <selection pane="bottomLeft" activeCell="C9" sqref="C9"/>
      <selection pane="topRight" activeCell="F1" sqref="F1"/>
    </sheetView>
  </sheetViews>
  <sheetFormatPr defaultColWidth="9.140625" defaultRowHeight="14.1" outlineLevelRow="1"/>
  <cols>
    <col min="1" max="1" width="0" style="7" hidden="1" customWidth="1"/>
    <col min="2" max="2" width="39.140625" style="7" hidden="1" customWidth="1"/>
    <col min="3" max="3" width="8.28515625" style="41" customWidth="1"/>
    <col min="4" max="4" width="49" style="7" bestFit="1" customWidth="1"/>
    <col min="5" max="5" width="9.140625" style="7" customWidth="1"/>
    <col min="6" max="6" width="21.28515625" style="9" bestFit="1" customWidth="1"/>
    <col min="7" max="7" width="20.5703125" style="9" bestFit="1" customWidth="1"/>
    <col min="8" max="8" width="16.85546875" style="584" customWidth="1"/>
    <col min="9" max="9" width="35.85546875" style="9" customWidth="1"/>
    <col min="10" max="10" width="16.85546875" style="7" bestFit="1" customWidth="1"/>
    <col min="11" max="11" width="14.28515625" style="7" bestFit="1" customWidth="1"/>
    <col min="12" max="13" width="18.140625" style="7" bestFit="1" customWidth="1"/>
    <col min="14" max="14" width="16.28515625" style="7" bestFit="1" customWidth="1"/>
    <col min="15" max="15" width="16.85546875" style="7" bestFit="1" customWidth="1"/>
    <col min="16" max="16" width="9.140625" style="7"/>
    <col min="17" max="17" width="18.140625" style="7" bestFit="1" customWidth="1"/>
    <col min="18" max="19" width="16.85546875" style="7" bestFit="1" customWidth="1"/>
    <col min="20" max="20" width="17.7109375" style="7" bestFit="1" customWidth="1"/>
    <col min="21" max="21" width="18.140625" style="7" bestFit="1" customWidth="1"/>
    <col min="22" max="22" width="9.140625" style="7"/>
    <col min="23" max="23" width="18.140625" style="7" bestFit="1" customWidth="1"/>
    <col min="24" max="24" width="10.42578125" style="7" bestFit="1" customWidth="1"/>
    <col min="25" max="16384" width="9.140625" style="7"/>
  </cols>
  <sheetData>
    <row r="1" spans="1:24" s="40" customFormat="1">
      <c r="B1" s="39"/>
      <c r="C1" s="39" t="s">
        <v>225</v>
      </c>
      <c r="F1" s="44"/>
      <c r="G1" s="44"/>
      <c r="H1" s="586"/>
      <c r="I1" s="44"/>
    </row>
    <row r="2" spans="1:24" outlineLevel="1">
      <c r="J2" s="655"/>
      <c r="K2" s="630"/>
      <c r="L2" s="630"/>
      <c r="N2" s="630"/>
    </row>
    <row r="3" spans="1:24" ht="15" outlineLevel="1">
      <c r="C3" s="42" t="s">
        <v>226</v>
      </c>
      <c r="J3" s="655"/>
      <c r="K3" s="630"/>
      <c r="L3" s="630"/>
    </row>
    <row r="4" spans="1:24" ht="15.6" outlineLevel="1">
      <c r="A4" s="6" t="s">
        <v>227</v>
      </c>
      <c r="B4" s="6"/>
      <c r="C4" s="43" t="s">
        <v>228</v>
      </c>
      <c r="J4" s="9"/>
      <c r="K4" s="630"/>
      <c r="L4" s="630"/>
      <c r="R4" s="630"/>
    </row>
    <row r="5" spans="1:24" outlineLevel="1">
      <c r="A5" s="8" t="s">
        <v>229</v>
      </c>
      <c r="B5" s="8"/>
      <c r="C5" s="582" t="s">
        <v>230</v>
      </c>
      <c r="R5" s="630"/>
    </row>
    <row r="6" spans="1:24" ht="15.75" customHeight="1">
      <c r="A6" s="8"/>
      <c r="B6" s="8"/>
      <c r="C6" s="10"/>
    </row>
    <row r="7" spans="1:24" ht="37.15" customHeight="1">
      <c r="A7" s="45" t="s">
        <v>231</v>
      </c>
      <c r="B7" s="46" t="s">
        <v>232</v>
      </c>
      <c r="C7" s="440" t="s">
        <v>65</v>
      </c>
      <c r="D7" s="440" t="s">
        <v>233</v>
      </c>
      <c r="E7" s="440" t="s">
        <v>234</v>
      </c>
      <c r="F7" s="440" t="s">
        <v>235</v>
      </c>
      <c r="G7" s="441" t="s">
        <v>236</v>
      </c>
      <c r="H7" s="585" t="s">
        <v>237</v>
      </c>
      <c r="I7" s="587" t="s">
        <v>71</v>
      </c>
      <c r="L7" s="440" t="s">
        <v>238</v>
      </c>
      <c r="M7" s="440" t="s">
        <v>239</v>
      </c>
      <c r="N7" s="440" t="s">
        <v>240</v>
      </c>
      <c r="O7" s="440" t="s">
        <v>241</v>
      </c>
      <c r="Q7" s="440" t="s">
        <v>242</v>
      </c>
      <c r="R7" s="440" t="s">
        <v>243</v>
      </c>
      <c r="S7" s="440" t="s">
        <v>244</v>
      </c>
      <c r="T7" s="440" t="s">
        <v>245</v>
      </c>
      <c r="U7" s="440" t="s">
        <v>246</v>
      </c>
      <c r="W7" s="440" t="s">
        <v>245</v>
      </c>
      <c r="X7" s="7" t="s">
        <v>73</v>
      </c>
    </row>
    <row r="8" spans="1:24">
      <c r="A8" s="20" t="s">
        <v>247</v>
      </c>
      <c r="B8" s="48" t="s">
        <v>248</v>
      </c>
      <c r="C8" s="442" t="s">
        <v>249</v>
      </c>
      <c r="D8" s="443" t="s">
        <v>250</v>
      </c>
      <c r="E8" s="442">
        <v>18.100000000000001</v>
      </c>
      <c r="F8" s="638"/>
      <c r="G8" s="637"/>
      <c r="H8" s="653">
        <f>F8/T8</f>
        <v>0</v>
      </c>
      <c r="I8" s="669"/>
      <c r="J8" s="630"/>
      <c r="L8" s="638">
        <v>120351811318</v>
      </c>
      <c r="M8" s="638">
        <v>37215113723</v>
      </c>
      <c r="N8" s="638">
        <v>31973315678</v>
      </c>
      <c r="O8" s="638">
        <f>F8</f>
        <v>0</v>
      </c>
      <c r="Q8" s="638">
        <v>110959988644</v>
      </c>
      <c r="R8" s="638">
        <v>106097053215</v>
      </c>
      <c r="S8" s="638">
        <v>138717656261</v>
      </c>
      <c r="T8" s="638">
        <v>142474218169</v>
      </c>
      <c r="U8" s="638">
        <f>SUM(Q8:T8)</f>
        <v>498248916289</v>
      </c>
      <c r="W8" s="263">
        <v>142474218169</v>
      </c>
      <c r="X8" s="630">
        <f>T8-W8</f>
        <v>0</v>
      </c>
    </row>
    <row r="9" spans="1:24" s="34" customFormat="1">
      <c r="A9" s="49"/>
      <c r="B9" s="50" t="s">
        <v>251</v>
      </c>
      <c r="C9" s="444"/>
      <c r="D9" s="445" t="s">
        <v>252</v>
      </c>
      <c r="E9" s="446"/>
      <c r="F9" s="447"/>
      <c r="G9" s="264"/>
      <c r="H9" s="653" t="e">
        <f t="shared" ref="H9:H13" si="0">F9/S9</f>
        <v>#DIV/0!</v>
      </c>
      <c r="I9" s="578"/>
      <c r="L9" s="447"/>
      <c r="M9" s="447"/>
      <c r="N9" s="447">
        <v>0</v>
      </c>
      <c r="O9" s="447"/>
      <c r="Q9" s="447"/>
      <c r="R9" s="447"/>
      <c r="S9" s="447"/>
      <c r="T9" s="447"/>
      <c r="U9" s="447"/>
      <c r="W9" s="264"/>
      <c r="X9" s="630">
        <f t="shared" ref="X9:X30" si="1">T9-W9</f>
        <v>0</v>
      </c>
    </row>
    <row r="10" spans="1:24">
      <c r="A10" s="20" t="s">
        <v>253</v>
      </c>
      <c r="B10" s="48" t="s">
        <v>254</v>
      </c>
      <c r="C10" s="442" t="s">
        <v>253</v>
      </c>
      <c r="D10" s="448" t="s">
        <v>255</v>
      </c>
      <c r="E10" s="442" t="s">
        <v>256</v>
      </c>
      <c r="F10" s="449"/>
      <c r="G10" s="449"/>
      <c r="H10" s="653" t="e">
        <f t="shared" si="0"/>
        <v>#DIV/0!</v>
      </c>
      <c r="I10" s="579"/>
      <c r="L10" s="449"/>
      <c r="M10" s="449"/>
      <c r="N10" s="449">
        <v>0</v>
      </c>
      <c r="O10" s="449"/>
      <c r="Q10" s="449"/>
      <c r="R10" s="449"/>
      <c r="S10" s="449"/>
      <c r="T10" s="449"/>
      <c r="U10" s="449"/>
      <c r="W10" s="449"/>
      <c r="X10" s="630">
        <f t="shared" si="1"/>
        <v>0</v>
      </c>
    </row>
    <row r="11" spans="1:24" s="6" customFormat="1">
      <c r="A11" s="16" t="s">
        <v>134</v>
      </c>
      <c r="B11" s="51" t="s">
        <v>257</v>
      </c>
      <c r="C11" s="450">
        <v>10</v>
      </c>
      <c r="D11" s="451" t="s">
        <v>258</v>
      </c>
      <c r="E11" s="442" t="s">
        <v>256</v>
      </c>
      <c r="F11" s="452">
        <f>F8+F10</f>
        <v>0</v>
      </c>
      <c r="G11" s="452">
        <f>G8+G10</f>
        <v>0</v>
      </c>
      <c r="H11" s="653">
        <f>F11/T11</f>
        <v>0</v>
      </c>
      <c r="I11" s="639" t="s">
        <v>259</v>
      </c>
      <c r="J11" s="630"/>
      <c r="L11" s="452">
        <v>120351811318</v>
      </c>
      <c r="M11" s="452">
        <v>37215113723</v>
      </c>
      <c r="N11" s="452">
        <v>31973315678</v>
      </c>
      <c r="O11" s="452">
        <f>O8+O10</f>
        <v>0</v>
      </c>
      <c r="Q11" s="452">
        <f>Q8+Q10</f>
        <v>110959988644</v>
      </c>
      <c r="R11" s="452">
        <f>R8+R10</f>
        <v>106097053215</v>
      </c>
      <c r="S11" s="452">
        <f>S8+S10</f>
        <v>138717656261</v>
      </c>
      <c r="T11" s="452">
        <f>T8+T10</f>
        <v>142474218169</v>
      </c>
      <c r="U11" s="452">
        <f>U8+U10</f>
        <v>498248916289</v>
      </c>
      <c r="W11" s="452">
        <f>W8+W10</f>
        <v>142474218169</v>
      </c>
      <c r="X11" s="630">
        <f t="shared" si="1"/>
        <v>0</v>
      </c>
    </row>
    <row r="12" spans="1:24">
      <c r="A12" s="20" t="s">
        <v>137</v>
      </c>
      <c r="B12" s="48" t="s">
        <v>260</v>
      </c>
      <c r="C12" s="453">
        <v>11</v>
      </c>
      <c r="D12" s="448" t="s">
        <v>261</v>
      </c>
      <c r="E12" s="442"/>
      <c r="F12" s="636"/>
      <c r="G12" s="637"/>
      <c r="H12" s="653">
        <f>F12/T12</f>
        <v>0</v>
      </c>
      <c r="I12" s="646"/>
      <c r="J12" s="630"/>
      <c r="L12" s="638">
        <v>-32614091198</v>
      </c>
      <c r="M12" s="638">
        <v>-25275432079</v>
      </c>
      <c r="N12" s="638">
        <v>-27914460247</v>
      </c>
      <c r="O12" s="638">
        <f>F12</f>
        <v>0</v>
      </c>
      <c r="Q12" s="638">
        <v>-30064440920</v>
      </c>
      <c r="R12" s="638">
        <v>-29608219963</v>
      </c>
      <c r="S12" s="638">
        <v>-32065552428</v>
      </c>
      <c r="T12" s="638">
        <v>-39617717611</v>
      </c>
      <c r="U12" s="638">
        <f>SUM(Q12:T12)</f>
        <v>-131355930922</v>
      </c>
      <c r="W12" s="263">
        <v>-39617717611</v>
      </c>
      <c r="X12" s="630">
        <f t="shared" si="1"/>
        <v>0</v>
      </c>
    </row>
    <row r="13" spans="1:24" s="34" customFormat="1">
      <c r="A13" s="49"/>
      <c r="B13" s="50" t="s">
        <v>262</v>
      </c>
      <c r="C13" s="444"/>
      <c r="D13" s="455" t="s">
        <v>252</v>
      </c>
      <c r="E13" s="446"/>
      <c r="F13" s="456"/>
      <c r="G13" s="264"/>
      <c r="H13" s="653" t="e">
        <f t="shared" si="0"/>
        <v>#DIV/0!</v>
      </c>
      <c r="I13" s="578"/>
      <c r="J13" s="630"/>
      <c r="L13" s="456"/>
      <c r="M13" s="456"/>
      <c r="N13" s="456">
        <v>0</v>
      </c>
      <c r="O13" s="456"/>
      <c r="Q13" s="456"/>
      <c r="R13" s="456"/>
      <c r="S13" s="456"/>
      <c r="T13" s="456"/>
      <c r="U13" s="456"/>
      <c r="W13" s="264"/>
      <c r="X13" s="630">
        <f t="shared" si="1"/>
        <v>0</v>
      </c>
    </row>
    <row r="14" spans="1:24" s="6" customFormat="1" ht="27.95">
      <c r="A14" s="16" t="s">
        <v>174</v>
      </c>
      <c r="B14" s="52" t="s">
        <v>263</v>
      </c>
      <c r="C14" s="450">
        <v>20</v>
      </c>
      <c r="D14" s="457" t="s">
        <v>264</v>
      </c>
      <c r="E14" s="442"/>
      <c r="F14" s="452">
        <f>F11+F12</f>
        <v>0</v>
      </c>
      <c r="G14" s="452">
        <f>G11+G12</f>
        <v>0</v>
      </c>
      <c r="H14" s="653">
        <f>F14/T14</f>
        <v>0</v>
      </c>
      <c r="I14" s="639" t="s">
        <v>265</v>
      </c>
      <c r="J14" s="630"/>
      <c r="L14" s="452">
        <v>87737720120</v>
      </c>
      <c r="M14" s="452">
        <v>11939681644</v>
      </c>
      <c r="N14" s="452">
        <v>4058855431</v>
      </c>
      <c r="O14" s="452">
        <f>O11+O12</f>
        <v>0</v>
      </c>
      <c r="Q14" s="452">
        <f>Q11+Q12</f>
        <v>80895547724</v>
      </c>
      <c r="R14" s="452">
        <f>R11+R12</f>
        <v>76488833252</v>
      </c>
      <c r="S14" s="452">
        <f>S11+S12</f>
        <v>106652103833</v>
      </c>
      <c r="T14" s="452">
        <f>T11+T12</f>
        <v>102856500558</v>
      </c>
      <c r="U14" s="452">
        <f>U11+U12</f>
        <v>366892985367</v>
      </c>
      <c r="W14" s="452">
        <f>W11+W12</f>
        <v>102856500558</v>
      </c>
      <c r="X14" s="630">
        <f t="shared" si="1"/>
        <v>0</v>
      </c>
    </row>
    <row r="15" spans="1:24" ht="99.75" customHeight="1">
      <c r="A15" s="20" t="s">
        <v>266</v>
      </c>
      <c r="B15" s="48" t="s">
        <v>267</v>
      </c>
      <c r="C15" s="453">
        <v>21</v>
      </c>
      <c r="D15" s="448" t="s">
        <v>268</v>
      </c>
      <c r="E15" s="442" t="s">
        <v>269</v>
      </c>
      <c r="F15" s="422"/>
      <c r="G15" s="263"/>
      <c r="H15" s="653">
        <f>F15/T15</f>
        <v>0</v>
      </c>
      <c r="I15" s="648"/>
      <c r="J15" s="630"/>
      <c r="L15" s="638">
        <v>24998792571</v>
      </c>
      <c r="M15" s="638">
        <v>4715924598</v>
      </c>
      <c r="N15" s="638">
        <v>3603177482</v>
      </c>
      <c r="O15" s="638">
        <f>F15</f>
        <v>0</v>
      </c>
      <c r="Q15" s="638">
        <v>3541358179</v>
      </c>
      <c r="R15" s="638">
        <v>4181414470</v>
      </c>
      <c r="S15" s="638">
        <v>34228060652</v>
      </c>
      <c r="T15" s="638">
        <v>5191508082</v>
      </c>
      <c r="U15" s="638">
        <f>SUM(Q15:T15)</f>
        <v>47142341383</v>
      </c>
      <c r="W15" s="263">
        <v>5191508082</v>
      </c>
      <c r="X15" s="630">
        <f t="shared" si="1"/>
        <v>0</v>
      </c>
    </row>
    <row r="16" spans="1:24">
      <c r="A16" s="20" t="s">
        <v>270</v>
      </c>
      <c r="B16" s="53" t="s">
        <v>271</v>
      </c>
      <c r="C16" s="446" t="s">
        <v>266</v>
      </c>
      <c r="D16" s="458" t="s">
        <v>272</v>
      </c>
      <c r="E16" s="442" t="s">
        <v>167</v>
      </c>
      <c r="F16" s="422"/>
      <c r="G16" s="263"/>
      <c r="H16" s="653" t="e">
        <f>F16/T16</f>
        <v>#DIV/0!</v>
      </c>
      <c r="I16" s="248"/>
      <c r="J16" s="630"/>
      <c r="L16" s="638">
        <v>0</v>
      </c>
      <c r="M16" s="638"/>
      <c r="N16" s="638">
        <v>-181697</v>
      </c>
      <c r="O16" s="638">
        <f>F16</f>
        <v>0</v>
      </c>
      <c r="Q16" s="638"/>
      <c r="R16" s="638"/>
      <c r="S16" s="638"/>
      <c r="T16" s="638"/>
      <c r="U16" s="638"/>
      <c r="W16" s="263"/>
      <c r="X16" s="630">
        <f t="shared" si="1"/>
        <v>0</v>
      </c>
    </row>
    <row r="17" spans="1:24">
      <c r="A17" s="54" t="s">
        <v>273</v>
      </c>
      <c r="B17" s="53" t="s">
        <v>274</v>
      </c>
      <c r="C17" s="460"/>
      <c r="D17" s="458" t="s">
        <v>275</v>
      </c>
      <c r="E17" s="459"/>
      <c r="F17" s="461"/>
      <c r="G17" s="264"/>
      <c r="H17" s="654"/>
      <c r="I17" s="578"/>
      <c r="J17" s="630"/>
      <c r="L17" s="461"/>
      <c r="M17" s="461"/>
      <c r="N17" s="461">
        <v>0</v>
      </c>
      <c r="O17" s="461"/>
      <c r="Q17" s="461"/>
      <c r="R17" s="461"/>
      <c r="S17" s="461"/>
      <c r="T17" s="461"/>
      <c r="U17" s="461"/>
      <c r="W17" s="264"/>
      <c r="X17" s="630">
        <f t="shared" si="1"/>
        <v>0</v>
      </c>
    </row>
    <row r="18" spans="1:24">
      <c r="A18" s="54" t="s">
        <v>276</v>
      </c>
      <c r="B18" s="53" t="s">
        <v>277</v>
      </c>
      <c r="C18" s="446" t="s">
        <v>270</v>
      </c>
      <c r="D18" s="458" t="s">
        <v>278</v>
      </c>
      <c r="E18" s="442"/>
      <c r="F18" s="461"/>
      <c r="G18" s="263"/>
      <c r="H18" s="654"/>
      <c r="I18" s="248"/>
      <c r="J18" s="630"/>
      <c r="L18" s="638">
        <v>0</v>
      </c>
      <c r="M18" s="638"/>
      <c r="N18" s="638">
        <v>0</v>
      </c>
      <c r="O18" s="638"/>
      <c r="Q18" s="638"/>
      <c r="R18" s="638"/>
      <c r="S18" s="638"/>
      <c r="T18" s="638"/>
      <c r="U18" s="638"/>
      <c r="W18" s="263"/>
      <c r="X18" s="630">
        <f t="shared" si="1"/>
        <v>0</v>
      </c>
    </row>
    <row r="19" spans="1:24">
      <c r="A19" s="20" t="s">
        <v>279</v>
      </c>
      <c r="B19" s="48" t="s">
        <v>280</v>
      </c>
      <c r="C19" s="453">
        <v>25</v>
      </c>
      <c r="D19" s="448" t="s">
        <v>281</v>
      </c>
      <c r="E19" s="442"/>
      <c r="F19" s="454"/>
      <c r="G19" s="263"/>
      <c r="H19" s="653" t="e">
        <f t="shared" ref="H19:H24" si="2">F19/T19</f>
        <v>#DIV/0!</v>
      </c>
      <c r="I19" s="583"/>
      <c r="J19" s="630"/>
      <c r="L19" s="638">
        <v>0</v>
      </c>
      <c r="M19" s="638"/>
      <c r="N19" s="638">
        <v>0</v>
      </c>
      <c r="O19" s="638"/>
      <c r="Q19" s="638"/>
      <c r="R19" s="638"/>
      <c r="S19" s="638"/>
      <c r="T19" s="638"/>
      <c r="U19" s="638"/>
      <c r="W19" s="263"/>
      <c r="X19" s="630">
        <f t="shared" si="1"/>
        <v>0</v>
      </c>
    </row>
    <row r="20" spans="1:24" s="6" customFormat="1" ht="140.25" customHeight="1">
      <c r="A20" s="16" t="s">
        <v>282</v>
      </c>
      <c r="B20" s="51" t="s">
        <v>283</v>
      </c>
      <c r="C20" s="453">
        <v>26</v>
      </c>
      <c r="D20" s="448" t="s">
        <v>284</v>
      </c>
      <c r="E20" s="442"/>
      <c r="F20" s="422"/>
      <c r="G20" s="263"/>
      <c r="H20" s="653">
        <f t="shared" si="2"/>
        <v>0</v>
      </c>
      <c r="I20" s="719"/>
      <c r="J20" s="630"/>
      <c r="L20" s="638">
        <v>-6170046846</v>
      </c>
      <c r="M20" s="638">
        <v>-6650653201</v>
      </c>
      <c r="N20" s="638">
        <v>-6112503792</v>
      </c>
      <c r="O20" s="638">
        <f>F20</f>
        <v>0</v>
      </c>
      <c r="Q20" s="638">
        <v>-6097037175</v>
      </c>
      <c r="R20" s="638">
        <v>-6079404845</v>
      </c>
      <c r="S20" s="638">
        <v>-6626735153</v>
      </c>
      <c r="T20" s="638">
        <v>-15886652043</v>
      </c>
      <c r="U20" s="638">
        <f>SUM(Q20:T20)</f>
        <v>-34689829216</v>
      </c>
      <c r="W20" s="422">
        <v>-15886652043</v>
      </c>
      <c r="X20" s="630">
        <f t="shared" si="1"/>
        <v>0</v>
      </c>
    </row>
    <row r="21" spans="1:24" ht="27.95">
      <c r="A21" s="20" t="s">
        <v>285</v>
      </c>
      <c r="B21" s="48" t="s">
        <v>286</v>
      </c>
      <c r="C21" s="450">
        <v>30</v>
      </c>
      <c r="D21" s="451" t="s">
        <v>287</v>
      </c>
      <c r="E21" s="442" t="s">
        <v>174</v>
      </c>
      <c r="F21" s="463">
        <f>SUM(F14:F16,F19:F20)</f>
        <v>0</v>
      </c>
      <c r="G21" s="463">
        <f>SUM(G14:G16,G19:G20)</f>
        <v>0</v>
      </c>
      <c r="H21" s="653">
        <f t="shared" si="2"/>
        <v>0</v>
      </c>
      <c r="I21" s="644" t="s">
        <v>288</v>
      </c>
      <c r="J21" s="630"/>
      <c r="L21" s="463">
        <v>106566465845</v>
      </c>
      <c r="M21" s="463">
        <v>10004953041</v>
      </c>
      <c r="N21" s="463">
        <v>1549347424</v>
      </c>
      <c r="O21" s="463">
        <f>SUM(O14:O16,O19:O20)</f>
        <v>0</v>
      </c>
      <c r="Q21" s="463">
        <f>SUM(Q14:Q16,Q19:Q20)</f>
        <v>78339868728</v>
      </c>
      <c r="R21" s="463">
        <f>SUM(R14:R16,R19:R20)</f>
        <v>74590842877</v>
      </c>
      <c r="S21" s="463">
        <f>SUM(S14:S16,S19:S20)</f>
        <v>134253429332</v>
      </c>
      <c r="T21" s="463">
        <f>SUM(T14:T16,T19:T20)</f>
        <v>92161356597</v>
      </c>
      <c r="U21" s="463">
        <f>SUM(U14:U16,U19:U20)</f>
        <v>379345497534</v>
      </c>
      <c r="W21" s="463">
        <f>SUM(W14:W16,W19:W20)</f>
        <v>92161356597</v>
      </c>
      <c r="X21" s="630">
        <f t="shared" si="1"/>
        <v>0</v>
      </c>
    </row>
    <row r="22" spans="1:24">
      <c r="A22" s="20" t="s">
        <v>289</v>
      </c>
      <c r="B22" s="48" t="s">
        <v>290</v>
      </c>
      <c r="C22" s="453">
        <v>31</v>
      </c>
      <c r="D22" s="448" t="s">
        <v>291</v>
      </c>
      <c r="E22" s="442" t="s">
        <v>174</v>
      </c>
      <c r="F22" s="464"/>
      <c r="G22" s="263"/>
      <c r="H22" s="653">
        <f t="shared" si="2"/>
        <v>0</v>
      </c>
      <c r="I22" s="644"/>
      <c r="J22" s="630"/>
      <c r="L22" s="638">
        <v>214903200</v>
      </c>
      <c r="M22" s="638">
        <v>631554168</v>
      </c>
      <c r="N22" s="638">
        <v>194927400</v>
      </c>
      <c r="O22" s="638">
        <f>F22</f>
        <v>0</v>
      </c>
      <c r="Q22" s="638">
        <v>182951600</v>
      </c>
      <c r="R22" s="638">
        <v>380186660</v>
      </c>
      <c r="S22" s="638">
        <v>229927601</v>
      </c>
      <c r="T22" s="638">
        <v>694524443</v>
      </c>
      <c r="U22" s="638">
        <f>SUM(Q22:T22)</f>
        <v>1487590304</v>
      </c>
      <c r="W22" s="263">
        <v>694524443</v>
      </c>
      <c r="X22" s="630">
        <f t="shared" si="1"/>
        <v>0</v>
      </c>
    </row>
    <row r="23" spans="1:24" s="6" customFormat="1">
      <c r="A23" s="16" t="s">
        <v>292</v>
      </c>
      <c r="B23" s="51" t="s">
        <v>293</v>
      </c>
      <c r="C23" s="453">
        <v>32</v>
      </c>
      <c r="D23" s="448" t="s">
        <v>294</v>
      </c>
      <c r="E23" s="442" t="s">
        <v>174</v>
      </c>
      <c r="F23" s="470"/>
      <c r="G23" s="263"/>
      <c r="H23" s="653">
        <f t="shared" si="2"/>
        <v>0</v>
      </c>
      <c r="I23" s="644"/>
      <c r="J23" s="630"/>
      <c r="L23" s="638">
        <v>-144458196</v>
      </c>
      <c r="M23" s="638">
        <v>-475573931</v>
      </c>
      <c r="N23" s="638">
        <v>-140650773</v>
      </c>
      <c r="O23" s="638">
        <f>F23</f>
        <v>0</v>
      </c>
      <c r="Q23" s="638">
        <v>-117448252</v>
      </c>
      <c r="R23" s="638">
        <v>-289912373</v>
      </c>
      <c r="S23" s="638">
        <v>-144518140</v>
      </c>
      <c r="T23" s="638">
        <v>-505466454</v>
      </c>
      <c r="U23" s="638">
        <f>SUM(Q23:T23)</f>
        <v>-1057345219</v>
      </c>
      <c r="W23" s="422">
        <v>-505466454</v>
      </c>
      <c r="X23" s="630">
        <f t="shared" si="1"/>
        <v>0</v>
      </c>
    </row>
    <row r="24" spans="1:24" s="6" customFormat="1">
      <c r="A24" s="16" t="s">
        <v>295</v>
      </c>
      <c r="B24" s="51" t="s">
        <v>296</v>
      </c>
      <c r="C24" s="450">
        <v>40</v>
      </c>
      <c r="D24" s="451" t="s">
        <v>297</v>
      </c>
      <c r="E24" s="442"/>
      <c r="F24" s="465">
        <f>F23+F22</f>
        <v>0</v>
      </c>
      <c r="G24" s="465">
        <f>G23+G22</f>
        <v>0</v>
      </c>
      <c r="H24" s="653">
        <f t="shared" si="2"/>
        <v>0</v>
      </c>
      <c r="I24" s="644"/>
      <c r="J24" s="630"/>
      <c r="L24" s="465">
        <v>70445004</v>
      </c>
      <c r="M24" s="465">
        <v>155980237</v>
      </c>
      <c r="N24" s="465">
        <v>54276627</v>
      </c>
      <c r="O24" s="465">
        <f>O23+O22</f>
        <v>0</v>
      </c>
      <c r="Q24" s="465">
        <f>Q23+Q22</f>
        <v>65503348</v>
      </c>
      <c r="R24" s="465">
        <f>R23+R22</f>
        <v>90274287</v>
      </c>
      <c r="S24" s="465">
        <f>S23+S22</f>
        <v>85409461</v>
      </c>
      <c r="T24" s="465">
        <f>T23+T22</f>
        <v>189057989</v>
      </c>
      <c r="U24" s="465">
        <f>U23+U22</f>
        <v>430245085</v>
      </c>
      <c r="W24" s="465">
        <f>W23+W22</f>
        <v>189057989</v>
      </c>
      <c r="X24" s="630">
        <f t="shared" si="1"/>
        <v>0</v>
      </c>
    </row>
    <row r="25" spans="1:24">
      <c r="A25" s="20" t="s">
        <v>298</v>
      </c>
      <c r="B25" s="48" t="s">
        <v>299</v>
      </c>
      <c r="C25" s="450">
        <v>50</v>
      </c>
      <c r="D25" s="451" t="s">
        <v>300</v>
      </c>
      <c r="E25" s="442" t="s">
        <v>301</v>
      </c>
      <c r="F25" s="462">
        <f>SUM(F21,F24)</f>
        <v>0</v>
      </c>
      <c r="G25" s="462">
        <f>SUM(G21,G24)</f>
        <v>0</v>
      </c>
      <c r="H25" s="583"/>
      <c r="I25" s="583"/>
      <c r="J25" s="630"/>
      <c r="L25" s="462">
        <v>106636910849</v>
      </c>
      <c r="M25" s="462">
        <v>10160933278</v>
      </c>
      <c r="N25" s="462">
        <v>1603624051</v>
      </c>
      <c r="O25" s="462">
        <f>SUM(O21,O24)</f>
        <v>0</v>
      </c>
      <c r="Q25" s="462">
        <f>SUM(Q21,Q24)</f>
        <v>78405372076</v>
      </c>
      <c r="R25" s="462">
        <f>SUM(R21,R24)</f>
        <v>74681117164</v>
      </c>
      <c r="S25" s="462">
        <f>SUM(S21,S24)</f>
        <v>134338838793</v>
      </c>
      <c r="T25" s="462">
        <f>SUM(T21,T24)</f>
        <v>92350414586</v>
      </c>
      <c r="U25" s="462">
        <f>SUM(U21,U24)</f>
        <v>379775742619</v>
      </c>
      <c r="W25" s="462">
        <f>SUM(W21,W24)</f>
        <v>92350414586</v>
      </c>
      <c r="X25" s="630">
        <f t="shared" si="1"/>
        <v>0</v>
      </c>
    </row>
    <row r="26" spans="1:24">
      <c r="A26" s="20" t="s">
        <v>302</v>
      </c>
      <c r="B26" s="48" t="s">
        <v>303</v>
      </c>
      <c r="C26" s="453">
        <v>51</v>
      </c>
      <c r="D26" s="448" t="s">
        <v>304</v>
      </c>
      <c r="E26" s="442" t="s">
        <v>305</v>
      </c>
      <c r="F26" s="466"/>
      <c r="G26" s="263"/>
      <c r="H26" s="583"/>
      <c r="I26" s="583"/>
      <c r="L26" s="638">
        <v>-16941739831</v>
      </c>
      <c r="M26" s="638">
        <v>-1797859641</v>
      </c>
      <c r="N26" s="638">
        <v>-20724810</v>
      </c>
      <c r="O26" s="638">
        <f>F26</f>
        <v>0</v>
      </c>
      <c r="Q26" s="638">
        <v>-15681074415</v>
      </c>
      <c r="R26" s="638">
        <v>-14973014433</v>
      </c>
      <c r="S26" s="638">
        <v>-20909913758</v>
      </c>
      <c r="T26" s="638">
        <v>-18762789443</v>
      </c>
      <c r="U26" s="638">
        <f>SUM(Q26:T26)</f>
        <v>-70326792049</v>
      </c>
      <c r="W26" s="263">
        <v>-18762789443</v>
      </c>
      <c r="X26" s="630">
        <f t="shared" si="1"/>
        <v>0</v>
      </c>
    </row>
    <row r="27" spans="1:24">
      <c r="A27" s="16" t="s">
        <v>306</v>
      </c>
      <c r="B27" s="51" t="s">
        <v>307</v>
      </c>
      <c r="C27" s="453">
        <v>52</v>
      </c>
      <c r="D27" s="448" t="s">
        <v>308</v>
      </c>
      <c r="E27" s="442"/>
      <c r="F27" s="464"/>
      <c r="G27" s="449"/>
      <c r="H27" s="583"/>
      <c r="I27" s="583"/>
      <c r="L27" s="467"/>
      <c r="M27" s="467"/>
      <c r="N27" s="467">
        <v>0</v>
      </c>
      <c r="O27" s="467"/>
      <c r="Q27" s="467"/>
      <c r="R27" s="467"/>
      <c r="S27" s="467"/>
      <c r="T27" s="467"/>
      <c r="U27" s="467"/>
      <c r="W27" s="468"/>
      <c r="X27" s="630">
        <f t="shared" si="1"/>
        <v>0</v>
      </c>
    </row>
    <row r="28" spans="1:24" s="40" customFormat="1">
      <c r="A28" s="55"/>
      <c r="B28" s="56"/>
      <c r="C28" s="450">
        <v>60</v>
      </c>
      <c r="D28" s="451" t="s">
        <v>309</v>
      </c>
      <c r="E28" s="442"/>
      <c r="F28" s="469">
        <f>SUM(F25:F27)</f>
        <v>0</v>
      </c>
      <c r="G28" s="469">
        <f>SUM(G25:G27)</f>
        <v>0</v>
      </c>
      <c r="H28" s="583"/>
      <c r="I28" s="581"/>
      <c r="L28" s="469">
        <v>89695171018</v>
      </c>
      <c r="M28" s="469">
        <v>8363073637</v>
      </c>
      <c r="N28" s="469">
        <v>1582899241</v>
      </c>
      <c r="O28" s="469">
        <f>SUM(O25:O27)</f>
        <v>0</v>
      </c>
      <c r="Q28" s="469">
        <f>SUM(Q25:Q27)</f>
        <v>62724297661</v>
      </c>
      <c r="R28" s="469">
        <f>SUM(R25:R27)</f>
        <v>59708102731</v>
      </c>
      <c r="S28" s="469">
        <f>SUM(S25:S27)</f>
        <v>113428925035</v>
      </c>
      <c r="T28" s="469">
        <f>SUM(T25:T27)</f>
        <v>73587625143</v>
      </c>
      <c r="U28" s="469">
        <f>SUM(U25:U27)</f>
        <v>309448950570</v>
      </c>
      <c r="W28" s="469">
        <f>SUM(W25:W27)</f>
        <v>73587625143</v>
      </c>
      <c r="X28" s="630">
        <f t="shared" si="1"/>
        <v>0</v>
      </c>
    </row>
    <row r="29" spans="1:24">
      <c r="A29" s="57"/>
      <c r="B29" s="58"/>
      <c r="C29" s="453">
        <v>70</v>
      </c>
      <c r="D29" s="448" t="s">
        <v>310</v>
      </c>
      <c r="E29" s="443"/>
      <c r="F29" s="470"/>
      <c r="G29" s="470"/>
      <c r="H29" s="583"/>
      <c r="I29" s="580"/>
      <c r="L29" s="470"/>
      <c r="M29" s="470"/>
      <c r="N29" s="470">
        <v>0</v>
      </c>
      <c r="O29" s="470"/>
      <c r="Q29" s="470"/>
      <c r="R29" s="470"/>
      <c r="S29" s="470"/>
      <c r="T29" s="470"/>
      <c r="U29" s="470"/>
      <c r="W29" s="470"/>
      <c r="X29" s="630">
        <f t="shared" si="1"/>
        <v>0</v>
      </c>
    </row>
    <row r="30" spans="1:24">
      <c r="C30" s="471">
        <v>71</v>
      </c>
      <c r="D30" s="472" t="s">
        <v>311</v>
      </c>
      <c r="E30" s="473"/>
      <c r="F30" s="474"/>
      <c r="G30" s="474"/>
      <c r="H30" s="583"/>
      <c r="I30" s="580"/>
      <c r="L30" s="474"/>
      <c r="M30" s="474"/>
      <c r="N30" s="474">
        <v>0</v>
      </c>
      <c r="O30" s="474"/>
      <c r="Q30" s="474"/>
      <c r="R30" s="474"/>
      <c r="S30" s="474"/>
      <c r="T30" s="474"/>
      <c r="U30" s="474"/>
      <c r="W30" s="474"/>
      <c r="X30" s="630">
        <f t="shared" si="1"/>
        <v>0</v>
      </c>
    </row>
    <row r="32" spans="1:24">
      <c r="A32" s="59"/>
      <c r="B32" s="60"/>
      <c r="C32" s="57"/>
    </row>
    <row r="33" spans="10:11">
      <c r="J33" s="655"/>
      <c r="K33" s="630"/>
    </row>
    <row r="34" spans="10:11">
      <c r="J34" s="9"/>
      <c r="K34" s="630"/>
    </row>
    <row r="35" spans="10:11">
      <c r="J35" s="9"/>
      <c r="K35" s="630"/>
    </row>
    <row r="38" spans="10:11">
      <c r="J38" s="655"/>
      <c r="K38" s="630"/>
    </row>
    <row r="39" spans="10:11">
      <c r="J39" s="655"/>
      <c r="K39" s="630"/>
    </row>
  </sheetData>
  <phoneticPr fontId="176"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7"/>
  <sheetViews>
    <sheetView zoomScaleNormal="100" workbookViewId="0">
      <pane xSplit="1" ySplit="4" topLeftCell="B25" activePane="bottomRight" state="frozen"/>
      <selection pane="bottomRight" activeCell="D29" sqref="D29"/>
      <selection pane="bottomLeft" activeCell="A6" sqref="A6"/>
      <selection pane="topRight" activeCell="D1" sqref="D1"/>
    </sheetView>
  </sheetViews>
  <sheetFormatPr defaultColWidth="9.140625" defaultRowHeight="14.1"/>
  <cols>
    <col min="1" max="1" width="8.5703125" style="94" customWidth="1"/>
    <col min="2" max="2" width="54.5703125" style="61" customWidth="1"/>
    <col min="3" max="3" width="9.140625" style="71" customWidth="1"/>
    <col min="4" max="4" width="20.7109375" style="72" bestFit="1" customWidth="1"/>
    <col min="5" max="5" width="19" style="73" bestFit="1" customWidth="1"/>
    <col min="6" max="6" width="9.140625" style="74"/>
    <col min="7" max="7" width="17.85546875" style="72" bestFit="1" customWidth="1"/>
    <col min="8" max="8" width="26.5703125" style="72" customWidth="1"/>
    <col min="9" max="9" width="19" style="74" customWidth="1"/>
    <col min="10" max="16384" width="9.140625" style="74"/>
  </cols>
  <sheetData>
    <row r="1" spans="1:8">
      <c r="A1" s="6" t="s">
        <v>312</v>
      </c>
    </row>
    <row r="2" spans="1:8">
      <c r="A2" s="8" t="s">
        <v>313</v>
      </c>
    </row>
    <row r="3" spans="1:8">
      <c r="A3" s="34" t="s">
        <v>314</v>
      </c>
    </row>
    <row r="4" spans="1:8">
      <c r="A4" s="75"/>
    </row>
    <row r="5" spans="1:8" s="78" customFormat="1" ht="33.950000000000003" customHeight="1">
      <c r="A5" s="62" t="s">
        <v>65</v>
      </c>
      <c r="B5" s="63" t="s">
        <v>315</v>
      </c>
      <c r="C5" s="64" t="s">
        <v>316</v>
      </c>
      <c r="D5" s="47" t="s">
        <v>317</v>
      </c>
      <c r="E5" s="77"/>
      <c r="G5" s="641"/>
      <c r="H5" s="641"/>
    </row>
    <row r="6" spans="1:8">
      <c r="A6" s="65"/>
      <c r="B6" s="66" t="s">
        <v>318</v>
      </c>
      <c r="C6" s="79"/>
      <c r="D6" s="80"/>
    </row>
    <row r="7" spans="1:8" s="83" customFormat="1">
      <c r="A7" s="65" t="s">
        <v>247</v>
      </c>
      <c r="B7" s="66" t="s">
        <v>319</v>
      </c>
      <c r="C7" s="81"/>
      <c r="D7" s="82">
        <f>+PL!G25</f>
        <v>0</v>
      </c>
      <c r="E7" s="73">
        <f>+D7-PL!G25</f>
        <v>0</v>
      </c>
      <c r="G7" s="159"/>
      <c r="H7" s="159"/>
    </row>
    <row r="8" spans="1:8" s="83" customFormat="1">
      <c r="A8" s="65"/>
      <c r="B8" s="66" t="s">
        <v>320</v>
      </c>
      <c r="C8" s="81"/>
      <c r="D8" s="84"/>
      <c r="E8" s="76"/>
      <c r="G8" s="159"/>
      <c r="H8" s="159"/>
    </row>
    <row r="9" spans="1:8">
      <c r="A9" s="67" t="s">
        <v>253</v>
      </c>
      <c r="B9" s="68" t="s">
        <v>321</v>
      </c>
      <c r="C9" s="85" t="s">
        <v>322</v>
      </c>
      <c r="D9" s="86"/>
    </row>
    <row r="10" spans="1:8">
      <c r="A10" s="67" t="s">
        <v>323</v>
      </c>
      <c r="B10" s="68" t="s">
        <v>324</v>
      </c>
      <c r="C10" s="85"/>
      <c r="D10" s="86">
        <f>-(BS!D21-BS!E21+BS!D61-BS!E61)</f>
        <v>0</v>
      </c>
    </row>
    <row r="11" spans="1:8" ht="27.95">
      <c r="A11" s="67" t="s">
        <v>325</v>
      </c>
      <c r="B11" s="68" t="s">
        <v>326</v>
      </c>
      <c r="C11" s="85"/>
      <c r="D11" s="86">
        <v>0</v>
      </c>
    </row>
    <row r="12" spans="1:8">
      <c r="A12" s="67" t="s">
        <v>327</v>
      </c>
      <c r="B12" s="68" t="s">
        <v>328</v>
      </c>
      <c r="C12" s="85"/>
      <c r="D12" s="86"/>
    </row>
    <row r="13" spans="1:8">
      <c r="A13" s="67" t="s">
        <v>329</v>
      </c>
      <c r="B13" s="68" t="s">
        <v>330</v>
      </c>
      <c r="C13" s="87" t="s">
        <v>167</v>
      </c>
      <c r="D13" s="86"/>
      <c r="E13" s="73">
        <f>+D13+PL!G18</f>
        <v>0</v>
      </c>
    </row>
    <row r="14" spans="1:8" s="83" customFormat="1">
      <c r="A14" s="67" t="s">
        <v>331</v>
      </c>
      <c r="B14" s="68" t="s">
        <v>332</v>
      </c>
      <c r="C14" s="85"/>
      <c r="D14" s="80"/>
      <c r="E14" s="73"/>
      <c r="G14" s="159"/>
      <c r="H14" s="159"/>
    </row>
    <row r="15" spans="1:8">
      <c r="A15" s="65" t="s">
        <v>333</v>
      </c>
      <c r="B15" s="66" t="s">
        <v>334</v>
      </c>
      <c r="C15" s="81"/>
      <c r="D15" s="27">
        <f>SUM(D7:D14)</f>
        <v>0</v>
      </c>
      <c r="E15" s="76"/>
    </row>
    <row r="16" spans="1:8">
      <c r="A16" s="67" t="s">
        <v>335</v>
      </c>
      <c r="B16" s="68" t="s">
        <v>336</v>
      </c>
      <c r="C16" s="85"/>
      <c r="D16" s="712"/>
    </row>
    <row r="17" spans="1:9">
      <c r="A17" s="67" t="s">
        <v>134</v>
      </c>
      <c r="B17" s="68" t="s">
        <v>337</v>
      </c>
      <c r="C17" s="85"/>
      <c r="D17" s="86">
        <f>-(BS!D24-BS!E24)</f>
        <v>0</v>
      </c>
    </row>
    <row r="18" spans="1:9" ht="27.95">
      <c r="A18" s="67" t="s">
        <v>137</v>
      </c>
      <c r="B18" s="68" t="s">
        <v>338</v>
      </c>
      <c r="C18" s="85"/>
      <c r="D18" s="86"/>
    </row>
    <row r="19" spans="1:9">
      <c r="A19" s="67" t="s">
        <v>81</v>
      </c>
      <c r="B19" s="68" t="s">
        <v>339</v>
      </c>
      <c r="C19" s="85"/>
      <c r="D19" s="86">
        <f>-(BS!D63-BS!E63)</f>
        <v>0</v>
      </c>
    </row>
    <row r="20" spans="1:9">
      <c r="A20" s="67" t="s">
        <v>107</v>
      </c>
      <c r="B20" s="68" t="s">
        <v>340</v>
      </c>
      <c r="C20" s="85"/>
      <c r="D20" s="80"/>
    </row>
    <row r="21" spans="1:9">
      <c r="A21" s="67" t="s">
        <v>114</v>
      </c>
      <c r="B21" s="68" t="s">
        <v>341</v>
      </c>
      <c r="C21" s="85"/>
      <c r="D21" s="86"/>
    </row>
    <row r="22" spans="1:9">
      <c r="A22" s="67" t="s">
        <v>172</v>
      </c>
      <c r="B22" s="68" t="s">
        <v>342</v>
      </c>
      <c r="C22" s="85"/>
      <c r="D22" s="86"/>
    </row>
    <row r="23" spans="1:9" s="83" customFormat="1">
      <c r="A23" s="67" t="s">
        <v>111</v>
      </c>
      <c r="B23" s="68" t="s">
        <v>343</v>
      </c>
      <c r="C23" s="85"/>
      <c r="D23" s="86">
        <v>0</v>
      </c>
      <c r="E23" s="73"/>
      <c r="G23" s="159"/>
      <c r="H23" s="159"/>
    </row>
    <row r="24" spans="1:9">
      <c r="A24" s="67" t="s">
        <v>163</v>
      </c>
      <c r="B24" s="68" t="s">
        <v>344</v>
      </c>
      <c r="C24" s="88" t="s">
        <v>163</v>
      </c>
      <c r="D24" s="86"/>
    </row>
    <row r="25" spans="1:9">
      <c r="A25" s="65" t="s">
        <v>174</v>
      </c>
      <c r="B25" s="66" t="s">
        <v>345</v>
      </c>
      <c r="C25" s="81"/>
      <c r="D25" s="84">
        <f>SUM(D15:D24)</f>
        <v>0</v>
      </c>
      <c r="E25" s="76"/>
    </row>
    <row r="26" spans="1:9">
      <c r="A26" s="65"/>
      <c r="B26" s="66" t="s">
        <v>346</v>
      </c>
      <c r="C26" s="81"/>
      <c r="D26" s="84"/>
    </row>
    <row r="27" spans="1:9" ht="27.95">
      <c r="A27" s="67" t="s">
        <v>195</v>
      </c>
      <c r="B27" s="68" t="s">
        <v>347</v>
      </c>
      <c r="C27" s="85"/>
      <c r="D27" s="86"/>
    </row>
    <row r="28" spans="1:9" ht="27.95">
      <c r="A28" s="67" t="s">
        <v>266</v>
      </c>
      <c r="B28" s="68" t="s">
        <v>348</v>
      </c>
      <c r="C28" s="88" t="s">
        <v>174</v>
      </c>
      <c r="D28" s="86"/>
    </row>
    <row r="29" spans="1:9">
      <c r="A29" s="67" t="s">
        <v>270</v>
      </c>
      <c r="B29" s="68" t="s">
        <v>349</v>
      </c>
      <c r="C29" s="85"/>
      <c r="D29" s="86"/>
      <c r="I29" s="665"/>
    </row>
    <row r="30" spans="1:9">
      <c r="A30" s="67" t="s">
        <v>350</v>
      </c>
      <c r="B30" s="68" t="s">
        <v>351</v>
      </c>
      <c r="C30" s="85"/>
      <c r="D30" s="86"/>
      <c r="I30" s="665"/>
    </row>
    <row r="31" spans="1:9">
      <c r="A31" s="67" t="s">
        <v>279</v>
      </c>
      <c r="B31" s="68" t="s">
        <v>352</v>
      </c>
      <c r="C31" s="85"/>
      <c r="D31" s="86">
        <v>0</v>
      </c>
      <c r="I31" s="665"/>
    </row>
    <row r="32" spans="1:9">
      <c r="A32" s="67" t="s">
        <v>353</v>
      </c>
      <c r="B32" s="68" t="s">
        <v>354</v>
      </c>
      <c r="C32" s="85"/>
      <c r="D32" s="86"/>
      <c r="I32" s="665"/>
    </row>
    <row r="33" spans="1:9">
      <c r="A33" s="67" t="s">
        <v>355</v>
      </c>
      <c r="B33" s="68" t="s">
        <v>356</v>
      </c>
      <c r="C33" s="85"/>
      <c r="D33" s="86"/>
      <c r="E33" s="89"/>
      <c r="I33" s="665"/>
    </row>
    <row r="34" spans="1:9">
      <c r="A34" s="65" t="s">
        <v>282</v>
      </c>
      <c r="B34" s="66" t="s">
        <v>357</v>
      </c>
      <c r="C34" s="81"/>
      <c r="D34" s="84">
        <f>SUM(D27:D33)</f>
        <v>0</v>
      </c>
    </row>
    <row r="35" spans="1:9">
      <c r="A35" s="65"/>
      <c r="B35" s="66" t="s">
        <v>358</v>
      </c>
      <c r="C35" s="81"/>
      <c r="D35" s="84"/>
    </row>
    <row r="36" spans="1:9">
      <c r="A36" s="67" t="s">
        <v>285</v>
      </c>
      <c r="B36" s="68" t="s">
        <v>359</v>
      </c>
      <c r="C36" s="85"/>
      <c r="D36" s="80"/>
    </row>
    <row r="37" spans="1:9" ht="27.95">
      <c r="A37" s="67" t="s">
        <v>289</v>
      </c>
      <c r="B37" s="68" t="s">
        <v>360</v>
      </c>
      <c r="C37" s="85"/>
      <c r="D37" s="80"/>
    </row>
    <row r="38" spans="1:9">
      <c r="A38" s="67" t="s">
        <v>361</v>
      </c>
      <c r="B38" s="68" t="s">
        <v>362</v>
      </c>
      <c r="C38" s="85"/>
      <c r="D38" s="90"/>
    </row>
    <row r="39" spans="1:9">
      <c r="A39" s="67" t="s">
        <v>363</v>
      </c>
      <c r="B39" s="68" t="s">
        <v>364</v>
      </c>
      <c r="C39" s="85"/>
      <c r="D39" s="90"/>
    </row>
    <row r="40" spans="1:9">
      <c r="A40" s="67" t="s">
        <v>365</v>
      </c>
      <c r="B40" s="68" t="s">
        <v>366</v>
      </c>
      <c r="C40" s="85"/>
      <c r="D40" s="90"/>
    </row>
    <row r="41" spans="1:9">
      <c r="A41" s="67" t="s">
        <v>367</v>
      </c>
      <c r="B41" s="68" t="s">
        <v>368</v>
      </c>
      <c r="C41" s="85"/>
      <c r="D41" s="90"/>
    </row>
    <row r="42" spans="1:9">
      <c r="A42" s="65" t="s">
        <v>292</v>
      </c>
      <c r="B42" s="66" t="s">
        <v>369</v>
      </c>
      <c r="C42" s="81"/>
      <c r="D42" s="84">
        <f>SUM(D36:D41)</f>
        <v>0</v>
      </c>
    </row>
    <row r="43" spans="1:9">
      <c r="A43" s="65" t="s">
        <v>295</v>
      </c>
      <c r="B43" s="66" t="s">
        <v>370</v>
      </c>
      <c r="C43" s="81"/>
      <c r="D43" s="84">
        <f>D25+D34+D42</f>
        <v>0</v>
      </c>
    </row>
    <row r="44" spans="1:9">
      <c r="A44" s="69" t="s">
        <v>306</v>
      </c>
      <c r="B44" s="70" t="s">
        <v>371</v>
      </c>
      <c r="C44" s="91"/>
      <c r="D44" s="92">
        <v>90424695231</v>
      </c>
      <c r="E44" s="73">
        <f>+D44-BS!E7</f>
        <v>90424695231</v>
      </c>
    </row>
    <row r="45" spans="1:9">
      <c r="A45" s="67" t="s">
        <v>372</v>
      </c>
      <c r="B45" s="68" t="s">
        <v>373</v>
      </c>
      <c r="C45" s="85"/>
      <c r="D45" s="90"/>
    </row>
    <row r="46" spans="1:9">
      <c r="A46" s="69" t="s">
        <v>374</v>
      </c>
      <c r="B46" s="70" t="s">
        <v>375</v>
      </c>
      <c r="C46" s="88" t="s">
        <v>78</v>
      </c>
      <c r="D46" s="93">
        <f>D43+D44+D45</f>
        <v>90424695231</v>
      </c>
    </row>
    <row r="47" spans="1:9">
      <c r="D47" s="73">
        <f>+D46-BS!D7</f>
        <v>90424695231</v>
      </c>
    </row>
  </sheetData>
  <phoneticPr fontId="176" type="noConversion"/>
  <pageMargins left="0.7" right="0.7" top="0.42" bottom="0.24" header="0.3" footer="0.19"/>
  <pageSetup paperSize="9"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8"/>
  <dimension ref="A1:I228"/>
  <sheetViews>
    <sheetView zoomScaleNormal="100" workbookViewId="0">
      <pane xSplit="1" ySplit="3" topLeftCell="B228" activePane="bottomRight" state="frozen"/>
      <selection pane="bottomRight" activeCell="D193" sqref="D193"/>
      <selection pane="bottomLeft" activeCell="E21" sqref="E21"/>
      <selection pane="topRight" activeCell="E21" sqref="E21"/>
    </sheetView>
  </sheetViews>
  <sheetFormatPr defaultColWidth="9.140625" defaultRowHeight="14.1"/>
  <cols>
    <col min="1" max="1" width="52" style="99" customWidth="1"/>
    <col min="2" max="2" width="11.28515625" style="96" customWidth="1"/>
    <col min="3" max="3" width="21.7109375" style="121" customWidth="1"/>
    <col min="4" max="4" width="23" style="121" customWidth="1"/>
    <col min="5" max="5" width="25.5703125" style="121" customWidth="1"/>
    <col min="6" max="6" width="18.140625" style="121" customWidth="1"/>
    <col min="7" max="16384" width="9.140625" style="99"/>
  </cols>
  <sheetData>
    <row r="1" spans="1:6">
      <c r="A1" s="95" t="s">
        <v>376</v>
      </c>
      <c r="C1" s="120"/>
      <c r="D1" s="120"/>
    </row>
    <row r="2" spans="1:6">
      <c r="A2" s="95" t="s">
        <v>377</v>
      </c>
    </row>
    <row r="3" spans="1:6" s="123" customFormat="1" ht="40.5" customHeight="1">
      <c r="A3" s="98"/>
      <c r="B3" s="97" t="s">
        <v>378</v>
      </c>
      <c r="C3" s="730" t="s">
        <v>379</v>
      </c>
      <c r="D3" s="731"/>
      <c r="E3" s="122"/>
      <c r="F3" s="122"/>
    </row>
    <row r="4" spans="1:6">
      <c r="B4" s="124"/>
      <c r="C4" s="125"/>
      <c r="D4" s="125"/>
      <c r="E4" s="72"/>
      <c r="F4" s="72"/>
    </row>
    <row r="5" spans="1:6">
      <c r="A5" s="100" t="s">
        <v>380</v>
      </c>
      <c r="B5" s="103"/>
      <c r="C5" s="126" t="s">
        <v>381</v>
      </c>
      <c r="D5" s="127" t="s">
        <v>382</v>
      </c>
    </row>
    <row r="6" spans="1:6">
      <c r="A6" s="101" t="s">
        <v>383</v>
      </c>
      <c r="B6" s="103"/>
      <c r="C6" s="128">
        <v>22903489</v>
      </c>
      <c r="D6" s="128">
        <v>241100536</v>
      </c>
    </row>
    <row r="7" spans="1:6">
      <c r="A7" s="101" t="s">
        <v>384</v>
      </c>
      <c r="B7" s="103"/>
      <c r="C7" s="128">
        <v>8146485572</v>
      </c>
      <c r="D7" s="128">
        <v>75183594695</v>
      </c>
    </row>
    <row r="8" spans="1:6">
      <c r="A8" s="101" t="s">
        <v>385</v>
      </c>
      <c r="B8" s="103"/>
      <c r="C8" s="129"/>
      <c r="D8" s="129"/>
    </row>
    <row r="9" spans="1:6">
      <c r="A9" s="102" t="s">
        <v>386</v>
      </c>
      <c r="B9" s="130"/>
      <c r="C9" s="131">
        <f>SUM(C6:C8)</f>
        <v>8169389061</v>
      </c>
      <c r="D9" s="131">
        <f>SUM(D6:D8)</f>
        <v>75424695231</v>
      </c>
    </row>
    <row r="10" spans="1:6" s="135" customFormat="1">
      <c r="A10" s="103" t="s">
        <v>387</v>
      </c>
      <c r="B10" s="132">
        <v>111</v>
      </c>
      <c r="C10" s="133">
        <f>+C9-BS!D8</f>
        <v>8169389061</v>
      </c>
      <c r="D10" s="133">
        <f>+D9-BS!E8</f>
        <v>75424695231</v>
      </c>
      <c r="E10" s="134"/>
      <c r="F10" s="134"/>
    </row>
    <row r="11" spans="1:6" s="135" customFormat="1">
      <c r="A11" s="104"/>
      <c r="B11" s="130"/>
      <c r="C11" s="133"/>
      <c r="D11" s="133"/>
      <c r="E11" s="134"/>
      <c r="F11" s="134"/>
    </row>
    <row r="12" spans="1:6" s="96" customFormat="1">
      <c r="A12" s="100" t="s">
        <v>388</v>
      </c>
      <c r="B12" s="130"/>
      <c r="C12" s="136"/>
      <c r="D12" s="137"/>
      <c r="E12" s="138"/>
      <c r="F12" s="138"/>
    </row>
    <row r="13" spans="1:6" s="96" customFormat="1">
      <c r="A13" s="105" t="s">
        <v>389</v>
      </c>
      <c r="B13" s="130"/>
      <c r="C13" s="126" t="s">
        <v>381</v>
      </c>
      <c r="D13" s="127" t="s">
        <v>382</v>
      </c>
      <c r="E13" s="138"/>
      <c r="F13" s="138"/>
    </row>
    <row r="14" spans="1:6">
      <c r="A14" s="101" t="s">
        <v>390</v>
      </c>
      <c r="B14" s="130"/>
      <c r="C14" s="129"/>
      <c r="D14" s="129"/>
    </row>
    <row r="15" spans="1:6">
      <c r="A15" s="101" t="s">
        <v>391</v>
      </c>
      <c r="B15" s="130"/>
      <c r="C15" s="129">
        <v>115927671</v>
      </c>
      <c r="D15" s="129">
        <v>224025254</v>
      </c>
      <c r="E15" s="651"/>
    </row>
    <row r="16" spans="1:6">
      <c r="A16" s="101" t="s">
        <v>392</v>
      </c>
      <c r="B16" s="130"/>
      <c r="C16" s="129">
        <v>1200000000</v>
      </c>
      <c r="D16" s="129"/>
      <c r="E16" s="651"/>
      <c r="F16" s="72"/>
    </row>
    <row r="17" spans="1:6">
      <c r="A17" s="101" t="s">
        <v>393</v>
      </c>
      <c r="B17" s="130"/>
      <c r="C17" s="129">
        <f>128032+17700000+39839400+115160457+400000</f>
        <v>173227889</v>
      </c>
      <c r="D17" s="129">
        <v>167531020</v>
      </c>
      <c r="E17" s="651"/>
      <c r="F17" s="72"/>
    </row>
    <row r="18" spans="1:6">
      <c r="A18" s="101" t="s">
        <v>394</v>
      </c>
      <c r="B18" s="130"/>
      <c r="C18" s="129">
        <v>0</v>
      </c>
      <c r="D18" s="129">
        <v>97155477</v>
      </c>
      <c r="E18" s="651"/>
      <c r="F18" s="72"/>
    </row>
    <row r="19" spans="1:6">
      <c r="A19" s="101" t="s">
        <v>395</v>
      </c>
      <c r="B19" s="130"/>
      <c r="C19" s="129">
        <f>64474467+176970976</f>
        <v>241445443</v>
      </c>
      <c r="D19" s="129">
        <v>93136869</v>
      </c>
      <c r="E19" s="651"/>
    </row>
    <row r="20" spans="1:6" s="96" customFormat="1">
      <c r="A20" s="102" t="s">
        <v>386</v>
      </c>
      <c r="B20" s="130"/>
      <c r="C20" s="131">
        <f>SUM(C14:C19)</f>
        <v>1730601003</v>
      </c>
      <c r="D20" s="131">
        <f>SUM(D14:D19)</f>
        <v>581848620</v>
      </c>
      <c r="E20" s="138"/>
      <c r="F20" s="138"/>
    </row>
    <row r="21" spans="1:6" s="135" customFormat="1">
      <c r="A21" s="103" t="s">
        <v>387</v>
      </c>
      <c r="B21" s="132">
        <v>136</v>
      </c>
      <c r="C21" s="133">
        <f>+C20-BS!D20</f>
        <v>1730601003</v>
      </c>
      <c r="D21" s="133">
        <f>+D20-BS!E20</f>
        <v>581848620</v>
      </c>
      <c r="E21" s="134"/>
      <c r="F21" s="134"/>
    </row>
    <row r="22" spans="1:6" s="135" customFormat="1">
      <c r="A22" s="105" t="s">
        <v>396</v>
      </c>
      <c r="B22" s="130"/>
      <c r="C22" s="126" t="s">
        <v>381</v>
      </c>
      <c r="D22" s="127" t="s">
        <v>382</v>
      </c>
      <c r="E22" s="134"/>
      <c r="F22" s="134"/>
    </row>
    <row r="23" spans="1:6" s="135" customFormat="1">
      <c r="A23" s="101" t="s">
        <v>390</v>
      </c>
      <c r="B23" s="130"/>
      <c r="C23" s="129"/>
      <c r="D23" s="129"/>
      <c r="E23" s="134"/>
      <c r="F23" s="134"/>
    </row>
    <row r="24" spans="1:6" s="135" customFormat="1">
      <c r="A24" s="101" t="s">
        <v>391</v>
      </c>
      <c r="B24" s="130"/>
      <c r="C24" s="129"/>
      <c r="D24" s="129"/>
      <c r="E24" s="134"/>
      <c r="F24" s="134"/>
    </row>
    <row r="25" spans="1:6" s="135" customFormat="1">
      <c r="A25" s="101" t="s">
        <v>392</v>
      </c>
      <c r="B25" s="130"/>
      <c r="C25" s="129"/>
      <c r="D25" s="129"/>
      <c r="E25" s="134"/>
      <c r="F25" s="134"/>
    </row>
    <row r="26" spans="1:6" s="135" customFormat="1">
      <c r="A26" s="101" t="s">
        <v>393</v>
      </c>
      <c r="B26" s="130"/>
      <c r="C26" s="129"/>
      <c r="D26" s="129"/>
      <c r="E26" s="134"/>
      <c r="F26" s="134"/>
    </row>
    <row r="27" spans="1:6" s="135" customFormat="1">
      <c r="A27" s="101" t="s">
        <v>394</v>
      </c>
      <c r="B27" s="130"/>
      <c r="C27" s="128"/>
      <c r="D27" s="129"/>
      <c r="E27" s="134"/>
      <c r="F27" s="134"/>
    </row>
    <row r="28" spans="1:6" s="135" customFormat="1">
      <c r="A28" s="101" t="s">
        <v>395</v>
      </c>
      <c r="B28" s="130"/>
      <c r="C28" s="129"/>
      <c r="D28" s="129"/>
      <c r="E28" s="134"/>
      <c r="F28" s="134"/>
    </row>
    <row r="29" spans="1:6" s="135" customFormat="1">
      <c r="A29" s="102" t="s">
        <v>386</v>
      </c>
      <c r="B29" s="130"/>
      <c r="C29" s="131">
        <f>SUM(C23:C28)</f>
        <v>0</v>
      </c>
      <c r="D29" s="131">
        <f>SUM(D23:D28)</f>
        <v>0</v>
      </c>
      <c r="E29" s="134"/>
      <c r="F29" s="134"/>
    </row>
    <row r="30" spans="1:6" s="135" customFormat="1">
      <c r="A30" s="103" t="s">
        <v>387</v>
      </c>
      <c r="B30" s="132">
        <v>216</v>
      </c>
      <c r="C30" s="133">
        <f>+C29-BS!D39</f>
        <v>0</v>
      </c>
      <c r="D30" s="133">
        <f>+D29-BS!E39</f>
        <v>0</v>
      </c>
      <c r="E30" s="134"/>
      <c r="F30" s="134"/>
    </row>
    <row r="31" spans="1:6" s="135" customFormat="1">
      <c r="A31" s="104"/>
      <c r="B31" s="130"/>
      <c r="C31" s="133"/>
      <c r="D31" s="133"/>
      <c r="E31" s="134"/>
      <c r="F31" s="134"/>
    </row>
    <row r="32" spans="1:6" s="135" customFormat="1">
      <c r="A32" s="100" t="s">
        <v>397</v>
      </c>
      <c r="B32" s="130"/>
      <c r="C32" s="133"/>
      <c r="D32" s="133"/>
      <c r="E32" s="134"/>
      <c r="F32" s="134"/>
    </row>
    <row r="33" spans="1:6" s="135" customFormat="1">
      <c r="A33" s="105" t="s">
        <v>398</v>
      </c>
      <c r="B33" s="130"/>
      <c r="C33" s="126" t="s">
        <v>381</v>
      </c>
      <c r="D33" s="127" t="s">
        <v>382</v>
      </c>
      <c r="E33" s="134"/>
      <c r="F33" s="134"/>
    </row>
    <row r="34" spans="1:6" s="135" customFormat="1">
      <c r="A34" s="101" t="s">
        <v>399</v>
      </c>
      <c r="B34" s="130"/>
      <c r="C34" s="129"/>
      <c r="D34" s="129"/>
      <c r="E34" s="134"/>
      <c r="F34" s="134"/>
    </row>
    <row r="35" spans="1:6" s="135" customFormat="1">
      <c r="A35" s="101" t="s">
        <v>400</v>
      </c>
      <c r="B35" s="130"/>
      <c r="C35" s="129"/>
      <c r="D35" s="129"/>
      <c r="E35" s="134"/>
      <c r="F35" s="134"/>
    </row>
    <row r="36" spans="1:6" s="135" customFormat="1">
      <c r="A36" s="101" t="s">
        <v>401</v>
      </c>
      <c r="B36" s="130"/>
      <c r="C36" s="129"/>
      <c r="D36" s="129"/>
      <c r="E36" s="134"/>
      <c r="F36" s="134"/>
    </row>
    <row r="37" spans="1:6" s="135" customFormat="1">
      <c r="A37" s="101" t="s">
        <v>402</v>
      </c>
      <c r="B37" s="130"/>
      <c r="C37" s="129"/>
      <c r="D37" s="129"/>
      <c r="E37" s="134"/>
      <c r="F37" s="134"/>
    </row>
    <row r="38" spans="1:6" s="135" customFormat="1">
      <c r="A38" s="102" t="s">
        <v>386</v>
      </c>
      <c r="B38" s="130"/>
      <c r="C38" s="131">
        <f>SUM(C34:C37)</f>
        <v>0</v>
      </c>
      <c r="D38" s="131">
        <f>SUM(D34:D37)</f>
        <v>0</v>
      </c>
      <c r="E38" s="134"/>
      <c r="F38" s="134"/>
    </row>
    <row r="39" spans="1:6" s="135" customFormat="1">
      <c r="A39" s="103" t="s">
        <v>387</v>
      </c>
      <c r="B39" s="132">
        <v>139</v>
      </c>
      <c r="C39" s="133">
        <f>+C38-BS!D22</f>
        <v>0</v>
      </c>
      <c r="D39" s="133">
        <f>+D38-BS!E22</f>
        <v>0</v>
      </c>
      <c r="E39" s="134"/>
      <c r="F39" s="134"/>
    </row>
    <row r="40" spans="1:6" s="135" customFormat="1">
      <c r="A40" s="106"/>
      <c r="B40" s="130"/>
      <c r="C40" s="133"/>
      <c r="D40" s="133"/>
      <c r="E40" s="134"/>
      <c r="F40" s="134"/>
    </row>
    <row r="41" spans="1:6" s="96" customFormat="1">
      <c r="A41" s="100" t="s">
        <v>403</v>
      </c>
      <c r="B41" s="130"/>
      <c r="C41" s="136"/>
      <c r="D41" s="137"/>
      <c r="E41" s="134"/>
      <c r="F41" s="134"/>
    </row>
    <row r="42" spans="1:6" s="96" customFormat="1">
      <c r="A42" s="103"/>
      <c r="B42" s="103"/>
      <c r="C42" s="126" t="s">
        <v>381</v>
      </c>
      <c r="D42" s="127" t="s">
        <v>382</v>
      </c>
      <c r="E42" s="134"/>
      <c r="F42" s="134"/>
    </row>
    <row r="43" spans="1:6" s="96" customFormat="1">
      <c r="A43" s="101" t="s">
        <v>404</v>
      </c>
      <c r="B43" s="103"/>
      <c r="C43" s="128"/>
      <c r="D43" s="129"/>
      <c r="E43" s="134"/>
      <c r="F43" s="134"/>
    </row>
    <row r="44" spans="1:6" s="96" customFormat="1">
      <c r="A44" s="101" t="s">
        <v>405</v>
      </c>
      <c r="B44" s="103"/>
      <c r="C44" s="286">
        <v>3418264405</v>
      </c>
      <c r="D44" s="139">
        <v>3628206745</v>
      </c>
      <c r="E44" s="652"/>
      <c r="F44" s="138"/>
    </row>
    <row r="45" spans="1:6" s="96" customFormat="1">
      <c r="A45" s="101" t="s">
        <v>406</v>
      </c>
      <c r="B45" s="103"/>
      <c r="C45" s="286">
        <v>396007144</v>
      </c>
      <c r="D45" s="139">
        <v>228926046</v>
      </c>
      <c r="E45" s="652"/>
      <c r="F45" s="138"/>
    </row>
    <row r="46" spans="1:6" s="96" customFormat="1">
      <c r="A46" s="101" t="s">
        <v>407</v>
      </c>
      <c r="B46" s="103"/>
      <c r="C46" s="286">
        <v>1713523537</v>
      </c>
      <c r="D46" s="129">
        <v>214308958</v>
      </c>
      <c r="E46" s="652"/>
      <c r="F46" s="138"/>
    </row>
    <row r="47" spans="1:6" s="96" customFormat="1">
      <c r="A47" s="101" t="s">
        <v>408</v>
      </c>
      <c r="B47" s="103"/>
      <c r="C47" s="128"/>
      <c r="D47" s="129"/>
      <c r="E47" s="138"/>
      <c r="F47" s="138"/>
    </row>
    <row r="48" spans="1:6" s="96" customFormat="1">
      <c r="A48" s="102" t="s">
        <v>386</v>
      </c>
      <c r="B48" s="103"/>
      <c r="C48" s="131">
        <f>SUM(C43:C47)</f>
        <v>5527795086</v>
      </c>
      <c r="D48" s="131">
        <f>SUM(D43:D47)</f>
        <v>4071441749</v>
      </c>
      <c r="E48" s="138"/>
      <c r="F48" s="138"/>
    </row>
    <row r="49" spans="1:6" s="96" customFormat="1">
      <c r="A49" s="101" t="s">
        <v>409</v>
      </c>
      <c r="B49" s="103"/>
      <c r="C49" s="139"/>
      <c r="D49" s="139"/>
      <c r="E49" s="138"/>
      <c r="F49" s="138"/>
    </row>
    <row r="50" spans="1:6" s="96" customFormat="1">
      <c r="A50" s="107" t="s">
        <v>410</v>
      </c>
      <c r="B50" s="103"/>
      <c r="C50" s="140">
        <f>+C48+C49</f>
        <v>5527795086</v>
      </c>
      <c r="D50" s="140">
        <f>+D48+D49</f>
        <v>4071441749</v>
      </c>
      <c r="E50" s="138"/>
      <c r="F50" s="138"/>
    </row>
    <row r="51" spans="1:6" s="96" customFormat="1">
      <c r="A51" s="108" t="s">
        <v>411</v>
      </c>
      <c r="B51" s="132">
        <v>140</v>
      </c>
      <c r="C51" s="141">
        <f>+C50-BS!D23</f>
        <v>5527795086</v>
      </c>
      <c r="D51" s="141">
        <f>+D50-BS!E23</f>
        <v>4071441749</v>
      </c>
      <c r="E51" s="138"/>
      <c r="F51" s="138"/>
    </row>
    <row r="52" spans="1:6" s="96" customFormat="1">
      <c r="A52" s="105" t="s">
        <v>412</v>
      </c>
      <c r="B52" s="103"/>
      <c r="C52" s="139"/>
      <c r="D52" s="142"/>
      <c r="E52" s="138"/>
      <c r="F52" s="138"/>
    </row>
    <row r="53" spans="1:6" s="96" customFormat="1">
      <c r="A53" s="100" t="s">
        <v>382</v>
      </c>
      <c r="B53" s="103"/>
      <c r="C53" s="140">
        <f>+D49</f>
        <v>0</v>
      </c>
      <c r="D53" s="142"/>
      <c r="E53" s="138"/>
      <c r="F53" s="138"/>
    </row>
    <row r="54" spans="1:6" s="96" customFormat="1">
      <c r="A54" s="101" t="s">
        <v>413</v>
      </c>
      <c r="B54" s="103"/>
      <c r="C54" s="139"/>
      <c r="D54" s="142"/>
      <c r="E54" s="138"/>
      <c r="F54" s="138"/>
    </row>
    <row r="55" spans="1:6" s="96" customFormat="1">
      <c r="A55" s="101" t="s">
        <v>414</v>
      </c>
      <c r="B55" s="103"/>
      <c r="C55" s="139"/>
      <c r="D55" s="142"/>
      <c r="E55" s="138"/>
      <c r="F55" s="138"/>
    </row>
    <row r="56" spans="1:6" s="96" customFormat="1">
      <c r="A56" s="100" t="s">
        <v>381</v>
      </c>
      <c r="B56" s="103"/>
      <c r="C56" s="140">
        <f>SUM(C53:C55)</f>
        <v>0</v>
      </c>
      <c r="D56" s="142"/>
      <c r="E56" s="138"/>
      <c r="F56" s="138"/>
    </row>
    <row r="57" spans="1:6" s="96" customFormat="1">
      <c r="A57" s="108" t="s">
        <v>411</v>
      </c>
      <c r="B57" s="103"/>
      <c r="C57" s="141">
        <f>+C56-C49</f>
        <v>0</v>
      </c>
      <c r="D57" s="143"/>
      <c r="E57" s="138"/>
      <c r="F57" s="138"/>
    </row>
    <row r="58" spans="1:6" s="96" customFormat="1">
      <c r="A58" s="101"/>
      <c r="B58" s="103"/>
      <c r="C58" s="139"/>
      <c r="D58" s="129"/>
      <c r="E58" s="138"/>
      <c r="F58" s="138"/>
    </row>
    <row r="59" spans="1:6" s="96" customFormat="1">
      <c r="A59" s="100" t="s">
        <v>415</v>
      </c>
      <c r="B59" s="103"/>
      <c r="C59" s="139"/>
      <c r="D59" s="129"/>
      <c r="E59" s="138"/>
      <c r="F59" s="138"/>
    </row>
    <row r="60" spans="1:6" s="96" customFormat="1">
      <c r="A60" s="100" t="s">
        <v>416</v>
      </c>
      <c r="B60" s="103"/>
      <c r="C60" s="139"/>
      <c r="D60" s="129"/>
      <c r="E60" s="138"/>
      <c r="F60" s="138"/>
    </row>
    <row r="61" spans="1:6" s="96" customFormat="1">
      <c r="A61" s="101"/>
      <c r="B61" s="103"/>
      <c r="C61" s="126" t="s">
        <v>381</v>
      </c>
      <c r="D61" s="127" t="s">
        <v>382</v>
      </c>
      <c r="E61" s="138"/>
      <c r="F61" s="138"/>
    </row>
    <row r="62" spans="1:6" s="96" customFormat="1">
      <c r="A62" s="101" t="s">
        <v>417</v>
      </c>
      <c r="B62" s="103"/>
      <c r="C62" s="139"/>
      <c r="D62" s="139"/>
      <c r="E62" s="138"/>
      <c r="F62" s="138"/>
    </row>
    <row r="63" spans="1:6" s="96" customFormat="1">
      <c r="A63" s="101" t="s">
        <v>417</v>
      </c>
      <c r="B63" s="103"/>
      <c r="C63" s="139"/>
      <c r="D63" s="139"/>
      <c r="E63" s="138"/>
      <c r="F63" s="138"/>
    </row>
    <row r="64" spans="1:6" s="96" customFormat="1">
      <c r="A64" s="101" t="s">
        <v>417</v>
      </c>
      <c r="B64" s="103"/>
      <c r="C64" s="139"/>
      <c r="D64" s="139"/>
      <c r="E64" s="138"/>
      <c r="F64" s="138"/>
    </row>
    <row r="65" spans="1:6" s="96" customFormat="1">
      <c r="A65" s="101" t="s">
        <v>418</v>
      </c>
      <c r="B65" s="103"/>
      <c r="C65" s="139"/>
      <c r="D65" s="139"/>
      <c r="E65" s="138"/>
      <c r="F65" s="138"/>
    </row>
    <row r="66" spans="1:6" s="96" customFormat="1">
      <c r="A66" s="102" t="s">
        <v>386</v>
      </c>
      <c r="B66" s="103"/>
      <c r="C66" s="140">
        <f>SUM(C62:C65)</f>
        <v>0</v>
      </c>
      <c r="D66" s="140">
        <f>SUM(D62:D65)</f>
        <v>0</v>
      </c>
      <c r="E66" s="138"/>
      <c r="F66" s="138"/>
    </row>
    <row r="67" spans="1:6" s="96" customFormat="1">
      <c r="A67" s="103" t="s">
        <v>387</v>
      </c>
      <c r="B67" s="132">
        <v>241</v>
      </c>
      <c r="C67" s="141">
        <f>+C66-BS!D55</f>
        <v>0</v>
      </c>
      <c r="D67" s="141">
        <f>+D66-BS!E55</f>
        <v>0</v>
      </c>
      <c r="E67" s="138"/>
      <c r="F67" s="138"/>
    </row>
    <row r="68" spans="1:6" s="96" customFormat="1">
      <c r="A68" s="101"/>
      <c r="B68" s="103"/>
      <c r="C68" s="139"/>
      <c r="D68" s="129"/>
      <c r="E68" s="138"/>
      <c r="F68" s="138"/>
    </row>
    <row r="69" spans="1:6" s="96" customFormat="1">
      <c r="A69" s="100" t="s">
        <v>419</v>
      </c>
      <c r="B69" s="130"/>
      <c r="C69" s="137"/>
      <c r="D69" s="137"/>
      <c r="E69" s="138"/>
      <c r="F69" s="138"/>
    </row>
    <row r="70" spans="1:6" s="96" customFormat="1">
      <c r="A70" s="103"/>
      <c r="B70" s="130"/>
      <c r="C70" s="126" t="s">
        <v>381</v>
      </c>
      <c r="D70" s="127" t="s">
        <v>382</v>
      </c>
      <c r="E70" s="138"/>
      <c r="F70" s="138"/>
    </row>
    <row r="71" spans="1:6">
      <c r="A71" s="101" t="s">
        <v>420</v>
      </c>
      <c r="B71" s="130"/>
      <c r="C71" s="144">
        <v>6176260465</v>
      </c>
      <c r="D71" s="144">
        <v>3407763107</v>
      </c>
    </row>
    <row r="72" spans="1:6">
      <c r="A72" s="101" t="s">
        <v>421</v>
      </c>
      <c r="B72" s="130"/>
      <c r="C72" s="144">
        <v>2507802791</v>
      </c>
      <c r="D72" s="144">
        <v>241972148</v>
      </c>
    </row>
    <row r="73" spans="1:6">
      <c r="A73" s="101" t="s">
        <v>422</v>
      </c>
      <c r="B73" s="130"/>
      <c r="C73" s="144">
        <v>0</v>
      </c>
      <c r="D73" s="144">
        <v>57775643</v>
      </c>
    </row>
    <row r="74" spans="1:6">
      <c r="A74" s="101" t="s">
        <v>423</v>
      </c>
      <c r="B74" s="130"/>
      <c r="C74" s="144">
        <v>127777778</v>
      </c>
      <c r="D74" s="144">
        <v>127777778</v>
      </c>
    </row>
    <row r="75" spans="1:6">
      <c r="A75" s="101" t="s">
        <v>424</v>
      </c>
      <c r="B75" s="130"/>
      <c r="C75" s="647">
        <v>0</v>
      </c>
      <c r="D75" s="144">
        <v>1962682407</v>
      </c>
    </row>
    <row r="76" spans="1:6">
      <c r="A76" s="101" t="s">
        <v>425</v>
      </c>
      <c r="B76" s="130"/>
      <c r="C76" s="647">
        <v>26400000</v>
      </c>
      <c r="D76" s="144"/>
    </row>
    <row r="77" spans="1:6">
      <c r="A77" s="101" t="s">
        <v>426</v>
      </c>
      <c r="B77" s="130"/>
      <c r="C77" s="647">
        <v>99200000</v>
      </c>
      <c r="D77" s="144"/>
    </row>
    <row r="78" spans="1:6">
      <c r="A78" s="101" t="s">
        <v>427</v>
      </c>
      <c r="B78" s="130"/>
      <c r="C78" s="647">
        <v>134763636</v>
      </c>
      <c r="D78" s="144"/>
    </row>
    <row r="79" spans="1:6">
      <c r="A79" s="101" t="s">
        <v>428</v>
      </c>
      <c r="B79" s="130"/>
      <c r="C79" s="647">
        <v>51200000</v>
      </c>
      <c r="D79" s="144"/>
    </row>
    <row r="80" spans="1:6">
      <c r="A80" s="101" t="s">
        <v>429</v>
      </c>
      <c r="B80" s="130"/>
      <c r="C80" s="647">
        <v>28800000</v>
      </c>
      <c r="D80" s="144"/>
    </row>
    <row r="81" spans="1:6">
      <c r="A81" s="101" t="s">
        <v>430</v>
      </c>
      <c r="B81" s="130"/>
      <c r="C81" s="144">
        <v>0</v>
      </c>
      <c r="D81" s="144"/>
    </row>
    <row r="82" spans="1:6">
      <c r="A82" s="101" t="s">
        <v>418</v>
      </c>
      <c r="B82" s="130"/>
      <c r="C82" s="144"/>
      <c r="D82" s="144"/>
    </row>
    <row r="83" spans="1:6" s="96" customFormat="1">
      <c r="A83" s="102" t="s">
        <v>386</v>
      </c>
      <c r="B83" s="130"/>
      <c r="C83" s="145">
        <f>SUM(C71:C82)</f>
        <v>9152204670</v>
      </c>
      <c r="D83" s="145">
        <f>SUM(D71:D82)</f>
        <v>5797971083</v>
      </c>
      <c r="E83" s="138"/>
      <c r="F83" s="138"/>
    </row>
    <row r="84" spans="1:6" s="135" customFormat="1">
      <c r="A84" s="103" t="s">
        <v>387</v>
      </c>
      <c r="B84" s="132">
        <v>242</v>
      </c>
      <c r="C84" s="137">
        <f>+C83-BS!D56</f>
        <v>9152204670</v>
      </c>
      <c r="D84" s="137">
        <f>+D83-BS!E56</f>
        <v>5797971083</v>
      </c>
      <c r="E84" s="134"/>
      <c r="F84" s="134"/>
    </row>
    <row r="85" spans="1:6" s="135" customFormat="1">
      <c r="A85" s="105" t="s">
        <v>431</v>
      </c>
      <c r="B85" s="130"/>
      <c r="C85" s="146"/>
      <c r="D85" s="147"/>
      <c r="E85" s="148"/>
      <c r="F85" s="148"/>
    </row>
    <row r="86" spans="1:6" s="135" customFormat="1">
      <c r="A86" s="101" t="s">
        <v>382</v>
      </c>
      <c r="B86" s="130"/>
      <c r="C86" s="149">
        <f>+D83</f>
        <v>5797971083</v>
      </c>
      <c r="D86" s="147"/>
      <c r="E86" s="148"/>
      <c r="F86" s="148"/>
    </row>
    <row r="87" spans="1:6" s="135" customFormat="1">
      <c r="A87" s="101" t="s">
        <v>432</v>
      </c>
      <c r="B87" s="130"/>
      <c r="C87" s="150">
        <f>17417424142-3835288676</f>
        <v>13582135466</v>
      </c>
      <c r="D87" s="147"/>
      <c r="E87" s="148"/>
      <c r="F87" s="148"/>
    </row>
    <row r="88" spans="1:6" s="135" customFormat="1">
      <c r="A88" s="101" t="s">
        <v>433</v>
      </c>
      <c r="B88" s="130"/>
      <c r="C88" s="150">
        <f>-2175604415-1103050040-6949247424</f>
        <v>-10227901879</v>
      </c>
      <c r="D88" s="147"/>
      <c r="E88" s="148"/>
      <c r="F88" s="148"/>
    </row>
    <row r="89" spans="1:6" s="135" customFormat="1">
      <c r="A89" s="101" t="s">
        <v>434</v>
      </c>
      <c r="B89" s="130"/>
      <c r="C89" s="150"/>
      <c r="D89" s="147"/>
      <c r="E89" s="148"/>
      <c r="F89" s="148"/>
    </row>
    <row r="90" spans="1:6" s="135" customFormat="1">
      <c r="A90" s="100" t="s">
        <v>381</v>
      </c>
      <c r="B90" s="130"/>
      <c r="C90" s="149">
        <f>SUM(C86:C89)</f>
        <v>9152204670</v>
      </c>
      <c r="D90" s="147"/>
      <c r="E90" s="148"/>
      <c r="F90" s="148"/>
    </row>
    <row r="91" spans="1:6" s="135" customFormat="1">
      <c r="A91" s="103" t="s">
        <v>387</v>
      </c>
      <c r="B91" s="130"/>
      <c r="C91" s="137">
        <f>+C83-C90</f>
        <v>0</v>
      </c>
      <c r="D91" s="147"/>
      <c r="E91" s="134"/>
      <c r="F91" s="134"/>
    </row>
    <row r="92" spans="1:6" s="135" customFormat="1">
      <c r="A92" s="104"/>
      <c r="B92" s="130"/>
      <c r="C92" s="151"/>
      <c r="D92" s="151"/>
      <c r="E92" s="134"/>
      <c r="F92" s="134"/>
    </row>
    <row r="93" spans="1:6" s="135" customFormat="1">
      <c r="A93" s="100" t="s">
        <v>435</v>
      </c>
      <c r="B93" s="130"/>
      <c r="C93" s="126" t="s">
        <v>381</v>
      </c>
      <c r="D93" s="127" t="s">
        <v>382</v>
      </c>
      <c r="E93" s="134"/>
      <c r="F93" s="134"/>
    </row>
    <row r="94" spans="1:6" s="135" customFormat="1">
      <c r="A94" s="105" t="s">
        <v>436</v>
      </c>
      <c r="B94" s="130"/>
      <c r="C94" s="126">
        <f>SUM(C95:C98)</f>
        <v>90040278</v>
      </c>
      <c r="D94" s="126">
        <f>SUM(D95:D98)</f>
        <v>0</v>
      </c>
      <c r="E94" s="134"/>
      <c r="F94" s="134"/>
    </row>
    <row r="95" spans="1:6" s="135" customFormat="1">
      <c r="A95" s="101" t="s">
        <v>437</v>
      </c>
      <c r="B95" s="130"/>
      <c r="C95" s="152"/>
      <c r="D95" s="152"/>
      <c r="E95" s="134"/>
      <c r="F95" s="134"/>
    </row>
    <row r="96" spans="1:6" s="135" customFormat="1">
      <c r="A96" s="101" t="s">
        <v>438</v>
      </c>
      <c r="B96" s="130"/>
      <c r="C96" s="152"/>
      <c r="D96" s="152"/>
      <c r="E96" s="134"/>
      <c r="F96" s="134"/>
    </row>
    <row r="97" spans="1:6" s="135" customFormat="1">
      <c r="A97" s="101" t="s">
        <v>439</v>
      </c>
      <c r="B97" s="130"/>
      <c r="C97" s="129"/>
      <c r="D97" s="129"/>
      <c r="E97" s="134"/>
      <c r="F97" s="134"/>
    </row>
    <row r="98" spans="1:6" s="135" customFormat="1">
      <c r="A98" s="101" t="s">
        <v>440</v>
      </c>
      <c r="B98" s="130"/>
      <c r="C98" s="152">
        <v>90040278</v>
      </c>
      <c r="D98" s="152"/>
      <c r="E98" s="134"/>
      <c r="F98" s="134"/>
    </row>
    <row r="99" spans="1:6" s="135" customFormat="1">
      <c r="A99" s="103" t="s">
        <v>387</v>
      </c>
      <c r="B99" s="132">
        <v>151</v>
      </c>
      <c r="C99" s="137">
        <f>+C94-BS!D27</f>
        <v>90040278</v>
      </c>
      <c r="D99" s="137">
        <f>+D94-BS!E27</f>
        <v>0</v>
      </c>
      <c r="E99" s="134"/>
      <c r="F99" s="134"/>
    </row>
    <row r="100" spans="1:6" s="135" customFormat="1">
      <c r="A100" s="104"/>
      <c r="B100" s="130"/>
      <c r="C100" s="151"/>
      <c r="D100" s="151"/>
      <c r="E100" s="134"/>
      <c r="F100" s="134"/>
    </row>
    <row r="101" spans="1:6" s="135" customFormat="1">
      <c r="A101" s="105" t="s">
        <v>441</v>
      </c>
      <c r="B101" s="130"/>
      <c r="C101" s="153">
        <f>SUM(C102:C104)</f>
        <v>1092642302</v>
      </c>
      <c r="D101" s="153">
        <f>SUM(D102:D104)</f>
        <v>2891983370</v>
      </c>
      <c r="E101" s="134"/>
      <c r="F101" s="134"/>
    </row>
    <row r="102" spans="1:6" s="135" customFormat="1">
      <c r="A102" s="101" t="s">
        <v>442</v>
      </c>
      <c r="B102" s="130"/>
      <c r="C102" s="152"/>
      <c r="D102" s="152"/>
      <c r="E102" s="134"/>
      <c r="F102" s="134"/>
    </row>
    <row r="103" spans="1:6" s="135" customFormat="1">
      <c r="A103" s="101" t="s">
        <v>443</v>
      </c>
      <c r="B103" s="130"/>
      <c r="C103" s="152"/>
      <c r="D103" s="152"/>
      <c r="E103" s="134"/>
      <c r="F103" s="134"/>
    </row>
    <row r="104" spans="1:6" s="135" customFormat="1">
      <c r="A104" s="101" t="s">
        <v>440</v>
      </c>
      <c r="B104" s="130"/>
      <c r="C104" s="152">
        <v>1092642302</v>
      </c>
      <c r="D104" s="152">
        <v>2891983370</v>
      </c>
      <c r="E104" s="134"/>
      <c r="F104" s="134"/>
    </row>
    <row r="105" spans="1:6" s="135" customFormat="1">
      <c r="A105" s="102" t="s">
        <v>386</v>
      </c>
      <c r="B105" s="130"/>
      <c r="C105" s="145">
        <f>+C94+C101</f>
        <v>1182682580</v>
      </c>
      <c r="D105" s="145">
        <f>+D94+D101</f>
        <v>2891983370</v>
      </c>
      <c r="E105" s="134"/>
      <c r="F105" s="134"/>
    </row>
    <row r="106" spans="1:6" s="135" customFormat="1">
      <c r="A106" s="103" t="s">
        <v>387</v>
      </c>
      <c r="B106" s="132">
        <v>261</v>
      </c>
      <c r="C106" s="137">
        <f>+C101-BS!D64</f>
        <v>1092642302</v>
      </c>
      <c r="D106" s="137">
        <f>+D101-BS!E64</f>
        <v>2891983370</v>
      </c>
      <c r="E106" s="134"/>
      <c r="F106" s="134"/>
    </row>
    <row r="107" spans="1:6" s="135" customFormat="1">
      <c r="A107" s="103" t="s">
        <v>387</v>
      </c>
      <c r="B107" s="132"/>
      <c r="C107" s="137">
        <f>+C105-(BS!D27+BS!D64)</f>
        <v>1182682580</v>
      </c>
      <c r="D107" s="137">
        <f>+D105-(BS!E27+BS!E64)</f>
        <v>2891983370</v>
      </c>
      <c r="E107" s="134"/>
      <c r="F107" s="134"/>
    </row>
    <row r="108" spans="1:6" s="135" customFormat="1">
      <c r="A108" s="104"/>
      <c r="B108" s="130"/>
      <c r="C108" s="151"/>
      <c r="D108" s="151"/>
      <c r="E108" s="134"/>
      <c r="F108" s="134"/>
    </row>
    <row r="109" spans="1:6" s="135" customFormat="1">
      <c r="A109" s="100" t="s">
        <v>444</v>
      </c>
      <c r="B109" s="130"/>
      <c r="C109" s="126"/>
      <c r="D109" s="127"/>
      <c r="E109" s="134"/>
      <c r="F109" s="134"/>
    </row>
    <row r="110" spans="1:6" s="135" customFormat="1">
      <c r="A110" s="100"/>
      <c r="B110" s="130"/>
      <c r="C110" s="126" t="s">
        <v>381</v>
      </c>
      <c r="D110" s="127" t="s">
        <v>382</v>
      </c>
      <c r="E110" s="134"/>
      <c r="F110" s="134"/>
    </row>
    <row r="111" spans="1:6" s="135" customFormat="1">
      <c r="A111" s="105" t="s">
        <v>436</v>
      </c>
      <c r="B111" s="130"/>
      <c r="C111" s="153">
        <f>SUM(C112:C113)</f>
        <v>0</v>
      </c>
      <c r="D111" s="153">
        <f>SUM(D112:D113)</f>
        <v>0</v>
      </c>
      <c r="E111" s="134"/>
      <c r="F111" s="134"/>
    </row>
    <row r="112" spans="1:6" s="135" customFormat="1">
      <c r="A112" s="106" t="s">
        <v>445</v>
      </c>
      <c r="B112" s="130"/>
      <c r="C112" s="152"/>
      <c r="D112" s="152"/>
      <c r="E112" s="134"/>
      <c r="F112" s="134"/>
    </row>
    <row r="113" spans="1:9" s="135" customFormat="1">
      <c r="A113" s="106"/>
      <c r="B113" s="130"/>
      <c r="C113" s="152"/>
      <c r="D113" s="152"/>
      <c r="E113" s="134"/>
      <c r="F113" s="134"/>
    </row>
    <row r="114" spans="1:9" s="135" customFormat="1">
      <c r="A114" s="105" t="s">
        <v>441</v>
      </c>
      <c r="B114" s="130"/>
      <c r="C114" s="153">
        <f>SUM(C115:C116)</f>
        <v>0</v>
      </c>
      <c r="D114" s="153">
        <f>SUM(D115:D116)</f>
        <v>0</v>
      </c>
      <c r="E114" s="134"/>
      <c r="F114" s="134"/>
    </row>
    <row r="115" spans="1:9" s="135" customFormat="1">
      <c r="A115" s="106" t="s">
        <v>445</v>
      </c>
      <c r="B115" s="130"/>
      <c r="C115" s="152"/>
      <c r="D115" s="152"/>
      <c r="E115" s="134"/>
      <c r="F115" s="134"/>
    </row>
    <row r="116" spans="1:9" s="135" customFormat="1">
      <c r="A116" s="104"/>
      <c r="B116" s="130"/>
      <c r="C116" s="152"/>
      <c r="D116" s="152"/>
      <c r="E116" s="134"/>
      <c r="F116" s="134"/>
    </row>
    <row r="117" spans="1:9" s="135" customFormat="1">
      <c r="A117" s="102" t="s">
        <v>386</v>
      </c>
      <c r="B117" s="130"/>
      <c r="C117" s="145">
        <f>+C111+C114</f>
        <v>0</v>
      </c>
      <c r="D117" s="145">
        <f>+D111+D114</f>
        <v>0</v>
      </c>
      <c r="E117" s="134"/>
      <c r="F117" s="134"/>
    </row>
    <row r="118" spans="1:9" s="135" customFormat="1">
      <c r="A118" s="103" t="s">
        <v>387</v>
      </c>
      <c r="B118" s="154">
        <v>155268</v>
      </c>
      <c r="C118" s="137">
        <f>+C117-SUM(BS!D31,BS!D67)</f>
        <v>0</v>
      </c>
      <c r="D118" s="137">
        <f>+D117-SUM(BS!E31,BS!E67)</f>
        <v>0</v>
      </c>
      <c r="E118" s="134"/>
      <c r="F118" s="134"/>
    </row>
    <row r="119" spans="1:9" s="135" customFormat="1">
      <c r="A119" s="101"/>
      <c r="B119" s="130"/>
      <c r="C119" s="151"/>
      <c r="D119" s="151"/>
      <c r="E119" s="134"/>
      <c r="F119" s="134"/>
    </row>
    <row r="120" spans="1:9">
      <c r="A120" s="100" t="s">
        <v>446</v>
      </c>
      <c r="B120" s="103"/>
      <c r="C120" s="155"/>
      <c r="D120" s="156"/>
    </row>
    <row r="121" spans="1:9" s="95" customFormat="1">
      <c r="A121" s="105" t="s">
        <v>447</v>
      </c>
      <c r="B121" s="130"/>
      <c r="C121" s="157" t="s">
        <v>448</v>
      </c>
      <c r="D121" s="157" t="s">
        <v>449</v>
      </c>
      <c r="E121" s="157" t="s">
        <v>450</v>
      </c>
      <c r="F121" s="157" t="s">
        <v>451</v>
      </c>
      <c r="G121" s="158" t="s">
        <v>452</v>
      </c>
      <c r="H121" s="159"/>
    </row>
    <row r="122" spans="1:9" s="95" customFormat="1">
      <c r="A122" s="100" t="s">
        <v>382</v>
      </c>
      <c r="B122" s="130"/>
      <c r="C122" s="160"/>
      <c r="D122" s="160"/>
      <c r="E122" s="160"/>
      <c r="F122" s="160"/>
      <c r="G122" s="160">
        <f>SUM(C122:F122)</f>
        <v>0</v>
      </c>
      <c r="H122" s="76">
        <f>+C122-BS!E81</f>
        <v>0</v>
      </c>
      <c r="I122" s="475">
        <f>+F122-BS!E94</f>
        <v>0</v>
      </c>
    </row>
    <row r="123" spans="1:9" s="95" customFormat="1">
      <c r="A123" s="101" t="s">
        <v>453</v>
      </c>
      <c r="B123" s="130"/>
      <c r="C123" s="150">
        <f>SUM(C124:C126)</f>
        <v>0</v>
      </c>
      <c r="D123" s="150">
        <f t="shared" ref="D123:G123" si="0">SUM(D124:D126)</f>
        <v>0</v>
      </c>
      <c r="E123" s="150">
        <f t="shared" si="0"/>
        <v>0</v>
      </c>
      <c r="F123" s="150">
        <f t="shared" si="0"/>
        <v>0</v>
      </c>
      <c r="G123" s="150">
        <f t="shared" si="0"/>
        <v>0</v>
      </c>
      <c r="H123" s="159"/>
    </row>
    <row r="124" spans="1:9" s="95" customFormat="1">
      <c r="A124" s="109" t="s">
        <v>454</v>
      </c>
      <c r="B124" s="130"/>
      <c r="C124" s="161"/>
      <c r="D124" s="161"/>
      <c r="E124" s="161"/>
      <c r="F124" s="161"/>
      <c r="G124" s="161"/>
      <c r="H124" s="159"/>
    </row>
    <row r="125" spans="1:9" s="95" customFormat="1">
      <c r="A125" s="109" t="s">
        <v>455</v>
      </c>
      <c r="B125" s="130"/>
      <c r="C125" s="161"/>
      <c r="D125" s="161"/>
      <c r="E125" s="161"/>
      <c r="F125" s="161"/>
      <c r="G125" s="161"/>
      <c r="H125" s="159"/>
    </row>
    <row r="126" spans="1:9" s="95" customFormat="1">
      <c r="A126" s="109" t="s">
        <v>456</v>
      </c>
      <c r="B126" s="130"/>
      <c r="C126" s="161"/>
      <c r="D126" s="161"/>
      <c r="E126" s="161"/>
      <c r="F126" s="161"/>
      <c r="G126" s="161"/>
      <c r="H126" s="159"/>
    </row>
    <row r="127" spans="1:9" s="95" customFormat="1">
      <c r="A127" s="110" t="s">
        <v>457</v>
      </c>
      <c r="B127" s="130"/>
      <c r="C127" s="150">
        <f>SUM(C128:C130)</f>
        <v>0</v>
      </c>
      <c r="D127" s="150">
        <f t="shared" ref="D127:G127" si="1">SUM(D128:D130)</f>
        <v>0</v>
      </c>
      <c r="E127" s="150">
        <f t="shared" si="1"/>
        <v>0</v>
      </c>
      <c r="F127" s="150">
        <f t="shared" si="1"/>
        <v>0</v>
      </c>
      <c r="G127" s="150">
        <f t="shared" si="1"/>
        <v>0</v>
      </c>
      <c r="H127" s="159"/>
    </row>
    <row r="128" spans="1:9" s="95" customFormat="1">
      <c r="A128" s="109" t="s">
        <v>458</v>
      </c>
      <c r="B128" s="130"/>
      <c r="C128" s="161"/>
      <c r="D128" s="161"/>
      <c r="E128" s="161"/>
      <c r="F128" s="161"/>
      <c r="G128" s="161"/>
      <c r="H128" s="159"/>
    </row>
    <row r="129" spans="1:8" s="95" customFormat="1">
      <c r="A129" s="109" t="s">
        <v>459</v>
      </c>
      <c r="B129" s="130"/>
      <c r="C129" s="162"/>
      <c r="D129" s="162"/>
      <c r="E129" s="162"/>
      <c r="F129" s="161"/>
      <c r="G129" s="161"/>
      <c r="H129" s="159"/>
    </row>
    <row r="130" spans="1:8" s="95" customFormat="1">
      <c r="A130" s="109" t="s">
        <v>456</v>
      </c>
      <c r="B130" s="130"/>
      <c r="C130" s="161"/>
      <c r="D130" s="161"/>
      <c r="E130" s="161"/>
      <c r="F130" s="161"/>
      <c r="G130" s="161"/>
      <c r="H130" s="159"/>
    </row>
    <row r="131" spans="1:8" s="95" customFormat="1">
      <c r="A131" s="100" t="s">
        <v>381</v>
      </c>
      <c r="B131" s="130"/>
      <c r="C131" s="160">
        <f>+C122+C123-C127</f>
        <v>0</v>
      </c>
      <c r="D131" s="160">
        <f t="shared" ref="D131:G131" si="2">+D122+D123-D127</f>
        <v>0</v>
      </c>
      <c r="E131" s="160">
        <f t="shared" si="2"/>
        <v>0</v>
      </c>
      <c r="F131" s="160">
        <f t="shared" si="2"/>
        <v>0</v>
      </c>
      <c r="G131" s="160">
        <f t="shared" si="2"/>
        <v>0</v>
      </c>
      <c r="H131" s="159"/>
    </row>
    <row r="132" spans="1:8" s="95" customFormat="1">
      <c r="A132" s="103" t="s">
        <v>387</v>
      </c>
      <c r="B132" s="130" t="s">
        <v>460</v>
      </c>
      <c r="C132" s="163">
        <f>+C131+D131-BS!D81</f>
        <v>0</v>
      </c>
      <c r="D132" s="163"/>
      <c r="E132" s="163"/>
      <c r="F132" s="163">
        <f>+E131+F131-BS!D94</f>
        <v>0</v>
      </c>
      <c r="G132" s="164">
        <f>+G131-SUM(C131:F131)</f>
        <v>0</v>
      </c>
      <c r="H132" s="165"/>
    </row>
    <row r="133" spans="1:8" s="95" customFormat="1">
      <c r="A133" s="104"/>
      <c r="B133" s="130"/>
      <c r="C133" s="151"/>
      <c r="D133" s="151"/>
      <c r="E133" s="166"/>
      <c r="F133" s="165"/>
    </row>
    <row r="134" spans="1:8" s="95" customFormat="1">
      <c r="A134" s="100" t="s">
        <v>461</v>
      </c>
      <c r="B134" s="130"/>
      <c r="C134" s="126" t="s">
        <v>381</v>
      </c>
      <c r="D134" s="127" t="s">
        <v>382</v>
      </c>
      <c r="E134" s="166"/>
      <c r="F134" s="165"/>
    </row>
    <row r="135" spans="1:8" s="95" customFormat="1">
      <c r="A135" s="101" t="s">
        <v>462</v>
      </c>
      <c r="B135" s="130"/>
      <c r="C135" s="167"/>
      <c r="D135" s="167"/>
      <c r="E135" s="166"/>
      <c r="F135" s="165"/>
    </row>
    <row r="136" spans="1:8" s="95" customFormat="1">
      <c r="A136" s="101" t="s">
        <v>449</v>
      </c>
      <c r="B136" s="130"/>
      <c r="C136" s="167"/>
      <c r="D136" s="167"/>
      <c r="E136" s="166"/>
      <c r="F136" s="165"/>
    </row>
    <row r="137" spans="1:8" s="95" customFormat="1">
      <c r="A137" s="101" t="s">
        <v>463</v>
      </c>
      <c r="B137" s="168" t="s">
        <v>464</v>
      </c>
      <c r="C137" s="167"/>
      <c r="D137" s="167"/>
      <c r="E137" s="166"/>
      <c r="F137" s="165"/>
    </row>
    <row r="138" spans="1:8" s="95" customFormat="1">
      <c r="A138" s="101" t="s">
        <v>465</v>
      </c>
      <c r="B138" s="168" t="s">
        <v>464</v>
      </c>
      <c r="C138" s="167"/>
      <c r="D138" s="167"/>
      <c r="E138" s="166"/>
      <c r="F138" s="165"/>
    </row>
    <row r="139" spans="1:8" s="95" customFormat="1" ht="27.95">
      <c r="A139" s="111" t="s">
        <v>466</v>
      </c>
      <c r="B139" s="168"/>
      <c r="C139" s="151"/>
      <c r="D139" s="151"/>
      <c r="E139" s="166"/>
      <c r="F139" s="165"/>
    </row>
    <row r="140" spans="1:8" s="95" customFormat="1">
      <c r="A140" s="102" t="s">
        <v>386</v>
      </c>
      <c r="B140" s="168"/>
      <c r="C140" s="160">
        <f>SUM(C135:C138)</f>
        <v>0</v>
      </c>
      <c r="D140" s="160">
        <f>SUM(D135:D138)</f>
        <v>0</v>
      </c>
      <c r="E140" s="166"/>
      <c r="F140" s="165"/>
    </row>
    <row r="141" spans="1:8" s="95" customFormat="1">
      <c r="A141" s="103" t="s">
        <v>387</v>
      </c>
      <c r="B141" s="168" t="s">
        <v>464</v>
      </c>
      <c r="C141" s="151">
        <f>+C140-BS!D81</f>
        <v>0</v>
      </c>
      <c r="D141" s="151">
        <f>+D140-BS!E81</f>
        <v>0</v>
      </c>
      <c r="E141" s="166"/>
      <c r="F141" s="165"/>
    </row>
    <row r="142" spans="1:8" s="95" customFormat="1">
      <c r="A142" s="104"/>
      <c r="B142" s="130"/>
      <c r="C142" s="151"/>
      <c r="D142" s="151"/>
      <c r="E142" s="166"/>
      <c r="F142" s="165"/>
    </row>
    <row r="143" spans="1:8">
      <c r="A143" s="100" t="s">
        <v>467</v>
      </c>
      <c r="B143" s="103"/>
      <c r="C143" s="129"/>
      <c r="D143" s="129"/>
    </row>
    <row r="144" spans="1:8">
      <c r="A144" s="112"/>
      <c r="B144" s="103"/>
      <c r="C144" s="126" t="s">
        <v>381</v>
      </c>
      <c r="D144" s="127" t="s">
        <v>382</v>
      </c>
    </row>
    <row r="145" spans="1:6">
      <c r="A145" s="101" t="s">
        <v>468</v>
      </c>
      <c r="B145" s="103"/>
      <c r="C145" s="139"/>
      <c r="D145" s="139"/>
      <c r="F145" s="651"/>
    </row>
    <row r="146" spans="1:6">
      <c r="A146" s="101" t="s">
        <v>469</v>
      </c>
      <c r="B146" s="103"/>
      <c r="C146" s="139"/>
      <c r="D146" s="129"/>
    </row>
    <row r="147" spans="1:6">
      <c r="A147" s="101" t="s">
        <v>470</v>
      </c>
      <c r="B147" s="103"/>
      <c r="C147" s="129"/>
      <c r="D147" s="129"/>
    </row>
    <row r="148" spans="1:6">
      <c r="A148" s="101" t="s">
        <v>471</v>
      </c>
      <c r="B148" s="103"/>
      <c r="C148" s="139"/>
      <c r="D148" s="139"/>
    </row>
    <row r="149" spans="1:6">
      <c r="A149" s="101" t="s">
        <v>472</v>
      </c>
      <c r="B149" s="103"/>
      <c r="C149" s="139"/>
      <c r="D149" s="139"/>
    </row>
    <row r="150" spans="1:6">
      <c r="A150" s="101" t="s">
        <v>473</v>
      </c>
      <c r="B150" s="103"/>
      <c r="C150" s="139"/>
      <c r="D150" s="139"/>
    </row>
    <row r="151" spans="1:6">
      <c r="A151" s="102" t="s">
        <v>386</v>
      </c>
      <c r="B151" s="124"/>
      <c r="C151" s="131">
        <f>SUM(C145:C150)</f>
        <v>0</v>
      </c>
      <c r="D151" s="131">
        <f>SUM(D145:D150)</f>
        <v>0</v>
      </c>
    </row>
    <row r="152" spans="1:6" s="135" customFormat="1">
      <c r="A152" s="103" t="s">
        <v>387</v>
      </c>
      <c r="B152" s="132">
        <v>313</v>
      </c>
      <c r="C152" s="137">
        <f>+C151-BS!D74</f>
        <v>0</v>
      </c>
      <c r="D152" s="137">
        <f>+D151-BS!E74</f>
        <v>0</v>
      </c>
      <c r="E152" s="134"/>
      <c r="F152" s="134"/>
    </row>
    <row r="153" spans="1:6" s="135" customFormat="1">
      <c r="A153" s="104"/>
      <c r="B153" s="130"/>
      <c r="C153" s="151"/>
      <c r="D153" s="151"/>
      <c r="E153" s="134"/>
      <c r="F153" s="134"/>
    </row>
    <row r="154" spans="1:6" s="135" customFormat="1">
      <c r="A154" s="100" t="s">
        <v>474</v>
      </c>
      <c r="B154" s="103"/>
      <c r="C154" s="129"/>
      <c r="D154" s="129"/>
      <c r="E154" s="134"/>
      <c r="F154" s="134"/>
    </row>
    <row r="155" spans="1:6" s="135" customFormat="1">
      <c r="A155" s="112"/>
      <c r="B155" s="103"/>
      <c r="C155" s="126" t="s">
        <v>381</v>
      </c>
      <c r="D155" s="127" t="s">
        <v>382</v>
      </c>
      <c r="E155" s="134"/>
      <c r="F155" s="134"/>
    </row>
    <row r="156" spans="1:6" s="135" customFormat="1">
      <c r="A156" s="101" t="s">
        <v>468</v>
      </c>
      <c r="B156" s="103"/>
      <c r="C156" s="139">
        <v>0</v>
      </c>
      <c r="D156" s="139"/>
      <c r="E156" s="134"/>
      <c r="F156" s="134"/>
    </row>
    <row r="157" spans="1:6" s="135" customFormat="1">
      <c r="A157" s="101" t="s">
        <v>469</v>
      </c>
      <c r="B157" s="103"/>
      <c r="C157" s="139"/>
      <c r="D157" s="139"/>
      <c r="E157" s="134"/>
      <c r="F157" s="134"/>
    </row>
    <row r="158" spans="1:6" s="135" customFormat="1">
      <c r="A158" s="101" t="s">
        <v>470</v>
      </c>
      <c r="B158" s="103"/>
      <c r="C158" s="139"/>
      <c r="D158" s="139"/>
      <c r="E158" s="134"/>
      <c r="F158" s="134"/>
    </row>
    <row r="159" spans="1:6" s="135" customFormat="1">
      <c r="A159" s="101" t="s">
        <v>475</v>
      </c>
      <c r="B159" s="103"/>
      <c r="C159" s="129"/>
      <c r="D159" s="129"/>
      <c r="E159" s="134"/>
      <c r="F159" s="134"/>
    </row>
    <row r="160" spans="1:6" s="135" customFormat="1">
      <c r="A160" s="101" t="s">
        <v>471</v>
      </c>
      <c r="B160" s="103"/>
      <c r="C160" s="139"/>
      <c r="D160" s="139"/>
      <c r="E160" s="134"/>
      <c r="F160" s="134"/>
    </row>
    <row r="161" spans="1:6" s="135" customFormat="1">
      <c r="A161" s="101" t="s">
        <v>472</v>
      </c>
      <c r="B161" s="103"/>
      <c r="C161" s="139"/>
      <c r="D161" s="139"/>
      <c r="E161" s="134"/>
      <c r="F161" s="134"/>
    </row>
    <row r="162" spans="1:6" s="135" customFormat="1">
      <c r="A162" s="101" t="s">
        <v>473</v>
      </c>
      <c r="B162" s="103"/>
      <c r="C162" s="139"/>
      <c r="D162" s="139"/>
      <c r="E162" s="134"/>
      <c r="F162" s="134"/>
    </row>
    <row r="163" spans="1:6" s="135" customFormat="1">
      <c r="A163" s="102" t="s">
        <v>386</v>
      </c>
      <c r="B163" s="124"/>
      <c r="C163" s="131">
        <f>SUM(C156:C162)</f>
        <v>0</v>
      </c>
      <c r="D163" s="131">
        <f>SUM(D156:D162)</f>
        <v>0</v>
      </c>
      <c r="E163" s="134"/>
      <c r="F163" s="134"/>
    </row>
    <row r="164" spans="1:6" s="135" customFormat="1">
      <c r="A164" s="103" t="s">
        <v>387</v>
      </c>
      <c r="B164" s="169" t="s">
        <v>476</v>
      </c>
      <c r="C164" s="137">
        <f>+C163-BS!D29</f>
        <v>0</v>
      </c>
      <c r="D164" s="137">
        <f>+D163-BS!E29</f>
        <v>0</v>
      </c>
      <c r="E164" s="134"/>
      <c r="F164" s="134"/>
    </row>
    <row r="165" spans="1:6" s="135" customFormat="1">
      <c r="A165" s="104"/>
      <c r="B165" s="130"/>
      <c r="C165" s="151"/>
      <c r="D165" s="151"/>
      <c r="E165" s="134"/>
      <c r="F165" s="134"/>
    </row>
    <row r="166" spans="1:6" s="135" customFormat="1">
      <c r="A166" s="104"/>
      <c r="B166" s="130"/>
      <c r="C166" s="151"/>
      <c r="D166" s="151"/>
      <c r="E166" s="134"/>
      <c r="F166" s="134"/>
    </row>
    <row r="167" spans="1:6" s="135" customFormat="1">
      <c r="A167" s="100" t="s">
        <v>477</v>
      </c>
      <c r="B167" s="130"/>
      <c r="C167" s="151"/>
      <c r="D167" s="151"/>
      <c r="E167" s="134"/>
      <c r="F167" s="134"/>
    </row>
    <row r="168" spans="1:6" s="135" customFormat="1">
      <c r="A168" s="100"/>
      <c r="B168" s="130"/>
      <c r="C168" s="126" t="s">
        <v>381</v>
      </c>
      <c r="D168" s="127" t="s">
        <v>382</v>
      </c>
      <c r="E168" s="134"/>
      <c r="F168" s="134"/>
    </row>
    <row r="169" spans="1:6" s="135" customFormat="1">
      <c r="A169" s="105" t="s">
        <v>436</v>
      </c>
      <c r="B169" s="130"/>
      <c r="C169" s="152">
        <f>SUM(C170:C175)</f>
        <v>0</v>
      </c>
      <c r="D169" s="152">
        <f>SUM(D170:D175)</f>
        <v>0</v>
      </c>
      <c r="E169" s="134"/>
      <c r="F169" s="134"/>
    </row>
    <row r="170" spans="1:6" s="135" customFormat="1">
      <c r="A170" s="113" t="s">
        <v>478</v>
      </c>
      <c r="B170" s="130"/>
      <c r="C170" s="152"/>
      <c r="D170" s="152"/>
      <c r="E170" s="134"/>
      <c r="F170" s="134"/>
    </row>
    <row r="171" spans="1:6" s="135" customFormat="1">
      <c r="A171" s="113" t="s">
        <v>479</v>
      </c>
      <c r="B171" s="130"/>
      <c r="C171" s="152"/>
      <c r="D171" s="152"/>
      <c r="E171" s="134"/>
      <c r="F171" s="134"/>
    </row>
    <row r="172" spans="1:6" s="135" customFormat="1">
      <c r="A172" s="113" t="s">
        <v>480</v>
      </c>
      <c r="B172" s="130"/>
      <c r="C172" s="152"/>
      <c r="D172" s="152"/>
      <c r="E172" s="134"/>
      <c r="F172" s="134"/>
    </row>
    <row r="173" spans="1:6" s="135" customFormat="1">
      <c r="A173" s="113" t="s">
        <v>481</v>
      </c>
      <c r="B173" s="130"/>
      <c r="C173" s="152"/>
      <c r="D173" s="152"/>
      <c r="E173" s="134"/>
      <c r="F173" s="134"/>
    </row>
    <row r="174" spans="1:6" s="135" customFormat="1">
      <c r="A174" s="113" t="s">
        <v>482</v>
      </c>
      <c r="B174" s="130"/>
      <c r="C174" s="152"/>
      <c r="D174" s="152"/>
      <c r="E174" s="134"/>
      <c r="F174" s="134"/>
    </row>
    <row r="175" spans="1:6" s="135" customFormat="1">
      <c r="A175" s="113" t="s">
        <v>483</v>
      </c>
      <c r="B175" s="130"/>
      <c r="C175" s="152"/>
      <c r="D175" s="152"/>
      <c r="E175" s="134"/>
      <c r="F175" s="134"/>
    </row>
    <row r="176" spans="1:6" s="135" customFormat="1">
      <c r="A176" s="105" t="s">
        <v>441</v>
      </c>
      <c r="B176" s="130"/>
      <c r="C176" s="152">
        <f>SUM(C177:C178)</f>
        <v>0</v>
      </c>
      <c r="D176" s="152">
        <f>SUM(D177:D178)</f>
        <v>0</v>
      </c>
      <c r="E176" s="134"/>
      <c r="F176" s="134"/>
    </row>
    <row r="177" spans="1:7" s="135" customFormat="1">
      <c r="A177" s="101" t="s">
        <v>484</v>
      </c>
      <c r="B177" s="130"/>
      <c r="C177" s="152"/>
      <c r="D177" s="152"/>
      <c r="E177" s="134"/>
      <c r="F177" s="134"/>
    </row>
    <row r="178" spans="1:7" s="135" customFormat="1">
      <c r="A178" s="101" t="s">
        <v>485</v>
      </c>
      <c r="B178" s="130"/>
      <c r="C178" s="152"/>
      <c r="D178" s="152"/>
      <c r="E178" s="134"/>
      <c r="F178" s="134"/>
    </row>
    <row r="179" spans="1:7" s="135" customFormat="1">
      <c r="A179" s="102" t="s">
        <v>386</v>
      </c>
      <c r="B179" s="130"/>
      <c r="C179" s="145">
        <f>+C169+C176</f>
        <v>0</v>
      </c>
      <c r="D179" s="145">
        <f>+D169+D176</f>
        <v>0</v>
      </c>
      <c r="E179" s="134"/>
      <c r="F179" s="134"/>
    </row>
    <row r="180" spans="1:7" s="135" customFormat="1">
      <c r="A180" s="103" t="s">
        <v>387</v>
      </c>
      <c r="B180" s="154">
        <v>315333</v>
      </c>
      <c r="C180" s="151">
        <f>+C179-(BS!D89+BS!D76)</f>
        <v>0</v>
      </c>
      <c r="D180" s="151">
        <f>+D179-(BS!E89+BS!E76)</f>
        <v>0</v>
      </c>
      <c r="E180" s="134"/>
      <c r="F180" s="134"/>
    </row>
    <row r="181" spans="1:7" s="135" customFormat="1">
      <c r="A181" s="104"/>
      <c r="B181" s="130"/>
      <c r="C181" s="151"/>
      <c r="D181" s="151"/>
      <c r="E181" s="134"/>
      <c r="F181" s="134"/>
    </row>
    <row r="182" spans="1:7">
      <c r="A182" s="100" t="s">
        <v>486</v>
      </c>
      <c r="B182" s="103"/>
      <c r="C182" s="129"/>
      <c r="D182" s="129"/>
    </row>
    <row r="183" spans="1:7">
      <c r="A183" s="101"/>
      <c r="B183" s="103"/>
      <c r="C183" s="126" t="s">
        <v>381</v>
      </c>
      <c r="D183" s="127" t="s">
        <v>382</v>
      </c>
    </row>
    <row r="184" spans="1:7">
      <c r="A184" s="105" t="s">
        <v>436</v>
      </c>
      <c r="B184" s="103"/>
      <c r="C184" s="126">
        <f>SUM(C185:C193)</f>
        <v>0</v>
      </c>
      <c r="D184" s="126">
        <f>SUM(D185:D193)</f>
        <v>0</v>
      </c>
    </row>
    <row r="185" spans="1:7">
      <c r="A185" s="114" t="s">
        <v>487</v>
      </c>
      <c r="B185" s="103"/>
      <c r="C185" s="170"/>
      <c r="D185" s="170"/>
    </row>
    <row r="186" spans="1:7">
      <c r="A186" s="114" t="s">
        <v>488</v>
      </c>
      <c r="B186" s="103"/>
      <c r="C186" s="139"/>
      <c r="D186" s="139"/>
    </row>
    <row r="187" spans="1:7">
      <c r="A187" s="115" t="s">
        <v>489</v>
      </c>
      <c r="B187" s="103"/>
      <c r="C187" s="139"/>
      <c r="D187" s="139"/>
    </row>
    <row r="188" spans="1:7">
      <c r="A188" s="115" t="s">
        <v>490</v>
      </c>
      <c r="B188" s="103"/>
      <c r="C188" s="139"/>
      <c r="D188" s="139"/>
    </row>
    <row r="189" spans="1:7">
      <c r="A189" s="116" t="s">
        <v>491</v>
      </c>
      <c r="B189" s="103"/>
      <c r="C189" s="139"/>
      <c r="D189" s="139"/>
      <c r="F189" s="729"/>
      <c r="G189" s="729"/>
    </row>
    <row r="190" spans="1:7">
      <c r="A190" s="117" t="s">
        <v>492</v>
      </c>
      <c r="B190" s="103"/>
      <c r="C190" s="139"/>
      <c r="D190" s="139"/>
      <c r="F190" s="171"/>
      <c r="G190" s="171"/>
    </row>
    <row r="191" spans="1:7">
      <c r="A191" s="117" t="s">
        <v>493</v>
      </c>
      <c r="B191" s="103"/>
      <c r="C191" s="139"/>
      <c r="D191" s="139"/>
    </row>
    <row r="192" spans="1:7">
      <c r="A192" s="114" t="s">
        <v>494</v>
      </c>
      <c r="B192" s="103"/>
      <c r="C192" s="139"/>
      <c r="D192" s="139"/>
    </row>
    <row r="193" spans="1:6">
      <c r="A193" s="114" t="s">
        <v>495</v>
      </c>
      <c r="B193" s="103"/>
      <c r="C193" s="139"/>
      <c r="D193" s="139"/>
      <c r="E193" s="116"/>
    </row>
    <row r="194" spans="1:6">
      <c r="A194" s="105" t="s">
        <v>441</v>
      </c>
      <c r="B194" s="103"/>
      <c r="C194" s="140">
        <f>SUM(C195:C196)</f>
        <v>0</v>
      </c>
      <c r="D194" s="140">
        <f>SUM(D195:D196)</f>
        <v>0</v>
      </c>
    </row>
    <row r="195" spans="1:6">
      <c r="A195" s="114" t="s">
        <v>496</v>
      </c>
      <c r="B195" s="103"/>
      <c r="C195" s="139"/>
      <c r="D195" s="139"/>
    </row>
    <row r="196" spans="1:6">
      <c r="A196" s="114" t="s">
        <v>497</v>
      </c>
      <c r="B196" s="103"/>
      <c r="C196" s="139"/>
      <c r="D196" s="139"/>
    </row>
    <row r="197" spans="1:6">
      <c r="A197" s="102" t="s">
        <v>386</v>
      </c>
      <c r="B197" s="124"/>
      <c r="C197" s="131">
        <f>+C184+C194</f>
        <v>0</v>
      </c>
      <c r="D197" s="131">
        <f>+D184+D194</f>
        <v>0</v>
      </c>
    </row>
    <row r="198" spans="1:6" s="135" customFormat="1">
      <c r="A198" s="103" t="s">
        <v>387</v>
      </c>
      <c r="B198" s="154">
        <v>319337</v>
      </c>
      <c r="C198" s="172">
        <f>+C197-SUM(BS!D80,BS!D93)</f>
        <v>0</v>
      </c>
      <c r="D198" s="172">
        <f>+D197-SUM(BS!E80,BS!E93)</f>
        <v>0</v>
      </c>
      <c r="E198" s="134"/>
      <c r="F198" s="134"/>
    </row>
    <row r="199" spans="1:6" s="135" customFormat="1">
      <c r="A199" s="118"/>
      <c r="B199" s="130"/>
      <c r="C199" s="172"/>
      <c r="D199" s="172"/>
      <c r="E199" s="134"/>
      <c r="F199" s="134"/>
    </row>
    <row r="200" spans="1:6">
      <c r="A200" s="100" t="s">
        <v>498</v>
      </c>
      <c r="B200" s="103"/>
      <c r="C200" s="129"/>
      <c r="D200" s="129"/>
    </row>
    <row r="201" spans="1:6">
      <c r="A201" s="101"/>
      <c r="B201" s="103"/>
      <c r="C201" s="126" t="s">
        <v>381</v>
      </c>
      <c r="D201" s="127" t="s">
        <v>382</v>
      </c>
    </row>
    <row r="202" spans="1:6">
      <c r="A202" s="105" t="s">
        <v>436</v>
      </c>
      <c r="B202" s="103"/>
      <c r="C202" s="126">
        <f>SUM(C203:C205)</f>
        <v>0</v>
      </c>
      <c r="D202" s="126">
        <f>SUM(D203:D205)</f>
        <v>0</v>
      </c>
    </row>
    <row r="203" spans="1:6">
      <c r="A203" s="101" t="s">
        <v>499</v>
      </c>
      <c r="B203" s="103"/>
      <c r="C203" s="167"/>
      <c r="D203" s="173"/>
    </row>
    <row r="204" spans="1:6">
      <c r="A204" s="101" t="s">
        <v>500</v>
      </c>
      <c r="B204" s="103"/>
      <c r="C204" s="167"/>
      <c r="D204" s="173"/>
    </row>
    <row r="205" spans="1:6">
      <c r="A205" s="101" t="s">
        <v>501</v>
      </c>
      <c r="B205" s="103"/>
      <c r="C205" s="129"/>
      <c r="D205" s="129"/>
    </row>
    <row r="206" spans="1:6">
      <c r="A206" s="105" t="s">
        <v>441</v>
      </c>
      <c r="B206" s="103"/>
      <c r="C206" s="129">
        <f>SUM(C207:C209)</f>
        <v>0</v>
      </c>
      <c r="D206" s="129">
        <f>SUM(D207:D209)</f>
        <v>0</v>
      </c>
    </row>
    <row r="207" spans="1:6">
      <c r="A207" s="101" t="s">
        <v>499</v>
      </c>
      <c r="B207" s="103"/>
      <c r="C207" s="167"/>
      <c r="D207" s="173"/>
    </row>
    <row r="208" spans="1:6">
      <c r="A208" s="101" t="s">
        <v>500</v>
      </c>
      <c r="B208" s="103"/>
      <c r="C208" s="167"/>
      <c r="D208" s="173"/>
    </row>
    <row r="209" spans="1:6">
      <c r="A209" s="101" t="s">
        <v>501</v>
      </c>
      <c r="B209" s="103"/>
      <c r="C209" s="129"/>
      <c r="D209" s="129"/>
    </row>
    <row r="210" spans="1:6">
      <c r="A210" s="102" t="s">
        <v>386</v>
      </c>
      <c r="B210" s="103"/>
      <c r="C210" s="131">
        <f>+C202+C206</f>
        <v>0</v>
      </c>
      <c r="D210" s="131">
        <f>+D202+D206</f>
        <v>0</v>
      </c>
    </row>
    <row r="211" spans="1:6" s="95" customFormat="1">
      <c r="A211" s="103" t="s">
        <v>387</v>
      </c>
      <c r="B211" s="154">
        <v>318336</v>
      </c>
      <c r="C211" s="151">
        <f>+C210-BS!D79-BS!D92</f>
        <v>0</v>
      </c>
      <c r="D211" s="151">
        <f>+D210-BS!E79-BS!E92</f>
        <v>0</v>
      </c>
      <c r="E211" s="165"/>
      <c r="F211" s="165"/>
    </row>
    <row r="212" spans="1:6">
      <c r="B212" s="174"/>
      <c r="C212" s="129"/>
      <c r="D212" s="129"/>
    </row>
    <row r="213" spans="1:6">
      <c r="A213" s="100" t="s">
        <v>502</v>
      </c>
      <c r="B213" s="174"/>
      <c r="C213" s="129"/>
      <c r="D213" s="129"/>
    </row>
    <row r="214" spans="1:6">
      <c r="A214" s="100"/>
      <c r="B214" s="174"/>
      <c r="C214" s="126" t="s">
        <v>381</v>
      </c>
      <c r="D214" s="127" t="s">
        <v>382</v>
      </c>
    </row>
    <row r="215" spans="1:6">
      <c r="A215" s="105" t="s">
        <v>436</v>
      </c>
      <c r="B215" s="174"/>
      <c r="C215" s="131">
        <f>SUM(C216:C219)</f>
        <v>0</v>
      </c>
      <c r="D215" s="131">
        <f>SUM(D216:D219)</f>
        <v>0</v>
      </c>
    </row>
    <row r="216" spans="1:6">
      <c r="A216" s="99" t="s">
        <v>503</v>
      </c>
      <c r="B216" s="174"/>
      <c r="C216" s="129"/>
      <c r="D216" s="129"/>
    </row>
    <row r="217" spans="1:6">
      <c r="A217" s="99" t="s">
        <v>504</v>
      </c>
      <c r="B217" s="174"/>
      <c r="C217" s="129"/>
      <c r="D217" s="129"/>
    </row>
    <row r="218" spans="1:6">
      <c r="A218" s="99" t="s">
        <v>505</v>
      </c>
      <c r="B218" s="174"/>
      <c r="C218" s="129"/>
      <c r="D218" s="129"/>
    </row>
    <row r="219" spans="1:6">
      <c r="A219" s="99" t="s">
        <v>506</v>
      </c>
      <c r="B219" s="174"/>
      <c r="C219" s="129"/>
      <c r="D219" s="129"/>
    </row>
    <row r="220" spans="1:6">
      <c r="A220" s="105" t="s">
        <v>441</v>
      </c>
      <c r="B220" s="174"/>
      <c r="C220" s="131">
        <f>SUM(C221:C224)</f>
        <v>0</v>
      </c>
      <c r="D220" s="131">
        <f>SUM(D221:D224)</f>
        <v>0</v>
      </c>
    </row>
    <row r="221" spans="1:6">
      <c r="A221" s="99" t="s">
        <v>503</v>
      </c>
      <c r="B221" s="174"/>
      <c r="C221" s="129"/>
      <c r="D221" s="129"/>
    </row>
    <row r="222" spans="1:6">
      <c r="A222" s="99" t="s">
        <v>504</v>
      </c>
      <c r="B222" s="174"/>
      <c r="C222" s="129"/>
      <c r="D222" s="129"/>
    </row>
    <row r="223" spans="1:6">
      <c r="A223" s="99" t="s">
        <v>505</v>
      </c>
      <c r="B223" s="174"/>
      <c r="C223" s="129"/>
      <c r="D223" s="129"/>
    </row>
    <row r="224" spans="1:6">
      <c r="A224" s="99" t="s">
        <v>506</v>
      </c>
      <c r="B224" s="174"/>
      <c r="C224" s="129"/>
      <c r="D224" s="129"/>
    </row>
    <row r="225" spans="1:4">
      <c r="A225" s="102" t="s">
        <v>386</v>
      </c>
      <c r="B225" s="174"/>
      <c r="C225" s="131">
        <f>+SUM(C215,C220)</f>
        <v>0</v>
      </c>
      <c r="D225" s="131">
        <f>+SUM(D215,D220)</f>
        <v>0</v>
      </c>
    </row>
    <row r="226" spans="1:4">
      <c r="A226" s="119" t="s">
        <v>387</v>
      </c>
      <c r="B226" s="175">
        <v>321342</v>
      </c>
      <c r="C226" s="176">
        <f>+C225-SUM(BS!D82,BS!D98)</f>
        <v>0</v>
      </c>
      <c r="D226" s="176">
        <f>+D225-SUM(BS!E82,BS!E98)</f>
        <v>0</v>
      </c>
    </row>
    <row r="228" spans="1:4">
      <c r="C228" s="72"/>
    </row>
  </sheetData>
  <mergeCells count="2">
    <mergeCell ref="F189:G189"/>
    <mergeCell ref="C3:D3"/>
  </mergeCells>
  <phoneticPr fontId="171" type="noConversion"/>
  <pageMargins left="0.68" right="0.17" top="0.17" bottom="0.28999999999999998" header="0.17" footer="0.31"/>
  <pageSetup paperSize="9" scale="80"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8"/>
  <sheetViews>
    <sheetView zoomScale="70" zoomScaleNormal="70" workbookViewId="0">
      <pane xSplit="1" ySplit="4" topLeftCell="B90" activePane="bottomRight" state="frozen"/>
      <selection pane="bottomRight" activeCell="G96" sqref="G96"/>
      <selection pane="bottomLeft" activeCell="A6" sqref="A6"/>
      <selection pane="topRight" activeCell="B1" sqref="B1"/>
    </sheetView>
  </sheetViews>
  <sheetFormatPr defaultColWidth="9.140625" defaultRowHeight="14.1"/>
  <cols>
    <col min="1" max="1" width="68.28515625" style="99" bestFit="1" customWidth="1"/>
    <col min="2" max="2" width="15.5703125" style="99" customWidth="1"/>
    <col min="3" max="3" width="25.42578125" style="121" customWidth="1"/>
    <col min="4" max="4" width="22.5703125" style="121" customWidth="1"/>
    <col min="5" max="5" width="20.5703125" style="121" bestFit="1" customWidth="1"/>
    <col min="6" max="6" width="18.42578125" style="121" customWidth="1"/>
    <col min="7" max="7" width="20.5703125" style="99" bestFit="1" customWidth="1"/>
    <col min="8" max="8" width="20.85546875" style="99" customWidth="1"/>
    <col min="9" max="16384" width="9.140625" style="99"/>
  </cols>
  <sheetData>
    <row r="1" spans="1:8">
      <c r="A1" s="181" t="s">
        <v>376</v>
      </c>
      <c r="B1" s="182"/>
      <c r="C1" s="183"/>
      <c r="D1" s="183"/>
      <c r="E1" s="183"/>
      <c r="F1" s="183"/>
      <c r="G1" s="182"/>
      <c r="H1" s="182"/>
    </row>
    <row r="2" spans="1:8">
      <c r="A2" s="181" t="s">
        <v>377</v>
      </c>
      <c r="B2" s="182"/>
      <c r="C2" s="183"/>
      <c r="D2" s="183"/>
      <c r="E2" s="183"/>
      <c r="F2" s="183"/>
      <c r="G2" s="182"/>
      <c r="H2" s="182"/>
    </row>
    <row r="3" spans="1:8">
      <c r="A3" s="184"/>
      <c r="B3" s="182"/>
      <c r="C3" s="183"/>
      <c r="D3" s="183"/>
      <c r="E3" s="183"/>
      <c r="F3" s="183"/>
      <c r="G3" s="182"/>
      <c r="H3" s="182"/>
    </row>
    <row r="4" spans="1:8" ht="42.95" customHeight="1">
      <c r="A4" s="177" t="s">
        <v>507</v>
      </c>
      <c r="B4" s="178" t="s">
        <v>508</v>
      </c>
      <c r="C4" s="732" t="s">
        <v>379</v>
      </c>
      <c r="D4" s="733"/>
      <c r="E4" s="733"/>
      <c r="F4" s="734"/>
      <c r="G4" s="123"/>
      <c r="H4" s="123"/>
    </row>
    <row r="5" spans="1:8" ht="17.25" customHeight="1">
      <c r="A5" s="177" t="s">
        <v>509</v>
      </c>
      <c r="B5" s="184"/>
      <c r="C5" s="735" t="s">
        <v>510</v>
      </c>
      <c r="D5" s="736"/>
      <c r="E5" s="737"/>
      <c r="F5" s="735" t="s">
        <v>69</v>
      </c>
      <c r="G5" s="736"/>
      <c r="H5" s="737"/>
    </row>
    <row r="6" spans="1:8">
      <c r="A6" s="177"/>
      <c r="B6" s="185"/>
      <c r="C6" s="179" t="s">
        <v>511</v>
      </c>
      <c r="D6" s="180" t="s">
        <v>512</v>
      </c>
      <c r="E6" s="180" t="s">
        <v>513</v>
      </c>
      <c r="F6" s="180" t="s">
        <v>511</v>
      </c>
      <c r="G6" s="180" t="s">
        <v>512</v>
      </c>
      <c r="H6" s="180" t="s">
        <v>513</v>
      </c>
    </row>
    <row r="7" spans="1:8">
      <c r="A7" s="186" t="s">
        <v>514</v>
      </c>
      <c r="B7" s="187"/>
      <c r="C7" s="219"/>
      <c r="D7" s="220">
        <f>SUM(D8:D15)</f>
        <v>0</v>
      </c>
      <c r="E7" s="220">
        <f>SUM(E8:E15)</f>
        <v>0</v>
      </c>
      <c r="F7" s="220"/>
      <c r="G7" s="220">
        <f>SUM(G8:G15)</f>
        <v>0</v>
      </c>
      <c r="H7" s="220">
        <f>SUM(H8:H15)</f>
        <v>0</v>
      </c>
    </row>
    <row r="8" spans="1:8">
      <c r="A8" s="198" t="s">
        <v>515</v>
      </c>
      <c r="B8" s="187"/>
      <c r="C8" s="219">
        <v>0</v>
      </c>
      <c r="D8" s="219">
        <v>0</v>
      </c>
      <c r="E8" s="219"/>
      <c r="F8" s="494"/>
      <c r="G8" s="494"/>
      <c r="H8" s="494"/>
    </row>
    <row r="9" spans="1:8">
      <c r="A9" s="198" t="s">
        <v>515</v>
      </c>
      <c r="B9" s="187"/>
      <c r="C9" s="494"/>
      <c r="D9" s="494"/>
      <c r="E9" s="494"/>
      <c r="F9" s="494"/>
      <c r="G9" s="494"/>
      <c r="H9" s="494"/>
    </row>
    <row r="10" spans="1:8">
      <c r="A10" s="198" t="s">
        <v>515</v>
      </c>
      <c r="B10" s="187"/>
      <c r="C10" s="494"/>
      <c r="D10" s="494"/>
      <c r="E10" s="494"/>
      <c r="F10" s="494"/>
      <c r="G10" s="494"/>
      <c r="H10" s="494"/>
    </row>
    <row r="11" spans="1:8">
      <c r="A11" s="198" t="s">
        <v>515</v>
      </c>
      <c r="B11" s="187"/>
      <c r="C11" s="494"/>
      <c r="D11" s="494"/>
      <c r="E11" s="494"/>
      <c r="F11" s="494"/>
      <c r="G11" s="494"/>
      <c r="H11" s="494"/>
    </row>
    <row r="12" spans="1:8">
      <c r="A12" s="198" t="s">
        <v>515</v>
      </c>
      <c r="B12" s="187"/>
      <c r="C12" s="494"/>
      <c r="D12" s="494"/>
      <c r="E12" s="494"/>
      <c r="F12" s="494"/>
      <c r="G12" s="494"/>
      <c r="H12" s="494"/>
    </row>
    <row r="13" spans="1:8">
      <c r="A13" s="198" t="s">
        <v>515</v>
      </c>
      <c r="B13" s="188"/>
      <c r="C13" s="221"/>
      <c r="D13" s="221"/>
      <c r="E13" s="221"/>
      <c r="F13" s="221"/>
      <c r="G13" s="222">
        <v>0</v>
      </c>
      <c r="H13" s="222"/>
    </row>
    <row r="14" spans="1:8">
      <c r="A14" s="188" t="s">
        <v>516</v>
      </c>
      <c r="B14" s="189"/>
      <c r="C14" s="221">
        <v>0</v>
      </c>
      <c r="D14" s="221">
        <v>0</v>
      </c>
      <c r="E14" s="221"/>
      <c r="F14" s="221"/>
      <c r="G14" s="222"/>
      <c r="H14" s="222"/>
    </row>
    <row r="15" spans="1:8">
      <c r="A15" s="190" t="s">
        <v>517</v>
      </c>
      <c r="B15" s="190"/>
      <c r="C15" s="223">
        <v>0</v>
      </c>
      <c r="D15" s="223">
        <v>0</v>
      </c>
      <c r="E15" s="223"/>
      <c r="F15" s="223"/>
      <c r="G15" s="224"/>
      <c r="H15" s="224"/>
    </row>
    <row r="16" spans="1:8">
      <c r="A16" s="191" t="s">
        <v>518</v>
      </c>
      <c r="B16" s="187"/>
      <c r="C16" s="225"/>
      <c r="D16" s="225">
        <f>SUM(D17:D19)</f>
        <v>0</v>
      </c>
      <c r="E16" s="225"/>
      <c r="F16" s="225"/>
      <c r="G16" s="225">
        <f>SUM(G17:G19)</f>
        <v>0</v>
      </c>
      <c r="H16" s="225"/>
    </row>
    <row r="17" spans="1:8">
      <c r="A17" s="188" t="s">
        <v>519</v>
      </c>
      <c r="B17" s="188"/>
      <c r="C17" s="221">
        <v>0</v>
      </c>
      <c r="D17" s="221">
        <v>0</v>
      </c>
      <c r="E17" s="221"/>
      <c r="F17" s="221"/>
      <c r="G17" s="222"/>
      <c r="H17" s="222"/>
    </row>
    <row r="18" spans="1:8">
      <c r="A18" s="188" t="s">
        <v>519</v>
      </c>
      <c r="B18" s="189"/>
      <c r="C18" s="221">
        <v>0</v>
      </c>
      <c r="D18" s="221">
        <v>0</v>
      </c>
      <c r="E18" s="221"/>
      <c r="F18" s="221"/>
      <c r="G18" s="222"/>
      <c r="H18" s="222"/>
    </row>
    <row r="19" spans="1:8">
      <c r="A19" s="190" t="s">
        <v>520</v>
      </c>
      <c r="B19" s="190"/>
      <c r="C19" s="223">
        <v>0</v>
      </c>
      <c r="D19" s="223">
        <v>0</v>
      </c>
      <c r="E19" s="223"/>
      <c r="F19" s="223"/>
      <c r="G19" s="224"/>
      <c r="H19" s="224"/>
    </row>
    <row r="20" spans="1:8">
      <c r="A20" s="191" t="s">
        <v>521</v>
      </c>
      <c r="B20" s="192"/>
      <c r="C20" s="226"/>
      <c r="D20" s="225">
        <f>SUM(D21:D22)</f>
        <v>0</v>
      </c>
      <c r="E20" s="226"/>
      <c r="F20" s="226"/>
      <c r="G20" s="225">
        <f>SUM(G21:G22)</f>
        <v>0</v>
      </c>
      <c r="H20" s="227"/>
    </row>
    <row r="21" spans="1:8">
      <c r="A21" s="188" t="s">
        <v>522</v>
      </c>
      <c r="B21" s="188"/>
      <c r="C21" s="221"/>
      <c r="D21" s="221"/>
      <c r="E21" s="221"/>
      <c r="F21" s="221"/>
      <c r="G21" s="222"/>
      <c r="H21" s="222"/>
    </row>
    <row r="22" spans="1:8">
      <c r="A22" s="188"/>
      <c r="B22" s="188"/>
      <c r="C22" s="221"/>
      <c r="D22" s="221"/>
      <c r="E22" s="221"/>
      <c r="F22" s="221"/>
      <c r="G22" s="222"/>
      <c r="H22" s="222"/>
    </row>
    <row r="23" spans="1:8">
      <c r="A23" s="193"/>
      <c r="B23" s="193"/>
      <c r="C23" s="228"/>
      <c r="D23" s="228"/>
      <c r="E23" s="228"/>
      <c r="F23" s="228"/>
      <c r="G23" s="229"/>
      <c r="H23" s="229"/>
    </row>
    <row r="24" spans="1:8">
      <c r="A24" s="194" t="s">
        <v>523</v>
      </c>
      <c r="B24" s="194"/>
      <c r="C24" s="230"/>
      <c r="D24" s="230">
        <f>+D7+D16+D20</f>
        <v>0</v>
      </c>
      <c r="E24" s="230">
        <f>+E7+E16+E20</f>
        <v>0</v>
      </c>
      <c r="F24" s="230"/>
      <c r="G24" s="230">
        <f>+G7+G16+G20</f>
        <v>0</v>
      </c>
      <c r="H24" s="230">
        <f>+H7+H16+H20</f>
        <v>0</v>
      </c>
    </row>
    <row r="25" spans="1:8">
      <c r="A25" s="135" t="s">
        <v>387</v>
      </c>
      <c r="B25" s="195"/>
      <c r="C25" s="231"/>
      <c r="D25" s="232">
        <f>+D24-BS!D11</f>
        <v>0</v>
      </c>
      <c r="E25" s="493">
        <f>+E24-BS!D12</f>
        <v>0</v>
      </c>
      <c r="F25" s="232"/>
      <c r="G25" s="233">
        <f>+G24-BS!E11</f>
        <v>0</v>
      </c>
      <c r="H25" s="233">
        <f>+H24-BS!E12</f>
        <v>0</v>
      </c>
    </row>
    <row r="26" spans="1:8">
      <c r="A26" s="177" t="s">
        <v>524</v>
      </c>
      <c r="B26" s="196"/>
      <c r="C26" s="735" t="s">
        <v>510</v>
      </c>
      <c r="D26" s="736"/>
      <c r="E26" s="737"/>
      <c r="F26" s="735" t="s">
        <v>69</v>
      </c>
      <c r="G26" s="736"/>
      <c r="H26" s="737"/>
    </row>
    <row r="27" spans="1:8">
      <c r="A27" s="177"/>
      <c r="B27" s="197"/>
      <c r="C27" s="179" t="s">
        <v>511</v>
      </c>
      <c r="D27" s="179" t="s">
        <v>512</v>
      </c>
      <c r="E27" s="179" t="s">
        <v>513</v>
      </c>
      <c r="F27" s="179" t="s">
        <v>511</v>
      </c>
      <c r="G27" s="179" t="s">
        <v>512</v>
      </c>
      <c r="H27" s="179" t="s">
        <v>513</v>
      </c>
    </row>
    <row r="28" spans="1:8">
      <c r="A28" s="198" t="s">
        <v>525</v>
      </c>
      <c r="B28" s="199"/>
      <c r="C28" s="234"/>
      <c r="D28" s="235"/>
      <c r="E28" s="235"/>
      <c r="F28" s="235"/>
      <c r="G28" s="235"/>
      <c r="H28" s="235"/>
    </row>
    <row r="29" spans="1:8">
      <c r="A29" s="198" t="s">
        <v>526</v>
      </c>
      <c r="B29" s="198"/>
      <c r="C29" s="236"/>
      <c r="D29" s="237"/>
      <c r="E29" s="237"/>
      <c r="F29" s="237"/>
      <c r="G29" s="237"/>
      <c r="H29" s="221"/>
    </row>
    <row r="30" spans="1:8">
      <c r="A30" s="198" t="s">
        <v>527</v>
      </c>
      <c r="B30" s="198"/>
      <c r="C30" s="236"/>
      <c r="D30" s="237"/>
      <c r="E30" s="237"/>
      <c r="F30" s="237"/>
      <c r="G30" s="237"/>
      <c r="H30" s="221"/>
    </row>
    <row r="31" spans="1:8">
      <c r="A31" s="198" t="s">
        <v>515</v>
      </c>
      <c r="B31" s="198"/>
      <c r="C31" s="236"/>
      <c r="D31" s="237"/>
      <c r="E31" s="237"/>
      <c r="F31" s="237"/>
      <c r="G31" s="237"/>
      <c r="H31" s="221"/>
    </row>
    <row r="32" spans="1:8">
      <c r="A32" s="198" t="s">
        <v>515</v>
      </c>
      <c r="B32" s="198"/>
      <c r="C32" s="236"/>
      <c r="D32" s="237"/>
      <c r="E32" s="237"/>
      <c r="F32" s="237"/>
      <c r="G32" s="237"/>
      <c r="H32" s="221"/>
    </row>
    <row r="33" spans="1:8">
      <c r="A33" s="188"/>
      <c r="B33" s="198"/>
      <c r="C33" s="236"/>
      <c r="D33" s="237"/>
      <c r="E33" s="237"/>
      <c r="F33" s="237"/>
      <c r="G33" s="237"/>
      <c r="H33" s="221"/>
    </row>
    <row r="34" spans="1:8">
      <c r="A34" s="188"/>
      <c r="B34" s="198"/>
      <c r="C34" s="238"/>
      <c r="D34" s="221"/>
      <c r="E34" s="221"/>
      <c r="F34" s="221"/>
      <c r="G34" s="221"/>
      <c r="H34" s="221"/>
    </row>
    <row r="35" spans="1:8">
      <c r="A35" s="200" t="s">
        <v>523</v>
      </c>
      <c r="B35" s="201"/>
      <c r="C35" s="239">
        <f t="shared" ref="C35:H35" si="0">SUM(C28:C34)</f>
        <v>0</v>
      </c>
      <c r="D35" s="239">
        <f t="shared" si="0"/>
        <v>0</v>
      </c>
      <c r="E35" s="239">
        <f t="shared" si="0"/>
        <v>0</v>
      </c>
      <c r="F35" s="239">
        <f t="shared" si="0"/>
        <v>0</v>
      </c>
      <c r="G35" s="239">
        <f t="shared" si="0"/>
        <v>0</v>
      </c>
      <c r="H35" s="239">
        <f t="shared" si="0"/>
        <v>0</v>
      </c>
    </row>
    <row r="36" spans="1:8">
      <c r="A36" s="135" t="s">
        <v>387</v>
      </c>
      <c r="B36" s="187"/>
      <c r="C36" s="206"/>
      <c r="D36" s="240">
        <f>+D35-BS!D60</f>
        <v>0</v>
      </c>
      <c r="E36" s="206"/>
      <c r="F36" s="241"/>
      <c r="G36" s="233">
        <f>+G35-BS!E60</f>
        <v>0</v>
      </c>
    </row>
    <row r="37" spans="1:8" ht="16.5" customHeight="1">
      <c r="A37" s="177" t="s">
        <v>528</v>
      </c>
      <c r="B37" s="202"/>
      <c r="C37" s="179" t="s">
        <v>381</v>
      </c>
      <c r="D37" s="179" t="s">
        <v>382</v>
      </c>
      <c r="E37" s="241"/>
      <c r="F37" s="242"/>
    </row>
    <row r="38" spans="1:8">
      <c r="A38" s="203" t="s">
        <v>529</v>
      </c>
      <c r="B38" s="204"/>
      <c r="C38" s="244">
        <f>SUM(C39:C41)</f>
        <v>0</v>
      </c>
      <c r="D38" s="244">
        <f>SUM(D39:D41)</f>
        <v>0</v>
      </c>
      <c r="E38" s="241"/>
      <c r="F38" s="243"/>
    </row>
    <row r="39" spans="1:8">
      <c r="A39" s="198" t="s">
        <v>530</v>
      </c>
      <c r="B39" s="205"/>
      <c r="C39" s="245">
        <f>BS!D13</f>
        <v>0</v>
      </c>
      <c r="D39" s="245">
        <f>BS!E13</f>
        <v>0</v>
      </c>
      <c r="E39" s="241"/>
      <c r="F39" s="242"/>
    </row>
    <row r="40" spans="1:8">
      <c r="A40" s="198" t="s">
        <v>531</v>
      </c>
      <c r="B40" s="205"/>
      <c r="C40" s="245"/>
      <c r="D40" s="245"/>
      <c r="E40" s="241"/>
      <c r="F40" s="242"/>
    </row>
    <row r="41" spans="1:8">
      <c r="A41" s="198" t="s">
        <v>532</v>
      </c>
      <c r="B41" s="205"/>
      <c r="C41" s="245">
        <v>0</v>
      </c>
      <c r="D41" s="245"/>
      <c r="E41" s="241"/>
      <c r="F41" s="242"/>
    </row>
    <row r="42" spans="1:8">
      <c r="A42" s="203" t="s">
        <v>533</v>
      </c>
      <c r="B42" s="204"/>
      <c r="C42" s="246">
        <f>SUM(C43:C45)</f>
        <v>0</v>
      </c>
      <c r="D42" s="246">
        <f>SUM(D43:D45)</f>
        <v>0</v>
      </c>
      <c r="E42" s="241"/>
      <c r="F42" s="243"/>
    </row>
    <row r="43" spans="1:8">
      <c r="A43" s="198" t="s">
        <v>530</v>
      </c>
      <c r="B43" s="205"/>
      <c r="C43" s="245"/>
      <c r="D43" s="245"/>
      <c r="E43" s="241"/>
      <c r="F43" s="242"/>
    </row>
    <row r="44" spans="1:8">
      <c r="A44" s="198" t="s">
        <v>531</v>
      </c>
      <c r="B44" s="205"/>
      <c r="C44" s="245"/>
      <c r="D44" s="245"/>
      <c r="E44" s="241"/>
      <c r="F44" s="242"/>
    </row>
    <row r="45" spans="1:8">
      <c r="A45" s="193" t="s">
        <v>532</v>
      </c>
      <c r="B45" s="197"/>
      <c r="C45" s="247"/>
      <c r="D45" s="247"/>
      <c r="E45" s="241"/>
      <c r="F45" s="242"/>
    </row>
    <row r="46" spans="1:8">
      <c r="A46" s="135" t="s">
        <v>387</v>
      </c>
      <c r="B46" s="206"/>
      <c r="C46" s="240">
        <f>+C38+C42-BS!D13-BS!D62</f>
        <v>0</v>
      </c>
      <c r="D46" s="240">
        <f>+D38+D42-BS!E13-BS!E62</f>
        <v>0</v>
      </c>
      <c r="E46" s="241"/>
      <c r="F46" s="242"/>
    </row>
    <row r="47" spans="1:8">
      <c r="A47" s="135"/>
      <c r="B47" s="206"/>
      <c r="C47" s="240"/>
      <c r="D47" s="240"/>
      <c r="E47" s="241"/>
      <c r="F47" s="242"/>
    </row>
    <row r="48" spans="1:8" ht="15.95" customHeight="1">
      <c r="A48" s="177" t="s">
        <v>534</v>
      </c>
      <c r="B48" s="202"/>
      <c r="C48" s="179" t="s">
        <v>381</v>
      </c>
      <c r="D48" s="179" t="s">
        <v>382</v>
      </c>
      <c r="E48" s="241"/>
      <c r="F48" s="242"/>
    </row>
    <row r="49" spans="1:7">
      <c r="A49" s="203" t="s">
        <v>529</v>
      </c>
      <c r="B49" s="204"/>
      <c r="C49" s="244">
        <f>SUM(C50:C52)</f>
        <v>0</v>
      </c>
      <c r="D49" s="244">
        <f>SUM(D50:D52)</f>
        <v>0</v>
      </c>
      <c r="E49" s="241"/>
      <c r="F49" s="242"/>
    </row>
    <row r="50" spans="1:7">
      <c r="A50" s="198" t="s">
        <v>38</v>
      </c>
      <c r="B50" s="205"/>
      <c r="C50" s="245"/>
      <c r="D50" s="245">
        <f>BS!E19</f>
        <v>0</v>
      </c>
      <c r="E50" s="241"/>
      <c r="F50" s="242"/>
    </row>
    <row r="51" spans="1:7">
      <c r="A51" s="198" t="s">
        <v>515</v>
      </c>
      <c r="B51" s="205"/>
      <c r="C51" s="245"/>
      <c r="D51" s="245"/>
      <c r="E51" s="241"/>
      <c r="F51" s="242"/>
    </row>
    <row r="52" spans="1:7">
      <c r="A52" s="198" t="s">
        <v>515</v>
      </c>
      <c r="B52" s="205"/>
      <c r="C52" s="245"/>
      <c r="D52" s="245"/>
      <c r="E52" s="241"/>
      <c r="F52" s="242"/>
    </row>
    <row r="53" spans="1:7">
      <c r="A53" s="203" t="s">
        <v>533</v>
      </c>
      <c r="B53" s="204"/>
      <c r="C53" s="246">
        <f>SUM(C54:C56)</f>
        <v>0</v>
      </c>
      <c r="D53" s="246">
        <f>SUM(D54:D56)</f>
        <v>0</v>
      </c>
      <c r="E53" s="241"/>
      <c r="F53" s="242"/>
    </row>
    <row r="54" spans="1:7">
      <c r="A54" s="198" t="s">
        <v>38</v>
      </c>
      <c r="B54" s="205"/>
      <c r="C54" s="245"/>
      <c r="D54" s="245">
        <f>BS!E38</f>
        <v>0</v>
      </c>
      <c r="E54" s="241"/>
      <c r="F54" s="242"/>
    </row>
    <row r="55" spans="1:7">
      <c r="A55" s="198" t="s">
        <v>515</v>
      </c>
      <c r="B55" s="205"/>
      <c r="C55" s="245"/>
      <c r="D55" s="245"/>
      <c r="E55" s="241"/>
      <c r="F55" s="242"/>
    </row>
    <row r="56" spans="1:7">
      <c r="A56" s="193" t="s">
        <v>515</v>
      </c>
      <c r="B56" s="197"/>
      <c r="C56" s="247"/>
      <c r="D56" s="247"/>
      <c r="E56" s="241"/>
      <c r="F56" s="242"/>
    </row>
    <row r="57" spans="1:7">
      <c r="A57" s="135" t="s">
        <v>387</v>
      </c>
      <c r="B57" s="206"/>
      <c r="C57" s="240">
        <f>+C49+C53-BS!D19-BS!D38</f>
        <v>0</v>
      </c>
      <c r="D57" s="240">
        <f>+D49+D53-BS!E19-BS!E38</f>
        <v>0</v>
      </c>
      <c r="E57" s="241"/>
      <c r="F57" s="242"/>
    </row>
    <row r="58" spans="1:7">
      <c r="A58" s="135"/>
      <c r="B58" s="206"/>
      <c r="C58" s="240"/>
      <c r="D58" s="240"/>
      <c r="E58" s="241"/>
      <c r="F58" s="242"/>
    </row>
    <row r="59" spans="1:7">
      <c r="A59" s="96"/>
      <c r="B59" s="96"/>
      <c r="C59" s="206"/>
      <c r="D59" s="206"/>
      <c r="E59" s="206"/>
      <c r="F59" s="248"/>
    </row>
    <row r="60" spans="1:7">
      <c r="A60" s="177" t="s">
        <v>535</v>
      </c>
      <c r="B60" s="207"/>
      <c r="C60" s="738" t="s">
        <v>381</v>
      </c>
      <c r="D60" s="739"/>
      <c r="E60" s="740"/>
      <c r="F60" s="741" t="s">
        <v>382</v>
      </c>
      <c r="G60" s="741"/>
    </row>
    <row r="61" spans="1:7">
      <c r="A61" s="177"/>
      <c r="B61" s="208"/>
      <c r="C61" s="249" t="s">
        <v>536</v>
      </c>
      <c r="D61" s="179" t="s">
        <v>511</v>
      </c>
      <c r="E61" s="179" t="s">
        <v>512</v>
      </c>
      <c r="F61" s="179" t="s">
        <v>511</v>
      </c>
      <c r="G61" s="179" t="s">
        <v>512</v>
      </c>
    </row>
    <row r="62" spans="1:7">
      <c r="A62" s="198" t="s">
        <v>537</v>
      </c>
      <c r="B62" s="205"/>
      <c r="C62" s="238"/>
      <c r="D62" s="250"/>
      <c r="E62" s="250"/>
      <c r="F62" s="250"/>
      <c r="G62" s="250"/>
    </row>
    <row r="63" spans="1:7">
      <c r="A63" s="188" t="s">
        <v>538</v>
      </c>
      <c r="B63" s="205"/>
      <c r="C63" s="238">
        <v>0.50941068828460112</v>
      </c>
      <c r="D63" s="221"/>
      <c r="E63" s="221"/>
      <c r="F63" s="221"/>
      <c r="G63" s="222"/>
    </row>
    <row r="64" spans="1:7">
      <c r="A64" s="188" t="s">
        <v>539</v>
      </c>
      <c r="B64" s="205"/>
      <c r="C64" s="238"/>
      <c r="D64" s="221"/>
      <c r="E64" s="221"/>
      <c r="F64" s="221"/>
      <c r="G64" s="222"/>
    </row>
    <row r="65" spans="1:7">
      <c r="A65" s="200" t="s">
        <v>523</v>
      </c>
      <c r="B65" s="201"/>
      <c r="C65" s="251"/>
      <c r="D65" s="252">
        <f>SUM(D62:D64)</f>
        <v>0</v>
      </c>
      <c r="E65" s="252">
        <f>SUM(E62:E64)</f>
        <v>0</v>
      </c>
      <c r="F65" s="252">
        <f>SUM(F62:F64)</f>
        <v>0</v>
      </c>
      <c r="G65" s="252">
        <f>SUM(G62:G64)</f>
        <v>0</v>
      </c>
    </row>
    <row r="66" spans="1:7">
      <c r="A66" s="135" t="s">
        <v>387</v>
      </c>
      <c r="B66" s="209"/>
      <c r="C66" s="253"/>
      <c r="D66" s="254"/>
      <c r="E66" s="255">
        <f>+E65-BS!D58</f>
        <v>0</v>
      </c>
      <c r="F66" s="254"/>
      <c r="G66" s="255">
        <f>+G65-BS!E58</f>
        <v>0</v>
      </c>
    </row>
    <row r="67" spans="1:7">
      <c r="A67" s="135"/>
      <c r="B67" s="209"/>
      <c r="C67" s="253"/>
      <c r="D67" s="254"/>
      <c r="E67" s="255"/>
      <c r="F67" s="254"/>
      <c r="G67" s="255"/>
    </row>
    <row r="68" spans="1:7">
      <c r="A68" s="177" t="s">
        <v>540</v>
      </c>
      <c r="B68" s="207"/>
      <c r="C68" s="738" t="s">
        <v>381</v>
      </c>
      <c r="D68" s="739"/>
      <c r="E68" s="740"/>
      <c r="F68" s="741" t="s">
        <v>382</v>
      </c>
      <c r="G68" s="741"/>
    </row>
    <row r="69" spans="1:7">
      <c r="A69" s="177"/>
      <c r="B69" s="208"/>
      <c r="C69" s="249" t="s">
        <v>536</v>
      </c>
      <c r="D69" s="179" t="s">
        <v>511</v>
      </c>
      <c r="E69" s="179" t="s">
        <v>512</v>
      </c>
      <c r="F69" s="179" t="s">
        <v>511</v>
      </c>
      <c r="G69" s="179" t="s">
        <v>512</v>
      </c>
    </row>
    <row r="70" spans="1:7">
      <c r="A70" s="198" t="s">
        <v>541</v>
      </c>
      <c r="B70" s="198"/>
      <c r="C70" s="238"/>
      <c r="D70" s="221"/>
      <c r="E70" s="221"/>
      <c r="F70" s="221"/>
      <c r="G70" s="222"/>
    </row>
    <row r="71" spans="1:7">
      <c r="A71" s="188" t="s">
        <v>542</v>
      </c>
      <c r="B71" s="198"/>
      <c r="C71" s="256">
        <v>0.49</v>
      </c>
      <c r="D71" s="237"/>
      <c r="E71" s="237">
        <f>BS!D59</f>
        <v>0</v>
      </c>
      <c r="F71" s="237"/>
      <c r="G71" s="237">
        <f>BS!E59</f>
        <v>0</v>
      </c>
    </row>
    <row r="72" spans="1:7">
      <c r="A72" s="188" t="s">
        <v>543</v>
      </c>
      <c r="B72" s="198"/>
      <c r="C72" s="256"/>
      <c r="D72" s="237"/>
      <c r="E72" s="237"/>
      <c r="F72" s="237"/>
      <c r="G72" s="257"/>
    </row>
    <row r="73" spans="1:7">
      <c r="A73" s="188" t="s">
        <v>544</v>
      </c>
      <c r="B73" s="198"/>
      <c r="C73" s="256"/>
      <c r="D73" s="237"/>
      <c r="E73" s="237"/>
      <c r="F73" s="237"/>
      <c r="G73" s="257"/>
    </row>
    <row r="74" spans="1:7">
      <c r="A74" s="188" t="s">
        <v>545</v>
      </c>
      <c r="B74" s="198"/>
      <c r="C74" s="256"/>
      <c r="D74" s="237"/>
      <c r="E74" s="237"/>
      <c r="F74" s="237"/>
      <c r="G74" s="257"/>
    </row>
    <row r="75" spans="1:7">
      <c r="A75" s="194" t="s">
        <v>523</v>
      </c>
      <c r="B75" s="201"/>
      <c r="C75" s="251"/>
      <c r="D75" s="252">
        <f>SUM(D70:D74)</f>
        <v>0</v>
      </c>
      <c r="E75" s="252">
        <f>SUM(E70:E74)</f>
        <v>0</v>
      </c>
      <c r="F75" s="252">
        <f>SUM(F70:F74)</f>
        <v>0</v>
      </c>
      <c r="G75" s="252">
        <f>SUM(G70:G74)</f>
        <v>0</v>
      </c>
    </row>
    <row r="76" spans="1:7">
      <c r="A76" s="135" t="s">
        <v>387</v>
      </c>
      <c r="C76" s="253"/>
      <c r="D76" s="258"/>
      <c r="E76" s="495">
        <f>+E75-BS!D59</f>
        <v>0</v>
      </c>
      <c r="F76" s="258"/>
      <c r="G76" s="259">
        <f>+G75-BS!E59</f>
        <v>0</v>
      </c>
    </row>
    <row r="77" spans="1:7">
      <c r="A77" s="209"/>
      <c r="C77" s="253"/>
      <c r="D77" s="254"/>
      <c r="E77" s="254"/>
      <c r="F77" s="254"/>
      <c r="G77" s="260"/>
    </row>
    <row r="78" spans="1:7" ht="56.25" customHeight="1">
      <c r="A78" s="210" t="s">
        <v>546</v>
      </c>
      <c r="B78" s="211"/>
      <c r="C78" s="261" t="s">
        <v>547</v>
      </c>
      <c r="D78" s="261" t="s">
        <v>548</v>
      </c>
      <c r="E78" s="261" t="s">
        <v>549</v>
      </c>
    </row>
    <row r="79" spans="1:7">
      <c r="A79" s="212" t="s">
        <v>382</v>
      </c>
      <c r="B79" s="199"/>
      <c r="C79" s="262">
        <f>+G24</f>
        <v>0</v>
      </c>
      <c r="D79" s="262">
        <f>+D38</f>
        <v>0</v>
      </c>
      <c r="E79" s="262">
        <f>D49</f>
        <v>0</v>
      </c>
    </row>
    <row r="80" spans="1:7">
      <c r="A80" s="198" t="s">
        <v>453</v>
      </c>
      <c r="B80" s="198"/>
      <c r="C80" s="263">
        <f>SUM(C81:C82)</f>
        <v>0</v>
      </c>
      <c r="D80" s="263">
        <f>SUM(D81:D82)</f>
        <v>0</v>
      </c>
      <c r="E80" s="263">
        <f>SUM(E81:E82)</f>
        <v>0</v>
      </c>
    </row>
    <row r="81" spans="1:9">
      <c r="A81" s="272" t="s">
        <v>550</v>
      </c>
      <c r="B81" s="198"/>
      <c r="C81" s="264"/>
      <c r="D81" s="264"/>
      <c r="E81" s="264"/>
    </row>
    <row r="82" spans="1:9">
      <c r="A82" s="272" t="s">
        <v>551</v>
      </c>
      <c r="B82" s="198"/>
      <c r="C82" s="264"/>
      <c r="D82" s="264"/>
      <c r="E82" s="264"/>
    </row>
    <row r="83" spans="1:9">
      <c r="A83" s="213" t="s">
        <v>457</v>
      </c>
      <c r="B83" s="198"/>
      <c r="C83" s="263">
        <f>SUM(C84:C85)</f>
        <v>0</v>
      </c>
      <c r="D83" s="263">
        <f t="shared" ref="D83:E83" si="1">SUM(D84:D85)</f>
        <v>0</v>
      </c>
      <c r="E83" s="263">
        <f t="shared" si="1"/>
        <v>0</v>
      </c>
    </row>
    <row r="84" spans="1:9">
      <c r="A84" s="272" t="s">
        <v>550</v>
      </c>
      <c r="B84" s="198"/>
      <c r="C84" s="264"/>
      <c r="D84" s="264"/>
      <c r="E84" s="264"/>
    </row>
    <row r="85" spans="1:9">
      <c r="A85" s="272" t="s">
        <v>551</v>
      </c>
      <c r="B85" s="198"/>
      <c r="C85" s="264"/>
      <c r="D85" s="264"/>
      <c r="E85" s="264"/>
    </row>
    <row r="86" spans="1:9">
      <c r="A86" s="214" t="s">
        <v>381</v>
      </c>
      <c r="B86" s="193"/>
      <c r="C86" s="265">
        <f>+C79+C80-C83</f>
        <v>0</v>
      </c>
      <c r="D86" s="265">
        <f>+D79+D80-D83</f>
        <v>0</v>
      </c>
      <c r="E86" s="265">
        <f>+E79+E80-E83</f>
        <v>0</v>
      </c>
    </row>
    <row r="87" spans="1:9">
      <c r="A87" s="135" t="s">
        <v>387</v>
      </c>
      <c r="B87" s="215"/>
      <c r="C87" s="266">
        <f>+C86-D24</f>
        <v>0</v>
      </c>
      <c r="D87" s="266">
        <f>+D86-C38</f>
        <v>0</v>
      </c>
      <c r="E87" s="266">
        <f>+E86-C49</f>
        <v>0</v>
      </c>
    </row>
    <row r="89" spans="1:9" ht="76.5" customHeight="1">
      <c r="A89" s="210" t="s">
        <v>552</v>
      </c>
      <c r="B89" s="216"/>
      <c r="C89" s="267" t="s">
        <v>553</v>
      </c>
      <c r="D89" s="261" t="s">
        <v>554</v>
      </c>
      <c r="E89" s="261" t="s">
        <v>555</v>
      </c>
      <c r="F89" s="261" t="s">
        <v>556</v>
      </c>
      <c r="G89" s="261" t="s">
        <v>557</v>
      </c>
      <c r="H89" s="261" t="s">
        <v>452</v>
      </c>
    </row>
    <row r="90" spans="1:9">
      <c r="A90" s="212" t="s">
        <v>382</v>
      </c>
      <c r="B90" s="199"/>
      <c r="C90" s="268">
        <f>+G65</f>
        <v>0</v>
      </c>
      <c r="D90" s="268">
        <f>+G75</f>
        <v>0</v>
      </c>
      <c r="E90" s="268">
        <f>+G35</f>
        <v>0</v>
      </c>
      <c r="F90" s="268">
        <f>+D42</f>
        <v>0</v>
      </c>
      <c r="G90" s="268">
        <f>+D53</f>
        <v>0</v>
      </c>
      <c r="H90" s="268">
        <f>SUM(C90:G90)</f>
        <v>0</v>
      </c>
      <c r="I90" s="242"/>
    </row>
    <row r="91" spans="1:9">
      <c r="A91" s="198" t="s">
        <v>453</v>
      </c>
      <c r="B91" s="198"/>
      <c r="C91" s="269">
        <f>SUM(C92:C93)</f>
        <v>0</v>
      </c>
      <c r="D91" s="269">
        <f>SUM(D92:D93)</f>
        <v>0</v>
      </c>
      <c r="E91" s="269">
        <f>SUM(E92:E93)</f>
        <v>0</v>
      </c>
      <c r="F91" s="269">
        <f>SUM(F92:F93)</f>
        <v>0</v>
      </c>
      <c r="G91" s="269">
        <f>SUM(G92:G93)</f>
        <v>0</v>
      </c>
      <c r="H91" s="268">
        <f t="shared" ref="H91:H97" si="2">SUM(C91:G91)</f>
        <v>0</v>
      </c>
    </row>
    <row r="92" spans="1:9">
      <c r="A92" s="272" t="s">
        <v>550</v>
      </c>
      <c r="B92" s="198"/>
      <c r="C92" s="264"/>
      <c r="D92" s="264">
        <f>BS!D59-BS!E59</f>
        <v>0</v>
      </c>
      <c r="E92" s="264"/>
      <c r="F92" s="264"/>
      <c r="G92" s="264"/>
      <c r="H92" s="268">
        <f t="shared" si="2"/>
        <v>0</v>
      </c>
    </row>
    <row r="93" spans="1:9">
      <c r="A93" s="272" t="s">
        <v>551</v>
      </c>
      <c r="B93" s="198"/>
      <c r="C93" s="264"/>
      <c r="D93" s="264"/>
      <c r="E93" s="264"/>
      <c r="F93" s="264"/>
      <c r="G93" s="264"/>
      <c r="H93" s="268">
        <f t="shared" si="2"/>
        <v>0</v>
      </c>
    </row>
    <row r="94" spans="1:9">
      <c r="A94" s="213" t="s">
        <v>457</v>
      </c>
      <c r="B94" s="198"/>
      <c r="C94" s="269">
        <f>SUM(C95:C96)</f>
        <v>0</v>
      </c>
      <c r="D94" s="269">
        <f>SUM(D95:D96)</f>
        <v>0</v>
      </c>
      <c r="E94" s="269">
        <f>SUM(E95:E96)</f>
        <v>0</v>
      </c>
      <c r="F94" s="269">
        <f>SUM(F95:F96)</f>
        <v>0</v>
      </c>
      <c r="G94" s="269">
        <f>SUM(G95:G96)</f>
        <v>0</v>
      </c>
      <c r="H94" s="268">
        <f t="shared" si="2"/>
        <v>0</v>
      </c>
    </row>
    <row r="95" spans="1:9">
      <c r="A95" s="272" t="s">
        <v>550</v>
      </c>
      <c r="B95" s="198"/>
      <c r="C95" s="263"/>
      <c r="D95" s="263"/>
      <c r="E95" s="263"/>
      <c r="F95" s="263"/>
      <c r="G95" s="263"/>
      <c r="H95" s="268">
        <f t="shared" si="2"/>
        <v>0</v>
      </c>
    </row>
    <row r="96" spans="1:9">
      <c r="A96" s="272" t="s">
        <v>551</v>
      </c>
      <c r="B96" s="198"/>
      <c r="C96" s="263"/>
      <c r="D96" s="263"/>
      <c r="E96" s="263"/>
      <c r="F96" s="263"/>
      <c r="G96" s="263"/>
      <c r="H96" s="268">
        <f t="shared" si="2"/>
        <v>0</v>
      </c>
    </row>
    <row r="97" spans="1:8">
      <c r="A97" s="203" t="s">
        <v>381</v>
      </c>
      <c r="B97" s="198"/>
      <c r="C97" s="269">
        <f>+C90+C91-C94</f>
        <v>0</v>
      </c>
      <c r="D97" s="269">
        <f>+D90+D91-D94</f>
        <v>0</v>
      </c>
      <c r="E97" s="269">
        <f>+E90+E91-E94</f>
        <v>0</v>
      </c>
      <c r="F97" s="269">
        <f>+F90+F91-F94</f>
        <v>0</v>
      </c>
      <c r="G97" s="269">
        <f>+G90+G91-G94</f>
        <v>0</v>
      </c>
      <c r="H97" s="268">
        <f t="shared" si="2"/>
        <v>0</v>
      </c>
    </row>
    <row r="98" spans="1:8">
      <c r="A98" s="217" t="s">
        <v>387</v>
      </c>
      <c r="B98" s="218"/>
      <c r="C98" s="270">
        <f>+C97-E65</f>
        <v>0</v>
      </c>
      <c r="D98" s="270">
        <f>+D97-E75</f>
        <v>0</v>
      </c>
      <c r="E98" s="270">
        <f>+E97-D35</f>
        <v>0</v>
      </c>
      <c r="F98" s="270">
        <f>+F97-C42</f>
        <v>0</v>
      </c>
      <c r="G98" s="270">
        <f>+G97-C53</f>
        <v>0</v>
      </c>
      <c r="H98" s="271"/>
    </row>
  </sheetData>
  <mergeCells count="9">
    <mergeCell ref="C4:F4"/>
    <mergeCell ref="C5:E5"/>
    <mergeCell ref="C68:E68"/>
    <mergeCell ref="F68:G68"/>
    <mergeCell ref="F5:H5"/>
    <mergeCell ref="F60:G60"/>
    <mergeCell ref="C60:E60"/>
    <mergeCell ref="C26:E26"/>
    <mergeCell ref="F26:H26"/>
  </mergeCells>
  <phoneticPr fontId="171" type="noConversion"/>
  <pageMargins left="0.75" right="0.17" top="0.94" bottom="0.3" header="0.28999999999999998" footer="0.2"/>
  <pageSetup paperSize="9" scale="70"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0"/>
  <dimension ref="A1:F95"/>
  <sheetViews>
    <sheetView zoomScale="90" zoomScaleNormal="90" workbookViewId="0">
      <pane xSplit="1" ySplit="6" topLeftCell="B95" activePane="bottomRight" state="frozen"/>
      <selection pane="bottomRight" activeCell="C95" sqref="C95"/>
      <selection pane="bottomLeft" activeCell="E21" sqref="E21"/>
      <selection pane="topRight" activeCell="E21" sqref="E21"/>
    </sheetView>
  </sheetViews>
  <sheetFormatPr defaultColWidth="9.140625" defaultRowHeight="14.1"/>
  <cols>
    <col min="1" max="1" width="51.140625" style="99" customWidth="1"/>
    <col min="2" max="3" width="21.140625" style="121" customWidth="1"/>
    <col min="4" max="4" width="15.7109375" style="99" customWidth="1"/>
    <col min="5" max="5" width="9.140625" style="99"/>
    <col min="6" max="6" width="13.85546875" style="99" bestFit="1" customWidth="1"/>
    <col min="7" max="16384" width="9.140625" style="99"/>
  </cols>
  <sheetData>
    <row r="1" spans="1:3" ht="9.75" customHeight="1"/>
    <row r="2" spans="1:3" s="95" customFormat="1">
      <c r="A2" s="95" t="s">
        <v>558</v>
      </c>
      <c r="B2" s="165"/>
      <c r="C2" s="165"/>
    </row>
    <row r="5" spans="1:3">
      <c r="B5" s="289"/>
      <c r="C5" s="289"/>
    </row>
    <row r="6" spans="1:3" ht="36" customHeight="1">
      <c r="B6" s="742" t="s">
        <v>40</v>
      </c>
      <c r="C6" s="743"/>
    </row>
    <row r="7" spans="1:3">
      <c r="A7" s="95" t="s">
        <v>559</v>
      </c>
      <c r="B7" s="249" t="s">
        <v>560</v>
      </c>
      <c r="C7" s="249" t="s">
        <v>236</v>
      </c>
    </row>
    <row r="8" spans="1:3">
      <c r="A8" s="95" t="s">
        <v>561</v>
      </c>
      <c r="B8" s="126">
        <f>SUM(B9:B13)</f>
        <v>76951008913</v>
      </c>
      <c r="C8" s="126">
        <f>SUM(C9:C13)</f>
        <v>266491249632</v>
      </c>
    </row>
    <row r="9" spans="1:3">
      <c r="A9" s="274" t="s">
        <v>562</v>
      </c>
      <c r="B9" s="126"/>
      <c r="C9" s="126"/>
    </row>
    <row r="10" spans="1:3">
      <c r="A10" s="274" t="s">
        <v>563</v>
      </c>
      <c r="B10" s="275">
        <v>63018314391</v>
      </c>
      <c r="C10" s="275">
        <f>181879080493+B10</f>
        <v>244897394884</v>
      </c>
    </row>
    <row r="11" spans="1:3">
      <c r="A11" s="274" t="s">
        <v>564</v>
      </c>
      <c r="B11" s="631">
        <v>54545455</v>
      </c>
      <c r="C11" s="275">
        <f>163636365+B11</f>
        <v>218181820</v>
      </c>
    </row>
    <row r="12" spans="1:3">
      <c r="A12" s="274" t="s">
        <v>565</v>
      </c>
      <c r="B12" s="275">
        <v>0</v>
      </c>
      <c r="C12" s="275">
        <v>0</v>
      </c>
    </row>
    <row r="13" spans="1:3">
      <c r="A13" s="274" t="s">
        <v>566</v>
      </c>
      <c r="B13" s="275">
        <v>13878149067</v>
      </c>
      <c r="C13" s="275">
        <f>7497523861+B13</f>
        <v>21375672928</v>
      </c>
    </row>
    <row r="14" spans="1:3">
      <c r="A14" s="95" t="s">
        <v>567</v>
      </c>
      <c r="B14" s="126">
        <f>SUM(B15:B16)</f>
        <v>0</v>
      </c>
      <c r="C14" s="126">
        <f>SUM(C15:C16)</f>
        <v>0</v>
      </c>
    </row>
    <row r="15" spans="1:3">
      <c r="A15" s="99" t="s">
        <v>568</v>
      </c>
      <c r="B15" s="129"/>
      <c r="C15" s="129"/>
    </row>
    <row r="16" spans="1:3">
      <c r="A16" s="99" t="s">
        <v>569</v>
      </c>
      <c r="B16" s="129"/>
      <c r="C16" s="129"/>
    </row>
    <row r="17" spans="1:6">
      <c r="A17" s="95" t="s">
        <v>570</v>
      </c>
      <c r="B17" s="273">
        <f>+B8+B14</f>
        <v>76951008913</v>
      </c>
      <c r="C17" s="273">
        <f>+C8+C14</f>
        <v>266491249632</v>
      </c>
    </row>
    <row r="18" spans="1:6" s="290" customFormat="1">
      <c r="A18" s="276" t="s">
        <v>387</v>
      </c>
      <c r="B18" s="277">
        <f>+B17-PL!F11</f>
        <v>76951008913</v>
      </c>
      <c r="C18" s="277">
        <f>+C17-PL!G11</f>
        <v>266491249632</v>
      </c>
    </row>
    <row r="19" spans="1:6" s="290" customFormat="1">
      <c r="B19" s="277"/>
      <c r="C19" s="277"/>
    </row>
    <row r="20" spans="1:6">
      <c r="A20" s="95" t="s">
        <v>571</v>
      </c>
      <c r="B20" s="249" t="s">
        <v>560</v>
      </c>
      <c r="C20" s="249" t="s">
        <v>236</v>
      </c>
    </row>
    <row r="21" spans="1:6">
      <c r="A21" s="99" t="s">
        <v>572</v>
      </c>
      <c r="B21" s="139">
        <f>PL!F15-B22-B24</f>
        <v>-22411416000</v>
      </c>
      <c r="C21" s="139">
        <f>8434551119+B21</f>
        <v>-13976864881</v>
      </c>
    </row>
    <row r="22" spans="1:6">
      <c r="A22" s="99" t="s">
        <v>573</v>
      </c>
      <c r="B22" s="139">
        <v>22411416000</v>
      </c>
      <c r="C22" s="139">
        <f>24883211690+B22</f>
        <v>47294627690</v>
      </c>
      <c r="F22" s="421"/>
    </row>
    <row r="23" spans="1:6">
      <c r="A23" s="99" t="s">
        <v>574</v>
      </c>
      <c r="B23" s="139"/>
      <c r="C23" s="167"/>
      <c r="F23" s="421"/>
    </row>
    <row r="24" spans="1:6">
      <c r="A24" s="99" t="s">
        <v>575</v>
      </c>
      <c r="B24" s="139">
        <v>0</v>
      </c>
      <c r="C24" s="167">
        <v>131842</v>
      </c>
      <c r="F24" s="421"/>
    </row>
    <row r="25" spans="1:6" ht="27.95">
      <c r="A25" s="278" t="s">
        <v>576</v>
      </c>
      <c r="B25" s="139">
        <f>B26+B27+B28+B29</f>
        <v>0</v>
      </c>
      <c r="C25" s="139">
        <f>C26+C27+C28+C29</f>
        <v>0</v>
      </c>
      <c r="F25" s="421"/>
    </row>
    <row r="26" spans="1:6">
      <c r="A26" s="274" t="s">
        <v>577</v>
      </c>
      <c r="B26" s="275"/>
      <c r="C26" s="291"/>
    </row>
    <row r="27" spans="1:6">
      <c r="A27" s="274" t="s">
        <v>578</v>
      </c>
      <c r="B27" s="275"/>
      <c r="C27" s="291"/>
    </row>
    <row r="28" spans="1:6">
      <c r="A28" s="274" t="s">
        <v>579</v>
      </c>
      <c r="B28" s="275"/>
      <c r="C28" s="291"/>
    </row>
    <row r="29" spans="1:6">
      <c r="A29" s="274" t="s">
        <v>580</v>
      </c>
      <c r="B29" s="275"/>
      <c r="C29" s="291"/>
    </row>
    <row r="30" spans="1:6">
      <c r="A30" s="99" t="s">
        <v>581</v>
      </c>
      <c r="B30" s="170"/>
      <c r="C30" s="170"/>
    </row>
    <row r="31" spans="1:6">
      <c r="A31" s="95" t="s">
        <v>386</v>
      </c>
      <c r="B31" s="279">
        <f>+SUM(B21:B25,B30)</f>
        <v>0</v>
      </c>
      <c r="C31" s="279">
        <f>+SUM(C21:C25,C30)</f>
        <v>33317894651</v>
      </c>
    </row>
    <row r="32" spans="1:6" s="290" customFormat="1">
      <c r="A32" s="276" t="s">
        <v>387</v>
      </c>
      <c r="B32" s="277">
        <f>+B31-PL!F15</f>
        <v>0</v>
      </c>
      <c r="C32" s="277">
        <f>+C31-PL!G15</f>
        <v>33317894651</v>
      </c>
    </row>
    <row r="33" spans="1:5">
      <c r="B33" s="129"/>
      <c r="C33" s="129"/>
    </row>
    <row r="34" spans="1:5">
      <c r="A34" s="95" t="s">
        <v>582</v>
      </c>
      <c r="B34" s="249" t="s">
        <v>560</v>
      </c>
      <c r="C34" s="249" t="s">
        <v>236</v>
      </c>
    </row>
    <row r="35" spans="1:5">
      <c r="A35" s="99" t="s">
        <v>583</v>
      </c>
      <c r="B35" s="280"/>
      <c r="C35" s="167"/>
      <c r="D35" s="292">
        <f>+B35+PL!F18</f>
        <v>0</v>
      </c>
      <c r="E35" s="292">
        <f>+C35+PL!G18</f>
        <v>0</v>
      </c>
    </row>
    <row r="36" spans="1:5">
      <c r="A36" s="99" t="s">
        <v>584</v>
      </c>
      <c r="B36" s="281">
        <v>0</v>
      </c>
      <c r="C36" s="167">
        <v>181697</v>
      </c>
    </row>
    <row r="37" spans="1:5" ht="27.95">
      <c r="A37" s="278" t="s">
        <v>585</v>
      </c>
      <c r="B37" s="167">
        <f>SUM(B38:B41)</f>
        <v>0</v>
      </c>
      <c r="C37" s="167">
        <f>SUM(C38:C41)</f>
        <v>0</v>
      </c>
    </row>
    <row r="38" spans="1:5">
      <c r="A38" s="274" t="s">
        <v>577</v>
      </c>
      <c r="B38" s="275"/>
      <c r="C38" s="167"/>
    </row>
    <row r="39" spans="1:5">
      <c r="A39" s="274" t="s">
        <v>578</v>
      </c>
      <c r="B39" s="139"/>
      <c r="C39" s="167"/>
    </row>
    <row r="40" spans="1:5">
      <c r="A40" s="274" t="s">
        <v>579</v>
      </c>
      <c r="B40" s="275"/>
      <c r="C40" s="167"/>
    </row>
    <row r="41" spans="1:5">
      <c r="A41" s="274" t="s">
        <v>580</v>
      </c>
      <c r="B41" s="275"/>
      <c r="C41" s="167"/>
    </row>
    <row r="42" spans="1:5">
      <c r="A42" s="99" t="s">
        <v>586</v>
      </c>
      <c r="B42" s="139"/>
      <c r="C42" s="167"/>
    </row>
    <row r="43" spans="1:5">
      <c r="A43" s="278" t="s">
        <v>587</v>
      </c>
      <c r="B43" s="139">
        <v>689235029</v>
      </c>
      <c r="C43" s="167">
        <f>B43</f>
        <v>689235029</v>
      </c>
    </row>
    <row r="44" spans="1:5">
      <c r="A44" s="99" t="s">
        <v>588</v>
      </c>
      <c r="B44" s="139"/>
      <c r="C44" s="167"/>
    </row>
    <row r="45" spans="1:5">
      <c r="A45" s="95" t="s">
        <v>386</v>
      </c>
      <c r="B45" s="279">
        <f>+SUM(B35:B37,B42:B44)</f>
        <v>689235029</v>
      </c>
      <c r="C45" s="279">
        <f>+SUM(C35:C37,C42:C44)</f>
        <v>689416726</v>
      </c>
    </row>
    <row r="46" spans="1:5" s="290" customFormat="1">
      <c r="A46" s="276" t="s">
        <v>387</v>
      </c>
      <c r="B46" s="277">
        <f>+B45+PL!F16</f>
        <v>689235029</v>
      </c>
      <c r="C46" s="277">
        <f>+C45+PL!G16</f>
        <v>689416726</v>
      </c>
    </row>
    <row r="47" spans="1:5">
      <c r="B47" s="129"/>
      <c r="C47" s="129"/>
    </row>
    <row r="48" spans="1:5">
      <c r="A48" s="95" t="s">
        <v>589</v>
      </c>
      <c r="B48" s="249" t="s">
        <v>560</v>
      </c>
      <c r="C48" s="249" t="s">
        <v>236</v>
      </c>
    </row>
    <row r="49" spans="1:3">
      <c r="A49" s="95" t="s">
        <v>590</v>
      </c>
      <c r="B49" s="129"/>
      <c r="C49" s="129"/>
    </row>
    <row r="50" spans="1:3">
      <c r="A50" s="99" t="s">
        <v>591</v>
      </c>
      <c r="B50" s="128">
        <v>236078038</v>
      </c>
      <c r="C50" s="128">
        <f>121818182-21807778+B50</f>
        <v>336088442</v>
      </c>
    </row>
    <row r="51" spans="1:3">
      <c r="A51" s="99" t="s">
        <v>592</v>
      </c>
      <c r="B51" s="128"/>
      <c r="C51" s="167"/>
    </row>
    <row r="52" spans="1:3">
      <c r="A52" s="99" t="s">
        <v>590</v>
      </c>
      <c r="B52" s="128">
        <f>PL!F22-B51-B50</f>
        <v>-236078038</v>
      </c>
      <c r="C52" s="128">
        <f>PL!G22-'TM-KQKD'!C51-'TM-KQKD'!C50</f>
        <v>-336088442</v>
      </c>
    </row>
    <row r="53" spans="1:3">
      <c r="A53" s="282" t="s">
        <v>593</v>
      </c>
      <c r="B53" s="279">
        <f>SUM(B50:B52)</f>
        <v>0</v>
      </c>
      <c r="C53" s="279">
        <f>SUM(C50:C52)</f>
        <v>0</v>
      </c>
    </row>
    <row r="54" spans="1:3" ht="11.25" customHeight="1">
      <c r="B54" s="129"/>
      <c r="C54" s="129"/>
    </row>
    <row r="55" spans="1:3">
      <c r="A55" s="95" t="s">
        <v>594</v>
      </c>
      <c r="B55" s="129"/>
      <c r="C55" s="129"/>
    </row>
    <row r="56" spans="1:3">
      <c r="A56" s="99" t="s">
        <v>595</v>
      </c>
      <c r="B56" s="129">
        <v>0</v>
      </c>
      <c r="C56" s="167"/>
    </row>
    <row r="57" spans="1:3">
      <c r="A57" s="99" t="s">
        <v>594</v>
      </c>
      <c r="B57" s="129">
        <f>-PL!F23-B56</f>
        <v>0</v>
      </c>
      <c r="C57" s="129">
        <f>-PL!G23-C56</f>
        <v>0</v>
      </c>
    </row>
    <row r="58" spans="1:3">
      <c r="A58" s="282" t="s">
        <v>593</v>
      </c>
      <c r="B58" s="279">
        <f>SUM(B56:B57)</f>
        <v>0</v>
      </c>
      <c r="C58" s="279">
        <f>SUM(C56:C57)</f>
        <v>0</v>
      </c>
    </row>
    <row r="59" spans="1:3">
      <c r="A59" s="95" t="s">
        <v>596</v>
      </c>
      <c r="B59" s="140">
        <f>B53-B58</f>
        <v>0</v>
      </c>
      <c r="C59" s="140">
        <f>C53-C58</f>
        <v>0</v>
      </c>
    </row>
    <row r="60" spans="1:3" s="293" customFormat="1">
      <c r="A60" s="276" t="s">
        <v>387</v>
      </c>
      <c r="B60" s="277">
        <f>+B59-PL!F24</f>
        <v>0</v>
      </c>
      <c r="C60" s="277">
        <f>+C59-PL!G24</f>
        <v>0</v>
      </c>
    </row>
    <row r="61" spans="1:3" ht="11.25" customHeight="1">
      <c r="B61" s="129"/>
      <c r="C61" s="129"/>
    </row>
    <row r="62" spans="1:3">
      <c r="B62" s="129"/>
      <c r="C62" s="129"/>
    </row>
    <row r="63" spans="1:3">
      <c r="A63" s="283" t="s">
        <v>597</v>
      </c>
      <c r="B63" s="249" t="s">
        <v>560</v>
      </c>
      <c r="C63" s="249" t="s">
        <v>236</v>
      </c>
    </row>
    <row r="64" spans="1:3">
      <c r="A64" s="284" t="s">
        <v>598</v>
      </c>
      <c r="B64" s="285">
        <f>-PL!F26</f>
        <v>0</v>
      </c>
      <c r="C64" s="285">
        <f>-PL!G26</f>
        <v>0</v>
      </c>
    </row>
    <row r="65" spans="1:3">
      <c r="A65" s="284" t="s">
        <v>599</v>
      </c>
      <c r="B65" s="286"/>
      <c r="C65" s="167"/>
    </row>
    <row r="66" spans="1:3">
      <c r="A66" s="282" t="s">
        <v>593</v>
      </c>
      <c r="B66" s="287">
        <f>SUM(B64:B65)</f>
        <v>0</v>
      </c>
      <c r="C66" s="287">
        <f>SUM(C64:C65)</f>
        <v>0</v>
      </c>
    </row>
    <row r="67" spans="1:3" s="290" customFormat="1">
      <c r="A67" s="276" t="s">
        <v>387</v>
      </c>
      <c r="B67" s="288">
        <f>+B66+PL!F27+PL!F26</f>
        <v>0</v>
      </c>
      <c r="C67" s="288">
        <f>+C66+PL!G27+PL!G26</f>
        <v>0</v>
      </c>
    </row>
    <row r="69" spans="1:3">
      <c r="A69" s="95" t="s">
        <v>600</v>
      </c>
      <c r="B69" s="249" t="s">
        <v>560</v>
      </c>
      <c r="C69" s="249" t="s">
        <v>236</v>
      </c>
    </row>
    <row r="70" spans="1:3">
      <c r="A70" s="95" t="s">
        <v>601</v>
      </c>
      <c r="B70" s="165">
        <f>+SUM(B71:B73)</f>
        <v>0</v>
      </c>
      <c r="C70" s="165">
        <f>+SUM(C71:C73)</f>
        <v>0</v>
      </c>
    </row>
    <row r="71" spans="1:3">
      <c r="A71" s="99" t="s">
        <v>602</v>
      </c>
    </row>
    <row r="72" spans="1:3">
      <c r="A72" s="99" t="s">
        <v>603</v>
      </c>
    </row>
    <row r="73" spans="1:3">
      <c r="A73" s="99" t="s">
        <v>604</v>
      </c>
      <c r="B73" s="165"/>
      <c r="C73" s="165"/>
    </row>
    <row r="74" spans="1:3">
      <c r="A74" s="276" t="s">
        <v>387</v>
      </c>
      <c r="B74" s="492">
        <f>+B70+PL!F19</f>
        <v>0</v>
      </c>
      <c r="C74" s="492">
        <f>+C70+PL!G19</f>
        <v>0</v>
      </c>
    </row>
    <row r="75" spans="1:3">
      <c r="A75" s="95" t="s">
        <v>605</v>
      </c>
      <c r="B75" s="165">
        <f>SUM(B76:B80)</f>
        <v>11634879925</v>
      </c>
      <c r="C75" s="165">
        <f>SUM(C76:C80)</f>
        <v>30568083764</v>
      </c>
    </row>
    <row r="76" spans="1:3">
      <c r="A76" s="99" t="s">
        <v>602</v>
      </c>
      <c r="B76" s="121">
        <v>5172432832</v>
      </c>
      <c r="C76" s="121">
        <f>9844845282+B76</f>
        <v>15017278114</v>
      </c>
    </row>
    <row r="77" spans="1:3">
      <c r="A77" s="99" t="s">
        <v>603</v>
      </c>
      <c r="B77" s="121">
        <v>998989914</v>
      </c>
      <c r="C77" s="121">
        <f>1716282025+B77</f>
        <v>2715271939</v>
      </c>
    </row>
    <row r="78" spans="1:3">
      <c r="A78" s="99" t="s">
        <v>606</v>
      </c>
      <c r="B78" s="121">
        <v>0</v>
      </c>
      <c r="C78" s="121">
        <v>0</v>
      </c>
    </row>
    <row r="79" spans="1:3">
      <c r="A79" s="99" t="s">
        <v>607</v>
      </c>
      <c r="B79" s="121">
        <v>322625348</v>
      </c>
      <c r="C79" s="121">
        <f>-1382262012+B79</f>
        <v>-1059636664</v>
      </c>
    </row>
    <row r="80" spans="1:3">
      <c r="A80" s="99" t="s">
        <v>604</v>
      </c>
      <c r="B80" s="121">
        <v>5140831831</v>
      </c>
      <c r="C80" s="121">
        <f>8754338544+B80</f>
        <v>13895170375</v>
      </c>
    </row>
    <row r="81" spans="1:4">
      <c r="A81" s="276" t="s">
        <v>387</v>
      </c>
      <c r="B81" s="483">
        <f>+B75+PL!F20</f>
        <v>11634879925</v>
      </c>
      <c r="C81" s="483">
        <f>+C75+PL!G20</f>
        <v>30568083764</v>
      </c>
    </row>
    <row r="82" spans="1:4">
      <c r="A82" s="95" t="s">
        <v>386</v>
      </c>
      <c r="B82" s="279">
        <f>+SUM(B70+B75)</f>
        <v>11634879925</v>
      </c>
      <c r="C82" s="279">
        <f>+SUM(C70+C75)</f>
        <v>30568083764</v>
      </c>
    </row>
    <row r="83" spans="1:4">
      <c r="A83" s="95"/>
      <c r="B83" s="588"/>
      <c r="C83" s="588"/>
    </row>
    <row r="84" spans="1:4">
      <c r="A84" s="590" t="s">
        <v>608</v>
      </c>
      <c r="B84" s="588"/>
      <c r="C84" s="588"/>
    </row>
    <row r="85" spans="1:4">
      <c r="A85" s="95" t="s">
        <v>609</v>
      </c>
      <c r="B85" s="589" t="s">
        <v>610</v>
      </c>
      <c r="C85" s="589" t="s">
        <v>611</v>
      </c>
      <c r="D85" s="99" t="s">
        <v>612</v>
      </c>
    </row>
    <row r="86" spans="1:4">
      <c r="A86" s="99" t="s">
        <v>613</v>
      </c>
    </row>
    <row r="87" spans="1:4">
      <c r="A87" s="99" t="s">
        <v>614</v>
      </c>
      <c r="B87" s="121">
        <v>0</v>
      </c>
    </row>
    <row r="88" spans="1:4">
      <c r="A88" s="99" t="s">
        <v>615</v>
      </c>
    </row>
    <row r="89" spans="1:4">
      <c r="A89" s="99" t="s">
        <v>616</v>
      </c>
    </row>
    <row r="90" spans="1:4">
      <c r="A90" s="99" t="s">
        <v>617</v>
      </c>
      <c r="B90" s="121">
        <f>SUM(B91:B95)</f>
        <v>0</v>
      </c>
      <c r="C90" s="121">
        <f>SUM(C91:C95)</f>
        <v>0</v>
      </c>
    </row>
    <row r="91" spans="1:4" ht="27.95">
      <c r="A91" s="278" t="s">
        <v>618</v>
      </c>
    </row>
    <row r="92" spans="1:4" ht="39.75" customHeight="1">
      <c r="A92" s="657" t="s">
        <v>619</v>
      </c>
    </row>
    <row r="93" spans="1:4" ht="42">
      <c r="A93" s="278" t="s">
        <v>620</v>
      </c>
    </row>
    <row r="94" spans="1:4">
      <c r="A94" s="99" t="s">
        <v>621</v>
      </c>
    </row>
    <row r="95" spans="1:4" ht="27.95">
      <c r="A95" s="278" t="s">
        <v>622</v>
      </c>
    </row>
  </sheetData>
  <mergeCells count="1">
    <mergeCell ref="B6:C6"/>
  </mergeCells>
  <phoneticPr fontId="0" type="noConversion"/>
  <pageMargins left="0.46" right="0.49" top="0.17" bottom="0.19" header="0.17" footer="0.17"/>
  <pageSetup paperSize="9" scale="90"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I84"/>
  <sheetViews>
    <sheetView showGridLines="0" topLeftCell="A68" zoomScale="85" zoomScaleNormal="85" workbookViewId="0">
      <selection activeCell="C7" sqref="C7"/>
    </sheetView>
  </sheetViews>
  <sheetFormatPr defaultColWidth="9.140625" defaultRowHeight="14.1"/>
  <cols>
    <col min="1" max="1" width="36.42578125" style="324" customWidth="1"/>
    <col min="2" max="2" width="21.28515625" style="121" customWidth="1"/>
    <col min="3" max="3" width="17.85546875" style="121" customWidth="1"/>
    <col min="4" max="4" width="17.42578125" style="121" customWidth="1"/>
    <col min="5" max="5" width="17.28515625" style="121" customWidth="1"/>
    <col min="6" max="6" width="15.7109375" style="121" bestFit="1" customWidth="1"/>
    <col min="7" max="7" width="22.28515625" style="121" customWidth="1"/>
    <col min="8" max="8" width="20.5703125" style="478" bestFit="1" customWidth="1"/>
    <col min="9" max="16384" width="9.140625" style="324"/>
  </cols>
  <sheetData>
    <row r="1" spans="1:9">
      <c r="A1" s="744" t="s">
        <v>623</v>
      </c>
      <c r="B1" s="744"/>
      <c r="C1" s="744"/>
      <c r="D1" s="744"/>
      <c r="E1" s="744"/>
      <c r="F1" s="744"/>
      <c r="G1" s="744"/>
    </row>
    <row r="3" spans="1:9">
      <c r="A3" s="327" t="s">
        <v>624</v>
      </c>
    </row>
    <row r="4" spans="1:9" ht="43.5" customHeight="1">
      <c r="A4" s="325"/>
      <c r="B4" s="294" t="s">
        <v>625</v>
      </c>
      <c r="C4" s="294" t="s">
        <v>626</v>
      </c>
      <c r="D4" s="294" t="s">
        <v>627</v>
      </c>
      <c r="E4" s="294" t="s">
        <v>628</v>
      </c>
      <c r="F4" s="294" t="s">
        <v>629</v>
      </c>
      <c r="G4" s="295" t="s">
        <v>630</v>
      </c>
    </row>
    <row r="5" spans="1:9">
      <c r="A5" s="297" t="s">
        <v>631</v>
      </c>
      <c r="B5" s="296"/>
      <c r="C5" s="296"/>
      <c r="D5" s="296"/>
      <c r="E5" s="296"/>
      <c r="F5" s="296"/>
      <c r="G5" s="326"/>
    </row>
    <row r="6" spans="1:9" s="327" customFormat="1">
      <c r="A6" s="298" t="s">
        <v>382</v>
      </c>
      <c r="B6" s="269">
        <v>651554157472</v>
      </c>
      <c r="C6" s="269">
        <v>807119689374</v>
      </c>
      <c r="D6" s="269">
        <v>21684040335</v>
      </c>
      <c r="E6" s="269">
        <v>5283004731</v>
      </c>
      <c r="F6" s="269">
        <v>117454545</v>
      </c>
      <c r="G6" s="269">
        <f>SUM(B6:F6)</f>
        <v>1485758346457</v>
      </c>
      <c r="H6" s="477">
        <f>+G6-BS!E43</f>
        <v>1485758346457</v>
      </c>
    </row>
    <row r="7" spans="1:9">
      <c r="A7" s="298" t="s">
        <v>632</v>
      </c>
      <c r="B7" s="263"/>
      <c r="C7" s="328">
        <f>959308182+40521000+249500000+1417844544</f>
        <v>2667173726</v>
      </c>
      <c r="D7" s="328"/>
      <c r="E7" s="328"/>
      <c r="F7" s="328"/>
      <c r="G7" s="269">
        <f t="shared" ref="G7:G13" si="0">SUM(B7:F7)</f>
        <v>2667173726</v>
      </c>
    </row>
    <row r="8" spans="1:9">
      <c r="A8" s="298" t="s">
        <v>633</v>
      </c>
      <c r="B8" s="263">
        <v>6949247424</v>
      </c>
      <c r="C8" s="263">
        <v>1103050040</v>
      </c>
      <c r="D8" s="263"/>
      <c r="E8" s="328">
        <v>2175604415</v>
      </c>
      <c r="F8" s="263"/>
      <c r="G8" s="269">
        <f t="shared" si="0"/>
        <v>10227901879</v>
      </c>
    </row>
    <row r="9" spans="1:9">
      <c r="A9" s="298" t="s">
        <v>634</v>
      </c>
      <c r="B9" s="263"/>
      <c r="C9" s="329"/>
      <c r="D9" s="263"/>
      <c r="E9" s="263"/>
      <c r="F9" s="263"/>
      <c r="G9" s="269">
        <f t="shared" si="0"/>
        <v>0</v>
      </c>
    </row>
    <row r="10" spans="1:9">
      <c r="A10" s="298" t="s">
        <v>635</v>
      </c>
      <c r="B10" s="263"/>
      <c r="C10" s="329"/>
      <c r="D10" s="263"/>
      <c r="E10" s="263"/>
      <c r="F10" s="263"/>
      <c r="G10" s="269">
        <f t="shared" si="0"/>
        <v>0</v>
      </c>
    </row>
    <row r="11" spans="1:9">
      <c r="A11" s="298" t="s">
        <v>636</v>
      </c>
      <c r="B11" s="263"/>
      <c r="C11" s="263">
        <v>39300000</v>
      </c>
      <c r="D11" s="263">
        <f>645791678+54639927+371947633</f>
        <v>1072379238</v>
      </c>
      <c r="E11" s="300"/>
      <c r="F11" s="263"/>
      <c r="G11" s="269">
        <f t="shared" si="0"/>
        <v>1111679238</v>
      </c>
    </row>
    <row r="12" spans="1:9">
      <c r="A12" s="298" t="s">
        <v>637</v>
      </c>
      <c r="B12" s="263"/>
      <c r="C12" s="263"/>
      <c r="D12" s="263"/>
      <c r="E12" s="269"/>
      <c r="F12" s="269"/>
      <c r="G12" s="269">
        <f t="shared" si="0"/>
        <v>0</v>
      </c>
    </row>
    <row r="13" spans="1:9">
      <c r="A13" s="298" t="s">
        <v>381</v>
      </c>
      <c r="B13" s="269">
        <f>+SUM(B6,B7,B8,B9,-B10,-B11,-B12)</f>
        <v>658503404896</v>
      </c>
      <c r="C13" s="269">
        <f>+SUM(C6,C7,C8,C9,-C10,-C11,-C12)</f>
        <v>810850613140</v>
      </c>
      <c r="D13" s="269">
        <f>+SUM(D6,D7,D8,D9,-D10,-D11,-D12)</f>
        <v>20611661097</v>
      </c>
      <c r="E13" s="269">
        <f>+SUM(E6,E7,E8,E9,-E10,-E11,-E12)</f>
        <v>7458609146</v>
      </c>
      <c r="F13" s="269">
        <f>+SUM(F6,F7,F8,F9,-F10,-F11,-F12)</f>
        <v>117454545</v>
      </c>
      <c r="G13" s="269">
        <f t="shared" si="0"/>
        <v>1497541742824</v>
      </c>
      <c r="H13" s="479">
        <f>+G13-BS!D43</f>
        <v>1497541742824</v>
      </c>
      <c r="I13" s="330"/>
    </row>
    <row r="14" spans="1:9">
      <c r="A14" s="299" t="s">
        <v>638</v>
      </c>
      <c r="B14" s="300"/>
      <c r="C14" s="300"/>
      <c r="D14" s="300"/>
      <c r="E14" s="300"/>
      <c r="F14" s="300"/>
      <c r="G14" s="269"/>
    </row>
    <row r="15" spans="1:9" s="332" customFormat="1">
      <c r="A15" s="299" t="s">
        <v>639</v>
      </c>
      <c r="B15" s="301"/>
      <c r="C15" s="301"/>
      <c r="D15" s="301"/>
      <c r="E15" s="301"/>
      <c r="F15" s="301"/>
      <c r="G15" s="331">
        <f>SUM(B15:F15)</f>
        <v>0</v>
      </c>
      <c r="H15" s="480"/>
    </row>
    <row r="16" spans="1:9" s="332" customFormat="1">
      <c r="A16" s="299"/>
      <c r="B16" s="301"/>
      <c r="C16" s="301"/>
      <c r="D16" s="301"/>
      <c r="E16" s="301"/>
      <c r="F16" s="301"/>
      <c r="G16" s="331"/>
      <c r="H16" s="480"/>
    </row>
    <row r="17" spans="1:8">
      <c r="A17" s="302" t="s">
        <v>640</v>
      </c>
      <c r="B17" s="300"/>
      <c r="C17" s="300"/>
      <c r="D17" s="300"/>
      <c r="E17" s="300"/>
      <c r="F17" s="300"/>
      <c r="G17" s="269"/>
    </row>
    <row r="18" spans="1:8">
      <c r="A18" s="298" t="s">
        <v>382</v>
      </c>
      <c r="B18" s="303">
        <v>556718310265</v>
      </c>
      <c r="C18" s="303">
        <v>717563521208</v>
      </c>
      <c r="D18" s="303">
        <v>16060215036</v>
      </c>
      <c r="E18" s="303">
        <v>4716725535</v>
      </c>
      <c r="F18" s="303">
        <v>101436098</v>
      </c>
      <c r="G18" s="269">
        <f>SUM(B18:F18)</f>
        <v>1295160208142</v>
      </c>
      <c r="H18" s="481">
        <f>+G18+BS!E44</f>
        <v>1295160208142</v>
      </c>
    </row>
    <row r="19" spans="1:8">
      <c r="A19" s="298" t="s">
        <v>641</v>
      </c>
      <c r="B19" s="632">
        <f>20356489306-B20</f>
        <v>20328512650</v>
      </c>
      <c r="C19" s="632">
        <v>17144672092</v>
      </c>
      <c r="D19" s="632">
        <v>1032259372</v>
      </c>
      <c r="E19" s="632">
        <v>439995881</v>
      </c>
      <c r="F19" s="632"/>
      <c r="G19" s="304">
        <f>SUM(B19:F19)</f>
        <v>38945439995</v>
      </c>
    </row>
    <row r="20" spans="1:8">
      <c r="A20" s="298" t="s">
        <v>634</v>
      </c>
      <c r="B20" s="263">
        <v>27976656</v>
      </c>
      <c r="C20" s="263"/>
      <c r="D20" s="263"/>
      <c r="E20" s="263"/>
      <c r="F20" s="300"/>
      <c r="G20" s="304">
        <f t="shared" ref="G20:G23" si="1">SUM(B20:F20)</f>
        <v>27976656</v>
      </c>
    </row>
    <row r="21" spans="1:8">
      <c r="A21" s="298" t="s">
        <v>635</v>
      </c>
      <c r="B21" s="263"/>
      <c r="C21" s="263"/>
      <c r="D21" s="263"/>
      <c r="E21" s="263"/>
      <c r="F21" s="300"/>
      <c r="G21" s="304">
        <f t="shared" si="1"/>
        <v>0</v>
      </c>
      <c r="H21" s="481"/>
    </row>
    <row r="22" spans="1:8">
      <c r="A22" s="298" t="s">
        <v>636</v>
      </c>
      <c r="B22" s="263"/>
      <c r="C22" s="263">
        <f>C11</f>
        <v>39300000</v>
      </c>
      <c r="D22" s="263">
        <f>D11</f>
        <v>1072379238</v>
      </c>
      <c r="E22" s="263"/>
      <c r="F22" s="300"/>
      <c r="G22" s="304">
        <f t="shared" si="1"/>
        <v>1111679238</v>
      </c>
    </row>
    <row r="23" spans="1:8">
      <c r="A23" s="298" t="s">
        <v>637</v>
      </c>
      <c r="B23" s="263"/>
      <c r="C23" s="263">
        <f>C12</f>
        <v>0</v>
      </c>
      <c r="D23" s="263"/>
      <c r="E23" s="300"/>
      <c r="F23" s="300"/>
      <c r="G23" s="304">
        <f t="shared" si="1"/>
        <v>0</v>
      </c>
    </row>
    <row r="24" spans="1:8">
      <c r="A24" s="298" t="s">
        <v>381</v>
      </c>
      <c r="B24" s="304">
        <f>+SUM(B18,B19,B20,-B21,-B22,-B23)</f>
        <v>577074799571</v>
      </c>
      <c r="C24" s="304">
        <f>+SUM(C18,C19,C20,-C21,-C22,-C23)</f>
        <v>734668893300</v>
      </c>
      <c r="D24" s="304">
        <f>+SUM(D18,D19,D20,-D21,-D22,-D23)</f>
        <v>16020095170</v>
      </c>
      <c r="E24" s="304">
        <f>+SUM(E18,E19,E20,-E21,-E22,-E23)</f>
        <v>5156721416</v>
      </c>
      <c r="F24" s="304">
        <f>+SUM(F18,F19,F20,-F21,-F22,-F23)</f>
        <v>101436098</v>
      </c>
      <c r="G24" s="304">
        <f>SUM(B24:F24)</f>
        <v>1333021945555</v>
      </c>
      <c r="H24" s="481">
        <f>+G24+BS!D44</f>
        <v>1333021945555</v>
      </c>
    </row>
    <row r="25" spans="1:8">
      <c r="A25" s="298"/>
      <c r="B25" s="263"/>
      <c r="C25" s="263"/>
      <c r="D25" s="263"/>
      <c r="E25" s="263"/>
      <c r="F25" s="263"/>
      <c r="G25" s="269">
        <f>SUM(B25:F25)</f>
        <v>0</v>
      </c>
    </row>
    <row r="26" spans="1:8">
      <c r="A26" s="302" t="s">
        <v>642</v>
      </c>
      <c r="B26" s="263"/>
      <c r="C26" s="263"/>
      <c r="D26" s="263"/>
      <c r="E26" s="263"/>
      <c r="F26" s="263"/>
      <c r="G26" s="269"/>
    </row>
    <row r="27" spans="1:8">
      <c r="A27" s="298" t="s">
        <v>382</v>
      </c>
      <c r="B27" s="304">
        <f>B6-B18</f>
        <v>94835847207</v>
      </c>
      <c r="C27" s="304">
        <f t="shared" ref="C27:F27" si="2">C6-C18</f>
        <v>89556168166</v>
      </c>
      <c r="D27" s="304">
        <f t="shared" si="2"/>
        <v>5623825299</v>
      </c>
      <c r="E27" s="304">
        <f t="shared" si="2"/>
        <v>566279196</v>
      </c>
      <c r="F27" s="304">
        <f t="shared" si="2"/>
        <v>16018447</v>
      </c>
      <c r="G27" s="304">
        <f>SUM(B27:F27)</f>
        <v>190598138315</v>
      </c>
      <c r="H27" s="482">
        <f>+G27-BS!E42</f>
        <v>190598138315</v>
      </c>
    </row>
    <row r="28" spans="1:8">
      <c r="A28" s="298" t="s">
        <v>381</v>
      </c>
      <c r="B28" s="304">
        <f>B13-B24</f>
        <v>81428605325</v>
      </c>
      <c r="C28" s="304">
        <f>C13-C24</f>
        <v>76181719840</v>
      </c>
      <c r="D28" s="304">
        <f>D13-D24</f>
        <v>4591565927</v>
      </c>
      <c r="E28" s="304">
        <f>E13-E24</f>
        <v>2301887730</v>
      </c>
      <c r="F28" s="304">
        <f>F13-F24</f>
        <v>16018447</v>
      </c>
      <c r="G28" s="304">
        <f>SUM(B28:F28)</f>
        <v>164519797269</v>
      </c>
    </row>
    <row r="29" spans="1:8" ht="18.75" customHeight="1">
      <c r="A29" s="305"/>
      <c r="B29" s="229"/>
      <c r="C29" s="229"/>
      <c r="D29" s="229"/>
      <c r="E29" s="229"/>
      <c r="F29" s="229"/>
      <c r="G29" s="265"/>
    </row>
    <row r="30" spans="1:8" s="306" customFormat="1">
      <c r="A30" s="306" t="s">
        <v>387</v>
      </c>
      <c r="B30" s="138"/>
      <c r="C30" s="138"/>
      <c r="D30" s="138"/>
      <c r="E30" s="138"/>
      <c r="F30" s="138"/>
      <c r="G30" s="333">
        <f>+G28-BS!D42</f>
        <v>164519797269</v>
      </c>
      <c r="H30" s="480"/>
    </row>
    <row r="31" spans="1:8" s="138" customFormat="1">
      <c r="H31" s="483"/>
    </row>
    <row r="32" spans="1:8" s="306" customFormat="1">
      <c r="B32" s="138"/>
      <c r="C32" s="138"/>
      <c r="D32" s="138"/>
      <c r="E32" s="138"/>
      <c r="F32" s="138"/>
      <c r="G32" s="138"/>
      <c r="H32" s="480"/>
    </row>
    <row r="33" spans="1:8" s="334" customFormat="1">
      <c r="A33" s="307" t="s">
        <v>643</v>
      </c>
      <c r="B33" s="308"/>
      <c r="C33" s="308"/>
      <c r="D33" s="121"/>
      <c r="E33" s="121"/>
      <c r="F33" s="745"/>
      <c r="G33" s="745"/>
      <c r="H33" s="484"/>
    </row>
    <row r="34" spans="1:8" s="334" customFormat="1" ht="27.95">
      <c r="A34" s="309"/>
      <c r="B34" s="294" t="s">
        <v>644</v>
      </c>
      <c r="C34" s="294" t="s">
        <v>645</v>
      </c>
      <c r="D34" s="294" t="s">
        <v>646</v>
      </c>
      <c r="E34" s="294" t="s">
        <v>647</v>
      </c>
      <c r="F34" s="294" t="s">
        <v>648</v>
      </c>
      <c r="G34" s="295" t="s">
        <v>630</v>
      </c>
      <c r="H34" s="484"/>
    </row>
    <row r="35" spans="1:8" s="334" customFormat="1">
      <c r="A35" s="310" t="s">
        <v>631</v>
      </c>
      <c r="B35" s="311"/>
      <c r="C35" s="311"/>
      <c r="D35" s="311"/>
      <c r="E35" s="311"/>
      <c r="F35" s="311"/>
      <c r="G35" s="311"/>
      <c r="H35" s="484"/>
    </row>
    <row r="36" spans="1:8" s="488" customFormat="1">
      <c r="A36" s="302" t="s">
        <v>382</v>
      </c>
      <c r="B36" s="312">
        <v>20558322400</v>
      </c>
      <c r="C36" s="312">
        <v>0</v>
      </c>
      <c r="D36" s="312">
        <v>0</v>
      </c>
      <c r="E36" s="312">
        <v>0</v>
      </c>
      <c r="F36" s="312">
        <v>1772000000</v>
      </c>
      <c r="G36" s="269">
        <f t="shared" ref="G36:G43" si="3">SUM(B36:F36)</f>
        <v>22330322400</v>
      </c>
      <c r="H36" s="487">
        <f>+G36-BS!E49</f>
        <v>22330322400</v>
      </c>
    </row>
    <row r="37" spans="1:8" s="334" customFormat="1">
      <c r="A37" s="298" t="s">
        <v>632</v>
      </c>
      <c r="B37" s="263"/>
      <c r="C37" s="263"/>
      <c r="D37" s="263"/>
      <c r="E37" s="263"/>
      <c r="F37" s="263">
        <v>80840240</v>
      </c>
      <c r="G37" s="263">
        <f t="shared" si="3"/>
        <v>80840240</v>
      </c>
      <c r="H37" s="484"/>
    </row>
    <row r="38" spans="1:8" s="334" customFormat="1">
      <c r="A38" s="298" t="s">
        <v>649</v>
      </c>
      <c r="B38" s="263"/>
      <c r="C38" s="263"/>
      <c r="D38" s="263"/>
      <c r="E38" s="263"/>
      <c r="F38" s="263"/>
      <c r="G38" s="263">
        <f t="shared" si="3"/>
        <v>0</v>
      </c>
      <c r="H38" s="484"/>
    </row>
    <row r="39" spans="1:8" s="334" customFormat="1">
      <c r="A39" s="298" t="s">
        <v>650</v>
      </c>
      <c r="B39" s="263"/>
      <c r="C39" s="263"/>
      <c r="D39" s="263"/>
      <c r="E39" s="263"/>
      <c r="F39" s="263"/>
      <c r="G39" s="263">
        <f t="shared" si="3"/>
        <v>0</v>
      </c>
      <c r="H39" s="484"/>
    </row>
    <row r="40" spans="1:8" s="334" customFormat="1">
      <c r="A40" s="298" t="s">
        <v>634</v>
      </c>
      <c r="B40" s="263"/>
      <c r="C40" s="263"/>
      <c r="D40" s="263"/>
      <c r="E40" s="263"/>
      <c r="F40" s="263"/>
      <c r="G40" s="263">
        <f t="shared" si="3"/>
        <v>0</v>
      </c>
      <c r="H40" s="484"/>
    </row>
    <row r="41" spans="1:8" s="334" customFormat="1">
      <c r="A41" s="298" t="s">
        <v>636</v>
      </c>
      <c r="B41" s="263"/>
      <c r="C41" s="263"/>
      <c r="D41" s="263"/>
      <c r="E41" s="263"/>
      <c r="F41" s="263"/>
      <c r="G41" s="263">
        <f t="shared" si="3"/>
        <v>0</v>
      </c>
      <c r="H41" s="484"/>
    </row>
    <row r="42" spans="1:8" s="334" customFormat="1">
      <c r="A42" s="298" t="s">
        <v>637</v>
      </c>
      <c r="B42" s="263"/>
      <c r="C42" s="263"/>
      <c r="D42" s="263"/>
      <c r="E42" s="263"/>
      <c r="F42" s="263"/>
      <c r="G42" s="263">
        <f t="shared" si="3"/>
        <v>0</v>
      </c>
      <c r="H42" s="484"/>
    </row>
    <row r="43" spans="1:8" s="334" customFormat="1">
      <c r="A43" s="302" t="s">
        <v>381</v>
      </c>
      <c r="B43" s="269">
        <f>+SUM(B36,B37,B38,B39,B40-B41,-B42)</f>
        <v>20558322400</v>
      </c>
      <c r="C43" s="269">
        <f>+SUM(C36,C37,C38,C39,C40-C41,-C42)</f>
        <v>0</v>
      </c>
      <c r="D43" s="269">
        <f>+SUM(D36,D37,D38,D39,D40-D41,-D42)</f>
        <v>0</v>
      </c>
      <c r="E43" s="269">
        <f>+SUM(E36,E37,E38,E39,E40-E41,-E42)</f>
        <v>0</v>
      </c>
      <c r="F43" s="269">
        <f>+SUM(F36,F37,F38,F39,F40-F41,-F42)</f>
        <v>1852840240</v>
      </c>
      <c r="G43" s="263">
        <f t="shared" si="3"/>
        <v>22411162640</v>
      </c>
      <c r="H43" s="484">
        <f>+G43-BS!D49</f>
        <v>22411162640</v>
      </c>
    </row>
    <row r="44" spans="1:8" s="334" customFormat="1">
      <c r="A44" s="299" t="s">
        <v>638</v>
      </c>
      <c r="B44" s="300"/>
      <c r="C44" s="300"/>
      <c r="D44" s="300"/>
      <c r="E44" s="300"/>
      <c r="F44" s="300"/>
      <c r="G44" s="269">
        <f>SUM(B44:F44)</f>
        <v>0</v>
      </c>
      <c r="H44" s="484"/>
    </row>
    <row r="45" spans="1:8" s="334" customFormat="1">
      <c r="A45" s="299" t="s">
        <v>639</v>
      </c>
      <c r="B45" s="301"/>
      <c r="C45" s="301"/>
      <c r="D45" s="301"/>
      <c r="E45" s="301"/>
      <c r="F45" s="301"/>
      <c r="G45" s="331">
        <f>SUM(B45:F45)</f>
        <v>0</v>
      </c>
      <c r="H45" s="484"/>
    </row>
    <row r="46" spans="1:8" s="334" customFormat="1">
      <c r="A46" s="313"/>
      <c r="B46" s="263"/>
      <c r="C46" s="263"/>
      <c r="D46" s="263"/>
      <c r="E46" s="263"/>
      <c r="F46" s="263"/>
      <c r="G46" s="263"/>
      <c r="H46" s="484"/>
    </row>
    <row r="47" spans="1:8">
      <c r="A47" s="302" t="s">
        <v>640</v>
      </c>
      <c r="B47" s="263"/>
      <c r="C47" s="263"/>
      <c r="D47" s="263"/>
      <c r="E47" s="263"/>
      <c r="F47" s="263"/>
      <c r="G47" s="269"/>
    </row>
    <row r="48" spans="1:8" s="327" customFormat="1">
      <c r="A48" s="489" t="s">
        <v>382</v>
      </c>
      <c r="B48" s="312">
        <v>5160647758</v>
      </c>
      <c r="C48" s="312">
        <v>0</v>
      </c>
      <c r="D48" s="312">
        <v>0</v>
      </c>
      <c r="E48" s="269">
        <v>0</v>
      </c>
      <c r="F48" s="335">
        <v>559722703</v>
      </c>
      <c r="G48" s="269">
        <f t="shared" ref="G48:G53" si="4">SUM(B48:F48)</f>
        <v>5720370461</v>
      </c>
      <c r="H48" s="477">
        <f>+G48+BS!E50</f>
        <v>5720370461</v>
      </c>
    </row>
    <row r="49" spans="1:8">
      <c r="A49" s="314" t="s">
        <v>641</v>
      </c>
      <c r="B49" s="633">
        <v>411153216</v>
      </c>
      <c r="C49" s="632"/>
      <c r="D49" s="632"/>
      <c r="E49" s="632"/>
      <c r="F49" s="634">
        <f>277880522+137166672</f>
        <v>415047194</v>
      </c>
      <c r="G49" s="269">
        <f t="shared" si="4"/>
        <v>826200410</v>
      </c>
    </row>
    <row r="50" spans="1:8">
      <c r="A50" s="298" t="s">
        <v>634</v>
      </c>
      <c r="B50" s="221"/>
      <c r="C50" s="300"/>
      <c r="D50" s="300"/>
      <c r="E50" s="221"/>
      <c r="F50" s="635"/>
      <c r="G50" s="269">
        <f t="shared" si="4"/>
        <v>0</v>
      </c>
    </row>
    <row r="51" spans="1:8">
      <c r="A51" s="298" t="s">
        <v>636</v>
      </c>
      <c r="B51" s="222"/>
      <c r="C51" s="263"/>
      <c r="D51" s="263"/>
      <c r="E51" s="222"/>
      <c r="F51" s="336"/>
      <c r="G51" s="269">
        <f t="shared" si="4"/>
        <v>0</v>
      </c>
    </row>
    <row r="52" spans="1:8">
      <c r="A52" s="298" t="s">
        <v>637</v>
      </c>
      <c r="B52" s="222"/>
      <c r="C52" s="263"/>
      <c r="D52" s="263"/>
      <c r="E52" s="263"/>
      <c r="F52" s="336"/>
      <c r="G52" s="269">
        <f t="shared" si="4"/>
        <v>0</v>
      </c>
    </row>
    <row r="53" spans="1:8">
      <c r="A53" s="302" t="s">
        <v>381</v>
      </c>
      <c r="B53" s="269">
        <f>+SUM(B48,B49,B50,-B51,-B52)</f>
        <v>5571800974</v>
      </c>
      <c r="C53" s="269">
        <f>+SUM(C48,C49,C50,-C51,-C52)</f>
        <v>0</v>
      </c>
      <c r="D53" s="269">
        <f>+SUM(D48,D49,D50,-D51,-D52)</f>
        <v>0</v>
      </c>
      <c r="E53" s="269">
        <f>+SUM(E48,E49,E50,-E51,-E52)</f>
        <v>0</v>
      </c>
      <c r="F53" s="269">
        <f>+SUM(F48,F49,F50,-F51,-F52)</f>
        <v>974769897</v>
      </c>
      <c r="G53" s="269">
        <f t="shared" si="4"/>
        <v>6546570871</v>
      </c>
      <c r="H53" s="481">
        <f>+G53+BS!D50</f>
        <v>6546570871</v>
      </c>
    </row>
    <row r="54" spans="1:8">
      <c r="A54" s="298"/>
      <c r="B54" s="263"/>
      <c r="C54" s="263"/>
      <c r="D54" s="263"/>
      <c r="E54" s="263"/>
      <c r="F54" s="263"/>
      <c r="G54" s="269">
        <f t="shared" ref="G54:G57" si="5">SUM(B54:F54)</f>
        <v>0</v>
      </c>
    </row>
    <row r="55" spans="1:8">
      <c r="A55" s="302" t="s">
        <v>642</v>
      </c>
      <c r="B55" s="263"/>
      <c r="C55" s="263"/>
      <c r="D55" s="263"/>
      <c r="E55" s="263"/>
      <c r="F55" s="263"/>
      <c r="G55" s="269">
        <f t="shared" si="5"/>
        <v>0</v>
      </c>
    </row>
    <row r="56" spans="1:8">
      <c r="A56" s="298" t="s">
        <v>382</v>
      </c>
      <c r="B56" s="269">
        <f>B36-B48</f>
        <v>15397674642</v>
      </c>
      <c r="C56" s="269">
        <f>C36-C48</f>
        <v>0</v>
      </c>
      <c r="D56" s="269">
        <f>D36-D48</f>
        <v>0</v>
      </c>
      <c r="E56" s="269">
        <f>E36-E48</f>
        <v>0</v>
      </c>
      <c r="F56" s="269">
        <f>F36-F48</f>
        <v>1212277297</v>
      </c>
      <c r="G56" s="269">
        <f t="shared" si="5"/>
        <v>16609951939</v>
      </c>
      <c r="H56" s="485">
        <f>+G56-BS!E48</f>
        <v>16609951939</v>
      </c>
    </row>
    <row r="57" spans="1:8">
      <c r="A57" s="305" t="s">
        <v>381</v>
      </c>
      <c r="B57" s="265">
        <f>B43-B53</f>
        <v>14986521426</v>
      </c>
      <c r="C57" s="265">
        <f>C43-C53</f>
        <v>0</v>
      </c>
      <c r="D57" s="265">
        <f>D43-D53</f>
        <v>0</v>
      </c>
      <c r="E57" s="265">
        <f>E43-E53</f>
        <v>0</v>
      </c>
      <c r="F57" s="265">
        <f>F43-F53</f>
        <v>878070343</v>
      </c>
      <c r="G57" s="265">
        <f t="shared" si="5"/>
        <v>15864591769</v>
      </c>
    </row>
    <row r="58" spans="1:8">
      <c r="A58" s="306" t="s">
        <v>387</v>
      </c>
      <c r="B58" s="315"/>
      <c r="C58" s="315"/>
      <c r="D58" s="315"/>
      <c r="E58" s="315"/>
      <c r="F58" s="315"/>
      <c r="G58" s="240">
        <f>+G57-BS!D48</f>
        <v>15864591769</v>
      </c>
    </row>
    <row r="59" spans="1:8" s="121" customFormat="1">
      <c r="A59" s="316"/>
      <c r="B59" s="316"/>
      <c r="C59" s="316"/>
      <c r="D59" s="316"/>
      <c r="E59" s="316"/>
      <c r="F59" s="316"/>
      <c r="G59" s="316"/>
      <c r="H59" s="486"/>
    </row>
    <row r="60" spans="1:8">
      <c r="A60" s="317" t="s">
        <v>651</v>
      </c>
    </row>
    <row r="61" spans="1:8">
      <c r="A61" s="318"/>
      <c r="B61" s="319"/>
      <c r="C61" s="319"/>
      <c r="D61" s="319"/>
      <c r="E61" s="319"/>
      <c r="F61" s="745"/>
      <c r="G61" s="745"/>
    </row>
    <row r="62" spans="1:8" ht="27.95">
      <c r="A62" s="199"/>
      <c r="B62" s="294" t="s">
        <v>625</v>
      </c>
      <c r="C62" s="294" t="s">
        <v>626</v>
      </c>
      <c r="D62" s="294" t="s">
        <v>627</v>
      </c>
      <c r="E62" s="294" t="s">
        <v>628</v>
      </c>
      <c r="F62" s="294" t="s">
        <v>652</v>
      </c>
      <c r="G62" s="295" t="s">
        <v>630</v>
      </c>
    </row>
    <row r="63" spans="1:8" s="334" customFormat="1">
      <c r="A63" s="297" t="s">
        <v>631</v>
      </c>
      <c r="B63" s="263"/>
      <c r="C63" s="263"/>
      <c r="D63" s="263"/>
      <c r="E63" s="263"/>
      <c r="F63" s="263"/>
      <c r="G63" s="263"/>
      <c r="H63" s="484"/>
    </row>
    <row r="64" spans="1:8" s="488" customFormat="1">
      <c r="A64" s="302" t="s">
        <v>382</v>
      </c>
      <c r="B64" s="320"/>
      <c r="C64" s="337"/>
      <c r="D64" s="337"/>
      <c r="E64" s="337"/>
      <c r="F64" s="337"/>
      <c r="G64" s="269">
        <f>SUM(B64:F64)</f>
        <v>0</v>
      </c>
      <c r="H64" s="487">
        <f>+G64-BS!E52</f>
        <v>0</v>
      </c>
    </row>
    <row r="65" spans="1:8" s="334" customFormat="1">
      <c r="A65" s="298" t="s">
        <v>653</v>
      </c>
      <c r="B65" s="263"/>
      <c r="C65" s="263"/>
      <c r="D65" s="263"/>
      <c r="E65" s="263"/>
      <c r="F65" s="263"/>
      <c r="G65" s="263">
        <f>SUM(B65:F65)</f>
        <v>0</v>
      </c>
      <c r="H65" s="484"/>
    </row>
    <row r="66" spans="1:8" s="334" customFormat="1">
      <c r="A66" s="321" t="s">
        <v>654</v>
      </c>
      <c r="B66" s="263"/>
      <c r="C66" s="263"/>
      <c r="D66" s="263"/>
      <c r="E66" s="263"/>
      <c r="F66" s="263"/>
      <c r="G66" s="263"/>
      <c r="H66" s="484"/>
    </row>
    <row r="67" spans="1:8" s="334" customFormat="1">
      <c r="A67" s="321" t="s">
        <v>655</v>
      </c>
      <c r="B67" s="264"/>
      <c r="C67" s="264"/>
      <c r="D67" s="264"/>
      <c r="E67" s="264"/>
      <c r="F67" s="264"/>
      <c r="G67" s="263">
        <f t="shared" ref="G67:G81" si="6">SUM(B67:F67)</f>
        <v>0</v>
      </c>
      <c r="H67" s="484"/>
    </row>
    <row r="68" spans="1:8" s="334" customFormat="1">
      <c r="A68" s="298" t="s">
        <v>656</v>
      </c>
      <c r="B68" s="263"/>
      <c r="C68" s="263"/>
      <c r="D68" s="263"/>
      <c r="E68" s="263"/>
      <c r="F68" s="263"/>
      <c r="G68" s="263">
        <f t="shared" si="6"/>
        <v>0</v>
      </c>
      <c r="H68" s="484"/>
    </row>
    <row r="69" spans="1:8" s="334" customFormat="1">
      <c r="A69" s="298" t="s">
        <v>657</v>
      </c>
      <c r="B69" s="263"/>
      <c r="C69" s="263"/>
      <c r="D69" s="263"/>
      <c r="E69" s="263"/>
      <c r="F69" s="263"/>
      <c r="G69" s="263">
        <f t="shared" si="6"/>
        <v>0</v>
      </c>
      <c r="H69" s="484"/>
    </row>
    <row r="70" spans="1:8" s="488" customFormat="1">
      <c r="A70" s="302" t="s">
        <v>381</v>
      </c>
      <c r="B70" s="269">
        <f>B64+B65-B68-B69</f>
        <v>0</v>
      </c>
      <c r="C70" s="269">
        <f>C64+C65-C68-C69</f>
        <v>0</v>
      </c>
      <c r="D70" s="269">
        <f>D64+D65-D68-D69</f>
        <v>0</v>
      </c>
      <c r="E70" s="269">
        <f>E64+E65-E68-E69</f>
        <v>0</v>
      </c>
      <c r="F70" s="269">
        <f>F64+F65-F68-F69</f>
        <v>0</v>
      </c>
      <c r="G70" s="269">
        <f t="shared" si="6"/>
        <v>0</v>
      </c>
      <c r="H70" s="487">
        <f>+G70-BS!D52</f>
        <v>0</v>
      </c>
    </row>
    <row r="71" spans="1:8" s="334" customFormat="1">
      <c r="A71" s="313"/>
      <c r="B71" s="263"/>
      <c r="C71" s="263"/>
      <c r="D71" s="263"/>
      <c r="E71" s="263"/>
      <c r="F71" s="263"/>
      <c r="G71" s="263">
        <f t="shared" si="6"/>
        <v>0</v>
      </c>
      <c r="H71" s="484"/>
    </row>
    <row r="72" spans="1:8">
      <c r="A72" s="302" t="s">
        <v>640</v>
      </c>
      <c r="B72" s="263"/>
      <c r="C72" s="263"/>
      <c r="D72" s="263"/>
      <c r="E72" s="263"/>
      <c r="F72" s="263"/>
      <c r="G72" s="269"/>
    </row>
    <row r="73" spans="1:8">
      <c r="A73" s="298" t="s">
        <v>382</v>
      </c>
      <c r="B73" s="322"/>
      <c r="C73" s="322"/>
      <c r="D73" s="322"/>
      <c r="E73" s="322"/>
      <c r="F73" s="322"/>
      <c r="G73" s="269">
        <f t="shared" si="6"/>
        <v>0</v>
      </c>
      <c r="H73" s="481">
        <f>+G73+BS!E53</f>
        <v>0</v>
      </c>
    </row>
    <row r="74" spans="1:8">
      <c r="A74" s="298" t="s">
        <v>641</v>
      </c>
      <c r="B74" s="323"/>
      <c r="C74" s="323"/>
      <c r="D74" s="323"/>
      <c r="E74" s="323"/>
      <c r="F74" s="338"/>
      <c r="G74" s="269">
        <f t="shared" si="6"/>
        <v>0</v>
      </c>
    </row>
    <row r="75" spans="1:8" s="332" customFormat="1">
      <c r="A75" s="298" t="s">
        <v>636</v>
      </c>
      <c r="B75" s="301"/>
      <c r="C75" s="301"/>
      <c r="D75" s="301"/>
      <c r="E75" s="301"/>
      <c r="F75" s="301"/>
      <c r="G75" s="264">
        <f t="shared" si="6"/>
        <v>0</v>
      </c>
      <c r="H75" s="480"/>
    </row>
    <row r="76" spans="1:8">
      <c r="A76" s="298" t="s">
        <v>657</v>
      </c>
      <c r="B76" s="263"/>
      <c r="C76" s="263"/>
      <c r="D76" s="263"/>
      <c r="E76" s="263"/>
      <c r="F76" s="263"/>
      <c r="G76" s="269">
        <f t="shared" si="6"/>
        <v>0</v>
      </c>
    </row>
    <row r="77" spans="1:8" s="327" customFormat="1">
      <c r="A77" s="302" t="s">
        <v>381</v>
      </c>
      <c r="B77" s="269">
        <f>B73+B74-B75-B76</f>
        <v>0</v>
      </c>
      <c r="C77" s="269">
        <f t="shared" ref="C77:F77" si="7">C73+C74-C75-C76</f>
        <v>0</v>
      </c>
      <c r="D77" s="269">
        <f t="shared" si="7"/>
        <v>0</v>
      </c>
      <c r="E77" s="269">
        <f t="shared" si="7"/>
        <v>0</v>
      </c>
      <c r="F77" s="269">
        <f t="shared" si="7"/>
        <v>0</v>
      </c>
      <c r="G77" s="269">
        <f t="shared" si="6"/>
        <v>0</v>
      </c>
      <c r="H77" s="477">
        <f>+G77+BS!D53</f>
        <v>0</v>
      </c>
    </row>
    <row r="78" spans="1:8">
      <c r="A78" s="298"/>
      <c r="B78" s="263"/>
      <c r="C78" s="263"/>
      <c r="D78" s="263"/>
      <c r="E78" s="263"/>
      <c r="F78" s="263"/>
      <c r="G78" s="269">
        <f t="shared" si="6"/>
        <v>0</v>
      </c>
    </row>
    <row r="79" spans="1:8">
      <c r="A79" s="302" t="s">
        <v>642</v>
      </c>
      <c r="B79" s="263"/>
      <c r="C79" s="263"/>
      <c r="D79" s="263"/>
      <c r="E79" s="263"/>
      <c r="F79" s="263"/>
      <c r="G79" s="269">
        <f t="shared" si="6"/>
        <v>0</v>
      </c>
    </row>
    <row r="80" spans="1:8">
      <c r="A80" s="298" t="s">
        <v>382</v>
      </c>
      <c r="B80" s="269">
        <f>B64-B73</f>
        <v>0</v>
      </c>
      <c r="C80" s="269">
        <f>C64-C73</f>
        <v>0</v>
      </c>
      <c r="D80" s="269">
        <f>D64-D73</f>
        <v>0</v>
      </c>
      <c r="E80" s="269">
        <f>E64-E73</f>
        <v>0</v>
      </c>
      <c r="F80" s="269">
        <f>F64-F73</f>
        <v>0</v>
      </c>
      <c r="G80" s="269">
        <f t="shared" si="6"/>
        <v>0</v>
      </c>
      <c r="H80" s="485">
        <f>+G80-BS!E51</f>
        <v>0</v>
      </c>
    </row>
    <row r="81" spans="1:8">
      <c r="A81" s="305" t="s">
        <v>381</v>
      </c>
      <c r="B81" s="265">
        <f>B70-B77</f>
        <v>0</v>
      </c>
      <c r="C81" s="265">
        <f>C70-C77</f>
        <v>0</v>
      </c>
      <c r="D81" s="265">
        <f>D70-D77</f>
        <v>0</v>
      </c>
      <c r="E81" s="265">
        <f>E70-E77</f>
        <v>0</v>
      </c>
      <c r="F81" s="265">
        <f>F70-F77</f>
        <v>0</v>
      </c>
      <c r="G81" s="265">
        <f t="shared" si="6"/>
        <v>0</v>
      </c>
    </row>
    <row r="82" spans="1:8">
      <c r="A82" s="306" t="s">
        <v>387</v>
      </c>
      <c r="B82" s="315"/>
      <c r="C82" s="315"/>
      <c r="D82" s="315"/>
      <c r="E82" s="315"/>
      <c r="F82" s="315"/>
      <c r="G82" s="240">
        <f>+G81-BS!D51</f>
        <v>0</v>
      </c>
    </row>
    <row r="83" spans="1:8" s="138" customFormat="1">
      <c r="A83" s="315"/>
      <c r="B83" s="315"/>
      <c r="C83" s="315"/>
      <c r="D83" s="315"/>
      <c r="E83" s="315"/>
      <c r="F83" s="315"/>
      <c r="G83" s="315"/>
      <c r="H83" s="483"/>
    </row>
    <row r="84" spans="1:8" s="306" customFormat="1">
      <c r="B84" s="315"/>
      <c r="C84" s="315"/>
      <c r="D84" s="315"/>
      <c r="E84" s="315"/>
      <c r="F84" s="315"/>
      <c r="G84" s="315"/>
      <c r="H84" s="480"/>
    </row>
  </sheetData>
  <mergeCells count="3">
    <mergeCell ref="A1:G1"/>
    <mergeCell ref="F33:G33"/>
    <mergeCell ref="F61:G61"/>
  </mergeCells>
  <phoneticPr fontId="165" type="noConversion"/>
  <printOptions horizontalCentered="1" headings="1"/>
  <pageMargins left="0.81" right="0" top="0.19" bottom="0.17" header="0.19" footer="0.196850393700787"/>
  <pageSetup paperSize="9" scale="70"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ree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Oanh</dc:creator>
  <cp:keywords/>
  <dc:description/>
  <cp:lastModifiedBy>le suong</cp:lastModifiedBy>
  <cp:revision/>
  <dcterms:created xsi:type="dcterms:W3CDTF">2010-03-30T07:27:14Z</dcterms:created>
  <dcterms:modified xsi:type="dcterms:W3CDTF">2024-09-13T04:29:02Z</dcterms:modified>
  <cp:category/>
  <cp:contentStatus/>
</cp:coreProperties>
</file>