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3"/>
  <workbookPr/>
  <bookViews>
    <workbookView xWindow="-120" yWindow="-120" windowWidth="20730" windowHeight="11160" activeTab="1"/>
  </bookViews>
  <sheets>
    <sheet name="ABOUT THIS WORKBOOK" sheetId="8" r:id="rId1"/>
    <sheet name="Ex 1 - Wet Ballast UnShunt" sheetId="4" r:id="rId2"/>
    <sheet name="Ex 1 - Wet Ballast Shunted" sheetId="5" r:id="rId3"/>
    <sheet name="Ex 1 - Dry Ballast UnShunt" sheetId="3" r:id="rId4"/>
    <sheet name="Ex 1 - Dry Ballast Shunted" sheetId="6" r:id="rId5"/>
    <sheet name="Ex 1 - Thresholds" sheetId="7" r:id="rId6"/>
    <sheet name="Ex 1 SENS - Wet Ballast UnShunt" sheetId="10" r:id="rId7"/>
    <sheet name="Ex 1 SENS - Wet Ballast Shunted" sheetId="11" r:id="rId8"/>
    <sheet name="Ex 1 SENS - Dry Ballast UnShunt" sheetId="12" r:id="rId9"/>
    <sheet name="Ex 1 SENS - Dry Ballast Shunted" sheetId="13" r:id="rId10"/>
    <sheet name="Ex 1 SENS - Thresholds" sheetId="14" r:id="rId11"/>
  </sheets>
  <definedNames>
    <definedName name="solver_adj" localSheetId="4" hidden="1">'Ex 1 - Dry Ballast Shunted'!#REF!,'Ex 1 - Dry Ballast Shunted'!#REF!,'Ex 1 - Dry Ballast Shunted'!#REF!,'Ex 1 - Dry Ballast Shunted'!#REF!,'Ex 1 - Dry Ballast Shunted'!#REF!,'Ex 1 - Dry Ballast Shunted'!#REF!,'Ex 1 - Dry Ballast Shunted'!#REF!,'Ex 1 - Dry Ballast Shunted'!#REF!,'Ex 1 - Dry Ballast Shunted'!#REF!,'Ex 1 - Dry Ballast Shunted'!#REF!,'Ex 1 - Dry Ballast Shunted'!#REF!,'Ex 1 - Dry Ballast Shunted'!#REF!,'Ex 1 - Dry Ballast Shunted'!#REF!,'Ex 1 - Dry Ballast Shunted'!#REF!,'Ex 1 - Dry Ballast Shunted'!#REF!,'Ex 1 - Dry Ballast Shunted'!#REF!</definedName>
    <definedName name="solver_adj" localSheetId="3" hidden="1">'Ex 1 - Dry Ballast UnShunt'!#REF!,'Ex 1 - Dry Ballast UnShunt'!#REF!,'Ex 1 - Dry Ballast UnShunt'!#REF!,'Ex 1 - Dry Ballast UnShunt'!#REF!,'Ex 1 - Dry Ballast UnShunt'!#REF!,'Ex 1 - Dry Ballast UnShunt'!#REF!,'Ex 1 - Dry Ballast UnShunt'!#REF!,'Ex 1 - Dry Ballast UnShunt'!#REF!,'Ex 1 - Dry Ballast UnShunt'!#REF!,'Ex 1 - Dry Ballast UnShunt'!#REF!,'Ex 1 - Dry Ballast UnShunt'!#REF!,'Ex 1 - Dry Ballast UnShunt'!#REF!,'Ex 1 - Dry Ballast UnShunt'!#REF!,'Ex 1 - Dry Ballast UnShunt'!#REF!,'Ex 1 - Dry Ballast UnShunt'!#REF!,'Ex 1 - Dry Ballast UnShunt'!#REF!</definedName>
    <definedName name="solver_adj" localSheetId="2" hidden="1">'Ex 1 - Wet Ballast Shunted'!#REF!,'Ex 1 - Wet Ballast Shunted'!#REF!,'Ex 1 - Wet Ballast Shunted'!#REF!,'Ex 1 - Wet Ballast Shunted'!#REF!,'Ex 1 - Wet Ballast Shunted'!#REF!,'Ex 1 - Wet Ballast Shunted'!#REF!,'Ex 1 - Wet Ballast Shunted'!#REF!,'Ex 1 - Wet Ballast Shunted'!#REF!,'Ex 1 - Wet Ballast Shunted'!#REF!,'Ex 1 - Wet Ballast Shunted'!#REF!,'Ex 1 - Wet Ballast Shunted'!#REF!,'Ex 1 - Wet Ballast Shunted'!#REF!,'Ex 1 - Wet Ballast Shunted'!#REF!,'Ex 1 - Wet Ballast Shunted'!#REF!,'Ex 1 - Wet Ballast Shunted'!#REF!,'Ex 1 - Wet Ballast Shunted'!#REF!</definedName>
    <definedName name="solver_adj" localSheetId="1" hidden="1">'Ex 1 - Wet Ballast UnShunt'!#REF!,'Ex 1 - Wet Ballast UnShunt'!#REF!,'Ex 1 - Wet Ballast UnShunt'!#REF!,'Ex 1 - Wet Ballast UnShunt'!#REF!,'Ex 1 - Wet Ballast UnShunt'!#REF!,'Ex 1 - Wet Ballast UnShunt'!#REF!,'Ex 1 - Wet Ballast UnShunt'!#REF!,'Ex 1 - Wet Ballast UnShunt'!#REF!,'Ex 1 - Wet Ballast UnShunt'!#REF!,'Ex 1 - Wet Ballast UnShunt'!#REF!,'Ex 1 - Wet Ballast UnShunt'!#REF!,'Ex 1 - Wet Ballast UnShunt'!#REF!,'Ex 1 - Wet Ballast UnShunt'!#REF!,'Ex 1 - Wet Ballast UnShunt'!#REF!,'Ex 1 - Wet Ballast UnShunt'!#REF!,'Ex 1 - Wet Ballast UnShunt'!#REF!</definedName>
    <definedName name="solver_adj" localSheetId="9" hidden="1">'Ex 1 SENS - Dry Ballast Shunted'!#REF!,'Ex 1 SENS - Dry Ballast Shunted'!#REF!,'Ex 1 SENS - Dry Ballast Shunted'!#REF!,'Ex 1 SENS - Dry Ballast Shunted'!#REF!,'Ex 1 SENS - Dry Ballast Shunted'!#REF!,'Ex 1 SENS - Dry Ballast Shunted'!#REF!,'Ex 1 SENS - Dry Ballast Shunted'!#REF!,'Ex 1 SENS - Dry Ballast Shunted'!#REF!,'Ex 1 SENS - Dry Ballast Shunted'!#REF!,'Ex 1 SENS - Dry Ballast Shunted'!#REF!,'Ex 1 SENS - Dry Ballast Shunted'!#REF!,'Ex 1 SENS - Dry Ballast Shunted'!#REF!,'Ex 1 SENS - Dry Ballast Shunted'!#REF!,'Ex 1 SENS - Dry Ballast Shunted'!#REF!,'Ex 1 SENS - Dry Ballast Shunted'!#REF!,'Ex 1 SENS - Dry Ballast Shunted'!#REF!</definedName>
    <definedName name="solver_adj" localSheetId="8" hidden="1">'Ex 1 SENS - Dry Ballast UnShunt'!#REF!,'Ex 1 SENS - Dry Ballast UnShunt'!#REF!,'Ex 1 SENS - Dry Ballast UnShunt'!#REF!,'Ex 1 SENS - Dry Ballast UnShunt'!#REF!,'Ex 1 SENS - Dry Ballast UnShunt'!#REF!,'Ex 1 SENS - Dry Ballast UnShunt'!#REF!,'Ex 1 SENS - Dry Ballast UnShunt'!#REF!,'Ex 1 SENS - Dry Ballast UnShunt'!#REF!,'Ex 1 SENS - Dry Ballast UnShunt'!#REF!,'Ex 1 SENS - Dry Ballast UnShunt'!#REF!,'Ex 1 SENS - Dry Ballast UnShunt'!#REF!,'Ex 1 SENS - Dry Ballast UnShunt'!#REF!,'Ex 1 SENS - Dry Ballast UnShunt'!#REF!,'Ex 1 SENS - Dry Ballast UnShunt'!#REF!,'Ex 1 SENS - Dry Ballast UnShunt'!#REF!,'Ex 1 SENS - Dry Ballast UnShunt'!#REF!</definedName>
    <definedName name="solver_adj" localSheetId="7" hidden="1">'Ex 1 SENS - Wet Ballast Shunted'!#REF!,'Ex 1 SENS - Wet Ballast Shunted'!#REF!,'Ex 1 SENS - Wet Ballast Shunted'!#REF!,'Ex 1 SENS - Wet Ballast Shunted'!#REF!,'Ex 1 SENS - Wet Ballast Shunted'!#REF!,'Ex 1 SENS - Wet Ballast Shunted'!#REF!,'Ex 1 SENS - Wet Ballast Shunted'!#REF!,'Ex 1 SENS - Wet Ballast Shunted'!#REF!,'Ex 1 SENS - Wet Ballast Shunted'!#REF!,'Ex 1 SENS - Wet Ballast Shunted'!#REF!,'Ex 1 SENS - Wet Ballast Shunted'!#REF!,'Ex 1 SENS - Wet Ballast Shunted'!#REF!,'Ex 1 SENS - Wet Ballast Shunted'!#REF!,'Ex 1 SENS - Wet Ballast Shunted'!#REF!,'Ex 1 SENS - Wet Ballast Shunted'!#REF!,'Ex 1 SENS - Wet Ballast Shunted'!#REF!</definedName>
    <definedName name="solver_adj" localSheetId="6" hidden="1">'Ex 1 SENS - Wet Ballast UnShunt'!#REF!,'Ex 1 SENS - Wet Ballast UnShunt'!#REF!,'Ex 1 SENS - Wet Ballast UnShunt'!#REF!,'Ex 1 SENS - Wet Ballast UnShunt'!#REF!,'Ex 1 SENS - Wet Ballast UnShunt'!#REF!,'Ex 1 SENS - Wet Ballast UnShunt'!#REF!,'Ex 1 SENS - Wet Ballast UnShunt'!#REF!,'Ex 1 SENS - Wet Ballast UnShunt'!#REF!,'Ex 1 SENS - Wet Ballast UnShunt'!#REF!,'Ex 1 SENS - Wet Ballast UnShunt'!#REF!,'Ex 1 SENS - Wet Ballast UnShunt'!#REF!,'Ex 1 SENS - Wet Ballast UnShunt'!#REF!,'Ex 1 SENS - Wet Ballast UnShunt'!#REF!,'Ex 1 SENS - Wet Ballast UnShunt'!#REF!,'Ex 1 SENS - Wet Ballast UnShunt'!#REF!,'Ex 1 SENS - Wet Ballast UnShunt'!#REF!</definedName>
    <definedName name="solver_cvg" localSheetId="4" hidden="1">0.0001</definedName>
    <definedName name="solver_cvg" localSheetId="3" hidden="1">0.0001</definedName>
    <definedName name="solver_cvg" localSheetId="2" hidden="1">0.0001</definedName>
    <definedName name="solver_cvg" localSheetId="1" hidden="1">0.0001</definedName>
    <definedName name="solver_cvg" localSheetId="9" hidden="1">0.0001</definedName>
    <definedName name="solver_cvg" localSheetId="8" hidden="1">0.0001</definedName>
    <definedName name="solver_cvg" localSheetId="7" hidden="1">0.0001</definedName>
    <definedName name="solver_cvg" localSheetId="6" hidden="1">0.0001</definedName>
    <definedName name="solver_drv" localSheetId="4" hidden="1">1</definedName>
    <definedName name="solver_drv" localSheetId="3" hidden="1">1</definedName>
    <definedName name="solver_drv" localSheetId="2" hidden="1">1</definedName>
    <definedName name="solver_drv" localSheetId="1" hidden="1">1</definedName>
    <definedName name="solver_drv" localSheetId="9" hidden="1">1</definedName>
    <definedName name="solver_drv" localSheetId="8" hidden="1">1</definedName>
    <definedName name="solver_drv" localSheetId="7" hidden="1">1</definedName>
    <definedName name="solver_drv" localSheetId="6" hidden="1">1</definedName>
    <definedName name="solver_eng" localSheetId="4" hidden="1">2</definedName>
    <definedName name="solver_eng" localSheetId="3" hidden="1">2</definedName>
    <definedName name="solver_eng" localSheetId="2" hidden="1">2</definedName>
    <definedName name="solver_eng" localSheetId="1" hidden="1">2</definedName>
    <definedName name="solver_eng" localSheetId="9" hidden="1">2</definedName>
    <definedName name="solver_eng" localSheetId="8" hidden="1">2</definedName>
    <definedName name="solver_eng" localSheetId="7" hidden="1">2</definedName>
    <definedName name="solver_eng" localSheetId="6" hidden="1">2</definedName>
    <definedName name="solver_est" localSheetId="4" hidden="1">1</definedName>
    <definedName name="solver_est" localSheetId="3" hidden="1">1</definedName>
    <definedName name="solver_est" localSheetId="2" hidden="1">1</definedName>
    <definedName name="solver_est" localSheetId="1" hidden="1">1</definedName>
    <definedName name="solver_est" localSheetId="9" hidden="1">1</definedName>
    <definedName name="solver_est" localSheetId="8" hidden="1">1</definedName>
    <definedName name="solver_est" localSheetId="7" hidden="1">1</definedName>
    <definedName name="solver_est" localSheetId="6" hidden="1">1</definedName>
    <definedName name="solver_itr" localSheetId="4" hidden="1">2147483647</definedName>
    <definedName name="solver_itr" localSheetId="3" hidden="1">2147483647</definedName>
    <definedName name="solver_itr" localSheetId="2" hidden="1">2147483647</definedName>
    <definedName name="solver_itr" localSheetId="1" hidden="1">2147483647</definedName>
    <definedName name="solver_itr" localSheetId="9" hidden="1">2147483647</definedName>
    <definedName name="solver_itr" localSheetId="8" hidden="1">2147483647</definedName>
    <definedName name="solver_itr" localSheetId="7" hidden="1">2147483647</definedName>
    <definedName name="solver_itr" localSheetId="6" hidden="1">2147483647</definedName>
    <definedName name="solver_lhs1" localSheetId="4" hidden="1">'Ex 1 - Dry Ballast Shunted'!#REF!</definedName>
    <definedName name="solver_lhs1" localSheetId="3" hidden="1">'Ex 1 - Dry Ballast UnShunt'!#REF!</definedName>
    <definedName name="solver_lhs1" localSheetId="2" hidden="1">'Ex 1 - Wet Ballast Shunted'!#REF!</definedName>
    <definedName name="solver_lhs1" localSheetId="1" hidden="1">'Ex 1 - Wet Ballast UnShunt'!#REF!</definedName>
    <definedName name="solver_lhs1" localSheetId="9" hidden="1">'Ex 1 SENS - Dry Ballast Shunted'!#REF!</definedName>
    <definedName name="solver_lhs1" localSheetId="8" hidden="1">'Ex 1 SENS - Dry Ballast UnShunt'!#REF!</definedName>
    <definedName name="solver_lhs1" localSheetId="7" hidden="1">'Ex 1 SENS - Wet Ballast Shunted'!#REF!</definedName>
    <definedName name="solver_lhs1" localSheetId="6" hidden="1">'Ex 1 SENS - Wet Ballast UnShunt'!#REF!</definedName>
    <definedName name="solver_lhs10" localSheetId="4" hidden="1">'Ex 1 - Dry Ballast Shunted'!#REF!</definedName>
    <definedName name="solver_lhs10" localSheetId="3" hidden="1">'Ex 1 - Dry Ballast UnShunt'!#REF!</definedName>
    <definedName name="solver_lhs10" localSheetId="2" hidden="1">'Ex 1 - Wet Ballast Shunted'!#REF!</definedName>
    <definedName name="solver_lhs10" localSheetId="1" hidden="1">'Ex 1 - Wet Ballast UnShunt'!#REF!</definedName>
    <definedName name="solver_lhs10" localSheetId="9" hidden="1">'Ex 1 SENS - Dry Ballast Shunted'!#REF!</definedName>
    <definedName name="solver_lhs10" localSheetId="8" hidden="1">'Ex 1 SENS - Dry Ballast UnShunt'!#REF!</definedName>
    <definedName name="solver_lhs10" localSheetId="7" hidden="1">'Ex 1 SENS - Wet Ballast Shunted'!#REF!</definedName>
    <definedName name="solver_lhs10" localSheetId="6" hidden="1">'Ex 1 SENS - Wet Ballast UnShunt'!#REF!</definedName>
    <definedName name="solver_lhs11" localSheetId="4" hidden="1">'Ex 1 - Dry Ballast Shunted'!#REF!</definedName>
    <definedName name="solver_lhs11" localSheetId="3" hidden="1">'Ex 1 - Dry Ballast UnShunt'!#REF!</definedName>
    <definedName name="solver_lhs11" localSheetId="2" hidden="1">'Ex 1 - Wet Ballast Shunted'!#REF!</definedName>
    <definedName name="solver_lhs11" localSheetId="1" hidden="1">'Ex 1 - Wet Ballast UnShunt'!#REF!</definedName>
    <definedName name="solver_lhs11" localSheetId="9" hidden="1">'Ex 1 SENS - Dry Ballast Shunted'!#REF!</definedName>
    <definedName name="solver_lhs11" localSheetId="8" hidden="1">'Ex 1 SENS - Dry Ballast UnShunt'!#REF!</definedName>
    <definedName name="solver_lhs11" localSheetId="7" hidden="1">'Ex 1 SENS - Wet Ballast Shunted'!#REF!</definedName>
    <definedName name="solver_lhs11" localSheetId="6" hidden="1">'Ex 1 SENS - Wet Ballast UnShunt'!#REF!</definedName>
    <definedName name="solver_lhs12" localSheetId="4" hidden="1">'Ex 1 - Dry Ballast Shunted'!#REF!</definedName>
    <definedName name="solver_lhs12" localSheetId="3" hidden="1">'Ex 1 - Dry Ballast UnShunt'!#REF!</definedName>
    <definedName name="solver_lhs12" localSheetId="2" hidden="1">'Ex 1 - Wet Ballast Shunted'!#REF!</definedName>
    <definedName name="solver_lhs12" localSheetId="1" hidden="1">'Ex 1 - Wet Ballast UnShunt'!#REF!</definedName>
    <definedName name="solver_lhs12" localSheetId="9" hidden="1">'Ex 1 SENS - Dry Ballast Shunted'!#REF!</definedName>
    <definedName name="solver_lhs12" localSheetId="8" hidden="1">'Ex 1 SENS - Dry Ballast UnShunt'!#REF!</definedName>
    <definedName name="solver_lhs12" localSheetId="7" hidden="1">'Ex 1 SENS - Wet Ballast Shunted'!#REF!</definedName>
    <definedName name="solver_lhs12" localSheetId="6" hidden="1">'Ex 1 SENS - Wet Ballast UnShunt'!#REF!</definedName>
    <definedName name="solver_lhs13" localSheetId="4" hidden="1">'Ex 1 - Dry Ballast Shunted'!#REF!</definedName>
    <definedName name="solver_lhs13" localSheetId="3" hidden="1">'Ex 1 - Dry Ballast UnShunt'!#REF!</definedName>
    <definedName name="solver_lhs13" localSheetId="2" hidden="1">'Ex 1 - Wet Ballast Shunted'!#REF!</definedName>
    <definedName name="solver_lhs13" localSheetId="1" hidden="1">'Ex 1 - Wet Ballast UnShunt'!#REF!</definedName>
    <definedName name="solver_lhs13" localSheetId="9" hidden="1">'Ex 1 SENS - Dry Ballast Shunted'!#REF!</definedName>
    <definedName name="solver_lhs13" localSheetId="8" hidden="1">'Ex 1 SENS - Dry Ballast UnShunt'!#REF!</definedName>
    <definedName name="solver_lhs13" localSheetId="7" hidden="1">'Ex 1 SENS - Wet Ballast Shunted'!#REF!</definedName>
    <definedName name="solver_lhs13" localSheetId="6" hidden="1">'Ex 1 SENS - Wet Ballast UnShunt'!#REF!</definedName>
    <definedName name="solver_lhs14" localSheetId="4" hidden="1">'Ex 1 - Dry Ballast Shunted'!#REF!</definedName>
    <definedName name="solver_lhs14" localSheetId="3" hidden="1">'Ex 1 - Dry Ballast UnShunt'!#REF!</definedName>
    <definedName name="solver_lhs14" localSheetId="2" hidden="1">'Ex 1 - Wet Ballast Shunted'!#REF!</definedName>
    <definedName name="solver_lhs14" localSheetId="1" hidden="1">'Ex 1 - Wet Ballast UnShunt'!#REF!</definedName>
    <definedName name="solver_lhs14" localSheetId="9" hidden="1">'Ex 1 SENS - Dry Ballast Shunted'!#REF!</definedName>
    <definedName name="solver_lhs14" localSheetId="8" hidden="1">'Ex 1 SENS - Dry Ballast UnShunt'!#REF!</definedName>
    <definedName name="solver_lhs14" localSheetId="7" hidden="1">'Ex 1 SENS - Wet Ballast Shunted'!#REF!</definedName>
    <definedName name="solver_lhs14" localSheetId="6" hidden="1">'Ex 1 SENS - Wet Ballast UnShunt'!#REF!</definedName>
    <definedName name="solver_lhs15" localSheetId="4" hidden="1">'Ex 1 - Dry Ballast Shunted'!#REF!</definedName>
    <definedName name="solver_lhs15" localSheetId="3" hidden="1">'Ex 1 - Dry Ballast UnShunt'!#REF!</definedName>
    <definedName name="solver_lhs15" localSheetId="2" hidden="1">'Ex 1 - Wet Ballast Shunted'!#REF!</definedName>
    <definedName name="solver_lhs15" localSheetId="1" hidden="1">'Ex 1 - Wet Ballast UnShunt'!#REF!</definedName>
    <definedName name="solver_lhs15" localSheetId="9" hidden="1">'Ex 1 SENS - Dry Ballast Shunted'!#REF!</definedName>
    <definedName name="solver_lhs15" localSheetId="8" hidden="1">'Ex 1 SENS - Dry Ballast UnShunt'!#REF!</definedName>
    <definedName name="solver_lhs15" localSheetId="7" hidden="1">'Ex 1 SENS - Wet Ballast Shunted'!#REF!</definedName>
    <definedName name="solver_lhs15" localSheetId="6" hidden="1">'Ex 1 SENS - Wet Ballast UnShunt'!#REF!</definedName>
    <definedName name="solver_lhs16" localSheetId="4" hidden="1">'Ex 1 - Dry Ballast Shunted'!#REF!</definedName>
    <definedName name="solver_lhs16" localSheetId="3" hidden="1">'Ex 1 - Dry Ballast UnShunt'!#REF!</definedName>
    <definedName name="solver_lhs16" localSheetId="2" hidden="1">'Ex 1 - Wet Ballast Shunted'!#REF!</definedName>
    <definedName name="solver_lhs16" localSheetId="1" hidden="1">'Ex 1 - Wet Ballast UnShunt'!#REF!</definedName>
    <definedName name="solver_lhs16" localSheetId="9" hidden="1">'Ex 1 SENS - Dry Ballast Shunted'!#REF!</definedName>
    <definedName name="solver_lhs16" localSheetId="8" hidden="1">'Ex 1 SENS - Dry Ballast UnShunt'!#REF!</definedName>
    <definedName name="solver_lhs16" localSheetId="7" hidden="1">'Ex 1 SENS - Wet Ballast Shunted'!#REF!</definedName>
    <definedName name="solver_lhs16" localSheetId="6" hidden="1">'Ex 1 SENS - Wet Ballast UnShunt'!#REF!</definedName>
    <definedName name="solver_lhs17" localSheetId="4" hidden="1">'Ex 1 - Dry Ballast Shunted'!#REF!</definedName>
    <definedName name="solver_lhs17" localSheetId="3" hidden="1">'Ex 1 - Dry Ballast UnShunt'!#REF!</definedName>
    <definedName name="solver_lhs17" localSheetId="2" hidden="1">'Ex 1 - Wet Ballast Shunted'!#REF!</definedName>
    <definedName name="solver_lhs17" localSheetId="1" hidden="1">'Ex 1 - Wet Ballast UnShunt'!#REF!</definedName>
    <definedName name="solver_lhs17" localSheetId="9" hidden="1">'Ex 1 SENS - Dry Ballast Shunted'!#REF!</definedName>
    <definedName name="solver_lhs17" localSheetId="8" hidden="1">'Ex 1 SENS - Dry Ballast UnShunt'!#REF!</definedName>
    <definedName name="solver_lhs17" localSheetId="7" hidden="1">'Ex 1 SENS - Wet Ballast Shunted'!#REF!</definedName>
    <definedName name="solver_lhs17" localSheetId="6" hidden="1">'Ex 1 SENS - Wet Ballast UnShunt'!#REF!</definedName>
    <definedName name="solver_lhs18" localSheetId="4" hidden="1">'Ex 1 - Dry Ballast Shunted'!#REF!</definedName>
    <definedName name="solver_lhs18" localSheetId="3" hidden="1">'Ex 1 - Dry Ballast UnShunt'!#REF!</definedName>
    <definedName name="solver_lhs18" localSheetId="2" hidden="1">'Ex 1 - Wet Ballast Shunted'!#REF!</definedName>
    <definedName name="solver_lhs18" localSheetId="1" hidden="1">'Ex 1 - Wet Ballast UnShunt'!#REF!</definedName>
    <definedName name="solver_lhs18" localSheetId="9" hidden="1">'Ex 1 SENS - Dry Ballast Shunted'!#REF!</definedName>
    <definedName name="solver_lhs18" localSheetId="8" hidden="1">'Ex 1 SENS - Dry Ballast UnShunt'!#REF!</definedName>
    <definedName name="solver_lhs18" localSheetId="7" hidden="1">'Ex 1 SENS - Wet Ballast Shunted'!#REF!</definedName>
    <definedName name="solver_lhs18" localSheetId="6" hidden="1">'Ex 1 SENS - Wet Ballast UnShunt'!#REF!</definedName>
    <definedName name="solver_lhs19" localSheetId="4" hidden="1">'Ex 1 - Dry Ballast Shunted'!#REF!</definedName>
    <definedName name="solver_lhs19" localSheetId="3" hidden="1">'Ex 1 - Dry Ballast UnShunt'!#REF!</definedName>
    <definedName name="solver_lhs19" localSheetId="2" hidden="1">'Ex 1 - Wet Ballast Shunted'!#REF!</definedName>
    <definedName name="solver_lhs19" localSheetId="1" hidden="1">'Ex 1 - Wet Ballast UnShunt'!#REF!</definedName>
    <definedName name="solver_lhs19" localSheetId="9" hidden="1">'Ex 1 SENS - Dry Ballast Shunted'!#REF!</definedName>
    <definedName name="solver_lhs19" localSheetId="8" hidden="1">'Ex 1 SENS - Dry Ballast UnShunt'!#REF!</definedName>
    <definedName name="solver_lhs19" localSheetId="7" hidden="1">'Ex 1 SENS - Wet Ballast Shunted'!#REF!</definedName>
    <definedName name="solver_lhs19" localSheetId="6" hidden="1">'Ex 1 SENS - Wet Ballast UnShunt'!#REF!</definedName>
    <definedName name="solver_lhs2" localSheetId="4" hidden="1">'Ex 1 - Dry Ballast Shunted'!#REF!</definedName>
    <definedName name="solver_lhs2" localSheetId="3" hidden="1">'Ex 1 - Dry Ballast UnShunt'!#REF!</definedName>
    <definedName name="solver_lhs2" localSheetId="2" hidden="1">'Ex 1 - Wet Ballast Shunted'!#REF!</definedName>
    <definedName name="solver_lhs2" localSheetId="1" hidden="1">'Ex 1 - Wet Ballast UnShunt'!#REF!</definedName>
    <definedName name="solver_lhs2" localSheetId="9" hidden="1">'Ex 1 SENS - Dry Ballast Shunted'!#REF!</definedName>
    <definedName name="solver_lhs2" localSheetId="8" hidden="1">'Ex 1 SENS - Dry Ballast UnShunt'!#REF!</definedName>
    <definedName name="solver_lhs2" localSheetId="7" hidden="1">'Ex 1 SENS - Wet Ballast Shunted'!#REF!</definedName>
    <definedName name="solver_lhs2" localSheetId="6" hidden="1">'Ex 1 SENS - Wet Ballast UnShunt'!#REF!</definedName>
    <definedName name="solver_lhs20" localSheetId="4" hidden="1">'Ex 1 - Dry Ballast Shunted'!#REF!</definedName>
    <definedName name="solver_lhs20" localSheetId="3" hidden="1">'Ex 1 - Dry Ballast UnShunt'!#REF!</definedName>
    <definedName name="solver_lhs20" localSheetId="2" hidden="1">'Ex 1 - Wet Ballast Shunted'!#REF!</definedName>
    <definedName name="solver_lhs20" localSheetId="1" hidden="1">'Ex 1 - Wet Ballast UnShunt'!#REF!</definedName>
    <definedName name="solver_lhs20" localSheetId="9" hidden="1">'Ex 1 SENS - Dry Ballast Shunted'!#REF!</definedName>
    <definedName name="solver_lhs20" localSheetId="8" hidden="1">'Ex 1 SENS - Dry Ballast UnShunt'!#REF!</definedName>
    <definedName name="solver_lhs20" localSheetId="7" hidden="1">'Ex 1 SENS - Wet Ballast Shunted'!#REF!</definedName>
    <definedName name="solver_lhs20" localSheetId="6" hidden="1">'Ex 1 SENS - Wet Ballast UnShunt'!#REF!</definedName>
    <definedName name="solver_lhs21" localSheetId="4" hidden="1">'Ex 1 - Dry Ballast Shunted'!#REF!</definedName>
    <definedName name="solver_lhs21" localSheetId="3" hidden="1">'Ex 1 - Dry Ballast UnShunt'!#REF!</definedName>
    <definedName name="solver_lhs21" localSheetId="2" hidden="1">'Ex 1 - Wet Ballast Shunted'!#REF!</definedName>
    <definedName name="solver_lhs21" localSheetId="1" hidden="1">'Ex 1 - Wet Ballast UnShunt'!#REF!</definedName>
    <definedName name="solver_lhs21" localSheetId="9" hidden="1">'Ex 1 SENS - Dry Ballast Shunted'!#REF!</definedName>
    <definedName name="solver_lhs21" localSheetId="8" hidden="1">'Ex 1 SENS - Dry Ballast UnShunt'!#REF!</definedName>
    <definedName name="solver_lhs21" localSheetId="7" hidden="1">'Ex 1 SENS - Wet Ballast Shunted'!#REF!</definedName>
    <definedName name="solver_lhs21" localSheetId="6" hidden="1">'Ex 1 SENS - Wet Ballast UnShunt'!#REF!</definedName>
    <definedName name="solver_lhs22" localSheetId="4" hidden="1">'Ex 1 - Dry Ballast Shunted'!#REF!</definedName>
    <definedName name="solver_lhs22" localSheetId="3" hidden="1">'Ex 1 - Dry Ballast UnShunt'!#REF!</definedName>
    <definedName name="solver_lhs22" localSheetId="2" hidden="1">'Ex 1 - Wet Ballast Shunted'!#REF!</definedName>
    <definedName name="solver_lhs22" localSheetId="1" hidden="1">'Ex 1 - Wet Ballast UnShunt'!#REF!</definedName>
    <definedName name="solver_lhs22" localSheetId="9" hidden="1">'Ex 1 SENS - Dry Ballast Shunted'!#REF!</definedName>
    <definedName name="solver_lhs22" localSheetId="8" hidden="1">'Ex 1 SENS - Dry Ballast UnShunt'!#REF!</definedName>
    <definedName name="solver_lhs22" localSheetId="7" hidden="1">'Ex 1 SENS - Wet Ballast Shunted'!#REF!</definedName>
    <definedName name="solver_lhs22" localSheetId="6" hidden="1">'Ex 1 SENS - Wet Ballast UnShunt'!#REF!</definedName>
    <definedName name="solver_lhs23" localSheetId="4" hidden="1">'Ex 1 - Dry Ballast Shunted'!#REF!</definedName>
    <definedName name="solver_lhs23" localSheetId="3" hidden="1">'Ex 1 - Dry Ballast UnShunt'!#REF!</definedName>
    <definedName name="solver_lhs23" localSheetId="2" hidden="1">'Ex 1 - Wet Ballast Shunted'!#REF!</definedName>
    <definedName name="solver_lhs23" localSheetId="1" hidden="1">'Ex 1 - Wet Ballast UnShunt'!#REF!</definedName>
    <definedName name="solver_lhs23" localSheetId="9" hidden="1">'Ex 1 SENS - Dry Ballast Shunted'!#REF!</definedName>
    <definedName name="solver_lhs23" localSheetId="8" hidden="1">'Ex 1 SENS - Dry Ballast UnShunt'!#REF!</definedName>
    <definedName name="solver_lhs23" localSheetId="7" hidden="1">'Ex 1 SENS - Wet Ballast Shunted'!#REF!</definedName>
    <definedName name="solver_lhs23" localSheetId="6" hidden="1">'Ex 1 SENS - Wet Ballast UnShunt'!#REF!</definedName>
    <definedName name="solver_lhs24" localSheetId="4" hidden="1">'Ex 1 - Dry Ballast Shunted'!#REF!</definedName>
    <definedName name="solver_lhs24" localSheetId="3" hidden="1">'Ex 1 - Dry Ballast UnShunt'!#REF!</definedName>
    <definedName name="solver_lhs24" localSheetId="2" hidden="1">'Ex 1 - Wet Ballast Shunted'!#REF!</definedName>
    <definedName name="solver_lhs24" localSheetId="1" hidden="1">'Ex 1 - Wet Ballast UnShunt'!#REF!</definedName>
    <definedName name="solver_lhs24" localSheetId="9" hidden="1">'Ex 1 SENS - Dry Ballast Shunted'!#REF!</definedName>
    <definedName name="solver_lhs24" localSheetId="8" hidden="1">'Ex 1 SENS - Dry Ballast UnShunt'!#REF!</definedName>
    <definedName name="solver_lhs24" localSheetId="7" hidden="1">'Ex 1 SENS - Wet Ballast Shunted'!#REF!</definedName>
    <definedName name="solver_lhs24" localSheetId="6" hidden="1">'Ex 1 SENS - Wet Ballast UnShunt'!#REF!</definedName>
    <definedName name="solver_lhs25" localSheetId="4" hidden="1">'Ex 1 - Dry Ballast Shunted'!#REF!</definedName>
    <definedName name="solver_lhs25" localSheetId="3" hidden="1">'Ex 1 - Dry Ballast UnShunt'!#REF!</definedName>
    <definedName name="solver_lhs25" localSheetId="2" hidden="1">'Ex 1 - Wet Ballast Shunted'!#REF!</definedName>
    <definedName name="solver_lhs25" localSheetId="1" hidden="1">'Ex 1 - Wet Ballast UnShunt'!#REF!</definedName>
    <definedName name="solver_lhs25" localSheetId="9" hidden="1">'Ex 1 SENS - Dry Ballast Shunted'!#REF!</definedName>
    <definedName name="solver_lhs25" localSheetId="8" hidden="1">'Ex 1 SENS - Dry Ballast UnShunt'!#REF!</definedName>
    <definedName name="solver_lhs25" localSheetId="7" hidden="1">'Ex 1 SENS - Wet Ballast Shunted'!#REF!</definedName>
    <definedName name="solver_lhs25" localSheetId="6" hidden="1">'Ex 1 SENS - Wet Ballast UnShunt'!#REF!</definedName>
    <definedName name="solver_lhs26" localSheetId="4" hidden="1">'Ex 1 - Dry Ballast Shunted'!#REF!</definedName>
    <definedName name="solver_lhs26" localSheetId="3" hidden="1">'Ex 1 - Dry Ballast UnShunt'!#REF!</definedName>
    <definedName name="solver_lhs26" localSheetId="2" hidden="1">'Ex 1 - Wet Ballast Shunted'!#REF!</definedName>
    <definedName name="solver_lhs26" localSheetId="1" hidden="1">'Ex 1 - Wet Ballast UnShunt'!#REF!</definedName>
    <definedName name="solver_lhs26" localSheetId="9" hidden="1">'Ex 1 SENS - Dry Ballast Shunted'!#REF!</definedName>
    <definedName name="solver_lhs26" localSheetId="8" hidden="1">'Ex 1 SENS - Dry Ballast UnShunt'!#REF!</definedName>
    <definedName name="solver_lhs26" localSheetId="7" hidden="1">'Ex 1 SENS - Wet Ballast Shunted'!#REF!</definedName>
    <definedName name="solver_lhs26" localSheetId="6" hidden="1">'Ex 1 SENS - Wet Ballast UnShunt'!#REF!</definedName>
    <definedName name="solver_lhs27" localSheetId="4" hidden="1">'Ex 1 - Dry Ballast Shunted'!#REF!</definedName>
    <definedName name="solver_lhs27" localSheetId="3" hidden="1">'Ex 1 - Dry Ballast UnShunt'!#REF!</definedName>
    <definedName name="solver_lhs27" localSheetId="2" hidden="1">'Ex 1 - Wet Ballast Shunted'!#REF!</definedName>
    <definedName name="solver_lhs27" localSheetId="1" hidden="1">'Ex 1 - Wet Ballast UnShunt'!#REF!</definedName>
    <definedName name="solver_lhs27" localSheetId="9" hidden="1">'Ex 1 SENS - Dry Ballast Shunted'!#REF!</definedName>
    <definedName name="solver_lhs27" localSheetId="8" hidden="1">'Ex 1 SENS - Dry Ballast UnShunt'!#REF!</definedName>
    <definedName name="solver_lhs27" localSheetId="7" hidden="1">'Ex 1 SENS - Wet Ballast Shunted'!#REF!</definedName>
    <definedName name="solver_lhs27" localSheetId="6" hidden="1">'Ex 1 SENS - Wet Ballast UnShunt'!#REF!</definedName>
    <definedName name="solver_lhs28" localSheetId="4" hidden="1">'Ex 1 - Dry Ballast Shunted'!#REF!</definedName>
    <definedName name="solver_lhs28" localSheetId="3" hidden="1">'Ex 1 - Dry Ballast UnShunt'!#REF!</definedName>
    <definedName name="solver_lhs28" localSheetId="2" hidden="1">'Ex 1 - Wet Ballast Shunted'!#REF!</definedName>
    <definedName name="solver_lhs28" localSheetId="1" hidden="1">'Ex 1 - Wet Ballast UnShunt'!#REF!</definedName>
    <definedName name="solver_lhs28" localSheetId="9" hidden="1">'Ex 1 SENS - Dry Ballast Shunted'!#REF!</definedName>
    <definedName name="solver_lhs28" localSheetId="8" hidden="1">'Ex 1 SENS - Dry Ballast UnShunt'!#REF!</definedName>
    <definedName name="solver_lhs28" localSheetId="7" hidden="1">'Ex 1 SENS - Wet Ballast Shunted'!#REF!</definedName>
    <definedName name="solver_lhs28" localSheetId="6" hidden="1">'Ex 1 SENS - Wet Ballast UnShunt'!#REF!</definedName>
    <definedName name="solver_lhs29" localSheetId="4" hidden="1">'Ex 1 - Dry Ballast Shunted'!#REF!</definedName>
    <definedName name="solver_lhs29" localSheetId="3" hidden="1">'Ex 1 - Dry Ballast UnShunt'!#REF!</definedName>
    <definedName name="solver_lhs29" localSheetId="2" hidden="1">'Ex 1 - Wet Ballast Shunted'!#REF!</definedName>
    <definedName name="solver_lhs29" localSheetId="1" hidden="1">'Ex 1 - Wet Ballast UnShunt'!#REF!</definedName>
    <definedName name="solver_lhs29" localSheetId="9" hidden="1">'Ex 1 SENS - Dry Ballast Shunted'!#REF!</definedName>
    <definedName name="solver_lhs29" localSheetId="8" hidden="1">'Ex 1 SENS - Dry Ballast UnShunt'!#REF!</definedName>
    <definedName name="solver_lhs29" localSheetId="7" hidden="1">'Ex 1 SENS - Wet Ballast Shunted'!#REF!</definedName>
    <definedName name="solver_lhs29" localSheetId="6" hidden="1">'Ex 1 SENS - Wet Ballast UnShunt'!#REF!</definedName>
    <definedName name="solver_lhs3" localSheetId="4" hidden="1">'Ex 1 - Dry Ballast Shunted'!#REF!</definedName>
    <definedName name="solver_lhs3" localSheetId="3" hidden="1">'Ex 1 - Dry Ballast UnShunt'!#REF!</definedName>
    <definedName name="solver_lhs3" localSheetId="2" hidden="1">'Ex 1 - Wet Ballast Shunted'!#REF!</definedName>
    <definedName name="solver_lhs3" localSheetId="1" hidden="1">'Ex 1 - Wet Ballast UnShunt'!#REF!</definedName>
    <definedName name="solver_lhs3" localSheetId="9" hidden="1">'Ex 1 SENS - Dry Ballast Shunted'!#REF!</definedName>
    <definedName name="solver_lhs3" localSheetId="8" hidden="1">'Ex 1 SENS - Dry Ballast UnShunt'!#REF!</definedName>
    <definedName name="solver_lhs3" localSheetId="7" hidden="1">'Ex 1 SENS - Wet Ballast Shunted'!#REF!</definedName>
    <definedName name="solver_lhs3" localSheetId="6" hidden="1">'Ex 1 SENS - Wet Ballast UnShunt'!#REF!</definedName>
    <definedName name="solver_lhs30" localSheetId="4" hidden="1">'Ex 1 - Dry Ballast Shunted'!#REF!</definedName>
    <definedName name="solver_lhs30" localSheetId="3" hidden="1">'Ex 1 - Dry Ballast UnShunt'!#REF!</definedName>
    <definedName name="solver_lhs30" localSheetId="2" hidden="1">'Ex 1 - Wet Ballast Shunted'!#REF!</definedName>
    <definedName name="solver_lhs30" localSheetId="1" hidden="1">'Ex 1 - Wet Ballast UnShunt'!#REF!</definedName>
    <definedName name="solver_lhs30" localSheetId="9" hidden="1">'Ex 1 SENS - Dry Ballast Shunted'!#REF!</definedName>
    <definedName name="solver_lhs30" localSheetId="8" hidden="1">'Ex 1 SENS - Dry Ballast UnShunt'!#REF!</definedName>
    <definedName name="solver_lhs30" localSheetId="7" hidden="1">'Ex 1 SENS - Wet Ballast Shunted'!#REF!</definedName>
    <definedName name="solver_lhs30" localSheetId="6" hidden="1">'Ex 1 SENS - Wet Ballast UnShunt'!#REF!</definedName>
    <definedName name="solver_lhs31" localSheetId="4" hidden="1">'Ex 1 - Dry Ballast Shunted'!#REF!</definedName>
    <definedName name="solver_lhs31" localSheetId="3" hidden="1">'Ex 1 - Dry Ballast UnShunt'!#REF!</definedName>
    <definedName name="solver_lhs31" localSheetId="2" hidden="1">'Ex 1 - Wet Ballast Shunted'!#REF!</definedName>
    <definedName name="solver_lhs31" localSheetId="1" hidden="1">'Ex 1 - Wet Ballast UnShunt'!#REF!</definedName>
    <definedName name="solver_lhs31" localSheetId="9" hidden="1">'Ex 1 SENS - Dry Ballast Shunted'!#REF!</definedName>
    <definedName name="solver_lhs31" localSheetId="8" hidden="1">'Ex 1 SENS - Dry Ballast UnShunt'!#REF!</definedName>
    <definedName name="solver_lhs31" localSheetId="7" hidden="1">'Ex 1 SENS - Wet Ballast Shunted'!#REF!</definedName>
    <definedName name="solver_lhs31" localSheetId="6" hidden="1">'Ex 1 SENS - Wet Ballast UnShunt'!#REF!</definedName>
    <definedName name="solver_lhs32" localSheetId="4" hidden="1">'Ex 1 - Dry Ballast Shunted'!#REF!</definedName>
    <definedName name="solver_lhs32" localSheetId="3" hidden="1">'Ex 1 - Dry Ballast UnShunt'!#REF!</definedName>
    <definedName name="solver_lhs32" localSheetId="2" hidden="1">'Ex 1 - Wet Ballast Shunted'!#REF!</definedName>
    <definedName name="solver_lhs32" localSheetId="1" hidden="1">'Ex 1 - Wet Ballast UnShunt'!#REF!</definedName>
    <definedName name="solver_lhs32" localSheetId="9" hidden="1">'Ex 1 SENS - Dry Ballast Shunted'!#REF!</definedName>
    <definedName name="solver_lhs32" localSheetId="8" hidden="1">'Ex 1 SENS - Dry Ballast UnShunt'!#REF!</definedName>
    <definedName name="solver_lhs32" localSheetId="7" hidden="1">'Ex 1 SENS - Wet Ballast Shunted'!#REF!</definedName>
    <definedName name="solver_lhs32" localSheetId="6" hidden="1">'Ex 1 SENS - Wet Ballast UnShunt'!#REF!</definedName>
    <definedName name="solver_lhs33" localSheetId="4" hidden="1">'Ex 1 - Dry Ballast Shunted'!#REF!</definedName>
    <definedName name="solver_lhs33" localSheetId="3" hidden="1">'Ex 1 - Dry Ballast UnShunt'!#REF!</definedName>
    <definedName name="solver_lhs33" localSheetId="2" hidden="1">'Ex 1 - Wet Ballast Shunted'!#REF!</definedName>
    <definedName name="solver_lhs33" localSheetId="1" hidden="1">'Ex 1 - Wet Ballast UnShunt'!#REF!</definedName>
    <definedName name="solver_lhs33" localSheetId="9" hidden="1">'Ex 1 SENS - Dry Ballast Shunted'!#REF!</definedName>
    <definedName name="solver_lhs33" localSheetId="8" hidden="1">'Ex 1 SENS - Dry Ballast UnShunt'!#REF!</definedName>
    <definedName name="solver_lhs33" localSheetId="7" hidden="1">'Ex 1 SENS - Wet Ballast Shunted'!#REF!</definedName>
    <definedName name="solver_lhs33" localSheetId="6" hidden="1">'Ex 1 SENS - Wet Ballast UnShunt'!#REF!</definedName>
    <definedName name="solver_lhs34" localSheetId="4" hidden="1">'Ex 1 - Dry Ballast Shunted'!#REF!</definedName>
    <definedName name="solver_lhs34" localSheetId="3" hidden="1">'Ex 1 - Dry Ballast UnShunt'!#REF!</definedName>
    <definedName name="solver_lhs34" localSheetId="2" hidden="1">'Ex 1 - Wet Ballast Shunted'!#REF!</definedName>
    <definedName name="solver_lhs34" localSheetId="1" hidden="1">'Ex 1 - Wet Ballast UnShunt'!#REF!</definedName>
    <definedName name="solver_lhs34" localSheetId="9" hidden="1">'Ex 1 SENS - Dry Ballast Shunted'!#REF!</definedName>
    <definedName name="solver_lhs34" localSheetId="8" hidden="1">'Ex 1 SENS - Dry Ballast UnShunt'!#REF!</definedName>
    <definedName name="solver_lhs34" localSheetId="7" hidden="1">'Ex 1 SENS - Wet Ballast Shunted'!#REF!</definedName>
    <definedName name="solver_lhs34" localSheetId="6" hidden="1">'Ex 1 SENS - Wet Ballast UnShunt'!#REF!</definedName>
    <definedName name="solver_lhs35" localSheetId="4" hidden="1">'Ex 1 - Dry Ballast Shunted'!#REF!</definedName>
    <definedName name="solver_lhs35" localSheetId="3" hidden="1">'Ex 1 - Dry Ballast UnShunt'!#REF!</definedName>
    <definedName name="solver_lhs35" localSheetId="2" hidden="1">'Ex 1 - Wet Ballast Shunted'!#REF!</definedName>
    <definedName name="solver_lhs35" localSheetId="1" hidden="1">'Ex 1 - Wet Ballast UnShunt'!#REF!</definedName>
    <definedName name="solver_lhs35" localSheetId="9" hidden="1">'Ex 1 SENS - Dry Ballast Shunted'!#REF!</definedName>
    <definedName name="solver_lhs35" localSheetId="8" hidden="1">'Ex 1 SENS - Dry Ballast UnShunt'!#REF!</definedName>
    <definedName name="solver_lhs35" localSheetId="7" hidden="1">'Ex 1 SENS - Wet Ballast Shunted'!#REF!</definedName>
    <definedName name="solver_lhs35" localSheetId="6" hidden="1">'Ex 1 SENS - Wet Ballast UnShunt'!#REF!</definedName>
    <definedName name="solver_lhs36" localSheetId="4" hidden="1">'Ex 1 - Dry Ballast Shunted'!#REF!</definedName>
    <definedName name="solver_lhs36" localSheetId="3" hidden="1">'Ex 1 - Dry Ballast UnShunt'!#REF!</definedName>
    <definedName name="solver_lhs36" localSheetId="2" hidden="1">'Ex 1 - Wet Ballast Shunted'!#REF!</definedName>
    <definedName name="solver_lhs36" localSheetId="1" hidden="1">'Ex 1 - Wet Ballast UnShunt'!#REF!</definedName>
    <definedName name="solver_lhs36" localSheetId="9" hidden="1">'Ex 1 SENS - Dry Ballast Shunted'!#REF!</definedName>
    <definedName name="solver_lhs36" localSheetId="8" hidden="1">'Ex 1 SENS - Dry Ballast UnShunt'!#REF!</definedName>
    <definedName name="solver_lhs36" localSheetId="7" hidden="1">'Ex 1 SENS - Wet Ballast Shunted'!#REF!</definedName>
    <definedName name="solver_lhs36" localSheetId="6" hidden="1">'Ex 1 SENS - Wet Ballast UnShunt'!#REF!</definedName>
    <definedName name="solver_lhs37" localSheetId="4" hidden="1">'Ex 1 - Dry Ballast Shunted'!#REF!</definedName>
    <definedName name="solver_lhs37" localSheetId="3" hidden="1">'Ex 1 - Dry Ballast UnShunt'!#REF!</definedName>
    <definedName name="solver_lhs37" localSheetId="2" hidden="1">'Ex 1 - Wet Ballast Shunted'!#REF!</definedName>
    <definedName name="solver_lhs37" localSheetId="1" hidden="1">'Ex 1 - Wet Ballast UnShunt'!#REF!</definedName>
    <definedName name="solver_lhs37" localSheetId="9" hidden="1">'Ex 1 SENS - Dry Ballast Shunted'!#REF!</definedName>
    <definedName name="solver_lhs37" localSheetId="8" hidden="1">'Ex 1 SENS - Dry Ballast UnShunt'!#REF!</definedName>
    <definedName name="solver_lhs37" localSheetId="7" hidden="1">'Ex 1 SENS - Wet Ballast Shunted'!#REF!</definedName>
    <definedName name="solver_lhs37" localSheetId="6" hidden="1">'Ex 1 SENS - Wet Ballast UnShunt'!#REF!</definedName>
    <definedName name="solver_lhs38" localSheetId="4" hidden="1">'Ex 1 - Dry Ballast Shunted'!#REF!</definedName>
    <definedName name="solver_lhs38" localSheetId="3" hidden="1">'Ex 1 - Dry Ballast UnShunt'!#REF!</definedName>
    <definedName name="solver_lhs38" localSheetId="2" hidden="1">'Ex 1 - Wet Ballast Shunted'!#REF!</definedName>
    <definedName name="solver_lhs38" localSheetId="1" hidden="1">'Ex 1 - Wet Ballast UnShunt'!#REF!</definedName>
    <definedName name="solver_lhs38" localSheetId="9" hidden="1">'Ex 1 SENS - Dry Ballast Shunted'!#REF!</definedName>
    <definedName name="solver_lhs38" localSheetId="8" hidden="1">'Ex 1 SENS - Dry Ballast UnShunt'!#REF!</definedName>
    <definedName name="solver_lhs38" localSheetId="7" hidden="1">'Ex 1 SENS - Wet Ballast Shunted'!#REF!</definedName>
    <definedName name="solver_lhs38" localSheetId="6" hidden="1">'Ex 1 SENS - Wet Ballast UnShunt'!#REF!</definedName>
    <definedName name="solver_lhs39" localSheetId="4" hidden="1">'Ex 1 - Dry Ballast Shunted'!#REF!</definedName>
    <definedName name="solver_lhs39" localSheetId="3" hidden="1">'Ex 1 - Dry Ballast UnShunt'!#REF!</definedName>
    <definedName name="solver_lhs39" localSheetId="2" hidden="1">'Ex 1 - Wet Ballast Shunted'!#REF!</definedName>
    <definedName name="solver_lhs39" localSheetId="1" hidden="1">'Ex 1 - Wet Ballast UnShunt'!#REF!</definedName>
    <definedName name="solver_lhs39" localSheetId="9" hidden="1">'Ex 1 SENS - Dry Ballast Shunted'!#REF!</definedName>
    <definedName name="solver_lhs39" localSheetId="8" hidden="1">'Ex 1 SENS - Dry Ballast UnShunt'!#REF!</definedName>
    <definedName name="solver_lhs39" localSheetId="7" hidden="1">'Ex 1 SENS - Wet Ballast Shunted'!#REF!</definedName>
    <definedName name="solver_lhs39" localSheetId="6" hidden="1">'Ex 1 SENS - Wet Ballast UnShunt'!#REF!</definedName>
    <definedName name="solver_lhs4" localSheetId="4" hidden="1">'Ex 1 - Dry Ballast Shunted'!#REF!</definedName>
    <definedName name="solver_lhs4" localSheetId="3" hidden="1">'Ex 1 - Dry Ballast UnShunt'!#REF!</definedName>
    <definedName name="solver_lhs4" localSheetId="2" hidden="1">'Ex 1 - Wet Ballast Shunted'!#REF!</definedName>
    <definedName name="solver_lhs4" localSheetId="1" hidden="1">'Ex 1 - Wet Ballast UnShunt'!#REF!</definedName>
    <definedName name="solver_lhs4" localSheetId="9" hidden="1">'Ex 1 SENS - Dry Ballast Shunted'!#REF!</definedName>
    <definedName name="solver_lhs4" localSheetId="8" hidden="1">'Ex 1 SENS - Dry Ballast UnShunt'!#REF!</definedName>
    <definedName name="solver_lhs4" localSheetId="7" hidden="1">'Ex 1 SENS - Wet Ballast Shunted'!#REF!</definedName>
    <definedName name="solver_lhs4" localSheetId="6" hidden="1">'Ex 1 SENS - Wet Ballast UnShunt'!#REF!</definedName>
    <definedName name="solver_lhs40" localSheetId="4" hidden="1">'Ex 1 - Dry Ballast Shunted'!#REF!</definedName>
    <definedName name="solver_lhs40" localSheetId="3" hidden="1">'Ex 1 - Dry Ballast UnShunt'!#REF!</definedName>
    <definedName name="solver_lhs40" localSheetId="2" hidden="1">'Ex 1 - Wet Ballast Shunted'!#REF!</definedName>
    <definedName name="solver_lhs40" localSheetId="1" hidden="1">'Ex 1 - Wet Ballast UnShunt'!#REF!</definedName>
    <definedName name="solver_lhs40" localSheetId="9" hidden="1">'Ex 1 SENS - Dry Ballast Shunted'!#REF!</definedName>
    <definedName name="solver_lhs40" localSheetId="8" hidden="1">'Ex 1 SENS - Dry Ballast UnShunt'!#REF!</definedName>
    <definedName name="solver_lhs40" localSheetId="7" hidden="1">'Ex 1 SENS - Wet Ballast Shunted'!#REF!</definedName>
    <definedName name="solver_lhs40" localSheetId="6" hidden="1">'Ex 1 SENS - Wet Ballast UnShunt'!#REF!</definedName>
    <definedName name="solver_lhs41" localSheetId="4" hidden="1">'Ex 1 - Dry Ballast Shunted'!#REF!</definedName>
    <definedName name="solver_lhs41" localSheetId="3" hidden="1">'Ex 1 - Dry Ballast UnShunt'!#REF!</definedName>
    <definedName name="solver_lhs41" localSheetId="2" hidden="1">'Ex 1 - Wet Ballast Shunted'!#REF!</definedName>
    <definedName name="solver_lhs41" localSheetId="1" hidden="1">'Ex 1 - Wet Ballast UnShunt'!#REF!</definedName>
    <definedName name="solver_lhs41" localSheetId="9" hidden="1">'Ex 1 SENS - Dry Ballast Shunted'!#REF!</definedName>
    <definedName name="solver_lhs41" localSheetId="8" hidden="1">'Ex 1 SENS - Dry Ballast UnShunt'!#REF!</definedName>
    <definedName name="solver_lhs41" localSheetId="7" hidden="1">'Ex 1 SENS - Wet Ballast Shunted'!#REF!</definedName>
    <definedName name="solver_lhs41" localSheetId="6" hidden="1">'Ex 1 SENS - Wet Ballast UnShunt'!#REF!</definedName>
    <definedName name="solver_lhs42" localSheetId="4" hidden="1">'Ex 1 - Dry Ballast Shunted'!#REF!</definedName>
    <definedName name="solver_lhs42" localSheetId="3" hidden="1">'Ex 1 - Dry Ballast UnShunt'!#REF!</definedName>
    <definedName name="solver_lhs42" localSheetId="2" hidden="1">'Ex 1 - Wet Ballast Shunted'!#REF!</definedName>
    <definedName name="solver_lhs42" localSheetId="1" hidden="1">'Ex 1 - Wet Ballast UnShunt'!#REF!</definedName>
    <definedName name="solver_lhs42" localSheetId="9" hidden="1">'Ex 1 SENS - Dry Ballast Shunted'!#REF!</definedName>
    <definedName name="solver_lhs42" localSheetId="8" hidden="1">'Ex 1 SENS - Dry Ballast UnShunt'!#REF!</definedName>
    <definedName name="solver_lhs42" localSheetId="7" hidden="1">'Ex 1 SENS - Wet Ballast Shunted'!#REF!</definedName>
    <definedName name="solver_lhs42" localSheetId="6" hidden="1">'Ex 1 SENS - Wet Ballast UnShunt'!#REF!</definedName>
    <definedName name="solver_lhs43" localSheetId="4" hidden="1">'Ex 1 - Dry Ballast Shunted'!#REF!</definedName>
    <definedName name="solver_lhs43" localSheetId="3" hidden="1">'Ex 1 - Dry Ballast UnShunt'!#REF!</definedName>
    <definedName name="solver_lhs43" localSheetId="2" hidden="1">'Ex 1 - Wet Ballast Shunted'!#REF!</definedName>
    <definedName name="solver_lhs43" localSheetId="1" hidden="1">'Ex 1 - Wet Ballast UnShunt'!#REF!</definedName>
    <definedName name="solver_lhs43" localSheetId="9" hidden="1">'Ex 1 SENS - Dry Ballast Shunted'!#REF!</definedName>
    <definedName name="solver_lhs43" localSheetId="8" hidden="1">'Ex 1 SENS - Dry Ballast UnShunt'!#REF!</definedName>
    <definedName name="solver_lhs43" localSheetId="7" hidden="1">'Ex 1 SENS - Wet Ballast Shunted'!#REF!</definedName>
    <definedName name="solver_lhs43" localSheetId="6" hidden="1">'Ex 1 SENS - Wet Ballast UnShunt'!#REF!</definedName>
    <definedName name="solver_lhs44" localSheetId="4" hidden="1">'Ex 1 - Dry Ballast Shunted'!#REF!</definedName>
    <definedName name="solver_lhs44" localSheetId="3" hidden="1">'Ex 1 - Dry Ballast UnShunt'!#REF!</definedName>
    <definedName name="solver_lhs44" localSheetId="2" hidden="1">'Ex 1 - Wet Ballast Shunted'!#REF!</definedName>
    <definedName name="solver_lhs44" localSheetId="1" hidden="1">'Ex 1 - Wet Ballast UnShunt'!#REF!</definedName>
    <definedName name="solver_lhs44" localSheetId="9" hidden="1">'Ex 1 SENS - Dry Ballast Shunted'!#REF!</definedName>
    <definedName name="solver_lhs44" localSheetId="8" hidden="1">'Ex 1 SENS - Dry Ballast UnShunt'!#REF!</definedName>
    <definedName name="solver_lhs44" localSheetId="7" hidden="1">'Ex 1 SENS - Wet Ballast Shunted'!#REF!</definedName>
    <definedName name="solver_lhs44" localSheetId="6" hidden="1">'Ex 1 SENS - Wet Ballast UnShunt'!#REF!</definedName>
    <definedName name="solver_lhs45" localSheetId="4" hidden="1">'Ex 1 - Dry Ballast Shunted'!#REF!</definedName>
    <definedName name="solver_lhs45" localSheetId="3" hidden="1">'Ex 1 - Dry Ballast UnShunt'!#REF!</definedName>
    <definedName name="solver_lhs45" localSheetId="2" hidden="1">'Ex 1 - Wet Ballast Shunted'!#REF!</definedName>
    <definedName name="solver_lhs45" localSheetId="1" hidden="1">'Ex 1 - Wet Ballast UnShunt'!#REF!</definedName>
    <definedName name="solver_lhs45" localSheetId="9" hidden="1">'Ex 1 SENS - Dry Ballast Shunted'!#REF!</definedName>
    <definedName name="solver_lhs45" localSheetId="8" hidden="1">'Ex 1 SENS - Dry Ballast UnShunt'!#REF!</definedName>
    <definedName name="solver_lhs45" localSheetId="7" hidden="1">'Ex 1 SENS - Wet Ballast Shunted'!#REF!</definedName>
    <definedName name="solver_lhs45" localSheetId="6" hidden="1">'Ex 1 SENS - Wet Ballast UnShunt'!#REF!</definedName>
    <definedName name="solver_lhs46" localSheetId="4" hidden="1">'Ex 1 - Dry Ballast Shunted'!#REF!</definedName>
    <definedName name="solver_lhs46" localSheetId="3" hidden="1">'Ex 1 - Dry Ballast UnShunt'!#REF!</definedName>
    <definedName name="solver_lhs46" localSheetId="2" hidden="1">'Ex 1 - Wet Ballast Shunted'!#REF!</definedName>
    <definedName name="solver_lhs46" localSheetId="1" hidden="1">'Ex 1 - Wet Ballast UnShunt'!#REF!</definedName>
    <definedName name="solver_lhs46" localSheetId="9" hidden="1">'Ex 1 SENS - Dry Ballast Shunted'!#REF!</definedName>
    <definedName name="solver_lhs46" localSheetId="8" hidden="1">'Ex 1 SENS - Dry Ballast UnShunt'!#REF!</definedName>
    <definedName name="solver_lhs46" localSheetId="7" hidden="1">'Ex 1 SENS - Wet Ballast Shunted'!#REF!</definedName>
    <definedName name="solver_lhs46" localSheetId="6" hidden="1">'Ex 1 SENS - Wet Ballast UnShunt'!#REF!</definedName>
    <definedName name="solver_lhs47" localSheetId="4" hidden="1">'Ex 1 - Dry Ballast Shunted'!#REF!</definedName>
    <definedName name="solver_lhs47" localSheetId="3" hidden="1">'Ex 1 - Dry Ballast UnShunt'!#REF!</definedName>
    <definedName name="solver_lhs47" localSheetId="2" hidden="1">'Ex 1 - Wet Ballast Shunted'!#REF!</definedName>
    <definedName name="solver_lhs47" localSheetId="1" hidden="1">'Ex 1 - Wet Ballast UnShunt'!#REF!</definedName>
    <definedName name="solver_lhs47" localSheetId="9" hidden="1">'Ex 1 SENS - Dry Ballast Shunted'!#REF!</definedName>
    <definedName name="solver_lhs47" localSheetId="8" hidden="1">'Ex 1 SENS - Dry Ballast UnShunt'!#REF!</definedName>
    <definedName name="solver_lhs47" localSheetId="7" hidden="1">'Ex 1 SENS - Wet Ballast Shunted'!#REF!</definedName>
    <definedName name="solver_lhs47" localSheetId="6" hidden="1">'Ex 1 SENS - Wet Ballast UnShunt'!#REF!</definedName>
    <definedName name="solver_lhs48" localSheetId="4" hidden="1">'Ex 1 - Dry Ballast Shunted'!#REF!</definedName>
    <definedName name="solver_lhs48" localSheetId="3" hidden="1">'Ex 1 - Dry Ballast UnShunt'!#REF!</definedName>
    <definedName name="solver_lhs48" localSheetId="2" hidden="1">'Ex 1 - Wet Ballast Shunted'!#REF!</definedName>
    <definedName name="solver_lhs48" localSheetId="1" hidden="1">'Ex 1 - Wet Ballast UnShunt'!#REF!</definedName>
    <definedName name="solver_lhs48" localSheetId="9" hidden="1">'Ex 1 SENS - Dry Ballast Shunted'!#REF!</definedName>
    <definedName name="solver_lhs48" localSheetId="8" hidden="1">'Ex 1 SENS - Dry Ballast UnShunt'!#REF!</definedName>
    <definedName name="solver_lhs48" localSheetId="7" hidden="1">'Ex 1 SENS - Wet Ballast Shunted'!#REF!</definedName>
    <definedName name="solver_lhs48" localSheetId="6" hidden="1">'Ex 1 SENS - Wet Ballast UnShunt'!#REF!</definedName>
    <definedName name="solver_lhs49" localSheetId="4" hidden="1">'Ex 1 - Dry Ballast Shunted'!#REF!</definedName>
    <definedName name="solver_lhs49" localSheetId="3" hidden="1">'Ex 1 - Dry Ballast UnShunt'!#REF!</definedName>
    <definedName name="solver_lhs49" localSheetId="2" hidden="1">'Ex 1 - Wet Ballast Shunted'!#REF!</definedName>
    <definedName name="solver_lhs49" localSheetId="1" hidden="1">'Ex 1 - Wet Ballast UnShunt'!#REF!</definedName>
    <definedName name="solver_lhs49" localSheetId="9" hidden="1">'Ex 1 SENS - Dry Ballast Shunted'!#REF!</definedName>
    <definedName name="solver_lhs49" localSheetId="8" hidden="1">'Ex 1 SENS - Dry Ballast UnShunt'!#REF!</definedName>
    <definedName name="solver_lhs49" localSheetId="7" hidden="1">'Ex 1 SENS - Wet Ballast Shunted'!#REF!</definedName>
    <definedName name="solver_lhs49" localSheetId="6" hidden="1">'Ex 1 SENS - Wet Ballast UnShunt'!#REF!</definedName>
    <definedName name="solver_lhs5" localSheetId="4" hidden="1">'Ex 1 - Dry Ballast Shunted'!#REF!</definedName>
    <definedName name="solver_lhs5" localSheetId="3" hidden="1">'Ex 1 - Dry Ballast UnShunt'!#REF!</definedName>
    <definedName name="solver_lhs5" localSheetId="2" hidden="1">'Ex 1 - Wet Ballast Shunted'!#REF!</definedName>
    <definedName name="solver_lhs5" localSheetId="1" hidden="1">'Ex 1 - Wet Ballast UnShunt'!#REF!</definedName>
    <definedName name="solver_lhs5" localSheetId="9" hidden="1">'Ex 1 SENS - Dry Ballast Shunted'!#REF!</definedName>
    <definedName name="solver_lhs5" localSheetId="8" hidden="1">'Ex 1 SENS - Dry Ballast UnShunt'!#REF!</definedName>
    <definedName name="solver_lhs5" localSheetId="7" hidden="1">'Ex 1 SENS - Wet Ballast Shunted'!#REF!</definedName>
    <definedName name="solver_lhs5" localSheetId="6" hidden="1">'Ex 1 SENS - Wet Ballast UnShunt'!#REF!</definedName>
    <definedName name="solver_lhs50" localSheetId="4" hidden="1">'Ex 1 - Dry Ballast Shunted'!#REF!</definedName>
    <definedName name="solver_lhs50" localSheetId="3" hidden="1">'Ex 1 - Dry Ballast UnShunt'!#REF!</definedName>
    <definedName name="solver_lhs50" localSheetId="2" hidden="1">'Ex 1 - Wet Ballast Shunted'!#REF!</definedName>
    <definedName name="solver_lhs50" localSheetId="1" hidden="1">'Ex 1 - Wet Ballast UnShunt'!#REF!</definedName>
    <definedName name="solver_lhs50" localSheetId="9" hidden="1">'Ex 1 SENS - Dry Ballast Shunted'!#REF!</definedName>
    <definedName name="solver_lhs50" localSheetId="8" hidden="1">'Ex 1 SENS - Dry Ballast UnShunt'!#REF!</definedName>
    <definedName name="solver_lhs50" localSheetId="7" hidden="1">'Ex 1 SENS - Wet Ballast Shunted'!#REF!</definedName>
    <definedName name="solver_lhs50" localSheetId="6" hidden="1">'Ex 1 SENS - Wet Ballast UnShunt'!#REF!</definedName>
    <definedName name="solver_lhs51" localSheetId="4" hidden="1">'Ex 1 - Dry Ballast Shunted'!#REF!</definedName>
    <definedName name="solver_lhs51" localSheetId="3" hidden="1">'Ex 1 - Dry Ballast UnShunt'!#REF!</definedName>
    <definedName name="solver_lhs51" localSheetId="2" hidden="1">'Ex 1 - Wet Ballast Shunted'!#REF!</definedName>
    <definedName name="solver_lhs51" localSheetId="1" hidden="1">'Ex 1 - Wet Ballast UnShunt'!#REF!</definedName>
    <definedName name="solver_lhs51" localSheetId="9" hidden="1">'Ex 1 SENS - Dry Ballast Shunted'!#REF!</definedName>
    <definedName name="solver_lhs51" localSheetId="8" hidden="1">'Ex 1 SENS - Dry Ballast UnShunt'!#REF!</definedName>
    <definedName name="solver_lhs51" localSheetId="7" hidden="1">'Ex 1 SENS - Wet Ballast Shunted'!#REF!</definedName>
    <definedName name="solver_lhs51" localSheetId="6" hidden="1">'Ex 1 SENS - Wet Ballast UnShunt'!#REF!</definedName>
    <definedName name="solver_lhs52" localSheetId="4" hidden="1">'Ex 1 - Dry Ballast Shunted'!#REF!</definedName>
    <definedName name="solver_lhs52" localSheetId="3" hidden="1">'Ex 1 - Dry Ballast UnShunt'!#REF!</definedName>
    <definedName name="solver_lhs52" localSheetId="2" hidden="1">'Ex 1 - Wet Ballast Shunted'!#REF!</definedName>
    <definedName name="solver_lhs52" localSheetId="1" hidden="1">'Ex 1 - Wet Ballast UnShunt'!#REF!</definedName>
    <definedName name="solver_lhs52" localSheetId="9" hidden="1">'Ex 1 SENS - Dry Ballast Shunted'!#REF!</definedName>
    <definedName name="solver_lhs52" localSheetId="8" hidden="1">'Ex 1 SENS - Dry Ballast UnShunt'!#REF!</definedName>
    <definedName name="solver_lhs52" localSheetId="7" hidden="1">'Ex 1 SENS - Wet Ballast Shunted'!#REF!</definedName>
    <definedName name="solver_lhs52" localSheetId="6" hidden="1">'Ex 1 SENS - Wet Ballast UnShunt'!#REF!</definedName>
    <definedName name="solver_lhs53" localSheetId="4" hidden="1">'Ex 1 - Dry Ballast Shunted'!#REF!</definedName>
    <definedName name="solver_lhs53" localSheetId="3" hidden="1">'Ex 1 - Dry Ballast UnShunt'!#REF!</definedName>
    <definedName name="solver_lhs53" localSheetId="2" hidden="1">'Ex 1 - Wet Ballast Shunted'!#REF!</definedName>
    <definedName name="solver_lhs53" localSheetId="1" hidden="1">'Ex 1 - Wet Ballast UnShunt'!#REF!</definedName>
    <definedName name="solver_lhs53" localSheetId="9" hidden="1">'Ex 1 SENS - Dry Ballast Shunted'!#REF!</definedName>
    <definedName name="solver_lhs53" localSheetId="8" hidden="1">'Ex 1 SENS - Dry Ballast UnShunt'!#REF!</definedName>
    <definedName name="solver_lhs53" localSheetId="7" hidden="1">'Ex 1 SENS - Wet Ballast Shunted'!#REF!</definedName>
    <definedName name="solver_lhs53" localSheetId="6" hidden="1">'Ex 1 SENS - Wet Ballast UnShunt'!#REF!</definedName>
    <definedName name="solver_lhs54" localSheetId="4" hidden="1">'Ex 1 - Dry Ballast Shunted'!#REF!</definedName>
    <definedName name="solver_lhs54" localSheetId="3" hidden="1">'Ex 1 - Dry Ballast UnShunt'!#REF!</definedName>
    <definedName name="solver_lhs54" localSheetId="2" hidden="1">'Ex 1 - Wet Ballast Shunted'!#REF!</definedName>
    <definedName name="solver_lhs54" localSheetId="1" hidden="1">'Ex 1 - Wet Ballast UnShunt'!#REF!</definedName>
    <definedName name="solver_lhs54" localSheetId="9" hidden="1">'Ex 1 SENS - Dry Ballast Shunted'!#REF!</definedName>
    <definedName name="solver_lhs54" localSheetId="8" hidden="1">'Ex 1 SENS - Dry Ballast UnShunt'!#REF!</definedName>
    <definedName name="solver_lhs54" localSheetId="7" hidden="1">'Ex 1 SENS - Wet Ballast Shunted'!#REF!</definedName>
    <definedName name="solver_lhs54" localSheetId="6" hidden="1">'Ex 1 SENS - Wet Ballast UnShunt'!#REF!</definedName>
    <definedName name="solver_lhs55" localSheetId="4" hidden="1">'Ex 1 - Dry Ballast Shunted'!#REF!</definedName>
    <definedName name="solver_lhs55" localSheetId="3" hidden="1">'Ex 1 - Dry Ballast UnShunt'!#REF!</definedName>
    <definedName name="solver_lhs55" localSheetId="2" hidden="1">'Ex 1 - Wet Ballast Shunted'!#REF!</definedName>
    <definedName name="solver_lhs55" localSheetId="1" hidden="1">'Ex 1 - Wet Ballast UnShunt'!#REF!</definedName>
    <definedName name="solver_lhs55" localSheetId="9" hidden="1">'Ex 1 SENS - Dry Ballast Shunted'!#REF!</definedName>
    <definedName name="solver_lhs55" localSheetId="8" hidden="1">'Ex 1 SENS - Dry Ballast UnShunt'!#REF!</definedName>
    <definedName name="solver_lhs55" localSheetId="7" hidden="1">'Ex 1 SENS - Wet Ballast Shunted'!#REF!</definedName>
    <definedName name="solver_lhs55" localSheetId="6" hidden="1">'Ex 1 SENS - Wet Ballast UnShunt'!#REF!</definedName>
    <definedName name="solver_lhs56" localSheetId="4" hidden="1">'Ex 1 - Dry Ballast Shunted'!#REF!</definedName>
    <definedName name="solver_lhs56" localSheetId="3" hidden="1">'Ex 1 - Dry Ballast UnShunt'!#REF!</definedName>
    <definedName name="solver_lhs56" localSheetId="2" hidden="1">'Ex 1 - Wet Ballast Shunted'!#REF!</definedName>
    <definedName name="solver_lhs56" localSheetId="1" hidden="1">'Ex 1 - Wet Ballast UnShunt'!#REF!</definedName>
    <definedName name="solver_lhs56" localSheetId="9" hidden="1">'Ex 1 SENS - Dry Ballast Shunted'!#REF!</definedName>
    <definedName name="solver_lhs56" localSheetId="8" hidden="1">'Ex 1 SENS - Dry Ballast UnShunt'!#REF!</definedName>
    <definedName name="solver_lhs56" localSheetId="7" hidden="1">'Ex 1 SENS - Wet Ballast Shunted'!#REF!</definedName>
    <definedName name="solver_lhs56" localSheetId="6" hidden="1">'Ex 1 SENS - Wet Ballast UnShunt'!#REF!</definedName>
    <definedName name="solver_lhs57" localSheetId="4" hidden="1">'Ex 1 - Dry Ballast Shunted'!#REF!</definedName>
    <definedName name="solver_lhs57" localSheetId="3" hidden="1">'Ex 1 - Dry Ballast UnShunt'!#REF!</definedName>
    <definedName name="solver_lhs57" localSheetId="2" hidden="1">'Ex 1 - Wet Ballast Shunted'!#REF!</definedName>
    <definedName name="solver_lhs57" localSheetId="1" hidden="1">'Ex 1 - Wet Ballast UnShunt'!#REF!</definedName>
    <definedName name="solver_lhs57" localSheetId="9" hidden="1">'Ex 1 SENS - Dry Ballast Shunted'!#REF!</definedName>
    <definedName name="solver_lhs57" localSheetId="8" hidden="1">'Ex 1 SENS - Dry Ballast UnShunt'!#REF!</definedName>
    <definedName name="solver_lhs57" localSheetId="7" hidden="1">'Ex 1 SENS - Wet Ballast Shunted'!#REF!</definedName>
    <definedName name="solver_lhs57" localSheetId="6" hidden="1">'Ex 1 SENS - Wet Ballast UnShunt'!#REF!</definedName>
    <definedName name="solver_lhs58" localSheetId="4" hidden="1">'Ex 1 - Dry Ballast Shunted'!#REF!</definedName>
    <definedName name="solver_lhs58" localSheetId="3" hidden="1">'Ex 1 - Dry Ballast UnShunt'!#REF!</definedName>
    <definedName name="solver_lhs58" localSheetId="2" hidden="1">'Ex 1 - Wet Ballast Shunted'!#REF!</definedName>
    <definedName name="solver_lhs58" localSheetId="1" hidden="1">'Ex 1 - Wet Ballast UnShunt'!#REF!</definedName>
    <definedName name="solver_lhs58" localSheetId="9" hidden="1">'Ex 1 SENS - Dry Ballast Shunted'!#REF!</definedName>
    <definedName name="solver_lhs58" localSheetId="8" hidden="1">'Ex 1 SENS - Dry Ballast UnShunt'!#REF!</definedName>
    <definedName name="solver_lhs58" localSheetId="7" hidden="1">'Ex 1 SENS - Wet Ballast Shunted'!#REF!</definedName>
    <definedName name="solver_lhs58" localSheetId="6" hidden="1">'Ex 1 SENS - Wet Ballast UnShunt'!#REF!</definedName>
    <definedName name="solver_lhs59" localSheetId="4" hidden="1">'Ex 1 - Dry Ballast Shunted'!#REF!</definedName>
    <definedName name="solver_lhs59" localSheetId="3" hidden="1">'Ex 1 - Dry Ballast UnShunt'!#REF!</definedName>
    <definedName name="solver_lhs59" localSheetId="2" hidden="1">'Ex 1 - Wet Ballast Shunted'!#REF!</definedName>
    <definedName name="solver_lhs59" localSheetId="1" hidden="1">'Ex 1 - Wet Ballast UnShunt'!#REF!</definedName>
    <definedName name="solver_lhs59" localSheetId="9" hidden="1">'Ex 1 SENS - Dry Ballast Shunted'!#REF!</definedName>
    <definedName name="solver_lhs59" localSheetId="8" hidden="1">'Ex 1 SENS - Dry Ballast UnShunt'!#REF!</definedName>
    <definedName name="solver_lhs59" localSheetId="7" hidden="1">'Ex 1 SENS - Wet Ballast Shunted'!#REF!</definedName>
    <definedName name="solver_lhs59" localSheetId="6" hidden="1">'Ex 1 SENS - Wet Ballast UnShunt'!#REF!</definedName>
    <definedName name="solver_lhs6" localSheetId="4" hidden="1">'Ex 1 - Dry Ballast Shunted'!#REF!</definedName>
    <definedName name="solver_lhs6" localSheetId="3" hidden="1">'Ex 1 - Dry Ballast UnShunt'!#REF!</definedName>
    <definedName name="solver_lhs6" localSheetId="2" hidden="1">'Ex 1 - Wet Ballast Shunted'!#REF!</definedName>
    <definedName name="solver_lhs6" localSheetId="1" hidden="1">'Ex 1 - Wet Ballast UnShunt'!#REF!</definedName>
    <definedName name="solver_lhs6" localSheetId="9" hidden="1">'Ex 1 SENS - Dry Ballast Shunted'!#REF!</definedName>
    <definedName name="solver_lhs6" localSheetId="8" hidden="1">'Ex 1 SENS - Dry Ballast UnShunt'!#REF!</definedName>
    <definedName name="solver_lhs6" localSheetId="7" hidden="1">'Ex 1 SENS - Wet Ballast Shunted'!#REF!</definedName>
    <definedName name="solver_lhs6" localSheetId="6" hidden="1">'Ex 1 SENS - Wet Ballast UnShunt'!#REF!</definedName>
    <definedName name="solver_lhs60" localSheetId="4" hidden="1">'Ex 1 - Dry Ballast Shunted'!#REF!</definedName>
    <definedName name="solver_lhs60" localSheetId="3" hidden="1">'Ex 1 - Dry Ballast UnShunt'!#REF!</definedName>
    <definedName name="solver_lhs60" localSheetId="2" hidden="1">'Ex 1 - Wet Ballast Shunted'!#REF!</definedName>
    <definedName name="solver_lhs60" localSheetId="1" hidden="1">'Ex 1 - Wet Ballast UnShunt'!#REF!</definedName>
    <definedName name="solver_lhs60" localSheetId="9" hidden="1">'Ex 1 SENS - Dry Ballast Shunted'!#REF!</definedName>
    <definedName name="solver_lhs60" localSheetId="8" hidden="1">'Ex 1 SENS - Dry Ballast UnShunt'!#REF!</definedName>
    <definedName name="solver_lhs60" localSheetId="7" hidden="1">'Ex 1 SENS - Wet Ballast Shunted'!#REF!</definedName>
    <definedName name="solver_lhs60" localSheetId="6" hidden="1">'Ex 1 SENS - Wet Ballast UnShunt'!#REF!</definedName>
    <definedName name="solver_lhs61" localSheetId="4" hidden="1">'Ex 1 - Dry Ballast Shunted'!#REF!</definedName>
    <definedName name="solver_lhs61" localSheetId="3" hidden="1">'Ex 1 - Dry Ballast UnShunt'!#REF!</definedName>
    <definedName name="solver_lhs61" localSheetId="2" hidden="1">'Ex 1 - Wet Ballast Shunted'!#REF!</definedName>
    <definedName name="solver_lhs61" localSheetId="1" hidden="1">'Ex 1 - Wet Ballast UnShunt'!#REF!</definedName>
    <definedName name="solver_lhs61" localSheetId="9" hidden="1">'Ex 1 SENS - Dry Ballast Shunted'!#REF!</definedName>
    <definedName name="solver_lhs61" localSheetId="8" hidden="1">'Ex 1 SENS - Dry Ballast UnShunt'!#REF!</definedName>
    <definedName name="solver_lhs61" localSheetId="7" hidden="1">'Ex 1 SENS - Wet Ballast Shunted'!#REF!</definedName>
    <definedName name="solver_lhs61" localSheetId="6" hidden="1">'Ex 1 SENS - Wet Ballast UnShunt'!#REF!</definedName>
    <definedName name="solver_lhs7" localSheetId="4" hidden="1">'Ex 1 - Dry Ballast Shunted'!#REF!</definedName>
    <definedName name="solver_lhs7" localSheetId="3" hidden="1">'Ex 1 - Dry Ballast UnShunt'!#REF!</definedName>
    <definedName name="solver_lhs7" localSheetId="2" hidden="1">'Ex 1 - Wet Ballast Shunted'!#REF!</definedName>
    <definedName name="solver_lhs7" localSheetId="1" hidden="1">'Ex 1 - Wet Ballast UnShunt'!#REF!</definedName>
    <definedName name="solver_lhs7" localSheetId="9" hidden="1">'Ex 1 SENS - Dry Ballast Shunted'!#REF!</definedName>
    <definedName name="solver_lhs7" localSheetId="8" hidden="1">'Ex 1 SENS - Dry Ballast UnShunt'!#REF!</definedName>
    <definedName name="solver_lhs7" localSheetId="7" hidden="1">'Ex 1 SENS - Wet Ballast Shunted'!#REF!</definedName>
    <definedName name="solver_lhs7" localSheetId="6" hidden="1">'Ex 1 SENS - Wet Ballast UnShunt'!#REF!</definedName>
    <definedName name="solver_lhs8" localSheetId="4" hidden="1">'Ex 1 - Dry Ballast Shunted'!#REF!</definedName>
    <definedName name="solver_lhs8" localSheetId="3" hidden="1">'Ex 1 - Dry Ballast UnShunt'!#REF!</definedName>
    <definedName name="solver_lhs8" localSheetId="2" hidden="1">'Ex 1 - Wet Ballast Shunted'!#REF!</definedName>
    <definedName name="solver_lhs8" localSheetId="1" hidden="1">'Ex 1 - Wet Ballast UnShunt'!#REF!</definedName>
    <definedName name="solver_lhs8" localSheetId="9" hidden="1">'Ex 1 SENS - Dry Ballast Shunted'!#REF!</definedName>
    <definedName name="solver_lhs8" localSheetId="8" hidden="1">'Ex 1 SENS - Dry Ballast UnShunt'!#REF!</definedName>
    <definedName name="solver_lhs8" localSheetId="7" hidden="1">'Ex 1 SENS - Wet Ballast Shunted'!#REF!</definedName>
    <definedName name="solver_lhs8" localSheetId="6" hidden="1">'Ex 1 SENS - Wet Ballast UnShunt'!#REF!</definedName>
    <definedName name="solver_lhs9" localSheetId="4" hidden="1">'Ex 1 - Dry Ballast Shunted'!#REF!</definedName>
    <definedName name="solver_lhs9" localSheetId="3" hidden="1">'Ex 1 - Dry Ballast UnShunt'!#REF!</definedName>
    <definedName name="solver_lhs9" localSheetId="2" hidden="1">'Ex 1 - Wet Ballast Shunted'!#REF!</definedName>
    <definedName name="solver_lhs9" localSheetId="1" hidden="1">'Ex 1 - Wet Ballast UnShunt'!#REF!</definedName>
    <definedName name="solver_lhs9" localSheetId="9" hidden="1">'Ex 1 SENS - Dry Ballast Shunted'!#REF!</definedName>
    <definedName name="solver_lhs9" localSheetId="8" hidden="1">'Ex 1 SENS - Dry Ballast UnShunt'!#REF!</definedName>
    <definedName name="solver_lhs9" localSheetId="7" hidden="1">'Ex 1 SENS - Wet Ballast Shunted'!#REF!</definedName>
    <definedName name="solver_lhs9" localSheetId="6" hidden="1">'Ex 1 SENS - Wet Ballast UnShunt'!#REF!</definedName>
    <definedName name="solver_mip" localSheetId="4" hidden="1">2147483647</definedName>
    <definedName name="solver_mip" localSheetId="3" hidden="1">2147483647</definedName>
    <definedName name="solver_mip" localSheetId="2" hidden="1">2147483647</definedName>
    <definedName name="solver_mip" localSheetId="1" hidden="1">2147483647</definedName>
    <definedName name="solver_mip" localSheetId="9" hidden="1">2147483647</definedName>
    <definedName name="solver_mip" localSheetId="8" hidden="1">2147483647</definedName>
    <definedName name="solver_mip" localSheetId="7" hidden="1">2147483647</definedName>
    <definedName name="solver_mip" localSheetId="6" hidden="1">2147483647</definedName>
    <definedName name="solver_mni" localSheetId="4" hidden="1">30</definedName>
    <definedName name="solver_mni" localSheetId="3" hidden="1">30</definedName>
    <definedName name="solver_mni" localSheetId="2" hidden="1">30</definedName>
    <definedName name="solver_mni" localSheetId="1" hidden="1">30</definedName>
    <definedName name="solver_mni" localSheetId="9" hidden="1">30</definedName>
    <definedName name="solver_mni" localSheetId="8" hidden="1">30</definedName>
    <definedName name="solver_mni" localSheetId="7" hidden="1">30</definedName>
    <definedName name="solver_mni" localSheetId="6" hidden="1">30</definedName>
    <definedName name="solver_mrt" localSheetId="4" hidden="1">0.075</definedName>
    <definedName name="solver_mrt" localSheetId="3" hidden="1">0.075</definedName>
    <definedName name="solver_mrt" localSheetId="2" hidden="1">0.075</definedName>
    <definedName name="solver_mrt" localSheetId="1" hidden="1">0.075</definedName>
    <definedName name="solver_mrt" localSheetId="9" hidden="1">0.075</definedName>
    <definedName name="solver_mrt" localSheetId="8" hidden="1">0.075</definedName>
    <definedName name="solver_mrt" localSheetId="7" hidden="1">0.075</definedName>
    <definedName name="solver_mrt" localSheetId="6" hidden="1">0.075</definedName>
    <definedName name="solver_msl" localSheetId="4" hidden="1">2</definedName>
    <definedName name="solver_msl" localSheetId="3" hidden="1">2</definedName>
    <definedName name="solver_msl" localSheetId="2" hidden="1">2</definedName>
    <definedName name="solver_msl" localSheetId="1" hidden="1">2</definedName>
    <definedName name="solver_msl" localSheetId="9" hidden="1">2</definedName>
    <definedName name="solver_msl" localSheetId="8" hidden="1">2</definedName>
    <definedName name="solver_msl" localSheetId="7" hidden="1">2</definedName>
    <definedName name="solver_msl" localSheetId="6" hidden="1">2</definedName>
    <definedName name="solver_neg" localSheetId="4" hidden="1">1</definedName>
    <definedName name="solver_neg" localSheetId="3" hidden="1">1</definedName>
    <definedName name="solver_neg" localSheetId="2" hidden="1">1</definedName>
    <definedName name="solver_neg" localSheetId="1" hidden="1">1</definedName>
    <definedName name="solver_neg" localSheetId="9" hidden="1">1</definedName>
    <definedName name="solver_neg" localSheetId="8" hidden="1">1</definedName>
    <definedName name="solver_neg" localSheetId="7" hidden="1">1</definedName>
    <definedName name="solver_neg" localSheetId="6" hidden="1">1</definedName>
    <definedName name="solver_nod" localSheetId="4" hidden="1">2147483647</definedName>
    <definedName name="solver_nod" localSheetId="3" hidden="1">2147483647</definedName>
    <definedName name="solver_nod" localSheetId="2" hidden="1">2147483647</definedName>
    <definedName name="solver_nod" localSheetId="1" hidden="1">2147483647</definedName>
    <definedName name="solver_nod" localSheetId="9" hidden="1">2147483647</definedName>
    <definedName name="solver_nod" localSheetId="8" hidden="1">2147483647</definedName>
    <definedName name="solver_nod" localSheetId="7" hidden="1">2147483647</definedName>
    <definedName name="solver_nod" localSheetId="6" hidden="1">2147483647</definedName>
    <definedName name="solver_num" localSheetId="4" hidden="1">47</definedName>
    <definedName name="solver_num" localSheetId="3" hidden="1">47</definedName>
    <definedName name="solver_num" localSheetId="2" hidden="1">47</definedName>
    <definedName name="solver_num" localSheetId="1" hidden="1">47</definedName>
    <definedName name="solver_num" localSheetId="9" hidden="1">47</definedName>
    <definedName name="solver_num" localSheetId="8" hidden="1">47</definedName>
    <definedName name="solver_num" localSheetId="7" hidden="1">47</definedName>
    <definedName name="solver_num" localSheetId="6" hidden="1">47</definedName>
    <definedName name="solver_nwt" localSheetId="4" hidden="1">1</definedName>
    <definedName name="solver_nwt" localSheetId="3" hidden="1">1</definedName>
    <definedName name="solver_nwt" localSheetId="2" hidden="1">1</definedName>
    <definedName name="solver_nwt" localSheetId="1" hidden="1">1</definedName>
    <definedName name="solver_nwt" localSheetId="9" hidden="1">1</definedName>
    <definedName name="solver_nwt" localSheetId="8" hidden="1">1</definedName>
    <definedName name="solver_nwt" localSheetId="7" hidden="1">1</definedName>
    <definedName name="solver_nwt" localSheetId="6" hidden="1">1</definedName>
    <definedName name="solver_opt" localSheetId="4" hidden="1">'Ex 1 - Dry Ballast Shunted'!#REF!</definedName>
    <definedName name="solver_opt" localSheetId="3" hidden="1">'Ex 1 - Dry Ballast UnShunt'!#REF!</definedName>
    <definedName name="solver_opt" localSheetId="2" hidden="1">'Ex 1 - Wet Ballast Shunted'!#REF!</definedName>
    <definedName name="solver_opt" localSheetId="1" hidden="1">'Ex 1 - Wet Ballast UnShunt'!#REF!</definedName>
    <definedName name="solver_opt" localSheetId="9" hidden="1">'Ex 1 SENS - Dry Ballast Shunted'!#REF!</definedName>
    <definedName name="solver_opt" localSheetId="8" hidden="1">'Ex 1 SENS - Dry Ballast UnShunt'!#REF!</definedName>
    <definedName name="solver_opt" localSheetId="7" hidden="1">'Ex 1 SENS - Wet Ballast Shunted'!#REF!</definedName>
    <definedName name="solver_opt" localSheetId="6" hidden="1">'Ex 1 SENS - Wet Ballast UnShunt'!#REF!</definedName>
    <definedName name="solver_pre" localSheetId="4" hidden="1">0.000001</definedName>
    <definedName name="solver_pre" localSheetId="3" hidden="1">0.000001</definedName>
    <definedName name="solver_pre" localSheetId="2" hidden="1">0.000001</definedName>
    <definedName name="solver_pre" localSheetId="1" hidden="1">0.000001</definedName>
    <definedName name="solver_pre" localSheetId="9" hidden="1">0.000001</definedName>
    <definedName name="solver_pre" localSheetId="8" hidden="1">0.000001</definedName>
    <definedName name="solver_pre" localSheetId="7" hidden="1">0.000001</definedName>
    <definedName name="solver_pre" localSheetId="6" hidden="1">0.000001</definedName>
    <definedName name="solver_rbv" localSheetId="4" hidden="1">1</definedName>
    <definedName name="solver_rbv" localSheetId="3" hidden="1">1</definedName>
    <definedName name="solver_rbv" localSheetId="2" hidden="1">1</definedName>
    <definedName name="solver_rbv" localSheetId="1" hidden="1">1</definedName>
    <definedName name="solver_rbv" localSheetId="9" hidden="1">1</definedName>
    <definedName name="solver_rbv" localSheetId="8" hidden="1">1</definedName>
    <definedName name="solver_rbv" localSheetId="7" hidden="1">1</definedName>
    <definedName name="solver_rbv" localSheetId="6" hidden="1">1</definedName>
    <definedName name="solver_rel1" localSheetId="4" hidden="1">2</definedName>
    <definedName name="solver_rel1" localSheetId="3" hidden="1">2</definedName>
    <definedName name="solver_rel1" localSheetId="2" hidden="1">2</definedName>
    <definedName name="solver_rel1" localSheetId="1" hidden="1">2</definedName>
    <definedName name="solver_rel1" localSheetId="9" hidden="1">2</definedName>
    <definedName name="solver_rel1" localSheetId="8" hidden="1">2</definedName>
    <definedName name="solver_rel1" localSheetId="7" hidden="1">2</definedName>
    <definedName name="solver_rel1" localSheetId="6" hidden="1">2</definedName>
    <definedName name="solver_rel10" localSheetId="4" hidden="1">2</definedName>
    <definedName name="solver_rel10" localSheetId="3" hidden="1">2</definedName>
    <definedName name="solver_rel10" localSheetId="2" hidden="1">2</definedName>
    <definedName name="solver_rel10" localSheetId="1" hidden="1">2</definedName>
    <definedName name="solver_rel10" localSheetId="9" hidden="1">2</definedName>
    <definedName name="solver_rel10" localSheetId="8" hidden="1">2</definedName>
    <definedName name="solver_rel10" localSheetId="7" hidden="1">2</definedName>
    <definedName name="solver_rel10" localSheetId="6" hidden="1">2</definedName>
    <definedName name="solver_rel11" localSheetId="4" hidden="1">2</definedName>
    <definedName name="solver_rel11" localSheetId="3" hidden="1">2</definedName>
    <definedName name="solver_rel11" localSheetId="2" hidden="1">2</definedName>
    <definedName name="solver_rel11" localSheetId="1" hidden="1">2</definedName>
    <definedName name="solver_rel11" localSheetId="9" hidden="1">2</definedName>
    <definedName name="solver_rel11" localSheetId="8" hidden="1">2</definedName>
    <definedName name="solver_rel11" localSheetId="7" hidden="1">2</definedName>
    <definedName name="solver_rel11" localSheetId="6" hidden="1">2</definedName>
    <definedName name="solver_rel12" localSheetId="4" hidden="1">2</definedName>
    <definedName name="solver_rel12" localSheetId="3" hidden="1">2</definedName>
    <definedName name="solver_rel12" localSheetId="2" hidden="1">2</definedName>
    <definedName name="solver_rel12" localSheetId="1" hidden="1">2</definedName>
    <definedName name="solver_rel12" localSheetId="9" hidden="1">2</definedName>
    <definedName name="solver_rel12" localSheetId="8" hidden="1">2</definedName>
    <definedName name="solver_rel12" localSheetId="7" hidden="1">2</definedName>
    <definedName name="solver_rel12" localSheetId="6" hidden="1">2</definedName>
    <definedName name="solver_rel13" localSheetId="4" hidden="1">2</definedName>
    <definedName name="solver_rel13" localSheetId="3" hidden="1">2</definedName>
    <definedName name="solver_rel13" localSheetId="2" hidden="1">2</definedName>
    <definedName name="solver_rel13" localSheetId="1" hidden="1">2</definedName>
    <definedName name="solver_rel13" localSheetId="9" hidden="1">2</definedName>
    <definedName name="solver_rel13" localSheetId="8" hidden="1">2</definedName>
    <definedName name="solver_rel13" localSheetId="7" hidden="1">2</definedName>
    <definedName name="solver_rel13" localSheetId="6" hidden="1">2</definedName>
    <definedName name="solver_rel14" localSheetId="4" hidden="1">2</definedName>
    <definedName name="solver_rel14" localSheetId="3" hidden="1">2</definedName>
    <definedName name="solver_rel14" localSheetId="2" hidden="1">2</definedName>
    <definedName name="solver_rel14" localSheetId="1" hidden="1">2</definedName>
    <definedName name="solver_rel14" localSheetId="9" hidden="1">2</definedName>
    <definedName name="solver_rel14" localSheetId="8" hidden="1">2</definedName>
    <definedName name="solver_rel14" localSheetId="7" hidden="1">2</definedName>
    <definedName name="solver_rel14" localSheetId="6" hidden="1">2</definedName>
    <definedName name="solver_rel15" localSheetId="4" hidden="1">2</definedName>
    <definedName name="solver_rel15" localSheetId="3" hidden="1">2</definedName>
    <definedName name="solver_rel15" localSheetId="2" hidden="1">2</definedName>
    <definedName name="solver_rel15" localSheetId="1" hidden="1">2</definedName>
    <definedName name="solver_rel15" localSheetId="9" hidden="1">2</definedName>
    <definedName name="solver_rel15" localSheetId="8" hidden="1">2</definedName>
    <definedName name="solver_rel15" localSheetId="7" hidden="1">2</definedName>
    <definedName name="solver_rel15" localSheetId="6" hidden="1">2</definedName>
    <definedName name="solver_rel16" localSheetId="4" hidden="1">2</definedName>
    <definedName name="solver_rel16" localSheetId="3" hidden="1">2</definedName>
    <definedName name="solver_rel16" localSheetId="2" hidden="1">2</definedName>
    <definedName name="solver_rel16" localSheetId="1" hidden="1">2</definedName>
    <definedName name="solver_rel16" localSheetId="9" hidden="1">2</definedName>
    <definedName name="solver_rel16" localSheetId="8" hidden="1">2</definedName>
    <definedName name="solver_rel16" localSheetId="7" hidden="1">2</definedName>
    <definedName name="solver_rel16" localSheetId="6" hidden="1">2</definedName>
    <definedName name="solver_rel17" localSheetId="4" hidden="1">2</definedName>
    <definedName name="solver_rel17" localSheetId="3" hidden="1">2</definedName>
    <definedName name="solver_rel17" localSheetId="2" hidden="1">2</definedName>
    <definedName name="solver_rel17" localSheetId="1" hidden="1">2</definedName>
    <definedName name="solver_rel17" localSheetId="9" hidden="1">2</definedName>
    <definedName name="solver_rel17" localSheetId="8" hidden="1">2</definedName>
    <definedName name="solver_rel17" localSheetId="7" hidden="1">2</definedName>
    <definedName name="solver_rel17" localSheetId="6" hidden="1">2</definedName>
    <definedName name="solver_rel18" localSheetId="4" hidden="1">2</definedName>
    <definedName name="solver_rel18" localSheetId="3" hidden="1">2</definedName>
    <definedName name="solver_rel18" localSheetId="2" hidden="1">2</definedName>
    <definedName name="solver_rel18" localSheetId="1" hidden="1">2</definedName>
    <definedName name="solver_rel18" localSheetId="9" hidden="1">2</definedName>
    <definedName name="solver_rel18" localSheetId="8" hidden="1">2</definedName>
    <definedName name="solver_rel18" localSheetId="7" hidden="1">2</definedName>
    <definedName name="solver_rel18" localSheetId="6" hidden="1">2</definedName>
    <definedName name="solver_rel19" localSheetId="4" hidden="1">2</definedName>
    <definedName name="solver_rel19" localSheetId="3" hidden="1">2</definedName>
    <definedName name="solver_rel19" localSheetId="2" hidden="1">2</definedName>
    <definedName name="solver_rel19" localSheetId="1" hidden="1">2</definedName>
    <definedName name="solver_rel19" localSheetId="9" hidden="1">2</definedName>
    <definedName name="solver_rel19" localSheetId="8" hidden="1">2</definedName>
    <definedName name="solver_rel19" localSheetId="7" hidden="1">2</definedName>
    <definedName name="solver_rel19" localSheetId="6" hidden="1">2</definedName>
    <definedName name="solver_rel2" localSheetId="4" hidden="1">2</definedName>
    <definedName name="solver_rel2" localSheetId="3" hidden="1">2</definedName>
    <definedName name="solver_rel2" localSheetId="2" hidden="1">2</definedName>
    <definedName name="solver_rel2" localSheetId="1" hidden="1">2</definedName>
    <definedName name="solver_rel2" localSheetId="9" hidden="1">2</definedName>
    <definedName name="solver_rel2" localSheetId="8" hidden="1">2</definedName>
    <definedName name="solver_rel2" localSheetId="7" hidden="1">2</definedName>
    <definedName name="solver_rel2" localSheetId="6" hidden="1">2</definedName>
    <definedName name="solver_rel20" localSheetId="4" hidden="1">2</definedName>
    <definedName name="solver_rel20" localSheetId="3" hidden="1">2</definedName>
    <definedName name="solver_rel20" localSheetId="2" hidden="1">2</definedName>
    <definedName name="solver_rel20" localSheetId="1" hidden="1">2</definedName>
    <definedName name="solver_rel20" localSheetId="9" hidden="1">2</definedName>
    <definedName name="solver_rel20" localSheetId="8" hidden="1">2</definedName>
    <definedName name="solver_rel20" localSheetId="7" hidden="1">2</definedName>
    <definedName name="solver_rel20" localSheetId="6" hidden="1">2</definedName>
    <definedName name="solver_rel21" localSheetId="4" hidden="1">2</definedName>
    <definedName name="solver_rel21" localSheetId="3" hidden="1">2</definedName>
    <definedName name="solver_rel21" localSheetId="2" hidden="1">2</definedName>
    <definedName name="solver_rel21" localSheetId="1" hidden="1">2</definedName>
    <definedName name="solver_rel21" localSheetId="9" hidden="1">2</definedName>
    <definedName name="solver_rel21" localSheetId="8" hidden="1">2</definedName>
    <definedName name="solver_rel21" localSheetId="7" hidden="1">2</definedName>
    <definedName name="solver_rel21" localSheetId="6" hidden="1">2</definedName>
    <definedName name="solver_rel22" localSheetId="4" hidden="1">2</definedName>
    <definedName name="solver_rel22" localSheetId="3" hidden="1">2</definedName>
    <definedName name="solver_rel22" localSheetId="2" hidden="1">2</definedName>
    <definedName name="solver_rel22" localSheetId="1" hidden="1">2</definedName>
    <definedName name="solver_rel22" localSheetId="9" hidden="1">2</definedName>
    <definedName name="solver_rel22" localSheetId="8" hidden="1">2</definedName>
    <definedName name="solver_rel22" localSheetId="7" hidden="1">2</definedName>
    <definedName name="solver_rel22" localSheetId="6" hidden="1">2</definedName>
    <definedName name="solver_rel23" localSheetId="4" hidden="1">2</definedName>
    <definedName name="solver_rel23" localSheetId="3" hidden="1">2</definedName>
    <definedName name="solver_rel23" localSheetId="2" hidden="1">2</definedName>
    <definedName name="solver_rel23" localSheetId="1" hidden="1">2</definedName>
    <definedName name="solver_rel23" localSheetId="9" hidden="1">2</definedName>
    <definedName name="solver_rel23" localSheetId="8" hidden="1">2</definedName>
    <definedName name="solver_rel23" localSheetId="7" hidden="1">2</definedName>
    <definedName name="solver_rel23" localSheetId="6" hidden="1">2</definedName>
    <definedName name="solver_rel24" localSheetId="4" hidden="1">2</definedName>
    <definedName name="solver_rel24" localSheetId="3" hidden="1">2</definedName>
    <definedName name="solver_rel24" localSheetId="2" hidden="1">2</definedName>
    <definedName name="solver_rel24" localSheetId="1" hidden="1">2</definedName>
    <definedName name="solver_rel24" localSheetId="9" hidden="1">2</definedName>
    <definedName name="solver_rel24" localSheetId="8" hidden="1">2</definedName>
    <definedName name="solver_rel24" localSheetId="7" hidden="1">2</definedName>
    <definedName name="solver_rel24" localSheetId="6" hidden="1">2</definedName>
    <definedName name="solver_rel25" localSheetId="4" hidden="1">2</definedName>
    <definedName name="solver_rel25" localSheetId="3" hidden="1">2</definedName>
    <definedName name="solver_rel25" localSheetId="2" hidden="1">2</definedName>
    <definedName name="solver_rel25" localSheetId="1" hidden="1">2</definedName>
    <definedName name="solver_rel25" localSheetId="9" hidden="1">2</definedName>
    <definedName name="solver_rel25" localSheetId="8" hidden="1">2</definedName>
    <definedName name="solver_rel25" localSheetId="7" hidden="1">2</definedName>
    <definedName name="solver_rel25" localSheetId="6" hidden="1">2</definedName>
    <definedName name="solver_rel26" localSheetId="4" hidden="1">2</definedName>
    <definedName name="solver_rel26" localSheetId="3" hidden="1">2</definedName>
    <definedName name="solver_rel26" localSheetId="2" hidden="1">2</definedName>
    <definedName name="solver_rel26" localSheetId="1" hidden="1">2</definedName>
    <definedName name="solver_rel26" localSheetId="9" hidden="1">2</definedName>
    <definedName name="solver_rel26" localSheetId="8" hidden="1">2</definedName>
    <definedName name="solver_rel26" localSheetId="7" hidden="1">2</definedName>
    <definedName name="solver_rel26" localSheetId="6" hidden="1">2</definedName>
    <definedName name="solver_rel27" localSheetId="4" hidden="1">2</definedName>
    <definedName name="solver_rel27" localSheetId="3" hidden="1">2</definedName>
    <definedName name="solver_rel27" localSheetId="2" hidden="1">2</definedName>
    <definedName name="solver_rel27" localSheetId="1" hidden="1">2</definedName>
    <definedName name="solver_rel27" localSheetId="9" hidden="1">2</definedName>
    <definedName name="solver_rel27" localSheetId="8" hidden="1">2</definedName>
    <definedName name="solver_rel27" localSheetId="7" hidden="1">2</definedName>
    <definedName name="solver_rel27" localSheetId="6" hidden="1">2</definedName>
    <definedName name="solver_rel28" localSheetId="4" hidden="1">2</definedName>
    <definedName name="solver_rel28" localSheetId="3" hidden="1">2</definedName>
    <definedName name="solver_rel28" localSheetId="2" hidden="1">2</definedName>
    <definedName name="solver_rel28" localSheetId="1" hidden="1">2</definedName>
    <definedName name="solver_rel28" localSheetId="9" hidden="1">2</definedName>
    <definedName name="solver_rel28" localSheetId="8" hidden="1">2</definedName>
    <definedName name="solver_rel28" localSheetId="7" hidden="1">2</definedName>
    <definedName name="solver_rel28" localSheetId="6" hidden="1">2</definedName>
    <definedName name="solver_rel29" localSheetId="4" hidden="1">2</definedName>
    <definedName name="solver_rel29" localSheetId="3" hidden="1">2</definedName>
    <definedName name="solver_rel29" localSheetId="2" hidden="1">2</definedName>
    <definedName name="solver_rel29" localSheetId="1" hidden="1">2</definedName>
    <definedName name="solver_rel29" localSheetId="9" hidden="1">2</definedName>
    <definedName name="solver_rel29" localSheetId="8" hidden="1">2</definedName>
    <definedName name="solver_rel29" localSheetId="7" hidden="1">2</definedName>
    <definedName name="solver_rel29" localSheetId="6" hidden="1">2</definedName>
    <definedName name="solver_rel3" localSheetId="4" hidden="1">2</definedName>
    <definedName name="solver_rel3" localSheetId="3" hidden="1">2</definedName>
    <definedName name="solver_rel3" localSheetId="2" hidden="1">2</definedName>
    <definedName name="solver_rel3" localSheetId="1" hidden="1">2</definedName>
    <definedName name="solver_rel3" localSheetId="9" hidden="1">2</definedName>
    <definedName name="solver_rel3" localSheetId="8" hidden="1">2</definedName>
    <definedName name="solver_rel3" localSheetId="7" hidden="1">2</definedName>
    <definedName name="solver_rel3" localSheetId="6" hidden="1">2</definedName>
    <definedName name="solver_rel30" localSheetId="4" hidden="1">2</definedName>
    <definedName name="solver_rel30" localSheetId="3" hidden="1">2</definedName>
    <definedName name="solver_rel30" localSheetId="2" hidden="1">2</definedName>
    <definedName name="solver_rel30" localSheetId="1" hidden="1">2</definedName>
    <definedName name="solver_rel30" localSheetId="9" hidden="1">2</definedName>
    <definedName name="solver_rel30" localSheetId="8" hidden="1">2</definedName>
    <definedName name="solver_rel30" localSheetId="7" hidden="1">2</definedName>
    <definedName name="solver_rel30" localSheetId="6" hidden="1">2</definedName>
    <definedName name="solver_rel31" localSheetId="4" hidden="1">2</definedName>
    <definedName name="solver_rel31" localSheetId="3" hidden="1">2</definedName>
    <definedName name="solver_rel31" localSheetId="2" hidden="1">2</definedName>
    <definedName name="solver_rel31" localSheetId="1" hidden="1">2</definedName>
    <definedName name="solver_rel31" localSheetId="9" hidden="1">2</definedName>
    <definedName name="solver_rel31" localSheetId="8" hidden="1">2</definedName>
    <definedName name="solver_rel31" localSheetId="7" hidden="1">2</definedName>
    <definedName name="solver_rel31" localSheetId="6" hidden="1">2</definedName>
    <definedName name="solver_rel32" localSheetId="4" hidden="1">2</definedName>
    <definedName name="solver_rel32" localSheetId="3" hidden="1">2</definedName>
    <definedName name="solver_rel32" localSheetId="2" hidden="1">2</definedName>
    <definedName name="solver_rel32" localSheetId="1" hidden="1">2</definedName>
    <definedName name="solver_rel32" localSheetId="9" hidden="1">2</definedName>
    <definedName name="solver_rel32" localSheetId="8" hidden="1">2</definedName>
    <definedName name="solver_rel32" localSheetId="7" hidden="1">2</definedName>
    <definedName name="solver_rel32" localSheetId="6" hidden="1">2</definedName>
    <definedName name="solver_rel33" localSheetId="4" hidden="1">2</definedName>
    <definedName name="solver_rel33" localSheetId="3" hidden="1">2</definedName>
    <definedName name="solver_rel33" localSheetId="2" hidden="1">2</definedName>
    <definedName name="solver_rel33" localSheetId="1" hidden="1">2</definedName>
    <definedName name="solver_rel33" localSheetId="9" hidden="1">2</definedName>
    <definedName name="solver_rel33" localSheetId="8" hidden="1">2</definedName>
    <definedName name="solver_rel33" localSheetId="7" hidden="1">2</definedName>
    <definedName name="solver_rel33" localSheetId="6" hidden="1">2</definedName>
    <definedName name="solver_rel34" localSheetId="4" hidden="1">2</definedName>
    <definedName name="solver_rel34" localSheetId="3" hidden="1">2</definedName>
    <definedName name="solver_rel34" localSheetId="2" hidden="1">2</definedName>
    <definedName name="solver_rel34" localSheetId="1" hidden="1">2</definedName>
    <definedName name="solver_rel34" localSheetId="9" hidden="1">2</definedName>
    <definedName name="solver_rel34" localSheetId="8" hidden="1">2</definedName>
    <definedName name="solver_rel34" localSheetId="7" hidden="1">2</definedName>
    <definedName name="solver_rel34" localSheetId="6" hidden="1">2</definedName>
    <definedName name="solver_rel35" localSheetId="4" hidden="1">2</definedName>
    <definedName name="solver_rel35" localSheetId="3" hidden="1">2</definedName>
    <definedName name="solver_rel35" localSheetId="2" hidden="1">2</definedName>
    <definedName name="solver_rel35" localSheetId="1" hidden="1">2</definedName>
    <definedName name="solver_rel35" localSheetId="9" hidden="1">2</definedName>
    <definedName name="solver_rel35" localSheetId="8" hidden="1">2</definedName>
    <definedName name="solver_rel35" localSheetId="7" hidden="1">2</definedName>
    <definedName name="solver_rel35" localSheetId="6" hidden="1">2</definedName>
    <definedName name="solver_rel36" localSheetId="4" hidden="1">2</definedName>
    <definedName name="solver_rel36" localSheetId="3" hidden="1">2</definedName>
    <definedName name="solver_rel36" localSheetId="2" hidden="1">2</definedName>
    <definedName name="solver_rel36" localSheetId="1" hidden="1">2</definedName>
    <definedName name="solver_rel36" localSheetId="9" hidden="1">2</definedName>
    <definedName name="solver_rel36" localSheetId="8" hidden="1">2</definedName>
    <definedName name="solver_rel36" localSheetId="7" hidden="1">2</definedName>
    <definedName name="solver_rel36" localSheetId="6" hidden="1">2</definedName>
    <definedName name="solver_rel37" localSheetId="4" hidden="1">2</definedName>
    <definedName name="solver_rel37" localSheetId="3" hidden="1">2</definedName>
    <definedName name="solver_rel37" localSheetId="2" hidden="1">2</definedName>
    <definedName name="solver_rel37" localSheetId="1" hidden="1">2</definedName>
    <definedName name="solver_rel37" localSheetId="9" hidden="1">2</definedName>
    <definedName name="solver_rel37" localSheetId="8" hidden="1">2</definedName>
    <definedName name="solver_rel37" localSheetId="7" hidden="1">2</definedName>
    <definedName name="solver_rel37" localSheetId="6" hidden="1">2</definedName>
    <definedName name="solver_rel38" localSheetId="4" hidden="1">2</definedName>
    <definedName name="solver_rel38" localSheetId="3" hidden="1">2</definedName>
    <definedName name="solver_rel38" localSheetId="2" hidden="1">2</definedName>
    <definedName name="solver_rel38" localSheetId="1" hidden="1">2</definedName>
    <definedName name="solver_rel38" localSheetId="9" hidden="1">2</definedName>
    <definedName name="solver_rel38" localSheetId="8" hidden="1">2</definedName>
    <definedName name="solver_rel38" localSheetId="7" hidden="1">2</definedName>
    <definedName name="solver_rel38" localSheetId="6" hidden="1">2</definedName>
    <definedName name="solver_rel39" localSheetId="4" hidden="1">2</definedName>
    <definedName name="solver_rel39" localSheetId="3" hidden="1">2</definedName>
    <definedName name="solver_rel39" localSheetId="2" hidden="1">2</definedName>
    <definedName name="solver_rel39" localSheetId="1" hidden="1">2</definedName>
    <definedName name="solver_rel39" localSheetId="9" hidden="1">2</definedName>
    <definedName name="solver_rel39" localSheetId="8" hidden="1">2</definedName>
    <definedName name="solver_rel39" localSheetId="7" hidden="1">2</definedName>
    <definedName name="solver_rel39" localSheetId="6" hidden="1">2</definedName>
    <definedName name="solver_rel4" localSheetId="4" hidden="1">2</definedName>
    <definedName name="solver_rel4" localSheetId="3" hidden="1">2</definedName>
    <definedName name="solver_rel4" localSheetId="2" hidden="1">2</definedName>
    <definedName name="solver_rel4" localSheetId="1" hidden="1">2</definedName>
    <definedName name="solver_rel4" localSheetId="9" hidden="1">2</definedName>
    <definedName name="solver_rel4" localSheetId="8" hidden="1">2</definedName>
    <definedName name="solver_rel4" localSheetId="7" hidden="1">2</definedName>
    <definedName name="solver_rel4" localSheetId="6" hidden="1">2</definedName>
    <definedName name="solver_rel40" localSheetId="4" hidden="1">2</definedName>
    <definedName name="solver_rel40" localSheetId="3" hidden="1">2</definedName>
    <definedName name="solver_rel40" localSheetId="2" hidden="1">2</definedName>
    <definedName name="solver_rel40" localSheetId="1" hidden="1">2</definedName>
    <definedName name="solver_rel40" localSheetId="9" hidden="1">2</definedName>
    <definedName name="solver_rel40" localSheetId="8" hidden="1">2</definedName>
    <definedName name="solver_rel40" localSheetId="7" hidden="1">2</definedName>
    <definedName name="solver_rel40" localSheetId="6" hidden="1">2</definedName>
    <definedName name="solver_rel41" localSheetId="4" hidden="1">2</definedName>
    <definedName name="solver_rel41" localSheetId="3" hidden="1">2</definedName>
    <definedName name="solver_rel41" localSheetId="2" hidden="1">2</definedName>
    <definedName name="solver_rel41" localSheetId="1" hidden="1">2</definedName>
    <definedName name="solver_rel41" localSheetId="9" hidden="1">2</definedName>
    <definedName name="solver_rel41" localSheetId="8" hidden="1">2</definedName>
    <definedName name="solver_rel41" localSheetId="7" hidden="1">2</definedName>
    <definedName name="solver_rel41" localSheetId="6" hidden="1">2</definedName>
    <definedName name="solver_rel42" localSheetId="4" hidden="1">2</definedName>
    <definedName name="solver_rel42" localSheetId="3" hidden="1">2</definedName>
    <definedName name="solver_rel42" localSheetId="2" hidden="1">2</definedName>
    <definedName name="solver_rel42" localSheetId="1" hidden="1">2</definedName>
    <definedName name="solver_rel42" localSheetId="9" hidden="1">2</definedName>
    <definedName name="solver_rel42" localSheetId="8" hidden="1">2</definedName>
    <definedName name="solver_rel42" localSheetId="7" hidden="1">2</definedName>
    <definedName name="solver_rel42" localSheetId="6" hidden="1">2</definedName>
    <definedName name="solver_rel43" localSheetId="4" hidden="1">2</definedName>
    <definedName name="solver_rel43" localSheetId="3" hidden="1">2</definedName>
    <definedName name="solver_rel43" localSheetId="2" hidden="1">2</definedName>
    <definedName name="solver_rel43" localSheetId="1" hidden="1">2</definedName>
    <definedName name="solver_rel43" localSheetId="9" hidden="1">2</definedName>
    <definedName name="solver_rel43" localSheetId="8" hidden="1">2</definedName>
    <definedName name="solver_rel43" localSheetId="7" hidden="1">2</definedName>
    <definedName name="solver_rel43" localSheetId="6" hidden="1">2</definedName>
    <definedName name="solver_rel44" localSheetId="4" hidden="1">2</definedName>
    <definedName name="solver_rel44" localSheetId="3" hidden="1">2</definedName>
    <definedName name="solver_rel44" localSheetId="2" hidden="1">2</definedName>
    <definedName name="solver_rel44" localSheetId="1" hidden="1">2</definedName>
    <definedName name="solver_rel44" localSheetId="9" hidden="1">2</definedName>
    <definedName name="solver_rel44" localSheetId="8" hidden="1">2</definedName>
    <definedName name="solver_rel44" localSheetId="7" hidden="1">2</definedName>
    <definedName name="solver_rel44" localSheetId="6" hidden="1">2</definedName>
    <definedName name="solver_rel45" localSheetId="4" hidden="1">2</definedName>
    <definedName name="solver_rel45" localSheetId="3" hidden="1">2</definedName>
    <definedName name="solver_rel45" localSheetId="2" hidden="1">2</definedName>
    <definedName name="solver_rel45" localSheetId="1" hidden="1">2</definedName>
    <definedName name="solver_rel45" localSheetId="9" hidden="1">2</definedName>
    <definedName name="solver_rel45" localSheetId="8" hidden="1">2</definedName>
    <definedName name="solver_rel45" localSheetId="7" hidden="1">2</definedName>
    <definedName name="solver_rel45" localSheetId="6" hidden="1">2</definedName>
    <definedName name="solver_rel46" localSheetId="4" hidden="1">2</definedName>
    <definedName name="solver_rel46" localSheetId="3" hidden="1">2</definedName>
    <definedName name="solver_rel46" localSheetId="2" hidden="1">2</definedName>
    <definedName name="solver_rel46" localSheetId="1" hidden="1">2</definedName>
    <definedName name="solver_rel46" localSheetId="9" hidden="1">2</definedName>
    <definedName name="solver_rel46" localSheetId="8" hidden="1">2</definedName>
    <definedName name="solver_rel46" localSheetId="7" hidden="1">2</definedName>
    <definedName name="solver_rel46" localSheetId="6" hidden="1">2</definedName>
    <definedName name="solver_rel47" localSheetId="4" hidden="1">2</definedName>
    <definedName name="solver_rel47" localSheetId="3" hidden="1">2</definedName>
    <definedName name="solver_rel47" localSheetId="2" hidden="1">2</definedName>
    <definedName name="solver_rel47" localSheetId="1" hidden="1">2</definedName>
    <definedName name="solver_rel47" localSheetId="9" hidden="1">2</definedName>
    <definedName name="solver_rel47" localSheetId="8" hidden="1">2</definedName>
    <definedName name="solver_rel47" localSheetId="7" hidden="1">2</definedName>
    <definedName name="solver_rel47" localSheetId="6" hidden="1">2</definedName>
    <definedName name="solver_rel48" localSheetId="4" hidden="1">2</definedName>
    <definedName name="solver_rel48" localSheetId="3" hidden="1">2</definedName>
    <definedName name="solver_rel48" localSheetId="2" hidden="1">2</definedName>
    <definedName name="solver_rel48" localSheetId="1" hidden="1">2</definedName>
    <definedName name="solver_rel48" localSheetId="9" hidden="1">2</definedName>
    <definedName name="solver_rel48" localSheetId="8" hidden="1">2</definedName>
    <definedName name="solver_rel48" localSheetId="7" hidden="1">2</definedName>
    <definedName name="solver_rel48" localSheetId="6" hidden="1">2</definedName>
    <definedName name="solver_rel49" localSheetId="4" hidden="1">2</definedName>
    <definedName name="solver_rel49" localSheetId="3" hidden="1">2</definedName>
    <definedName name="solver_rel49" localSheetId="2" hidden="1">2</definedName>
    <definedName name="solver_rel49" localSheetId="1" hidden="1">2</definedName>
    <definedName name="solver_rel49" localSheetId="9" hidden="1">2</definedName>
    <definedName name="solver_rel49" localSheetId="8" hidden="1">2</definedName>
    <definedName name="solver_rel49" localSheetId="7" hidden="1">2</definedName>
    <definedName name="solver_rel49" localSheetId="6" hidden="1">2</definedName>
    <definedName name="solver_rel5" localSheetId="4" hidden="1">2</definedName>
    <definedName name="solver_rel5" localSheetId="3" hidden="1">2</definedName>
    <definedName name="solver_rel5" localSheetId="2" hidden="1">2</definedName>
    <definedName name="solver_rel5" localSheetId="1" hidden="1">2</definedName>
    <definedName name="solver_rel5" localSheetId="9" hidden="1">2</definedName>
    <definedName name="solver_rel5" localSheetId="8" hidden="1">2</definedName>
    <definedName name="solver_rel5" localSheetId="7" hidden="1">2</definedName>
    <definedName name="solver_rel5" localSheetId="6" hidden="1">2</definedName>
    <definedName name="solver_rel50" localSheetId="4" hidden="1">2</definedName>
    <definedName name="solver_rel50" localSheetId="3" hidden="1">2</definedName>
    <definedName name="solver_rel50" localSheetId="2" hidden="1">2</definedName>
    <definedName name="solver_rel50" localSheetId="1" hidden="1">2</definedName>
    <definedName name="solver_rel50" localSheetId="9" hidden="1">2</definedName>
    <definedName name="solver_rel50" localSheetId="8" hidden="1">2</definedName>
    <definedName name="solver_rel50" localSheetId="7" hidden="1">2</definedName>
    <definedName name="solver_rel50" localSheetId="6" hidden="1">2</definedName>
    <definedName name="solver_rel51" localSheetId="4" hidden="1">2</definedName>
    <definedName name="solver_rel51" localSheetId="3" hidden="1">2</definedName>
    <definedName name="solver_rel51" localSheetId="2" hidden="1">2</definedName>
    <definedName name="solver_rel51" localSheetId="1" hidden="1">2</definedName>
    <definedName name="solver_rel51" localSheetId="9" hidden="1">2</definedName>
    <definedName name="solver_rel51" localSheetId="8" hidden="1">2</definedName>
    <definedName name="solver_rel51" localSheetId="7" hidden="1">2</definedName>
    <definedName name="solver_rel51" localSheetId="6" hidden="1">2</definedName>
    <definedName name="solver_rel52" localSheetId="4" hidden="1">2</definedName>
    <definedName name="solver_rel52" localSheetId="3" hidden="1">2</definedName>
    <definedName name="solver_rel52" localSheetId="2" hidden="1">2</definedName>
    <definedName name="solver_rel52" localSheetId="1" hidden="1">2</definedName>
    <definedName name="solver_rel52" localSheetId="9" hidden="1">2</definedName>
    <definedName name="solver_rel52" localSheetId="8" hidden="1">2</definedName>
    <definedName name="solver_rel52" localSheetId="7" hidden="1">2</definedName>
    <definedName name="solver_rel52" localSheetId="6" hidden="1">2</definedName>
    <definedName name="solver_rel53" localSheetId="4" hidden="1">2</definedName>
    <definedName name="solver_rel53" localSheetId="3" hidden="1">2</definedName>
    <definedName name="solver_rel53" localSheetId="2" hidden="1">2</definedName>
    <definedName name="solver_rel53" localSheetId="1" hidden="1">2</definedName>
    <definedName name="solver_rel53" localSheetId="9" hidden="1">2</definedName>
    <definedName name="solver_rel53" localSheetId="8" hidden="1">2</definedName>
    <definedName name="solver_rel53" localSheetId="7" hidden="1">2</definedName>
    <definedName name="solver_rel53" localSheetId="6" hidden="1">2</definedName>
    <definedName name="solver_rel54" localSheetId="4" hidden="1">2</definedName>
    <definedName name="solver_rel54" localSheetId="3" hidden="1">2</definedName>
    <definedName name="solver_rel54" localSheetId="2" hidden="1">2</definedName>
    <definedName name="solver_rel54" localSheetId="1" hidden="1">2</definedName>
    <definedName name="solver_rel54" localSheetId="9" hidden="1">2</definedName>
    <definedName name="solver_rel54" localSheetId="8" hidden="1">2</definedName>
    <definedName name="solver_rel54" localSheetId="7" hidden="1">2</definedName>
    <definedName name="solver_rel54" localSheetId="6" hidden="1">2</definedName>
    <definedName name="solver_rel55" localSheetId="4" hidden="1">2</definedName>
    <definedName name="solver_rel55" localSheetId="3" hidden="1">2</definedName>
    <definedName name="solver_rel55" localSheetId="2" hidden="1">2</definedName>
    <definedName name="solver_rel55" localSheetId="1" hidden="1">2</definedName>
    <definedName name="solver_rel55" localSheetId="9" hidden="1">2</definedName>
    <definedName name="solver_rel55" localSheetId="8" hidden="1">2</definedName>
    <definedName name="solver_rel55" localSheetId="7" hidden="1">2</definedName>
    <definedName name="solver_rel55" localSheetId="6" hidden="1">2</definedName>
    <definedName name="solver_rel56" localSheetId="4" hidden="1">2</definedName>
    <definedName name="solver_rel56" localSheetId="3" hidden="1">2</definedName>
    <definedName name="solver_rel56" localSheetId="2" hidden="1">2</definedName>
    <definedName name="solver_rel56" localSheetId="1" hidden="1">2</definedName>
    <definedName name="solver_rel56" localSheetId="9" hidden="1">2</definedName>
    <definedName name="solver_rel56" localSheetId="8" hidden="1">2</definedName>
    <definedName name="solver_rel56" localSheetId="7" hidden="1">2</definedName>
    <definedName name="solver_rel56" localSheetId="6" hidden="1">2</definedName>
    <definedName name="solver_rel57" localSheetId="4" hidden="1">2</definedName>
    <definedName name="solver_rel57" localSheetId="3" hidden="1">2</definedName>
    <definedName name="solver_rel57" localSheetId="2" hidden="1">2</definedName>
    <definedName name="solver_rel57" localSheetId="1" hidden="1">2</definedName>
    <definedName name="solver_rel57" localSheetId="9" hidden="1">2</definedName>
    <definedName name="solver_rel57" localSheetId="8" hidden="1">2</definedName>
    <definedName name="solver_rel57" localSheetId="7" hidden="1">2</definedName>
    <definedName name="solver_rel57" localSheetId="6" hidden="1">2</definedName>
    <definedName name="solver_rel58" localSheetId="4" hidden="1">2</definedName>
    <definedName name="solver_rel58" localSheetId="3" hidden="1">2</definedName>
    <definedName name="solver_rel58" localSheetId="2" hidden="1">2</definedName>
    <definedName name="solver_rel58" localSheetId="1" hidden="1">2</definedName>
    <definedName name="solver_rel58" localSheetId="9" hidden="1">2</definedName>
    <definedName name="solver_rel58" localSheetId="8" hidden="1">2</definedName>
    <definedName name="solver_rel58" localSheetId="7" hidden="1">2</definedName>
    <definedName name="solver_rel58" localSheetId="6" hidden="1">2</definedName>
    <definedName name="solver_rel59" localSheetId="4" hidden="1">2</definedName>
    <definedName name="solver_rel59" localSheetId="3" hidden="1">2</definedName>
    <definedName name="solver_rel59" localSheetId="2" hidden="1">2</definedName>
    <definedName name="solver_rel59" localSheetId="1" hidden="1">2</definedName>
    <definedName name="solver_rel59" localSheetId="9" hidden="1">2</definedName>
    <definedName name="solver_rel59" localSheetId="8" hidden="1">2</definedName>
    <definedName name="solver_rel59" localSheetId="7" hidden="1">2</definedName>
    <definedName name="solver_rel59" localSheetId="6" hidden="1">2</definedName>
    <definedName name="solver_rel6" localSheetId="4" hidden="1">2</definedName>
    <definedName name="solver_rel6" localSheetId="3" hidden="1">2</definedName>
    <definedName name="solver_rel6" localSheetId="2" hidden="1">2</definedName>
    <definedName name="solver_rel6" localSheetId="1" hidden="1">2</definedName>
    <definedName name="solver_rel6" localSheetId="9" hidden="1">2</definedName>
    <definedName name="solver_rel6" localSheetId="8" hidden="1">2</definedName>
    <definedName name="solver_rel6" localSheetId="7" hidden="1">2</definedName>
    <definedName name="solver_rel6" localSheetId="6" hidden="1">2</definedName>
    <definedName name="solver_rel60" localSheetId="4" hidden="1">2</definedName>
    <definedName name="solver_rel60" localSheetId="3" hidden="1">2</definedName>
    <definedName name="solver_rel60" localSheetId="2" hidden="1">2</definedName>
    <definedName name="solver_rel60" localSheetId="1" hidden="1">2</definedName>
    <definedName name="solver_rel60" localSheetId="9" hidden="1">2</definedName>
    <definedName name="solver_rel60" localSheetId="8" hidden="1">2</definedName>
    <definedName name="solver_rel60" localSheetId="7" hidden="1">2</definedName>
    <definedName name="solver_rel60" localSheetId="6" hidden="1">2</definedName>
    <definedName name="solver_rel61" localSheetId="4" hidden="1">2</definedName>
    <definedName name="solver_rel61" localSheetId="3" hidden="1">2</definedName>
    <definedName name="solver_rel61" localSheetId="2" hidden="1">2</definedName>
    <definedName name="solver_rel61" localSheetId="1" hidden="1">2</definedName>
    <definedName name="solver_rel61" localSheetId="9" hidden="1">2</definedName>
    <definedName name="solver_rel61" localSheetId="8" hidden="1">2</definedName>
    <definedName name="solver_rel61" localSheetId="7" hidden="1">2</definedName>
    <definedName name="solver_rel61" localSheetId="6" hidden="1">2</definedName>
    <definedName name="solver_rel7" localSheetId="4" hidden="1">2</definedName>
    <definedName name="solver_rel7" localSheetId="3" hidden="1">2</definedName>
    <definedName name="solver_rel7" localSheetId="2" hidden="1">2</definedName>
    <definedName name="solver_rel7" localSheetId="1" hidden="1">2</definedName>
    <definedName name="solver_rel7" localSheetId="9" hidden="1">2</definedName>
    <definedName name="solver_rel7" localSheetId="8" hidden="1">2</definedName>
    <definedName name="solver_rel7" localSheetId="7" hidden="1">2</definedName>
    <definedName name="solver_rel7" localSheetId="6" hidden="1">2</definedName>
    <definedName name="solver_rel8" localSheetId="4" hidden="1">2</definedName>
    <definedName name="solver_rel8" localSheetId="3" hidden="1">2</definedName>
    <definedName name="solver_rel8" localSheetId="2" hidden="1">2</definedName>
    <definedName name="solver_rel8" localSheetId="1" hidden="1">2</definedName>
    <definedName name="solver_rel8" localSheetId="9" hidden="1">2</definedName>
    <definedName name="solver_rel8" localSheetId="8" hidden="1">2</definedName>
    <definedName name="solver_rel8" localSheetId="7" hidden="1">2</definedName>
    <definedName name="solver_rel8" localSheetId="6" hidden="1">2</definedName>
    <definedName name="solver_rel9" localSheetId="4" hidden="1">2</definedName>
    <definedName name="solver_rel9" localSheetId="3" hidden="1">2</definedName>
    <definedName name="solver_rel9" localSheetId="2" hidden="1">2</definedName>
    <definedName name="solver_rel9" localSheetId="1" hidden="1">2</definedName>
    <definedName name="solver_rel9" localSheetId="9" hidden="1">2</definedName>
    <definedName name="solver_rel9" localSheetId="8" hidden="1">2</definedName>
    <definedName name="solver_rel9" localSheetId="7" hidden="1">2</definedName>
    <definedName name="solver_rel9" localSheetId="6" hidden="1">2</definedName>
    <definedName name="solver_rhs1" localSheetId="4" hidden="1">0</definedName>
    <definedName name="solver_rhs1" localSheetId="3" hidden="1">0</definedName>
    <definedName name="solver_rhs1" localSheetId="2" hidden="1">0</definedName>
    <definedName name="solver_rhs1" localSheetId="1" hidden="1">0</definedName>
    <definedName name="solver_rhs1" localSheetId="9" hidden="1">0</definedName>
    <definedName name="solver_rhs1" localSheetId="8" hidden="1">0</definedName>
    <definedName name="solver_rhs1" localSheetId="7" hidden="1">0</definedName>
    <definedName name="solver_rhs1" localSheetId="6" hidden="1">0</definedName>
    <definedName name="solver_rhs10" localSheetId="4" hidden="1">0</definedName>
    <definedName name="solver_rhs10" localSheetId="3" hidden="1">0</definedName>
    <definedName name="solver_rhs10" localSheetId="2" hidden="1">0</definedName>
    <definedName name="solver_rhs10" localSheetId="1" hidden="1">0</definedName>
    <definedName name="solver_rhs10" localSheetId="9" hidden="1">0</definedName>
    <definedName name="solver_rhs10" localSheetId="8" hidden="1">0</definedName>
    <definedName name="solver_rhs10" localSheetId="7" hidden="1">0</definedName>
    <definedName name="solver_rhs10" localSheetId="6" hidden="1">0</definedName>
    <definedName name="solver_rhs11" localSheetId="4" hidden="1">0</definedName>
    <definedName name="solver_rhs11" localSheetId="3" hidden="1">0</definedName>
    <definedName name="solver_rhs11" localSheetId="2" hidden="1">0</definedName>
    <definedName name="solver_rhs11" localSheetId="1" hidden="1">0</definedName>
    <definedName name="solver_rhs11" localSheetId="9" hidden="1">0</definedName>
    <definedName name="solver_rhs11" localSheetId="8" hidden="1">0</definedName>
    <definedName name="solver_rhs11" localSheetId="7" hidden="1">0</definedName>
    <definedName name="solver_rhs11" localSheetId="6" hidden="1">0</definedName>
    <definedName name="solver_rhs12" localSheetId="4" hidden="1">0</definedName>
    <definedName name="solver_rhs12" localSheetId="3" hidden="1">0</definedName>
    <definedName name="solver_rhs12" localSheetId="2" hidden="1">0</definedName>
    <definedName name="solver_rhs12" localSheetId="1" hidden="1">0</definedName>
    <definedName name="solver_rhs12" localSheetId="9" hidden="1">0</definedName>
    <definedName name="solver_rhs12" localSheetId="8" hidden="1">0</definedName>
    <definedName name="solver_rhs12" localSheetId="7" hidden="1">0</definedName>
    <definedName name="solver_rhs12" localSheetId="6" hidden="1">0</definedName>
    <definedName name="solver_rhs13" localSheetId="4" hidden="1">0</definedName>
    <definedName name="solver_rhs13" localSheetId="3" hidden="1">0</definedName>
    <definedName name="solver_rhs13" localSheetId="2" hidden="1">0</definedName>
    <definedName name="solver_rhs13" localSheetId="1" hidden="1">0</definedName>
    <definedName name="solver_rhs13" localSheetId="9" hidden="1">0</definedName>
    <definedName name="solver_rhs13" localSheetId="8" hidden="1">0</definedName>
    <definedName name="solver_rhs13" localSheetId="7" hidden="1">0</definedName>
    <definedName name="solver_rhs13" localSheetId="6" hidden="1">0</definedName>
    <definedName name="solver_rhs14" localSheetId="4" hidden="1">0</definedName>
    <definedName name="solver_rhs14" localSheetId="3" hidden="1">0</definedName>
    <definedName name="solver_rhs14" localSheetId="2" hidden="1">0</definedName>
    <definedName name="solver_rhs14" localSheetId="1" hidden="1">0</definedName>
    <definedName name="solver_rhs14" localSheetId="9" hidden="1">0</definedName>
    <definedName name="solver_rhs14" localSheetId="8" hidden="1">0</definedName>
    <definedName name="solver_rhs14" localSheetId="7" hidden="1">0</definedName>
    <definedName name="solver_rhs14" localSheetId="6" hidden="1">0</definedName>
    <definedName name="solver_rhs15" localSheetId="4" hidden="1">0</definedName>
    <definedName name="solver_rhs15" localSheetId="3" hidden="1">0</definedName>
    <definedName name="solver_rhs15" localSheetId="2" hidden="1">0</definedName>
    <definedName name="solver_rhs15" localSheetId="1" hidden="1">0</definedName>
    <definedName name="solver_rhs15" localSheetId="9" hidden="1">0</definedName>
    <definedName name="solver_rhs15" localSheetId="8" hidden="1">0</definedName>
    <definedName name="solver_rhs15" localSheetId="7" hidden="1">0</definedName>
    <definedName name="solver_rhs15" localSheetId="6" hidden="1">0</definedName>
    <definedName name="solver_rhs16" localSheetId="4" hidden="1">0</definedName>
    <definedName name="solver_rhs16" localSheetId="3" hidden="1">0</definedName>
    <definedName name="solver_rhs16" localSheetId="2" hidden="1">0</definedName>
    <definedName name="solver_rhs16" localSheetId="1" hidden="1">0</definedName>
    <definedName name="solver_rhs16" localSheetId="9" hidden="1">0</definedName>
    <definedName name="solver_rhs16" localSheetId="8" hidden="1">0</definedName>
    <definedName name="solver_rhs16" localSheetId="7" hidden="1">0</definedName>
    <definedName name="solver_rhs16" localSheetId="6" hidden="1">0</definedName>
    <definedName name="solver_rhs17" localSheetId="4" hidden="1">0</definedName>
    <definedName name="solver_rhs17" localSheetId="3" hidden="1">0</definedName>
    <definedName name="solver_rhs17" localSheetId="2" hidden="1">0</definedName>
    <definedName name="solver_rhs17" localSheetId="1" hidden="1">0</definedName>
    <definedName name="solver_rhs17" localSheetId="9" hidden="1">0</definedName>
    <definedName name="solver_rhs17" localSheetId="8" hidden="1">0</definedName>
    <definedName name="solver_rhs17" localSheetId="7" hidden="1">0</definedName>
    <definedName name="solver_rhs17" localSheetId="6" hidden="1">0</definedName>
    <definedName name="solver_rhs18" localSheetId="4" hidden="1">0</definedName>
    <definedName name="solver_rhs18" localSheetId="3" hidden="1">0</definedName>
    <definedName name="solver_rhs18" localSheetId="2" hidden="1">0</definedName>
    <definedName name="solver_rhs18" localSheetId="1" hidden="1">0</definedName>
    <definedName name="solver_rhs18" localSheetId="9" hidden="1">0</definedName>
    <definedName name="solver_rhs18" localSheetId="8" hidden="1">0</definedName>
    <definedName name="solver_rhs18" localSheetId="7" hidden="1">0</definedName>
    <definedName name="solver_rhs18" localSheetId="6" hidden="1">0</definedName>
    <definedName name="solver_rhs19" localSheetId="4" hidden="1">0</definedName>
    <definedName name="solver_rhs19" localSheetId="3" hidden="1">0</definedName>
    <definedName name="solver_rhs19" localSheetId="2" hidden="1">0</definedName>
    <definedName name="solver_rhs19" localSheetId="1" hidden="1">0</definedName>
    <definedName name="solver_rhs19" localSheetId="9" hidden="1">0</definedName>
    <definedName name="solver_rhs19" localSheetId="8" hidden="1">0</definedName>
    <definedName name="solver_rhs19" localSheetId="7" hidden="1">0</definedName>
    <definedName name="solver_rhs19" localSheetId="6" hidden="1">0</definedName>
    <definedName name="solver_rhs2" localSheetId="4" hidden="1">0</definedName>
    <definedName name="solver_rhs2" localSheetId="3" hidden="1">0</definedName>
    <definedName name="solver_rhs2" localSheetId="2" hidden="1">0</definedName>
    <definedName name="solver_rhs2" localSheetId="1" hidden="1">0</definedName>
    <definedName name="solver_rhs2" localSheetId="9" hidden="1">0</definedName>
    <definedName name="solver_rhs2" localSheetId="8" hidden="1">0</definedName>
    <definedName name="solver_rhs2" localSheetId="7" hidden="1">0</definedName>
    <definedName name="solver_rhs2" localSheetId="6" hidden="1">0</definedName>
    <definedName name="solver_rhs20" localSheetId="4" hidden="1">0</definedName>
    <definedName name="solver_rhs20" localSheetId="3" hidden="1">0</definedName>
    <definedName name="solver_rhs20" localSheetId="2" hidden="1">0</definedName>
    <definedName name="solver_rhs20" localSheetId="1" hidden="1">0</definedName>
    <definedName name="solver_rhs20" localSheetId="9" hidden="1">0</definedName>
    <definedName name="solver_rhs20" localSheetId="8" hidden="1">0</definedName>
    <definedName name="solver_rhs20" localSheetId="7" hidden="1">0</definedName>
    <definedName name="solver_rhs20" localSheetId="6" hidden="1">0</definedName>
    <definedName name="solver_rhs21" localSheetId="4" hidden="1">0</definedName>
    <definedName name="solver_rhs21" localSheetId="3" hidden="1">0</definedName>
    <definedName name="solver_rhs21" localSheetId="2" hidden="1">0</definedName>
    <definedName name="solver_rhs21" localSheetId="1" hidden="1">0</definedName>
    <definedName name="solver_rhs21" localSheetId="9" hidden="1">0</definedName>
    <definedName name="solver_rhs21" localSheetId="8" hidden="1">0</definedName>
    <definedName name="solver_rhs21" localSheetId="7" hidden="1">0</definedName>
    <definedName name="solver_rhs21" localSheetId="6" hidden="1">0</definedName>
    <definedName name="solver_rhs22" localSheetId="4" hidden="1">0</definedName>
    <definedName name="solver_rhs22" localSheetId="3" hidden="1">0</definedName>
    <definedName name="solver_rhs22" localSheetId="2" hidden="1">0</definedName>
    <definedName name="solver_rhs22" localSheetId="1" hidden="1">0</definedName>
    <definedName name="solver_rhs22" localSheetId="9" hidden="1">0</definedName>
    <definedName name="solver_rhs22" localSheetId="8" hidden="1">0</definedName>
    <definedName name="solver_rhs22" localSheetId="7" hidden="1">0</definedName>
    <definedName name="solver_rhs22" localSheetId="6" hidden="1">0</definedName>
    <definedName name="solver_rhs23" localSheetId="4" hidden="1">0</definedName>
    <definedName name="solver_rhs23" localSheetId="3" hidden="1">0</definedName>
    <definedName name="solver_rhs23" localSheetId="2" hidden="1">0</definedName>
    <definedName name="solver_rhs23" localSheetId="1" hidden="1">0</definedName>
    <definedName name="solver_rhs23" localSheetId="9" hidden="1">0</definedName>
    <definedName name="solver_rhs23" localSheetId="8" hidden="1">0</definedName>
    <definedName name="solver_rhs23" localSheetId="7" hidden="1">0</definedName>
    <definedName name="solver_rhs23" localSheetId="6" hidden="1">0</definedName>
    <definedName name="solver_rhs24" localSheetId="4" hidden="1">0</definedName>
    <definedName name="solver_rhs24" localSheetId="3" hidden="1">0</definedName>
    <definedName name="solver_rhs24" localSheetId="2" hidden="1">0</definedName>
    <definedName name="solver_rhs24" localSheetId="1" hidden="1">0</definedName>
    <definedName name="solver_rhs24" localSheetId="9" hidden="1">0</definedName>
    <definedName name="solver_rhs24" localSheetId="8" hidden="1">0</definedName>
    <definedName name="solver_rhs24" localSheetId="7" hidden="1">0</definedName>
    <definedName name="solver_rhs24" localSheetId="6" hidden="1">0</definedName>
    <definedName name="solver_rhs25" localSheetId="4" hidden="1">0</definedName>
    <definedName name="solver_rhs25" localSheetId="3" hidden="1">0</definedName>
    <definedName name="solver_rhs25" localSheetId="2" hidden="1">0</definedName>
    <definedName name="solver_rhs25" localSheetId="1" hidden="1">0</definedName>
    <definedName name="solver_rhs25" localSheetId="9" hidden="1">0</definedName>
    <definedName name="solver_rhs25" localSheetId="8" hidden="1">0</definedName>
    <definedName name="solver_rhs25" localSheetId="7" hidden="1">0</definedName>
    <definedName name="solver_rhs25" localSheetId="6" hidden="1">0</definedName>
    <definedName name="solver_rhs26" localSheetId="4" hidden="1">0</definedName>
    <definedName name="solver_rhs26" localSheetId="3" hidden="1">0</definedName>
    <definedName name="solver_rhs26" localSheetId="2" hidden="1">0</definedName>
    <definedName name="solver_rhs26" localSheetId="1" hidden="1">0</definedName>
    <definedName name="solver_rhs26" localSheetId="9" hidden="1">0</definedName>
    <definedName name="solver_rhs26" localSheetId="8" hidden="1">0</definedName>
    <definedName name="solver_rhs26" localSheetId="7" hidden="1">0</definedName>
    <definedName name="solver_rhs26" localSheetId="6" hidden="1">0</definedName>
    <definedName name="solver_rhs27" localSheetId="4" hidden="1">0</definedName>
    <definedName name="solver_rhs27" localSheetId="3" hidden="1">0</definedName>
    <definedName name="solver_rhs27" localSheetId="2" hidden="1">0</definedName>
    <definedName name="solver_rhs27" localSheetId="1" hidden="1">0</definedName>
    <definedName name="solver_rhs27" localSheetId="9" hidden="1">0</definedName>
    <definedName name="solver_rhs27" localSheetId="8" hidden="1">0</definedName>
    <definedName name="solver_rhs27" localSheetId="7" hidden="1">0</definedName>
    <definedName name="solver_rhs27" localSheetId="6" hidden="1">0</definedName>
    <definedName name="solver_rhs28" localSheetId="4" hidden="1">'Ex 1 - Dry Ballast Shunted'!#REF!</definedName>
    <definedName name="solver_rhs28" localSheetId="3" hidden="1">'Ex 1 - Dry Ballast UnShunt'!#REF!</definedName>
    <definedName name="solver_rhs28" localSheetId="2" hidden="1">'Ex 1 - Wet Ballast Shunted'!#REF!</definedName>
    <definedName name="solver_rhs28" localSheetId="1" hidden="1">'Ex 1 - Wet Ballast UnShunt'!#REF!</definedName>
    <definedName name="solver_rhs28" localSheetId="9" hidden="1">'Ex 1 SENS - Dry Ballast Shunted'!#REF!</definedName>
    <definedName name="solver_rhs28" localSheetId="8" hidden="1">'Ex 1 SENS - Dry Ballast UnShunt'!#REF!</definedName>
    <definedName name="solver_rhs28" localSheetId="7" hidden="1">'Ex 1 SENS - Wet Ballast Shunted'!#REF!</definedName>
    <definedName name="solver_rhs28" localSheetId="6" hidden="1">'Ex 1 SENS - Wet Ballast UnShunt'!#REF!</definedName>
    <definedName name="solver_rhs29" localSheetId="4" hidden="1">0</definedName>
    <definedName name="solver_rhs29" localSheetId="3" hidden="1">0</definedName>
    <definedName name="solver_rhs29" localSheetId="2" hidden="1">0</definedName>
    <definedName name="solver_rhs29" localSheetId="1" hidden="1">0</definedName>
    <definedName name="solver_rhs29" localSheetId="9" hidden="1">0</definedName>
    <definedName name="solver_rhs29" localSheetId="8" hidden="1">0</definedName>
    <definedName name="solver_rhs29" localSheetId="7" hidden="1">0</definedName>
    <definedName name="solver_rhs29" localSheetId="6" hidden="1">0</definedName>
    <definedName name="solver_rhs3" localSheetId="4" hidden="1">0</definedName>
    <definedName name="solver_rhs3" localSheetId="3" hidden="1">0</definedName>
    <definedName name="solver_rhs3" localSheetId="2" hidden="1">0</definedName>
    <definedName name="solver_rhs3" localSheetId="1" hidden="1">0</definedName>
    <definedName name="solver_rhs3" localSheetId="9" hidden="1">0</definedName>
    <definedName name="solver_rhs3" localSheetId="8" hidden="1">0</definedName>
    <definedName name="solver_rhs3" localSheetId="7" hidden="1">0</definedName>
    <definedName name="solver_rhs3" localSheetId="6" hidden="1">0</definedName>
    <definedName name="solver_rhs30" localSheetId="4" hidden="1">0</definedName>
    <definedName name="solver_rhs30" localSheetId="3" hidden="1">0</definedName>
    <definedName name="solver_rhs30" localSheetId="2" hidden="1">0</definedName>
    <definedName name="solver_rhs30" localSheetId="1" hidden="1">0</definedName>
    <definedName name="solver_rhs30" localSheetId="9" hidden="1">0</definedName>
    <definedName name="solver_rhs30" localSheetId="8" hidden="1">0</definedName>
    <definedName name="solver_rhs30" localSheetId="7" hidden="1">0</definedName>
    <definedName name="solver_rhs30" localSheetId="6" hidden="1">0</definedName>
    <definedName name="solver_rhs31" localSheetId="4" hidden="1">0</definedName>
    <definedName name="solver_rhs31" localSheetId="3" hidden="1">0</definedName>
    <definedName name="solver_rhs31" localSheetId="2" hidden="1">0</definedName>
    <definedName name="solver_rhs31" localSheetId="1" hidden="1">0</definedName>
    <definedName name="solver_rhs31" localSheetId="9" hidden="1">0</definedName>
    <definedName name="solver_rhs31" localSheetId="8" hidden="1">0</definedName>
    <definedName name="solver_rhs31" localSheetId="7" hidden="1">0</definedName>
    <definedName name="solver_rhs31" localSheetId="6" hidden="1">0</definedName>
    <definedName name="solver_rhs32" localSheetId="4" hidden="1">0</definedName>
    <definedName name="solver_rhs32" localSheetId="3" hidden="1">0</definedName>
    <definedName name="solver_rhs32" localSheetId="2" hidden="1">0</definedName>
    <definedName name="solver_rhs32" localSheetId="1" hidden="1">0</definedName>
    <definedName name="solver_rhs32" localSheetId="9" hidden="1">0</definedName>
    <definedName name="solver_rhs32" localSheetId="8" hidden="1">0</definedName>
    <definedName name="solver_rhs32" localSheetId="7" hidden="1">0</definedName>
    <definedName name="solver_rhs32" localSheetId="6" hidden="1">0</definedName>
    <definedName name="solver_rhs33" localSheetId="4" hidden="1">'Ex 1 - Dry Ballast Shunted'!#REF!</definedName>
    <definedName name="solver_rhs33" localSheetId="3" hidden="1">'Ex 1 - Dry Ballast UnShunt'!#REF!</definedName>
    <definedName name="solver_rhs33" localSheetId="2" hidden="1">'Ex 1 - Wet Ballast Shunted'!#REF!</definedName>
    <definedName name="solver_rhs33" localSheetId="1" hidden="1">'Ex 1 - Wet Ballast UnShunt'!#REF!</definedName>
    <definedName name="solver_rhs33" localSheetId="9" hidden="1">'Ex 1 SENS - Dry Ballast Shunted'!#REF!</definedName>
    <definedName name="solver_rhs33" localSheetId="8" hidden="1">'Ex 1 SENS - Dry Ballast UnShunt'!#REF!</definedName>
    <definedName name="solver_rhs33" localSheetId="7" hidden="1">'Ex 1 SENS - Wet Ballast Shunted'!#REF!</definedName>
    <definedName name="solver_rhs33" localSheetId="6" hidden="1">'Ex 1 SENS - Wet Ballast UnShunt'!#REF!</definedName>
    <definedName name="solver_rhs34" localSheetId="4" hidden="1">'Ex 1 - Dry Ballast Shunted'!#REF!</definedName>
    <definedName name="solver_rhs34" localSheetId="3" hidden="1">'Ex 1 - Dry Ballast UnShunt'!#REF!</definedName>
    <definedName name="solver_rhs34" localSheetId="2" hidden="1">'Ex 1 - Wet Ballast Shunted'!#REF!</definedName>
    <definedName name="solver_rhs34" localSheetId="1" hidden="1">'Ex 1 - Wet Ballast UnShunt'!#REF!</definedName>
    <definedName name="solver_rhs34" localSheetId="9" hidden="1">'Ex 1 SENS - Dry Ballast Shunted'!#REF!</definedName>
    <definedName name="solver_rhs34" localSheetId="8" hidden="1">'Ex 1 SENS - Dry Ballast UnShunt'!#REF!</definedName>
    <definedName name="solver_rhs34" localSheetId="7" hidden="1">'Ex 1 SENS - Wet Ballast Shunted'!#REF!</definedName>
    <definedName name="solver_rhs34" localSheetId="6" hidden="1">'Ex 1 SENS - Wet Ballast UnShunt'!#REF!</definedName>
    <definedName name="solver_rhs35" localSheetId="4" hidden="1">'Ex 1 - Dry Ballast Shunted'!#REF!</definedName>
    <definedName name="solver_rhs35" localSheetId="3" hidden="1">'Ex 1 - Dry Ballast UnShunt'!#REF!</definedName>
    <definedName name="solver_rhs35" localSheetId="2" hidden="1">'Ex 1 - Wet Ballast Shunted'!#REF!</definedName>
    <definedName name="solver_rhs35" localSheetId="1" hidden="1">'Ex 1 - Wet Ballast UnShunt'!#REF!</definedName>
    <definedName name="solver_rhs35" localSheetId="9" hidden="1">'Ex 1 SENS - Dry Ballast Shunted'!#REF!</definedName>
    <definedName name="solver_rhs35" localSheetId="8" hidden="1">'Ex 1 SENS - Dry Ballast UnShunt'!#REF!</definedName>
    <definedName name="solver_rhs35" localSheetId="7" hidden="1">'Ex 1 SENS - Wet Ballast Shunted'!#REF!</definedName>
    <definedName name="solver_rhs35" localSheetId="6" hidden="1">'Ex 1 SENS - Wet Ballast UnShunt'!#REF!</definedName>
    <definedName name="solver_rhs36" localSheetId="4" hidden="1">'Ex 1 - Dry Ballast Shunted'!#REF!</definedName>
    <definedName name="solver_rhs36" localSheetId="3" hidden="1">'Ex 1 - Dry Ballast UnShunt'!#REF!</definedName>
    <definedName name="solver_rhs36" localSheetId="2" hidden="1">'Ex 1 - Wet Ballast Shunted'!#REF!</definedName>
    <definedName name="solver_rhs36" localSheetId="1" hidden="1">'Ex 1 - Wet Ballast UnShunt'!#REF!</definedName>
    <definedName name="solver_rhs36" localSheetId="9" hidden="1">'Ex 1 SENS - Dry Ballast Shunted'!#REF!</definedName>
    <definedName name="solver_rhs36" localSheetId="8" hidden="1">'Ex 1 SENS - Dry Ballast UnShunt'!#REF!</definedName>
    <definedName name="solver_rhs36" localSheetId="7" hidden="1">'Ex 1 SENS - Wet Ballast Shunted'!#REF!</definedName>
    <definedName name="solver_rhs36" localSheetId="6" hidden="1">'Ex 1 SENS - Wet Ballast UnShunt'!#REF!</definedName>
    <definedName name="solver_rhs37" localSheetId="4" hidden="1">'Ex 1 - Dry Ballast Shunted'!#REF!</definedName>
    <definedName name="solver_rhs37" localSheetId="3" hidden="1">'Ex 1 - Dry Ballast UnShunt'!#REF!</definedName>
    <definedName name="solver_rhs37" localSheetId="2" hidden="1">'Ex 1 - Wet Ballast Shunted'!#REF!</definedName>
    <definedName name="solver_rhs37" localSheetId="1" hidden="1">'Ex 1 - Wet Ballast UnShunt'!#REF!</definedName>
    <definedName name="solver_rhs37" localSheetId="9" hidden="1">'Ex 1 SENS - Dry Ballast Shunted'!#REF!</definedName>
    <definedName name="solver_rhs37" localSheetId="8" hidden="1">'Ex 1 SENS - Dry Ballast UnShunt'!#REF!</definedName>
    <definedName name="solver_rhs37" localSheetId="7" hidden="1">'Ex 1 SENS - Wet Ballast Shunted'!#REF!</definedName>
    <definedName name="solver_rhs37" localSheetId="6" hidden="1">'Ex 1 SENS - Wet Ballast UnShunt'!#REF!</definedName>
    <definedName name="solver_rhs38" localSheetId="4" hidden="1">'Ex 1 - Dry Ballast Shunted'!#REF!</definedName>
    <definedName name="solver_rhs38" localSheetId="3" hidden="1">'Ex 1 - Dry Ballast UnShunt'!#REF!</definedName>
    <definedName name="solver_rhs38" localSheetId="2" hidden="1">'Ex 1 - Wet Ballast Shunted'!#REF!</definedName>
    <definedName name="solver_rhs38" localSheetId="1" hidden="1">'Ex 1 - Wet Ballast UnShunt'!#REF!</definedName>
    <definedName name="solver_rhs38" localSheetId="9" hidden="1">'Ex 1 SENS - Dry Ballast Shunted'!#REF!</definedName>
    <definedName name="solver_rhs38" localSheetId="8" hidden="1">'Ex 1 SENS - Dry Ballast UnShunt'!#REF!</definedName>
    <definedName name="solver_rhs38" localSheetId="7" hidden="1">'Ex 1 SENS - Wet Ballast Shunted'!#REF!</definedName>
    <definedName name="solver_rhs38" localSheetId="6" hidden="1">'Ex 1 SENS - Wet Ballast UnShunt'!#REF!</definedName>
    <definedName name="solver_rhs39" localSheetId="4" hidden="1">'Ex 1 - Dry Ballast Shunted'!#REF!</definedName>
    <definedName name="solver_rhs39" localSheetId="3" hidden="1">'Ex 1 - Dry Ballast UnShunt'!#REF!</definedName>
    <definedName name="solver_rhs39" localSheetId="2" hidden="1">'Ex 1 - Wet Ballast Shunted'!#REF!</definedName>
    <definedName name="solver_rhs39" localSheetId="1" hidden="1">'Ex 1 - Wet Ballast UnShunt'!#REF!</definedName>
    <definedName name="solver_rhs39" localSheetId="9" hidden="1">'Ex 1 SENS - Dry Ballast Shunted'!#REF!</definedName>
    <definedName name="solver_rhs39" localSheetId="8" hidden="1">'Ex 1 SENS - Dry Ballast UnShunt'!#REF!</definedName>
    <definedName name="solver_rhs39" localSheetId="7" hidden="1">'Ex 1 SENS - Wet Ballast Shunted'!#REF!</definedName>
    <definedName name="solver_rhs39" localSheetId="6" hidden="1">'Ex 1 SENS - Wet Ballast UnShunt'!#REF!</definedName>
    <definedName name="solver_rhs4" localSheetId="4" hidden="1">0</definedName>
    <definedName name="solver_rhs4" localSheetId="3" hidden="1">0</definedName>
    <definedName name="solver_rhs4" localSheetId="2" hidden="1">0</definedName>
    <definedName name="solver_rhs4" localSheetId="1" hidden="1">0</definedName>
    <definedName name="solver_rhs4" localSheetId="9" hidden="1">0</definedName>
    <definedName name="solver_rhs4" localSheetId="8" hidden="1">0</definedName>
    <definedName name="solver_rhs4" localSheetId="7" hidden="1">0</definedName>
    <definedName name="solver_rhs4" localSheetId="6" hidden="1">0</definedName>
    <definedName name="solver_rhs40" localSheetId="4" hidden="1">'Ex 1 - Dry Ballast Shunted'!#REF!</definedName>
    <definedName name="solver_rhs40" localSheetId="3" hidden="1">'Ex 1 - Dry Ballast UnShunt'!#REF!</definedName>
    <definedName name="solver_rhs40" localSheetId="2" hidden="1">'Ex 1 - Wet Ballast Shunted'!#REF!</definedName>
    <definedName name="solver_rhs40" localSheetId="1" hidden="1">'Ex 1 - Wet Ballast UnShunt'!#REF!</definedName>
    <definedName name="solver_rhs40" localSheetId="9" hidden="1">'Ex 1 SENS - Dry Ballast Shunted'!#REF!</definedName>
    <definedName name="solver_rhs40" localSheetId="8" hidden="1">'Ex 1 SENS - Dry Ballast UnShunt'!#REF!</definedName>
    <definedName name="solver_rhs40" localSheetId="7" hidden="1">'Ex 1 SENS - Wet Ballast Shunted'!#REF!</definedName>
    <definedName name="solver_rhs40" localSheetId="6" hidden="1">'Ex 1 SENS - Wet Ballast UnShunt'!#REF!</definedName>
    <definedName name="solver_rhs41" localSheetId="4" hidden="1">'Ex 1 - Dry Ballast Shunted'!#REF!</definedName>
    <definedName name="solver_rhs41" localSheetId="3" hidden="1">'Ex 1 - Dry Ballast UnShunt'!#REF!</definedName>
    <definedName name="solver_rhs41" localSheetId="2" hidden="1">'Ex 1 - Wet Ballast Shunted'!#REF!</definedName>
    <definedName name="solver_rhs41" localSheetId="1" hidden="1">'Ex 1 - Wet Ballast UnShunt'!#REF!</definedName>
    <definedName name="solver_rhs41" localSheetId="9" hidden="1">'Ex 1 SENS - Dry Ballast Shunted'!#REF!</definedName>
    <definedName name="solver_rhs41" localSheetId="8" hidden="1">'Ex 1 SENS - Dry Ballast UnShunt'!#REF!</definedName>
    <definedName name="solver_rhs41" localSheetId="7" hidden="1">'Ex 1 SENS - Wet Ballast Shunted'!#REF!</definedName>
    <definedName name="solver_rhs41" localSheetId="6" hidden="1">'Ex 1 SENS - Wet Ballast UnShunt'!#REF!</definedName>
    <definedName name="solver_rhs42" localSheetId="4" hidden="1">'Ex 1 - Dry Ballast Shunted'!#REF!</definedName>
    <definedName name="solver_rhs42" localSheetId="3" hidden="1">'Ex 1 - Dry Ballast UnShunt'!#REF!</definedName>
    <definedName name="solver_rhs42" localSheetId="2" hidden="1">'Ex 1 - Wet Ballast Shunted'!#REF!</definedName>
    <definedName name="solver_rhs42" localSheetId="1" hidden="1">'Ex 1 - Wet Ballast UnShunt'!#REF!</definedName>
    <definedName name="solver_rhs42" localSheetId="9" hidden="1">'Ex 1 SENS - Dry Ballast Shunted'!#REF!</definedName>
    <definedName name="solver_rhs42" localSheetId="8" hidden="1">'Ex 1 SENS - Dry Ballast UnShunt'!#REF!</definedName>
    <definedName name="solver_rhs42" localSheetId="7" hidden="1">'Ex 1 SENS - Wet Ballast Shunted'!#REF!</definedName>
    <definedName name="solver_rhs42" localSheetId="6" hidden="1">'Ex 1 SENS - Wet Ballast UnShunt'!#REF!</definedName>
    <definedName name="solver_rhs43" localSheetId="4" hidden="1">'Ex 1 - Dry Ballast Shunted'!#REF!</definedName>
    <definedName name="solver_rhs43" localSheetId="3" hidden="1">'Ex 1 - Dry Ballast UnShunt'!#REF!</definedName>
    <definedName name="solver_rhs43" localSheetId="2" hidden="1">'Ex 1 - Wet Ballast Shunted'!#REF!</definedName>
    <definedName name="solver_rhs43" localSheetId="1" hidden="1">'Ex 1 - Wet Ballast UnShunt'!#REF!</definedName>
    <definedName name="solver_rhs43" localSheetId="9" hidden="1">'Ex 1 SENS - Dry Ballast Shunted'!#REF!</definedName>
    <definedName name="solver_rhs43" localSheetId="8" hidden="1">'Ex 1 SENS - Dry Ballast UnShunt'!#REF!</definedName>
    <definedName name="solver_rhs43" localSheetId="7" hidden="1">'Ex 1 SENS - Wet Ballast Shunted'!#REF!</definedName>
    <definedName name="solver_rhs43" localSheetId="6" hidden="1">'Ex 1 SENS - Wet Ballast UnShunt'!#REF!</definedName>
    <definedName name="solver_rhs44" localSheetId="4" hidden="1">0</definedName>
    <definedName name="solver_rhs44" localSheetId="3" hidden="1">0</definedName>
    <definedName name="solver_rhs44" localSheetId="2" hidden="1">0</definedName>
    <definedName name="solver_rhs44" localSheetId="1" hidden="1">0</definedName>
    <definedName name="solver_rhs44" localSheetId="9" hidden="1">0</definedName>
    <definedName name="solver_rhs44" localSheetId="8" hidden="1">0</definedName>
    <definedName name="solver_rhs44" localSheetId="7" hidden="1">0</definedName>
    <definedName name="solver_rhs44" localSheetId="6" hidden="1">0</definedName>
    <definedName name="solver_rhs45" localSheetId="4" hidden="1">'Ex 1 - Dry Ballast Shunted'!#REF!</definedName>
    <definedName name="solver_rhs45" localSheetId="3" hidden="1">'Ex 1 - Dry Ballast UnShunt'!#REF!</definedName>
    <definedName name="solver_rhs45" localSheetId="2" hidden="1">'Ex 1 - Wet Ballast Shunted'!#REF!</definedName>
    <definedName name="solver_rhs45" localSheetId="1" hidden="1">'Ex 1 - Wet Ballast UnShunt'!#REF!</definedName>
    <definedName name="solver_rhs45" localSheetId="9" hidden="1">'Ex 1 SENS - Dry Ballast Shunted'!#REF!</definedName>
    <definedName name="solver_rhs45" localSheetId="8" hidden="1">'Ex 1 SENS - Dry Ballast UnShunt'!#REF!</definedName>
    <definedName name="solver_rhs45" localSheetId="7" hidden="1">'Ex 1 SENS - Wet Ballast Shunted'!#REF!</definedName>
    <definedName name="solver_rhs45" localSheetId="6" hidden="1">'Ex 1 SENS - Wet Ballast UnShunt'!#REF!</definedName>
    <definedName name="solver_rhs46" localSheetId="4" hidden="1">'Ex 1 - Dry Ballast Shunted'!#REF!</definedName>
    <definedName name="solver_rhs46" localSheetId="3" hidden="1">'Ex 1 - Dry Ballast UnShunt'!#REF!</definedName>
    <definedName name="solver_rhs46" localSheetId="2" hidden="1">'Ex 1 - Wet Ballast Shunted'!#REF!</definedName>
    <definedName name="solver_rhs46" localSheetId="1" hidden="1">'Ex 1 - Wet Ballast UnShunt'!#REF!</definedName>
    <definedName name="solver_rhs46" localSheetId="9" hidden="1">'Ex 1 SENS - Dry Ballast Shunted'!#REF!</definedName>
    <definedName name="solver_rhs46" localSheetId="8" hidden="1">'Ex 1 SENS - Dry Ballast UnShunt'!#REF!</definedName>
    <definedName name="solver_rhs46" localSheetId="7" hidden="1">'Ex 1 SENS - Wet Ballast Shunted'!#REF!</definedName>
    <definedName name="solver_rhs46" localSheetId="6" hidden="1">'Ex 1 SENS - Wet Ballast UnShunt'!#REF!</definedName>
    <definedName name="solver_rhs47" localSheetId="4" hidden="1">'Ex 1 - Dry Ballast Shunted'!#REF!</definedName>
    <definedName name="solver_rhs47" localSheetId="3" hidden="1">'Ex 1 - Dry Ballast UnShunt'!#REF!</definedName>
    <definedName name="solver_rhs47" localSheetId="2" hidden="1">'Ex 1 - Wet Ballast Shunted'!#REF!</definedName>
    <definedName name="solver_rhs47" localSheetId="1" hidden="1">'Ex 1 - Wet Ballast UnShunt'!#REF!</definedName>
    <definedName name="solver_rhs47" localSheetId="9" hidden="1">'Ex 1 SENS - Dry Ballast Shunted'!#REF!</definedName>
    <definedName name="solver_rhs47" localSheetId="8" hidden="1">'Ex 1 SENS - Dry Ballast UnShunt'!#REF!</definedName>
    <definedName name="solver_rhs47" localSheetId="7" hidden="1">'Ex 1 SENS - Wet Ballast Shunted'!#REF!</definedName>
    <definedName name="solver_rhs47" localSheetId="6" hidden="1">'Ex 1 SENS - Wet Ballast UnShunt'!#REF!</definedName>
    <definedName name="solver_rhs48" localSheetId="4" hidden="1">0</definedName>
    <definedName name="solver_rhs48" localSheetId="3" hidden="1">0</definedName>
    <definedName name="solver_rhs48" localSheetId="2" hidden="1">0</definedName>
    <definedName name="solver_rhs48" localSheetId="1" hidden="1">0</definedName>
    <definedName name="solver_rhs48" localSheetId="9" hidden="1">0</definedName>
    <definedName name="solver_rhs48" localSheetId="8" hidden="1">0</definedName>
    <definedName name="solver_rhs48" localSheetId="7" hidden="1">0</definedName>
    <definedName name="solver_rhs48" localSheetId="6" hidden="1">0</definedName>
    <definedName name="solver_rhs49" localSheetId="4" hidden="1">0</definedName>
    <definedName name="solver_rhs49" localSheetId="3" hidden="1">0</definedName>
    <definedName name="solver_rhs49" localSheetId="2" hidden="1">0</definedName>
    <definedName name="solver_rhs49" localSheetId="1" hidden="1">0</definedName>
    <definedName name="solver_rhs49" localSheetId="9" hidden="1">0</definedName>
    <definedName name="solver_rhs49" localSheetId="8" hidden="1">0</definedName>
    <definedName name="solver_rhs49" localSheetId="7" hidden="1">0</definedName>
    <definedName name="solver_rhs49" localSheetId="6" hidden="1">0</definedName>
    <definedName name="solver_rhs5" localSheetId="4" hidden="1">0</definedName>
    <definedName name="solver_rhs5" localSheetId="3" hidden="1">0</definedName>
    <definedName name="solver_rhs5" localSheetId="2" hidden="1">0</definedName>
    <definedName name="solver_rhs5" localSheetId="1" hidden="1">0</definedName>
    <definedName name="solver_rhs5" localSheetId="9" hidden="1">0</definedName>
    <definedName name="solver_rhs5" localSheetId="8" hidden="1">0</definedName>
    <definedName name="solver_rhs5" localSheetId="7" hidden="1">0</definedName>
    <definedName name="solver_rhs5" localSheetId="6" hidden="1">0</definedName>
    <definedName name="solver_rhs50" localSheetId="4" hidden="1">0</definedName>
    <definedName name="solver_rhs50" localSheetId="3" hidden="1">0</definedName>
    <definedName name="solver_rhs50" localSheetId="2" hidden="1">0</definedName>
    <definedName name="solver_rhs50" localSheetId="1" hidden="1">0</definedName>
    <definedName name="solver_rhs50" localSheetId="9" hidden="1">0</definedName>
    <definedName name="solver_rhs50" localSheetId="8" hidden="1">0</definedName>
    <definedName name="solver_rhs50" localSheetId="7" hidden="1">0</definedName>
    <definedName name="solver_rhs50" localSheetId="6" hidden="1">0</definedName>
    <definedName name="solver_rhs51" localSheetId="4" hidden="1">0</definedName>
    <definedName name="solver_rhs51" localSheetId="3" hidden="1">0</definedName>
    <definedName name="solver_rhs51" localSheetId="2" hidden="1">0</definedName>
    <definedName name="solver_rhs51" localSheetId="1" hidden="1">0</definedName>
    <definedName name="solver_rhs51" localSheetId="9" hidden="1">0</definedName>
    <definedName name="solver_rhs51" localSheetId="8" hidden="1">0</definedName>
    <definedName name="solver_rhs51" localSheetId="7" hidden="1">0</definedName>
    <definedName name="solver_rhs51" localSheetId="6" hidden="1">0</definedName>
    <definedName name="solver_rhs52" localSheetId="4" hidden="1">0</definedName>
    <definedName name="solver_rhs52" localSheetId="3" hidden="1">0</definedName>
    <definedName name="solver_rhs52" localSheetId="2" hidden="1">0</definedName>
    <definedName name="solver_rhs52" localSheetId="1" hidden="1">0</definedName>
    <definedName name="solver_rhs52" localSheetId="9" hidden="1">0</definedName>
    <definedName name="solver_rhs52" localSheetId="8" hidden="1">0</definedName>
    <definedName name="solver_rhs52" localSheetId="7" hidden="1">0</definedName>
    <definedName name="solver_rhs52" localSheetId="6" hidden="1">0</definedName>
    <definedName name="solver_rhs53" localSheetId="4" hidden="1">0</definedName>
    <definedName name="solver_rhs53" localSheetId="3" hidden="1">0</definedName>
    <definedName name="solver_rhs53" localSheetId="2" hidden="1">0</definedName>
    <definedName name="solver_rhs53" localSheetId="1" hidden="1">0</definedName>
    <definedName name="solver_rhs53" localSheetId="9" hidden="1">0</definedName>
    <definedName name="solver_rhs53" localSheetId="8" hidden="1">0</definedName>
    <definedName name="solver_rhs53" localSheetId="7" hidden="1">0</definedName>
    <definedName name="solver_rhs53" localSheetId="6" hidden="1">0</definedName>
    <definedName name="solver_rhs54" localSheetId="4" hidden="1">0</definedName>
    <definedName name="solver_rhs54" localSheetId="3" hidden="1">0</definedName>
    <definedName name="solver_rhs54" localSheetId="2" hidden="1">0</definedName>
    <definedName name="solver_rhs54" localSheetId="1" hidden="1">0</definedName>
    <definedName name="solver_rhs54" localSheetId="9" hidden="1">0</definedName>
    <definedName name="solver_rhs54" localSheetId="8" hidden="1">0</definedName>
    <definedName name="solver_rhs54" localSheetId="7" hidden="1">0</definedName>
    <definedName name="solver_rhs54" localSheetId="6" hidden="1">0</definedName>
    <definedName name="solver_rhs55" localSheetId="4" hidden="1">0</definedName>
    <definedName name="solver_rhs55" localSheetId="3" hidden="1">0</definedName>
    <definedName name="solver_rhs55" localSheetId="2" hidden="1">0</definedName>
    <definedName name="solver_rhs55" localSheetId="1" hidden="1">0</definedName>
    <definedName name="solver_rhs55" localSheetId="9" hidden="1">0</definedName>
    <definedName name="solver_rhs55" localSheetId="8" hidden="1">0</definedName>
    <definedName name="solver_rhs55" localSheetId="7" hidden="1">0</definedName>
    <definedName name="solver_rhs55" localSheetId="6" hidden="1">0</definedName>
    <definedName name="solver_rhs56" localSheetId="4" hidden="1">0</definedName>
    <definedName name="solver_rhs56" localSheetId="3" hidden="1">0</definedName>
    <definedName name="solver_rhs56" localSheetId="2" hidden="1">0</definedName>
    <definedName name="solver_rhs56" localSheetId="1" hidden="1">0</definedName>
    <definedName name="solver_rhs56" localSheetId="9" hidden="1">0</definedName>
    <definedName name="solver_rhs56" localSheetId="8" hidden="1">0</definedName>
    <definedName name="solver_rhs56" localSheetId="7" hidden="1">0</definedName>
    <definedName name="solver_rhs56" localSheetId="6" hidden="1">0</definedName>
    <definedName name="solver_rhs57" localSheetId="4" hidden="1">0</definedName>
    <definedName name="solver_rhs57" localSheetId="3" hidden="1">0</definedName>
    <definedName name="solver_rhs57" localSheetId="2" hidden="1">0</definedName>
    <definedName name="solver_rhs57" localSheetId="1" hidden="1">0</definedName>
    <definedName name="solver_rhs57" localSheetId="9" hidden="1">0</definedName>
    <definedName name="solver_rhs57" localSheetId="8" hidden="1">0</definedName>
    <definedName name="solver_rhs57" localSheetId="7" hidden="1">0</definedName>
    <definedName name="solver_rhs57" localSheetId="6" hidden="1">0</definedName>
    <definedName name="solver_rhs58" localSheetId="4" hidden="1">0</definedName>
    <definedName name="solver_rhs58" localSheetId="3" hidden="1">0</definedName>
    <definedName name="solver_rhs58" localSheetId="2" hidden="1">0</definedName>
    <definedName name="solver_rhs58" localSheetId="1" hidden="1">0</definedName>
    <definedName name="solver_rhs58" localSheetId="9" hidden="1">0</definedName>
    <definedName name="solver_rhs58" localSheetId="8" hidden="1">0</definedName>
    <definedName name="solver_rhs58" localSheetId="7" hidden="1">0</definedName>
    <definedName name="solver_rhs58" localSheetId="6" hidden="1">0</definedName>
    <definedName name="solver_rhs59" localSheetId="4" hidden="1">0</definedName>
    <definedName name="solver_rhs59" localSheetId="3" hidden="1">0</definedName>
    <definedName name="solver_rhs59" localSheetId="2" hidden="1">0</definedName>
    <definedName name="solver_rhs59" localSheetId="1" hidden="1">0</definedName>
    <definedName name="solver_rhs59" localSheetId="9" hidden="1">0</definedName>
    <definedName name="solver_rhs59" localSheetId="8" hidden="1">0</definedName>
    <definedName name="solver_rhs59" localSheetId="7" hidden="1">0</definedName>
    <definedName name="solver_rhs59" localSheetId="6" hidden="1">0</definedName>
    <definedName name="solver_rhs6" localSheetId="4" hidden="1">0</definedName>
    <definedName name="solver_rhs6" localSheetId="3" hidden="1">0</definedName>
    <definedName name="solver_rhs6" localSheetId="2" hidden="1">0</definedName>
    <definedName name="solver_rhs6" localSheetId="1" hidden="1">0</definedName>
    <definedName name="solver_rhs6" localSheetId="9" hidden="1">0</definedName>
    <definedName name="solver_rhs6" localSheetId="8" hidden="1">0</definedName>
    <definedName name="solver_rhs6" localSheetId="7" hidden="1">0</definedName>
    <definedName name="solver_rhs6" localSheetId="6" hidden="1">0</definedName>
    <definedName name="solver_rhs60" localSheetId="4" hidden="1">0</definedName>
    <definedName name="solver_rhs60" localSheetId="3" hidden="1">0</definedName>
    <definedName name="solver_rhs60" localSheetId="2" hidden="1">0</definedName>
    <definedName name="solver_rhs60" localSheetId="1" hidden="1">0</definedName>
    <definedName name="solver_rhs60" localSheetId="9" hidden="1">0</definedName>
    <definedName name="solver_rhs60" localSheetId="8" hidden="1">0</definedName>
    <definedName name="solver_rhs60" localSheetId="7" hidden="1">0</definedName>
    <definedName name="solver_rhs60" localSheetId="6" hidden="1">0</definedName>
    <definedName name="solver_rhs61" localSheetId="4" hidden="1">'Ex 1 - Dry Ballast Shunted'!#REF!</definedName>
    <definedName name="solver_rhs61" localSheetId="3" hidden="1">'Ex 1 - Dry Ballast UnShunt'!#REF!</definedName>
    <definedName name="solver_rhs61" localSheetId="2" hidden="1">'Ex 1 - Wet Ballast Shunted'!#REF!</definedName>
    <definedName name="solver_rhs61" localSheetId="1" hidden="1">'Ex 1 - Wet Ballast UnShunt'!#REF!</definedName>
    <definedName name="solver_rhs61" localSheetId="9" hidden="1">'Ex 1 SENS - Dry Ballast Shunted'!#REF!</definedName>
    <definedName name="solver_rhs61" localSheetId="8" hidden="1">'Ex 1 SENS - Dry Ballast UnShunt'!#REF!</definedName>
    <definedName name="solver_rhs61" localSheetId="7" hidden="1">'Ex 1 SENS - Wet Ballast Shunted'!#REF!</definedName>
    <definedName name="solver_rhs61" localSheetId="6" hidden="1">'Ex 1 SENS - Wet Ballast UnShunt'!#REF!</definedName>
    <definedName name="solver_rhs7" localSheetId="4" hidden="1">0</definedName>
    <definedName name="solver_rhs7" localSheetId="3" hidden="1">0</definedName>
    <definedName name="solver_rhs7" localSheetId="2" hidden="1">0</definedName>
    <definedName name="solver_rhs7" localSheetId="1" hidden="1">0</definedName>
    <definedName name="solver_rhs7" localSheetId="9" hidden="1">0</definedName>
    <definedName name="solver_rhs7" localSheetId="8" hidden="1">0</definedName>
    <definedName name="solver_rhs7" localSheetId="7" hidden="1">0</definedName>
    <definedName name="solver_rhs7" localSheetId="6" hidden="1">0</definedName>
    <definedName name="solver_rhs8" localSheetId="4" hidden="1">0</definedName>
    <definedName name="solver_rhs8" localSheetId="3" hidden="1">0</definedName>
    <definedName name="solver_rhs8" localSheetId="2" hidden="1">0</definedName>
    <definedName name="solver_rhs8" localSheetId="1" hidden="1">0</definedName>
    <definedName name="solver_rhs8" localSheetId="9" hidden="1">0</definedName>
    <definedName name="solver_rhs8" localSheetId="8" hidden="1">0</definedName>
    <definedName name="solver_rhs8" localSheetId="7" hidden="1">0</definedName>
    <definedName name="solver_rhs8" localSheetId="6" hidden="1">0</definedName>
    <definedName name="solver_rhs9" localSheetId="4" hidden="1">0</definedName>
    <definedName name="solver_rhs9" localSheetId="3" hidden="1">0</definedName>
    <definedName name="solver_rhs9" localSheetId="2" hidden="1">0</definedName>
    <definedName name="solver_rhs9" localSheetId="1" hidden="1">0</definedName>
    <definedName name="solver_rhs9" localSheetId="9" hidden="1">0</definedName>
    <definedName name="solver_rhs9" localSheetId="8" hidden="1">0</definedName>
    <definedName name="solver_rhs9" localSheetId="7" hidden="1">0</definedName>
    <definedName name="solver_rhs9" localSheetId="6" hidden="1">0</definedName>
    <definedName name="solver_rlx" localSheetId="4" hidden="1">2</definedName>
    <definedName name="solver_rlx" localSheetId="3" hidden="1">2</definedName>
    <definedName name="solver_rlx" localSheetId="2" hidden="1">2</definedName>
    <definedName name="solver_rlx" localSheetId="1" hidden="1">2</definedName>
    <definedName name="solver_rlx" localSheetId="9" hidden="1">2</definedName>
    <definedName name="solver_rlx" localSheetId="8" hidden="1">2</definedName>
    <definedName name="solver_rlx" localSheetId="7" hidden="1">2</definedName>
    <definedName name="solver_rlx" localSheetId="6" hidden="1">2</definedName>
    <definedName name="solver_rsd" localSheetId="4" hidden="1">0</definedName>
    <definedName name="solver_rsd" localSheetId="3" hidden="1">0</definedName>
    <definedName name="solver_rsd" localSheetId="2" hidden="1">0</definedName>
    <definedName name="solver_rsd" localSheetId="1" hidden="1">0</definedName>
    <definedName name="solver_rsd" localSheetId="9" hidden="1">0</definedName>
    <definedName name="solver_rsd" localSheetId="8" hidden="1">0</definedName>
    <definedName name="solver_rsd" localSheetId="7" hidden="1">0</definedName>
    <definedName name="solver_rsd" localSheetId="6" hidden="1">0</definedName>
    <definedName name="solver_scl" localSheetId="4" hidden="1">1</definedName>
    <definedName name="solver_scl" localSheetId="3" hidden="1">1</definedName>
    <definedName name="solver_scl" localSheetId="2" hidden="1">1</definedName>
    <definedName name="solver_scl" localSheetId="1" hidden="1">1</definedName>
    <definedName name="solver_scl" localSheetId="9" hidden="1">1</definedName>
    <definedName name="solver_scl" localSheetId="8" hidden="1">1</definedName>
    <definedName name="solver_scl" localSheetId="7" hidden="1">1</definedName>
    <definedName name="solver_scl" localSheetId="6" hidden="1">1</definedName>
    <definedName name="solver_sho" localSheetId="4" hidden="1">2</definedName>
    <definedName name="solver_sho" localSheetId="3" hidden="1">2</definedName>
    <definedName name="solver_sho" localSheetId="2" hidden="1">2</definedName>
    <definedName name="solver_sho" localSheetId="1" hidden="1">2</definedName>
    <definedName name="solver_sho" localSheetId="9" hidden="1">2</definedName>
    <definedName name="solver_sho" localSheetId="8" hidden="1">2</definedName>
    <definedName name="solver_sho" localSheetId="7" hidden="1">2</definedName>
    <definedName name="solver_sho" localSheetId="6" hidden="1">2</definedName>
    <definedName name="solver_ssz" localSheetId="4" hidden="1">100</definedName>
    <definedName name="solver_ssz" localSheetId="3" hidden="1">100</definedName>
    <definedName name="solver_ssz" localSheetId="2" hidden="1">100</definedName>
    <definedName name="solver_ssz" localSheetId="1" hidden="1">100</definedName>
    <definedName name="solver_ssz" localSheetId="9" hidden="1">100</definedName>
    <definedName name="solver_ssz" localSheetId="8" hidden="1">100</definedName>
    <definedName name="solver_ssz" localSheetId="7" hidden="1">100</definedName>
    <definedName name="solver_ssz" localSheetId="6" hidden="1">100</definedName>
    <definedName name="solver_tim" localSheetId="4" hidden="1">2147483647</definedName>
    <definedName name="solver_tim" localSheetId="3" hidden="1">2147483647</definedName>
    <definedName name="solver_tim" localSheetId="2" hidden="1">2147483647</definedName>
    <definedName name="solver_tim" localSheetId="1" hidden="1">2147483647</definedName>
    <definedName name="solver_tim" localSheetId="9" hidden="1">2147483647</definedName>
    <definedName name="solver_tim" localSheetId="8" hidden="1">2147483647</definedName>
    <definedName name="solver_tim" localSheetId="7" hidden="1">2147483647</definedName>
    <definedName name="solver_tim" localSheetId="6" hidden="1">2147483647</definedName>
    <definedName name="solver_tol" localSheetId="4" hidden="1">0.01</definedName>
    <definedName name="solver_tol" localSheetId="3" hidden="1">0.01</definedName>
    <definedName name="solver_tol" localSheetId="2" hidden="1">0.01</definedName>
    <definedName name="solver_tol" localSheetId="1" hidden="1">0.01</definedName>
    <definedName name="solver_tol" localSheetId="9" hidden="1">0.01</definedName>
    <definedName name="solver_tol" localSheetId="8" hidden="1">0.01</definedName>
    <definedName name="solver_tol" localSheetId="7" hidden="1">0.01</definedName>
    <definedName name="solver_tol" localSheetId="6" hidden="1">0.01</definedName>
    <definedName name="solver_typ" localSheetId="4" hidden="1">3</definedName>
    <definedName name="solver_typ" localSheetId="3" hidden="1">3</definedName>
    <definedName name="solver_typ" localSheetId="2" hidden="1">3</definedName>
    <definedName name="solver_typ" localSheetId="1" hidden="1">3</definedName>
    <definedName name="solver_typ" localSheetId="9" hidden="1">3</definedName>
    <definedName name="solver_typ" localSheetId="8" hidden="1">3</definedName>
    <definedName name="solver_typ" localSheetId="7" hidden="1">3</definedName>
    <definedName name="solver_typ" localSheetId="6" hidden="1">3</definedName>
    <definedName name="solver_val" localSheetId="4" hidden="1">0</definedName>
    <definedName name="solver_val" localSheetId="3" hidden="1">0</definedName>
    <definedName name="solver_val" localSheetId="2" hidden="1">0</definedName>
    <definedName name="solver_val" localSheetId="1" hidden="1">0</definedName>
    <definedName name="solver_val" localSheetId="9" hidden="1">0</definedName>
    <definedName name="solver_val" localSheetId="8" hidden="1">0</definedName>
    <definedName name="solver_val" localSheetId="7" hidden="1">0</definedName>
    <definedName name="solver_val" localSheetId="6" hidden="1">0</definedName>
    <definedName name="solver_ver" localSheetId="4" hidden="1">3</definedName>
    <definedName name="solver_ver" localSheetId="3" hidden="1">3</definedName>
    <definedName name="solver_ver" localSheetId="2" hidden="1">3</definedName>
    <definedName name="solver_ver" localSheetId="1" hidden="1">3</definedName>
    <definedName name="solver_ver" localSheetId="9" hidden="1">3</definedName>
    <definedName name="solver_ver" localSheetId="8" hidden="1">3</definedName>
    <definedName name="solver_ver" localSheetId="7" hidden="1">3</definedName>
    <definedName name="solver_ver" localSheetId="6" hidden="1">3</definedName>
  </definedNames>
  <calcPr calcId="1456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13" i="13" l="1"/>
  <c r="D15" i="13" s="1"/>
  <c r="H12" i="13"/>
  <c r="E16" i="13" s="1"/>
  <c r="D16" i="13" s="1"/>
  <c r="I12" i="13" s="1"/>
  <c r="B12" i="13"/>
  <c r="C15" i="13" s="1"/>
  <c r="B13" i="12"/>
  <c r="H12" i="12"/>
  <c r="B12" i="12"/>
  <c r="B13" i="11"/>
  <c r="H12" i="11"/>
  <c r="B12" i="11"/>
  <c r="B13" i="10"/>
  <c r="H12" i="10"/>
  <c r="B12" i="10"/>
  <c r="I10" i="10" l="1"/>
  <c r="C6" i="14" s="1"/>
  <c r="D15" i="10"/>
  <c r="C15" i="12"/>
  <c r="I10" i="13"/>
  <c r="C10" i="14" s="1"/>
  <c r="I11" i="13"/>
  <c r="I10" i="12"/>
  <c r="C5" i="14" s="1"/>
  <c r="E16" i="10"/>
  <c r="D16" i="10" s="1"/>
  <c r="I12" i="10" s="1"/>
  <c r="E16" i="11"/>
  <c r="D16" i="11" s="1"/>
  <c r="I12" i="11" s="1"/>
  <c r="I11" i="11" s="1"/>
  <c r="E16" i="12"/>
  <c r="D16" i="12" s="1"/>
  <c r="I12" i="12" s="1"/>
  <c r="I11" i="12" s="1"/>
  <c r="I11" i="10"/>
  <c r="C15" i="11" l="1"/>
  <c r="C8" i="14"/>
  <c r="D15" i="11"/>
  <c r="D15" i="12"/>
  <c r="I10" i="11"/>
  <c r="C11" i="14" s="1"/>
  <c r="C15" i="10"/>
  <c r="B13" i="6" l="1"/>
  <c r="H12" i="6"/>
  <c r="E16" i="6" s="1"/>
  <c r="D16" i="6" s="1"/>
  <c r="I12" i="6" s="1"/>
  <c r="B12" i="6"/>
  <c r="B13" i="5"/>
  <c r="H12" i="5"/>
  <c r="E16" i="5" s="1"/>
  <c r="D16" i="5" s="1"/>
  <c r="I12" i="5" s="1"/>
  <c r="B12" i="5"/>
  <c r="E16" i="4"/>
  <c r="E16" i="3"/>
  <c r="H12" i="3"/>
  <c r="H12" i="4"/>
  <c r="D16" i="4"/>
  <c r="I12" i="4" s="1"/>
  <c r="B13" i="4"/>
  <c r="D15" i="4" s="1"/>
  <c r="B12" i="4"/>
  <c r="C15" i="4" s="1"/>
  <c r="C15" i="5" l="1"/>
  <c r="D15" i="5"/>
  <c r="F27" i="5" s="1"/>
  <c r="C15" i="6"/>
  <c r="I31" i="6" s="1"/>
  <c r="D15" i="6"/>
  <c r="I11" i="6"/>
  <c r="I10" i="6"/>
  <c r="C10" i="7" s="1"/>
  <c r="I10" i="5"/>
  <c r="C11" i="7" s="1"/>
  <c r="I11" i="5"/>
  <c r="I11" i="4"/>
  <c r="I10" i="4"/>
  <c r="C6" i="7" s="1"/>
  <c r="D16" i="3"/>
  <c r="I12" i="3" s="1"/>
  <c r="B13" i="3"/>
  <c r="B12" i="3"/>
  <c r="C15" i="3" l="1"/>
  <c r="H32" i="3" s="1"/>
  <c r="C8" i="7"/>
  <c r="I10" i="3"/>
  <c r="C5" i="7" s="1"/>
  <c r="I11" i="3"/>
  <c r="D15" i="3"/>
</calcChain>
</file>

<file path=xl/sharedStrings.xml><?xml version="1.0" encoding="utf-8"?>
<sst xmlns="http://schemas.openxmlformats.org/spreadsheetml/2006/main" count="365" uniqueCount="120">
  <si>
    <t>Constants</t>
  </si>
  <si>
    <t>DC rail resistance, ohms/kft-track (2 rails)</t>
  </si>
  <si>
    <t>B = # ballast resistance, ohms-kft, low resistance (e.g. wet)</t>
  </si>
  <si>
    <t>Up-Front Calculations</t>
  </si>
  <si>
    <t>gamma = sqrt(R / B)</t>
  </si>
  <si>
    <t>Z0 = sqrt(R * B)</t>
  </si>
  <si>
    <t>    Vx = Vr * cosh(gamma * d / 1_000) + Ir * Z0 * sinh(gamma * d / 1_000)</t>
  </si>
  <si>
    <t>    Ix = Vr / Z0 * sinh(gamma * d / 1_000) + Ir * cosh(gamma * d / 1_000)</t>
  </si>
  <si>
    <t>Dist to Shunt</t>
  </si>
  <si>
    <t>Current</t>
  </si>
  <si>
    <t>Ω main detector</t>
  </si>
  <si>
    <r>
      <rPr>
        <b/>
        <u/>
        <sz val="10"/>
        <rFont val="Arial"/>
        <family val="2"/>
      </rPr>
      <t>To use</t>
    </r>
    <r>
      <rPr>
        <sz val="10"/>
        <rFont val="Arial"/>
        <family val="2"/>
      </rPr>
      <t>:  Manully set the Voltage across the detector, and the model will then tell you</t>
    </r>
  </si>
  <si>
    <r>
      <rPr>
        <u/>
        <sz val="10"/>
        <rFont val="Calibri"/>
        <family val="2"/>
      </rPr>
      <t>Ω</t>
    </r>
    <r>
      <rPr>
        <u/>
        <sz val="10"/>
        <rFont val="Arial"/>
        <family val="2"/>
      </rPr>
      <t xml:space="preserve"> shunt/ detector</t>
    </r>
  </si>
  <si>
    <t>B = # ballast resistance, ohms-kft, low resistance (e.g. dry</t>
  </si>
  <si>
    <t>Detector</t>
  </si>
  <si>
    <t>Shunt</t>
  </si>
  <si>
    <t>Combined</t>
  </si>
  <si>
    <r>
      <t xml:space="preserve">SHUNTED AT THE DETECTOR (WORST CASE) with Minimum 0.16 </t>
    </r>
    <r>
      <rPr>
        <b/>
        <u/>
        <sz val="10"/>
        <rFont val="Calibri"/>
        <family val="2"/>
      </rPr>
      <t>Ω</t>
    </r>
    <r>
      <rPr>
        <b/>
        <u/>
        <sz val="10"/>
        <rFont val="Arial"/>
        <family val="2"/>
      </rPr>
      <t xml:space="preserve"> Shunt</t>
    </r>
  </si>
  <si>
    <t>Resistance Ω</t>
  </si>
  <si>
    <t>Current A</t>
  </si>
  <si>
    <t>The Shunt at the detector is modeled as a Parallel Resistance</t>
  </si>
  <si>
    <r>
      <t xml:space="preserve">UN-SHUNTED AT THE DETECTOR with BIGM </t>
    </r>
    <r>
      <rPr>
        <b/>
        <u/>
        <sz val="10"/>
        <rFont val="Calibri"/>
        <family val="2"/>
      </rPr>
      <t>Ω</t>
    </r>
    <r>
      <rPr>
        <b/>
        <u/>
        <sz val="10"/>
        <rFont val="Arial"/>
        <family val="2"/>
      </rPr>
      <t xml:space="preserve"> Shunt</t>
    </r>
  </si>
  <si>
    <t>Wet Ballast Shunted</t>
  </si>
  <si>
    <t>Dry Ballast Shunted</t>
  </si>
  <si>
    <t>Circuit Condition</t>
  </si>
  <si>
    <t>Broken Rail</t>
  </si>
  <si>
    <t>encoded in 49 CFR § 236.56 - Shunting sensitivity</t>
  </si>
  <si>
    <t>JOINTLESS TRACK CIRCUITS FOR BROKEN RAIL DETECTION</t>
  </si>
  <si>
    <t>WITH STAND-ALONE PTC AND CBTC SYSTEMS</t>
  </si>
  <si>
    <t>by Edwin R. Kraft and Mark W. Hartong</t>
  </si>
  <si>
    <t xml:space="preserve">AUTHOR:  </t>
  </si>
  <si>
    <t>Edwin R "Chip" Kraft</t>
  </si>
  <si>
    <t>email contact:</t>
  </si>
  <si>
    <t>ckraft@temsinc.com</t>
  </si>
  <si>
    <t>This workbook contains working examples of calculations cited in the AREMA paper:</t>
  </si>
  <si>
    <t>https://conference.arema.org/Default.aspx</t>
  </si>
  <si>
    <t>for presentation at the American Railway Engineering and Maintenance-of-Way Association (AREMA)</t>
  </si>
  <si>
    <t>2020 Convention in Dallas, TX , September 13-16, 2020</t>
  </si>
  <si>
    <t>The author is solely responsible for any content herein.  Please address any questions to the above email address.</t>
  </si>
  <si>
    <t>Current Flowing Through the Detector</t>
  </si>
  <si>
    <t>Detector Threshold</t>
  </si>
  <si>
    <t>Dry Ballast UnShunted</t>
  </si>
  <si>
    <t>Wet Ballast UnShunted</t>
  </si>
  <si>
    <t>Amps @ Detector</t>
  </si>
  <si>
    <t>Anything greater than 0.86 Amps through the detector is considered a clear block.</t>
  </si>
  <si>
    <t>If the current is less than 0.86 Amps, then the block is considered occupied or broken rail.</t>
  </si>
  <si>
    <t>The paper web link will be posted HERE when available.</t>
  </si>
  <si>
    <t xml:space="preserve">YELLOW CELLS ARE FOR USER INPUTS . . . </t>
  </si>
  <si>
    <t>Unhighlighted cells are driven by formulas and</t>
  </si>
  <si>
    <t>should not be touched . . .</t>
  </si>
  <si>
    <t>The minimum margin that is usually acceptable is about 30% gap</t>
  </si>
  <si>
    <t>So this suggests that the specification of 23,000'  length is actually very conservative</t>
  </si>
  <si>
    <t>since an acceptable detector margin could be obtained at an even longer distance</t>
  </si>
  <si>
    <t>Voltage</t>
  </si>
  <si>
    <t>These equations are solved backward starting at the Detector end</t>
  </si>
  <si>
    <t>the Feed Voltage and the Current.  The power supply has a max setting of 4 VDC or 7 Amps</t>
  </si>
  <si>
    <t>4.  So the ratio of 7 / 24.984 = 0.2818</t>
  </si>
  <si>
    <t>2.  The current at the feed end will be 24.984 A and the voltage will be 5.8799 V.</t>
  </si>
  <si>
    <t xml:space="preserve">6.  Note that the Feed Voltage drops to 1.647 Volts.  The Power Supply Maximum Voltage should be set to this </t>
  </si>
  <si>
    <t xml:space="preserve">    value, for limiting the current in shunted conditions.</t>
  </si>
  <si>
    <t>Here is how to find the Voltage at the detector:</t>
  </si>
  <si>
    <t xml:space="preserve">     These results both exceed the power supply's Maximum of 7 A or 4 VDC</t>
  </si>
  <si>
    <t>Last Update: 4/10/2020</t>
  </si>
  <si>
    <t>Example 1 - Unshunted DC Conventional Track Circuit, Wet Ballast (Low Resistance)</t>
  </si>
  <si>
    <t>Example 1 - Shunted DC Conventional Track Circuit, Wet Ballast (Low Resistance)</t>
  </si>
  <si>
    <t>Example 1 - Unshunted DC Conventional Track Circuit, Dry Ballast (High Resistance)</t>
  </si>
  <si>
    <t>Example 1 - Shunted DC Conventional Track Circuit, Dry Ballast (High Resistance)</t>
  </si>
  <si>
    <t>For the Unshunted Circuit, the Shunt is modeled as a BIGM resistance</t>
  </si>
  <si>
    <t>1.  First, enter the Shunt Resistance in the area at the upper right of the sheet</t>
  </si>
  <si>
    <t>Note that 0.06 Ω shunt is typically used for freight trains and this value is</t>
  </si>
  <si>
    <t>0.25 Ω shunt is  often used for passenger trains and/or rail transit systems</t>
  </si>
  <si>
    <t xml:space="preserve">    0.06 Ω shunt is a standard value used for representing a freight train</t>
  </si>
  <si>
    <t xml:space="preserve">    This will develop a combined (reduced) resistance of the Detector and the Shunt</t>
  </si>
  <si>
    <t>Ω Combined</t>
  </si>
  <si>
    <t xml:space="preserve">    and will transfer that value over to the "Ω Combined" for use by the Telegraphers equations</t>
  </si>
  <si>
    <r>
      <t xml:space="preserve">1.  Initially, just </t>
    </r>
    <r>
      <rPr>
        <b/>
        <i/>
        <sz val="10"/>
        <rFont val="Arial"/>
        <family val="2"/>
      </rPr>
      <t>guess</t>
    </r>
    <r>
      <rPr>
        <sz val="10"/>
        <rFont val="Arial"/>
        <family val="2"/>
      </rPr>
      <t xml:space="preserve"> a value of 1 volt for cell C16</t>
    </r>
  </si>
  <si>
    <t>5.  Set the detector voltage in cell C16 to this level = 0.2818 and the Feed Current will reduce to 7 Amps, which is the desired level</t>
  </si>
  <si>
    <t xml:space="preserve">    so this is how the power supply will behave, it will still limit the feed amps to 7 A</t>
  </si>
  <si>
    <r>
      <t xml:space="preserve">2.  Initially, just </t>
    </r>
    <r>
      <rPr>
        <b/>
        <i/>
        <sz val="10"/>
        <rFont val="Arial"/>
        <family val="2"/>
      </rPr>
      <t>guess</t>
    </r>
    <r>
      <rPr>
        <sz val="10"/>
        <rFont val="Arial"/>
        <family val="2"/>
      </rPr>
      <t xml:space="preserve"> a value of 1 volt for cell C16</t>
    </r>
  </si>
  <si>
    <t>3.  The current at the feed end will be 76.837 A and the voltage will be 17.416 V.</t>
  </si>
  <si>
    <t>5.  So the ratio of 7 / 76.37 = 0.0911</t>
  </si>
  <si>
    <t>6.  Set the detector voltage to this level = 0.0911 in cell C16, so the Feed Current will reduce to 7 Amps, which is the desired level</t>
  </si>
  <si>
    <t>7.  Note that the Feed Voltage drops to 1.586 Volts.  This is less than the preset voltage limit of 1.647 Volts</t>
  </si>
  <si>
    <t>1.  This sheet was copied from "Ex 1 - Wet Ballast UnShunt" and the value of Ballast resistance changed from 3 to 15</t>
  </si>
  <si>
    <t>3.  The current at the feed end will be 7.074 A and the voltage will be 3.224 V.</t>
  </si>
  <si>
    <t xml:space="preserve">     The power supply can supply a Maximum of 7 A or 4 VDC, but the voltage limit has been reduced to 1.65 V</t>
  </si>
  <si>
    <t>3.  Although both Volts and Amps are exceeded, the Volts are exceeded by a larger margin</t>
  </si>
  <si>
    <t>4.  Although both Volts and Amps are exceeded, the Amps are exceeded by a larger margin</t>
  </si>
  <si>
    <t>3.  Although both Volts and Amps are exceeded, the Amps are exeeded by a larger margin</t>
  </si>
  <si>
    <t>4.  So the ratio of 1.64741 / 3.22429 = 0.5109</t>
  </si>
  <si>
    <t>5.  Set the detector voltage in cell C16 to this level = 0.5109 and the Feed Voltage will reduce to 1.65 V, which is the desired level</t>
  </si>
  <si>
    <t xml:space="preserve">    shunting sensitivity of the track circuit.</t>
  </si>
  <si>
    <t>6.  Note that the Feed Amps drops to 3.614 A which is less than the 7 A capability of the power supply. Limiting the feed current in this way improves the</t>
  </si>
  <si>
    <t>1.  This sheet was copied from "Ex 1 - Wet Ballast Shunted" and the value of Ballast resistance changed from 3 to 15</t>
  </si>
  <si>
    <t>3.  The current at the feed end will be 29.447 A and the voltage will be 11.06559 V.</t>
  </si>
  <si>
    <t>4.  So the ratio of 1.64741 / 11.06449 = 0.1489</t>
  </si>
  <si>
    <t>5.  Set the detector voltage in cell C16 to this level = 0.1489 and the Feed Voltage will reduce to 1.65, which is the desired level</t>
  </si>
  <si>
    <t>6.  Note that the Feed Amps drops to 4.384 A which is less than the 7 A capability of the power supply. Limiting the feed current in this way improves the</t>
  </si>
  <si>
    <t>This is the result if a limit of 1.65 V is imposed on the power supply, for limiting the Amperage Increase for Dry Ballast Shunted</t>
  </si>
  <si>
    <r>
      <t xml:space="preserve">A sensitivity analysis will be developed next, to show what happens if the limitation on the power supply voltage is </t>
    </r>
    <r>
      <rPr>
        <b/>
        <i/>
        <sz val="12"/>
        <rFont val="Arial"/>
        <family val="2"/>
      </rPr>
      <t>not</t>
    </r>
    <r>
      <rPr>
        <sz val="12"/>
        <rFont val="Arial"/>
        <family val="2"/>
      </rPr>
      <t xml:space="preserve"> imposed.</t>
    </r>
  </si>
  <si>
    <t xml:space="preserve">     The power supply can supply a Maximum of 7 A or 4 VDC</t>
  </si>
  <si>
    <t>3.  Although both Volts and Amps are exceeded, the Amps are exceeded by a larger margin</t>
  </si>
  <si>
    <t>4.  So the ratio of 7 / 29.44720 = 0.2377</t>
  </si>
  <si>
    <t>5.  Set the detector voltage in cell C16 to this level = 0.2377 and the Amperage will reduce to 7 A, which is the desired level</t>
  </si>
  <si>
    <t xml:space="preserve">6.  Note that the Feed Volts drops to 2.63 VDC which is less than the 4 VDC capability of the power supply. </t>
  </si>
  <si>
    <t xml:space="preserve">    value, for limiting the current in shunted conditions. , , but for the purpose of this sensitivity the Power Supply will remain at its default settings.</t>
  </si>
  <si>
    <t>4.  So the ratio of 7 / 7.07416 = 0.9895</t>
  </si>
  <si>
    <t>5.  Set the detector voltage in cell C16 to this level = 0.9895 and the Feed Amperage will reduce to 7 A, which is the desired level</t>
  </si>
  <si>
    <t xml:space="preserve">6.  Note that the Feed Volts drops to 3.190 VDC  which is less than the 4 VDC capability of the power supply. </t>
  </si>
  <si>
    <t>So this suggests that by not limiting the voltage in dry ballast conditions,</t>
  </si>
  <si>
    <t>the power supply will force too much amperage to the detector which will</t>
  </si>
  <si>
    <t>significantly reduce the Detector Margin.</t>
  </si>
  <si>
    <t>Anything greater than 1.04 Amps through the detector is considered a clear block.</t>
  </si>
  <si>
    <t>If the current is less than 1.04 Amps, then the block is considered occupied or broken rail.</t>
  </si>
  <si>
    <t>This is the result if a limit of full 4 VDC capability of the power supply, without limiting the Amperage Increase for Dry Ballast Shunted</t>
  </si>
  <si>
    <t>This sensitivity analysis shows that a failure to appropriately limit the voltage setting on the power supply can result in too much</t>
  </si>
  <si>
    <t>current reaching the detector in Dry Ballast conditions, adversely affecting the shunt sensitivity of the circuit.   With an 18% Detector margin</t>
  </si>
  <si>
    <t>the circuit would not meet the desired 30% minimum margin if the power supply is not properly calibrated.  If the voltage setting were</t>
  </si>
  <si>
    <t>to be reduced however, then it is likely that the 30% minimum could be achieved even at a range longer than the rated 23,000' maximum</t>
  </si>
  <si>
    <t>length of this track circuit.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</si>
</sst>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0"/>
  </numFmts>
  <fonts count="16" x14ac:knownFonts="1">
    <font>
      <sz val="10"/>
      <name val="Arial"/>
      <family val="2"/>
    </font>
    <font>
      <b/>
      <sz val="11"/>
      <color rgb="FF1F497D"/>
      <name val="Calibri"/>
      <family val="2"/>
    </font>
    <font>
      <b/>
      <sz val="10"/>
      <name val="Arial"/>
      <family val="2"/>
    </font>
    <font>
      <sz val="11"/>
      <color rgb="FF1F497D"/>
      <name val="Calibri"/>
      <family val="2"/>
    </font>
    <font>
      <b/>
      <sz val="18"/>
      <color rgb="FF1F497D"/>
      <name val="Calibri"/>
      <family val="2"/>
    </font>
    <font>
      <b/>
      <u/>
      <sz val="10"/>
      <name val="Arial"/>
      <family val="2"/>
    </font>
    <font>
      <b/>
      <u/>
      <sz val="11"/>
      <color rgb="FF1F497D"/>
      <name val="Calibri"/>
      <family val="2"/>
    </font>
    <font>
      <u/>
      <sz val="10"/>
      <name val="Arial"/>
      <family val="2"/>
    </font>
    <font>
      <u/>
      <sz val="10"/>
      <name val="Calibri"/>
      <family val="2"/>
    </font>
    <font>
      <b/>
      <u/>
      <sz val="10"/>
      <name val="Calibri"/>
      <family val="2"/>
    </font>
    <font>
      <i/>
      <sz val="10"/>
      <name val="Arial"/>
      <family val="2"/>
    </font>
    <font>
      <u/>
      <sz val="10"/>
      <color theme="10"/>
      <name val="Arial"/>
      <family val="2"/>
    </font>
    <font>
      <b/>
      <sz val="12"/>
      <name val="Arial"/>
      <family val="2"/>
    </font>
    <font>
      <sz val="12"/>
      <name val="Arial"/>
      <family val="2"/>
    </font>
    <font>
      <b/>
      <i/>
      <sz val="12"/>
      <name val="Arial"/>
      <family val="2"/>
    </font>
    <font>
      <b/>
      <i/>
      <sz val="10"/>
      <name val="Arial"/>
      <family val="2"/>
    </font>
  </fonts>
  <fills count="3">
    <fill>
      <patternFill patternType="none"/>
    </fill>
    <fill>
      <patternFill patternType="gray125"/>
    </fill>
    <fill>
      <patternFill patternType="solid">
        <fgColor rgb="FFFFFF00"/>
        <bgColor indexed="64"/>
      </patternFill>
    </fill>
  </fills>
  <borders count="13">
    <border>
      <left/>
      <right/>
      <top/>
      <bottom/>
      <diagonal/>
    </border>
    <border>
      <left style="thick">
        <color auto="1"/>
      </left>
      <right style="thick">
        <color auto="1"/>
      </right>
      <top style="thick">
        <color auto="1"/>
      </top>
      <bottom/>
      <diagonal/>
    </border>
    <border>
      <left style="thick">
        <color auto="1"/>
      </left>
      <right style="thick">
        <color auto="1"/>
      </right>
      <top/>
      <bottom style="thick">
        <color auto="1"/>
      </bottom>
      <diagonal/>
    </border>
    <border>
      <left/>
      <right style="medium">
        <color auto="1"/>
      </right>
      <top/>
      <bottom/>
      <diagonal/>
    </border>
    <border>
      <left/>
      <right style="medium">
        <color auto="1"/>
      </right>
      <top/>
      <bottom style="medium">
        <color auto="1"/>
      </bottom>
      <diagonal/>
    </border>
    <border>
      <left/>
      <right style="medium">
        <color auto="1"/>
      </right>
      <top style="thin">
        <color auto="1"/>
      </top>
      <bottom/>
      <diagonal/>
    </border>
    <border>
      <left/>
      <right style="medium">
        <color auto="1"/>
      </right>
      <top/>
      <bottom style="thin">
        <color auto="1"/>
      </bottom>
      <diagonal/>
    </border>
    <border>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style="thin">
        <color auto="1"/>
      </right>
      <top/>
      <bottom/>
      <diagonal/>
    </border>
    <border>
      <left style="medium">
        <color auto="1"/>
      </left>
      <right style="thin">
        <color auto="1"/>
      </right>
      <top style="thin">
        <color auto="1"/>
      </top>
      <bottom/>
      <diagonal/>
    </border>
    <border>
      <left style="medium">
        <color auto="1"/>
      </left>
      <right style="thin">
        <color auto="1"/>
      </right>
      <top/>
      <bottom style="thin">
        <color auto="1"/>
      </bottom>
      <diagonal/>
    </border>
    <border>
      <left style="medium">
        <color auto="1"/>
      </left>
      <right style="thin">
        <color auto="1"/>
      </right>
      <top/>
      <bottom style="medium">
        <color auto="1"/>
      </bottom>
      <diagonal/>
    </border>
  </borders>
  <cellStyleXfs count="2">
    <xf numFmtId="0" fontId="0" fillId="0" borderId="0"/>
    <xf numFmtId="0" fontId="11" fillId="0" borderId="0" applyNumberFormat="0" applyFill="0" applyBorder="0" applyAlignment="0" applyProtection="0"/>
  </cellStyleXfs>
  <cellXfs count="47">
    <xf numFmtId="0" fontId="0" fillId="0" borderId="0" xfId="0"/>
    <xf numFmtId="0" fontId="1" fillId="2" borderId="0" xfId="0" applyFont="1" applyFill="1" applyAlignment="1">
      <alignment vertical="center"/>
    </xf>
    <xf numFmtId="0" fontId="2" fillId="2" borderId="0" xfId="0" applyFont="1" applyFill="1"/>
    <xf numFmtId="0" fontId="0" fillId="2" borderId="0" xfId="0" applyFill="1"/>
    <xf numFmtId="0" fontId="3" fillId="0" borderId="0" xfId="0" applyFont="1" applyAlignment="1">
      <alignment vertical="center"/>
    </xf>
    <xf numFmtId="164" fontId="0" fillId="0" borderId="0" xfId="0" applyNumberFormat="1"/>
    <xf numFmtId="0" fontId="4" fillId="0" borderId="0" xfId="0" applyFont="1" applyAlignment="1">
      <alignment vertical="center"/>
    </xf>
    <xf numFmtId="0" fontId="0" fillId="0" borderId="0" xfId="0" applyAlignment="1">
      <alignment horizontal="center"/>
    </xf>
    <xf numFmtId="3" fontId="0" fillId="2" borderId="0" xfId="0" applyNumberFormat="1" applyFill="1" applyAlignment="1">
      <alignment horizontal="center"/>
    </xf>
    <xf numFmtId="164" fontId="3" fillId="0" borderId="0" xfId="0" applyNumberFormat="1" applyFont="1" applyAlignment="1">
      <alignment horizontal="center" vertical="center"/>
    </xf>
    <xf numFmtId="3" fontId="0" fillId="0" borderId="0" xfId="0" applyNumberFormat="1" applyAlignment="1">
      <alignment horizontal="center"/>
    </xf>
    <xf numFmtId="164" fontId="3" fillId="2" borderId="0" xfId="0" applyNumberFormat="1" applyFont="1" applyFill="1" applyAlignment="1">
      <alignment horizontal="center" vertical="center"/>
    </xf>
    <xf numFmtId="0" fontId="0" fillId="0" borderId="0" xfId="0" applyAlignment="1">
      <alignment horizontal="left"/>
    </xf>
    <xf numFmtId="0" fontId="6" fillId="0" borderId="0" xfId="0" applyFont="1" applyAlignment="1">
      <alignment vertical="center"/>
    </xf>
    <xf numFmtId="0" fontId="7" fillId="0" borderId="0" xfId="0" applyFont="1" applyAlignment="1">
      <alignment horizontal="center"/>
    </xf>
    <xf numFmtId="0" fontId="7" fillId="0" borderId="0" xfId="0" applyFont="1" applyAlignment="1">
      <alignment horizontal="center" wrapText="1"/>
    </xf>
    <xf numFmtId="0" fontId="2" fillId="0" borderId="0" xfId="0" applyFont="1"/>
    <xf numFmtId="0" fontId="5" fillId="0" borderId="0" xfId="0" applyFont="1"/>
    <xf numFmtId="0" fontId="2" fillId="0" borderId="0" xfId="0" applyFont="1" applyAlignment="1">
      <alignment horizontal="right"/>
    </xf>
    <xf numFmtId="0" fontId="0" fillId="0" borderId="0" xfId="0" applyFill="1"/>
    <xf numFmtId="0" fontId="2" fillId="0" borderId="1" xfId="0" applyFont="1" applyBorder="1" applyAlignment="1">
      <alignment horizontal="right"/>
    </xf>
    <xf numFmtId="164" fontId="0" fillId="0" borderId="2" xfId="0" applyNumberFormat="1" applyBorder="1"/>
    <xf numFmtId="0" fontId="2" fillId="0" borderId="0" xfId="0" applyFont="1" applyAlignment="1">
      <alignment horizontal="center"/>
    </xf>
    <xf numFmtId="164" fontId="0" fillId="0" borderId="0" xfId="0" applyNumberFormat="1" applyFill="1"/>
    <xf numFmtId="0" fontId="10" fillId="0" borderId="0" xfId="0" applyFont="1"/>
    <xf numFmtId="0" fontId="11" fillId="0" borderId="0" xfId="1"/>
    <xf numFmtId="2" fontId="13" fillId="0" borderId="3" xfId="0" applyNumberFormat="1" applyFont="1" applyBorder="1" applyAlignment="1">
      <alignment horizontal="center"/>
    </xf>
    <xf numFmtId="0" fontId="13" fillId="0" borderId="5" xfId="0" applyFont="1" applyBorder="1" applyAlignment="1">
      <alignment horizontal="center"/>
    </xf>
    <xf numFmtId="2" fontId="14" fillId="0" borderId="3" xfId="0" applyNumberFormat="1" applyFont="1" applyBorder="1" applyAlignment="1">
      <alignment horizontal="center"/>
    </xf>
    <xf numFmtId="0" fontId="13" fillId="0" borderId="6" xfId="0" applyFont="1" applyBorder="1" applyAlignment="1">
      <alignment horizontal="center"/>
    </xf>
    <xf numFmtId="2" fontId="13" fillId="0" borderId="4" xfId="0" applyNumberFormat="1" applyFont="1" applyBorder="1" applyAlignment="1">
      <alignment horizontal="center"/>
    </xf>
    <xf numFmtId="0" fontId="12" fillId="0" borderId="7" xfId="0" applyFont="1" applyBorder="1" applyAlignment="1">
      <alignment horizontal="center" wrapText="1"/>
    </xf>
    <xf numFmtId="0" fontId="12" fillId="0" borderId="8" xfId="0" applyFont="1" applyBorder="1"/>
    <xf numFmtId="0" fontId="13" fillId="0" borderId="9" xfId="0" applyFont="1" applyBorder="1"/>
    <xf numFmtId="0" fontId="13" fillId="0" borderId="10" xfId="0" applyFont="1" applyBorder="1"/>
    <xf numFmtId="0" fontId="14" fillId="0" borderId="9" xfId="0" applyFont="1" applyBorder="1"/>
    <xf numFmtId="0" fontId="13" fillId="0" borderId="11" xfId="0" applyFont="1" applyBorder="1"/>
    <xf numFmtId="0" fontId="13" fillId="0" borderId="12" xfId="0" applyFont="1" applyBorder="1"/>
    <xf numFmtId="0" fontId="13" fillId="0" borderId="0" xfId="0" applyFont="1" applyFill="1" applyBorder="1"/>
    <xf numFmtId="0" fontId="1" fillId="0" borderId="0" xfId="0" applyFont="1" applyFill="1" applyAlignment="1">
      <alignment vertical="center"/>
    </xf>
    <xf numFmtId="0" fontId="2" fillId="0" borderId="0" xfId="0" applyFont="1" applyFill="1"/>
    <xf numFmtId="0" fontId="15" fillId="0" borderId="0" xfId="0" applyFont="1"/>
    <xf numFmtId="0" fontId="2" fillId="0" borderId="0" xfId="0" applyFont="1" applyAlignment="1">
      <alignment horizontal="center"/>
    </xf>
    <xf numFmtId="0" fontId="0" fillId="0" borderId="0" xfId="0" applyAlignment="1">
      <alignment horizontal="center"/>
    </xf>
    <xf numFmtId="0" fontId="2" fillId="0" borderId="0" xfId="0" applyFont="1" applyAlignment="1">
      <alignment horizontal="center"/>
    </xf>
    <xf numFmtId="0" fontId="2" fillId="2" borderId="0" xfId="0" applyFont="1" applyFill="1" applyAlignment="1">
      <alignment horizontal="center"/>
    </xf>
    <xf numFmtId="0" fontId="0" fillId="0" borderId="0" xfId="0"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2</xdr:col>
      <xdr:colOff>1495424</xdr:colOff>
      <xdr:row>12</xdr:row>
      <xdr:rowOff>28576</xdr:rowOff>
    </xdr:from>
    <xdr:to>
      <xdr:col>3</xdr:col>
      <xdr:colOff>9524</xdr:colOff>
      <xdr:row>13</xdr:row>
      <xdr:rowOff>209551</xdr:rowOff>
    </xdr:to>
    <xdr:sp macro="" textlink="">
      <xdr:nvSpPr>
        <xdr:cNvPr id="2" name="Left Arrow 1"/>
        <xdr:cNvSpPr/>
      </xdr:nvSpPr>
      <xdr:spPr>
        <a:xfrm rot="19113323">
          <a:off x="3086099" y="1790701"/>
          <a:ext cx="723900" cy="371475"/>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1981200</xdr:colOff>
      <xdr:row>9</xdr:row>
      <xdr:rowOff>123823</xdr:rowOff>
    </xdr:from>
    <xdr:to>
      <xdr:col>4</xdr:col>
      <xdr:colOff>733425</xdr:colOff>
      <xdr:row>13</xdr:row>
      <xdr:rowOff>28574</xdr:rowOff>
    </xdr:to>
    <xdr:sp macro="" textlink="">
      <xdr:nvSpPr>
        <xdr:cNvPr id="3" name="TextBox 2"/>
        <xdr:cNvSpPr txBox="1"/>
      </xdr:nvSpPr>
      <xdr:spPr>
        <a:xfrm>
          <a:off x="3571875" y="1333498"/>
          <a:ext cx="3181350" cy="68580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Set Power Supply to a Max of  </a:t>
          </a:r>
          <a:r>
            <a:rPr lang="en-US" sz="1100" b="1" u="sng" baseline="0"/>
            <a:t>7 A.  </a:t>
          </a:r>
          <a:r>
            <a:rPr lang="en-US" sz="1100" baseline="0"/>
            <a:t>This results in a voltage of 1.65 V that is going to be carried over to the next sheet</a:t>
          </a:r>
          <a:endParaRPr lang="en-US" sz="1100"/>
        </a:p>
      </xdr:txBody>
    </xdr:sp>
    <xdr:clientData/>
  </xdr:twoCellAnchor>
  <xdr:twoCellAnchor>
    <xdr:from>
      <xdr:col>5</xdr:col>
      <xdr:colOff>371474</xdr:colOff>
      <xdr:row>17</xdr:row>
      <xdr:rowOff>47624</xdr:rowOff>
    </xdr:from>
    <xdr:to>
      <xdr:col>11</xdr:col>
      <xdr:colOff>228599</xdr:colOff>
      <xdr:row>28</xdr:row>
      <xdr:rowOff>152400</xdr:rowOff>
    </xdr:to>
    <xdr:sp macro="" textlink="">
      <xdr:nvSpPr>
        <xdr:cNvPr id="4" name="TextBox 3"/>
        <xdr:cNvSpPr txBox="1"/>
      </xdr:nvSpPr>
      <xdr:spPr>
        <a:xfrm>
          <a:off x="7134224" y="3467099"/>
          <a:ext cx="4886325" cy="1885951"/>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solidFill>
                <a:sysClr val="windowText" lastClr="000000"/>
              </a:solidFill>
            </a:rPr>
            <a:t>EXAMPLE 1 WORKSHEETS:  </a:t>
          </a:r>
          <a:r>
            <a:rPr lang="en-US" sz="1100" baseline="0"/>
            <a:t>These are all identical "single level" sheets since they have only one  "layer" of Telegrapher's equations on Row 15.  Row 16 defines the boundary conditions at the detector end of the track circuit.  </a:t>
          </a:r>
        </a:p>
        <a:p>
          <a:endParaRPr lang="en-US" sz="1100" baseline="0"/>
        </a:p>
        <a:p>
          <a:r>
            <a:rPr lang="en-US" sz="1100" baseline="0"/>
            <a:t>These sheets do have the ability to assess an optional shunt at the detector end -- but this is provided by the supplemental  current and resistance calculation, that has been added at the upper-right corner of the sheet.  With this approach the shunt can only be at the end, not anywhere along the track.  This weakness will be remedied by the addition of a second "layer" of telegrapher's equations in Example 2.</a:t>
          </a: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3</xdr:col>
      <xdr:colOff>361951</xdr:colOff>
      <xdr:row>5</xdr:row>
      <xdr:rowOff>133350</xdr:rowOff>
    </xdr:from>
    <xdr:to>
      <xdr:col>8</xdr:col>
      <xdr:colOff>152401</xdr:colOff>
      <xdr:row>9</xdr:row>
      <xdr:rowOff>123826</xdr:rowOff>
    </xdr:to>
    <mc:AlternateContent xmlns:mc="http://schemas.openxmlformats.org/markup-compatibility/2006" xmlns:a14="http://schemas.microsoft.com/office/drawing/2010/main">
      <mc:Choice Requires="a14">
        <xdr:sp macro="" textlink="">
          <xdr:nvSpPr>
            <xdr:cNvPr id="2" name="TextBox 1"/>
            <xdr:cNvSpPr txBox="1"/>
          </xdr:nvSpPr>
          <xdr:spPr>
            <a:xfrm>
              <a:off x="3495676" y="1228725"/>
              <a:ext cx="2838450" cy="5429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14:m>
                <m:oMath xmlns:m="http://schemas.openxmlformats.org/officeDocument/2006/math">
                  <m:f>
                    <m:fPr>
                      <m:ctrlPr>
                        <a:rPr lang="en-US" sz="1400" i="1">
                          <a:solidFill>
                            <a:schemeClr val="dk1"/>
                          </a:solidFill>
                          <a:effectLst/>
                          <a:latin typeface="Cambria Math"/>
                          <a:ea typeface="+mn-ea"/>
                          <a:cs typeface="+mn-cs"/>
                        </a:rPr>
                      </m:ctrlPr>
                    </m:fPr>
                    <m:num>
                      <m:d>
                        <m:dPr>
                          <m:ctrlPr>
                            <a:rPr lang="en-US" sz="1400" i="1">
                              <a:solidFill>
                                <a:schemeClr val="dk1"/>
                              </a:solidFill>
                              <a:effectLst/>
                              <a:latin typeface="Cambria Math"/>
                              <a:ea typeface="+mn-ea"/>
                              <a:cs typeface="+mn-cs"/>
                            </a:rPr>
                          </m:ctrlPr>
                        </m:dPr>
                        <m:e>
                          <m:r>
                            <a:rPr lang="en-US" sz="1400" b="0" i="1">
                              <a:solidFill>
                                <a:schemeClr val="dk1"/>
                              </a:solidFill>
                              <a:effectLst/>
                              <a:latin typeface="Cambria Math"/>
                              <a:ea typeface="+mn-ea"/>
                              <a:cs typeface="+mn-cs"/>
                            </a:rPr>
                            <m:t>1.12 −0.95</m:t>
                          </m:r>
                        </m:e>
                      </m:d>
                    </m:num>
                    <m:den>
                      <m:r>
                        <a:rPr lang="en-US" sz="1400" b="0" i="1">
                          <a:solidFill>
                            <a:schemeClr val="dk1"/>
                          </a:solidFill>
                          <a:effectLst/>
                          <a:latin typeface="Cambria Math"/>
                          <a:ea typeface="+mn-ea"/>
                          <a:cs typeface="+mn-cs"/>
                        </a:rPr>
                        <m:t>0.95</m:t>
                      </m:r>
                    </m:den>
                  </m:f>
                  <m:r>
                    <a:rPr lang="en-US" sz="1400" i="1">
                      <a:latin typeface="Cambria Math"/>
                    </a:rPr>
                    <m:t>=</m:t>
                  </m:r>
                  <m:r>
                    <a:rPr lang="en-US" sz="1400" b="0" i="1">
                      <a:latin typeface="Cambria Math"/>
                    </a:rPr>
                    <m:t>18%</m:t>
                  </m:r>
                </m:oMath>
              </a14:m>
              <a:r>
                <a:rPr lang="en-US" sz="1400">
                  <a:latin typeface="+mn-lt"/>
                </a:rPr>
                <a:t> Detector Margin</a:t>
              </a:r>
            </a:p>
          </xdr:txBody>
        </xdr:sp>
      </mc:Choice>
      <mc:Fallback xmlns="">
        <xdr:sp macro="" textlink="">
          <xdr:nvSpPr>
            <xdr:cNvPr id="2" name="TextBox 1"/>
            <xdr:cNvSpPr txBox="1"/>
          </xdr:nvSpPr>
          <xdr:spPr>
            <a:xfrm>
              <a:off x="3495676" y="1228725"/>
              <a:ext cx="2838450" cy="5429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i="0">
                  <a:solidFill>
                    <a:schemeClr val="dk1"/>
                  </a:solidFill>
                  <a:effectLst/>
                  <a:latin typeface="Cambria Math"/>
                  <a:ea typeface="+mn-ea"/>
                  <a:cs typeface="+mn-cs"/>
                </a:rPr>
                <a:t>((</a:t>
              </a:r>
              <a:r>
                <a:rPr lang="en-US" sz="1400" b="0" i="0">
                  <a:solidFill>
                    <a:schemeClr val="dk1"/>
                  </a:solidFill>
                  <a:effectLst/>
                  <a:latin typeface="Cambria Math"/>
                  <a:ea typeface="+mn-ea"/>
                  <a:cs typeface="+mn-cs"/>
                </a:rPr>
                <a:t>1.12 −0.95))/0.95</a:t>
              </a:r>
              <a:r>
                <a:rPr lang="en-US" sz="1400" i="0">
                  <a:latin typeface="Cambria Math"/>
                </a:rPr>
                <a:t>=</a:t>
              </a:r>
              <a:r>
                <a:rPr lang="en-US" sz="1400" b="0" i="0">
                  <a:latin typeface="Cambria Math"/>
                </a:rPr>
                <a:t>18%</a:t>
              </a:r>
              <a:r>
                <a:rPr lang="en-US" sz="1400">
                  <a:latin typeface="+mn-lt"/>
                </a:rPr>
                <a:t> Detector Margin</a:t>
              </a:r>
            </a:p>
          </xdr:txBody>
        </xdr:sp>
      </mc:Fallback>
    </mc:AlternateContent>
    <xdr:clientData/>
  </xdr:twoCellAnchor>
  <xdr:twoCellAnchor>
    <xdr:from>
      <xdr:col>3</xdr:col>
      <xdr:colOff>76200</xdr:colOff>
      <xdr:row>5</xdr:row>
      <xdr:rowOff>76200</xdr:rowOff>
    </xdr:from>
    <xdr:to>
      <xdr:col>3</xdr:col>
      <xdr:colOff>238125</xdr:colOff>
      <xdr:row>9</xdr:row>
      <xdr:rowOff>114300</xdr:rowOff>
    </xdr:to>
    <xdr:sp macro="" textlink="">
      <xdr:nvSpPr>
        <xdr:cNvPr id="3" name="Right Brace 2"/>
        <xdr:cNvSpPr/>
      </xdr:nvSpPr>
      <xdr:spPr>
        <a:xfrm>
          <a:off x="3209925" y="1171575"/>
          <a:ext cx="161925" cy="590550"/>
        </a:xfrm>
        <a:prstGeom prst="rightBrace">
          <a:avLst/>
        </a:prstGeom>
        <a:ln w="19050"/>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9</xdr:col>
      <xdr:colOff>104775</xdr:colOff>
      <xdr:row>1</xdr:row>
      <xdr:rowOff>152400</xdr:rowOff>
    </xdr:from>
    <xdr:to>
      <xdr:col>15</xdr:col>
      <xdr:colOff>428625</xdr:colOff>
      <xdr:row>5</xdr:row>
      <xdr:rowOff>95250</xdr:rowOff>
    </xdr:to>
    <xdr:sp macro="" textlink="">
      <xdr:nvSpPr>
        <xdr:cNvPr id="4" name="TextBox 3"/>
        <xdr:cNvSpPr txBox="1"/>
      </xdr:nvSpPr>
      <xdr:spPr>
        <a:xfrm>
          <a:off x="6896100" y="314325"/>
          <a:ext cx="3981450" cy="876300"/>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ysClr val="windowText" lastClr="000000"/>
              </a:solidFill>
            </a:rPr>
            <a:t>For this SENSITIVITY</a:t>
          </a:r>
          <a:r>
            <a:rPr lang="en-US" sz="1100" b="1" baseline="0">
              <a:solidFill>
                <a:sysClr val="windowText" lastClr="000000"/>
              </a:solidFill>
            </a:rPr>
            <a:t> on the Voltage setting </a:t>
          </a:r>
          <a:r>
            <a:rPr lang="en-US" sz="1100" baseline="0"/>
            <a:t>we allow the power supply to  feed up to 7 Amps at a maximum voltage of 4 VDC. This is the default setting of the power supply since the voltage has not been throttled back.</a:t>
          </a:r>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1285873</xdr:colOff>
      <xdr:row>11</xdr:row>
      <xdr:rowOff>152401</xdr:rowOff>
    </xdr:from>
    <xdr:to>
      <xdr:col>3</xdr:col>
      <xdr:colOff>2009773</xdr:colOff>
      <xdr:row>13</xdr:row>
      <xdr:rowOff>142876</xdr:rowOff>
    </xdr:to>
    <xdr:sp macro="" textlink="">
      <xdr:nvSpPr>
        <xdr:cNvPr id="2" name="Left Arrow 1"/>
        <xdr:cNvSpPr/>
      </xdr:nvSpPr>
      <xdr:spPr>
        <a:xfrm rot="19347696">
          <a:off x="5086348" y="1762126"/>
          <a:ext cx="723900" cy="371475"/>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1981200</xdr:colOff>
      <xdr:row>9</xdr:row>
      <xdr:rowOff>104775</xdr:rowOff>
    </xdr:from>
    <xdr:to>
      <xdr:col>4</xdr:col>
      <xdr:colOff>266700</xdr:colOff>
      <xdr:row>11</xdr:row>
      <xdr:rowOff>180976</xdr:rowOff>
    </xdr:to>
    <xdr:sp macro="" textlink="">
      <xdr:nvSpPr>
        <xdr:cNvPr id="3" name="TextBox 2"/>
        <xdr:cNvSpPr txBox="1"/>
      </xdr:nvSpPr>
      <xdr:spPr>
        <a:xfrm>
          <a:off x="3571875" y="1314450"/>
          <a:ext cx="2714625" cy="47625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Max Amperage</a:t>
          </a:r>
          <a:r>
            <a:rPr lang="en-US" sz="1100" baseline="0"/>
            <a:t> 7 A for shunted track circuit. Feed  voltage limit of 1.65 V not binding</a:t>
          </a:r>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1409700</xdr:colOff>
      <xdr:row>11</xdr:row>
      <xdr:rowOff>161928</xdr:rowOff>
    </xdr:from>
    <xdr:to>
      <xdr:col>2</xdr:col>
      <xdr:colOff>2133600</xdr:colOff>
      <xdr:row>13</xdr:row>
      <xdr:rowOff>152403</xdr:rowOff>
    </xdr:to>
    <xdr:sp macro="" textlink="">
      <xdr:nvSpPr>
        <xdr:cNvPr id="2" name="Left Arrow 1"/>
        <xdr:cNvSpPr/>
      </xdr:nvSpPr>
      <xdr:spPr>
        <a:xfrm rot="19113323">
          <a:off x="3000375" y="1733553"/>
          <a:ext cx="723900" cy="371475"/>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1933576</xdr:colOff>
      <xdr:row>9</xdr:row>
      <xdr:rowOff>133350</xdr:rowOff>
    </xdr:from>
    <xdr:to>
      <xdr:col>5</xdr:col>
      <xdr:colOff>828675</xdr:colOff>
      <xdr:row>13</xdr:row>
      <xdr:rowOff>19050</xdr:rowOff>
    </xdr:to>
    <xdr:sp macro="" textlink="">
      <xdr:nvSpPr>
        <xdr:cNvPr id="3" name="TextBox 2"/>
        <xdr:cNvSpPr txBox="1"/>
      </xdr:nvSpPr>
      <xdr:spPr>
        <a:xfrm>
          <a:off x="3524251" y="1323975"/>
          <a:ext cx="4067174" cy="647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Limit the feed voltage</a:t>
          </a:r>
          <a:r>
            <a:rPr lang="en-US" sz="1100" baseline="0"/>
            <a:t> to 1.65 V.  This limits feed current to 3.61 A in dry ballast conditions. Plenty of current is reaching the detector, but it would be a lot more if the voltage limit weren't applied.</a:t>
          </a:r>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2</xdr:col>
      <xdr:colOff>1409700</xdr:colOff>
      <xdr:row>11</xdr:row>
      <xdr:rowOff>161928</xdr:rowOff>
    </xdr:from>
    <xdr:to>
      <xdr:col>2</xdr:col>
      <xdr:colOff>2133600</xdr:colOff>
      <xdr:row>13</xdr:row>
      <xdr:rowOff>152403</xdr:rowOff>
    </xdr:to>
    <xdr:sp macro="" textlink="">
      <xdr:nvSpPr>
        <xdr:cNvPr id="2" name="Left Arrow 1"/>
        <xdr:cNvSpPr/>
      </xdr:nvSpPr>
      <xdr:spPr>
        <a:xfrm rot="19113323">
          <a:off x="3000375" y="1733553"/>
          <a:ext cx="723900" cy="371475"/>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1933576</xdr:colOff>
      <xdr:row>9</xdr:row>
      <xdr:rowOff>133350</xdr:rowOff>
    </xdr:from>
    <xdr:to>
      <xdr:col>5</xdr:col>
      <xdr:colOff>590550</xdr:colOff>
      <xdr:row>13</xdr:row>
      <xdr:rowOff>38100</xdr:rowOff>
    </xdr:to>
    <xdr:sp macro="" textlink="">
      <xdr:nvSpPr>
        <xdr:cNvPr id="3" name="TextBox 2"/>
        <xdr:cNvSpPr txBox="1"/>
      </xdr:nvSpPr>
      <xdr:spPr>
        <a:xfrm>
          <a:off x="3524251" y="1323975"/>
          <a:ext cx="3829049" cy="6667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Limit the feed voltage</a:t>
          </a:r>
          <a:r>
            <a:rPr lang="en-US" sz="1100" baseline="0"/>
            <a:t> to 1.65 V.  This limits feed current to 4.38 A for a dry ballast  Shunt.  Limit ing the current improves the Shunting  Sensitivity of the circuit</a:t>
          </a:r>
          <a:endParaRPr lang="en-US"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3</xdr:col>
      <xdr:colOff>361951</xdr:colOff>
      <xdr:row>5</xdr:row>
      <xdr:rowOff>133350</xdr:rowOff>
    </xdr:from>
    <xdr:to>
      <xdr:col>8</xdr:col>
      <xdr:colOff>152401</xdr:colOff>
      <xdr:row>9</xdr:row>
      <xdr:rowOff>123826</xdr:rowOff>
    </xdr:to>
    <mc:AlternateContent xmlns:mc="http://schemas.openxmlformats.org/markup-compatibility/2006" xmlns:a14="http://schemas.microsoft.com/office/drawing/2010/main">
      <mc:Choice Requires="a14">
        <xdr:sp macro="" textlink="">
          <xdr:nvSpPr>
            <xdr:cNvPr id="3" name="TextBox 2"/>
            <xdr:cNvSpPr txBox="1"/>
          </xdr:nvSpPr>
          <xdr:spPr>
            <a:xfrm>
              <a:off x="3314701" y="1028700"/>
              <a:ext cx="2838450" cy="5429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14:m>
                <m:oMath xmlns:m="http://schemas.openxmlformats.org/officeDocument/2006/math">
                  <m:f>
                    <m:fPr>
                      <m:ctrlPr>
                        <a:rPr lang="en-US" sz="1400" i="1">
                          <a:solidFill>
                            <a:schemeClr val="dk1"/>
                          </a:solidFill>
                          <a:effectLst/>
                          <a:latin typeface="Cambria Math"/>
                          <a:ea typeface="+mn-ea"/>
                          <a:cs typeface="+mn-cs"/>
                        </a:rPr>
                      </m:ctrlPr>
                    </m:fPr>
                    <m:num>
                      <m:d>
                        <m:dPr>
                          <m:ctrlPr>
                            <a:rPr lang="en-US" sz="1400" i="1">
                              <a:solidFill>
                                <a:schemeClr val="dk1"/>
                              </a:solidFill>
                              <a:effectLst/>
                              <a:latin typeface="Cambria Math"/>
                              <a:ea typeface="+mn-ea"/>
                              <a:cs typeface="+mn-cs"/>
                            </a:rPr>
                          </m:ctrlPr>
                        </m:dPr>
                        <m:e>
                          <m:r>
                            <a:rPr lang="en-US" sz="1400" b="0" i="1">
                              <a:solidFill>
                                <a:schemeClr val="dk1"/>
                              </a:solidFill>
                              <a:effectLst/>
                              <a:latin typeface="Cambria Math"/>
                              <a:ea typeface="+mn-ea"/>
                              <a:cs typeface="+mn-cs"/>
                            </a:rPr>
                            <m:t>1.12 −0.60</m:t>
                          </m:r>
                        </m:e>
                      </m:d>
                    </m:num>
                    <m:den>
                      <m:r>
                        <a:rPr lang="en-US" sz="1400" b="0" i="1">
                          <a:solidFill>
                            <a:schemeClr val="dk1"/>
                          </a:solidFill>
                          <a:effectLst/>
                          <a:latin typeface="Cambria Math"/>
                          <a:ea typeface="+mn-ea"/>
                          <a:cs typeface="+mn-cs"/>
                        </a:rPr>
                        <m:t>0.60</m:t>
                      </m:r>
                    </m:den>
                  </m:f>
                  <m:r>
                    <a:rPr lang="en-US" sz="1400" i="1">
                      <a:latin typeface="Cambria Math"/>
                    </a:rPr>
                    <m:t>=</m:t>
                  </m:r>
                  <m:r>
                    <a:rPr lang="en-US" sz="1400" b="0" i="1">
                      <a:latin typeface="Cambria Math"/>
                    </a:rPr>
                    <m:t>87%</m:t>
                  </m:r>
                </m:oMath>
              </a14:m>
              <a:r>
                <a:rPr lang="en-US" sz="1400">
                  <a:latin typeface="+mn-lt"/>
                </a:rPr>
                <a:t> Detector Margin</a:t>
              </a:r>
            </a:p>
          </xdr:txBody>
        </xdr:sp>
      </mc:Choice>
      <mc:Fallback xmlns="">
        <xdr:sp macro="" textlink="">
          <xdr:nvSpPr>
            <xdr:cNvPr id="3" name="TextBox 2"/>
            <xdr:cNvSpPr txBox="1"/>
          </xdr:nvSpPr>
          <xdr:spPr>
            <a:xfrm>
              <a:off x="3314701" y="1028700"/>
              <a:ext cx="2838450" cy="5429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i="0">
                  <a:solidFill>
                    <a:schemeClr val="dk1"/>
                  </a:solidFill>
                  <a:effectLst/>
                  <a:latin typeface="+mn-lt"/>
                  <a:ea typeface="+mn-ea"/>
                  <a:cs typeface="+mn-cs"/>
                </a:rPr>
                <a:t>((</a:t>
              </a:r>
              <a:r>
                <a:rPr lang="en-US" sz="1400" b="0" i="0">
                  <a:solidFill>
                    <a:schemeClr val="dk1"/>
                  </a:solidFill>
                  <a:effectLst/>
                  <a:latin typeface="+mn-lt"/>
                  <a:ea typeface="+mn-ea"/>
                  <a:cs typeface="+mn-cs"/>
                </a:rPr>
                <a:t>1.12 −0.60))/0.60</a:t>
              </a:r>
              <a:r>
                <a:rPr lang="en-US" sz="1400" i="0">
                  <a:latin typeface="+mn-lt"/>
                </a:rPr>
                <a:t>=</a:t>
              </a:r>
              <a:r>
                <a:rPr lang="en-US" sz="1400" b="0" i="0">
                  <a:latin typeface="+mn-lt"/>
                </a:rPr>
                <a:t>87%</a:t>
              </a:r>
              <a:r>
                <a:rPr lang="en-US" sz="1400">
                  <a:latin typeface="+mn-lt"/>
                </a:rPr>
                <a:t> Detector Margin</a:t>
              </a:r>
            </a:p>
          </xdr:txBody>
        </xdr:sp>
      </mc:Fallback>
    </mc:AlternateContent>
    <xdr:clientData/>
  </xdr:twoCellAnchor>
  <xdr:twoCellAnchor>
    <xdr:from>
      <xdr:col>3</xdr:col>
      <xdr:colOff>76200</xdr:colOff>
      <xdr:row>5</xdr:row>
      <xdr:rowOff>76200</xdr:rowOff>
    </xdr:from>
    <xdr:to>
      <xdr:col>3</xdr:col>
      <xdr:colOff>238125</xdr:colOff>
      <xdr:row>9</xdr:row>
      <xdr:rowOff>114300</xdr:rowOff>
    </xdr:to>
    <xdr:sp macro="" textlink="">
      <xdr:nvSpPr>
        <xdr:cNvPr id="2" name="Right Brace 1"/>
        <xdr:cNvSpPr/>
      </xdr:nvSpPr>
      <xdr:spPr>
        <a:xfrm>
          <a:off x="2543175" y="885825"/>
          <a:ext cx="161925" cy="533400"/>
        </a:xfrm>
        <a:prstGeom prst="rightBrace">
          <a:avLst/>
        </a:prstGeom>
        <a:ln w="19050"/>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2</xdr:col>
      <xdr:colOff>1495424</xdr:colOff>
      <xdr:row>12</xdr:row>
      <xdr:rowOff>28576</xdr:rowOff>
    </xdr:from>
    <xdr:to>
      <xdr:col>3</xdr:col>
      <xdr:colOff>9524</xdr:colOff>
      <xdr:row>13</xdr:row>
      <xdr:rowOff>209551</xdr:rowOff>
    </xdr:to>
    <xdr:sp macro="" textlink="">
      <xdr:nvSpPr>
        <xdr:cNvPr id="2" name="Left Arrow 1"/>
        <xdr:cNvSpPr/>
      </xdr:nvSpPr>
      <xdr:spPr>
        <a:xfrm rot="19113323">
          <a:off x="3086099" y="2371726"/>
          <a:ext cx="723900" cy="371475"/>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1981199</xdr:colOff>
      <xdr:row>9</xdr:row>
      <xdr:rowOff>123823</xdr:rowOff>
    </xdr:from>
    <xdr:to>
      <xdr:col>5</xdr:col>
      <xdr:colOff>952499</xdr:colOff>
      <xdr:row>13</xdr:row>
      <xdr:rowOff>28574</xdr:rowOff>
    </xdr:to>
    <xdr:sp macro="" textlink="">
      <xdr:nvSpPr>
        <xdr:cNvPr id="3" name="TextBox 2"/>
        <xdr:cNvSpPr txBox="1"/>
      </xdr:nvSpPr>
      <xdr:spPr>
        <a:xfrm>
          <a:off x="3571874" y="1876423"/>
          <a:ext cx="4143375" cy="68580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Set Power Supply to a Max of  </a:t>
          </a:r>
          <a:r>
            <a:rPr lang="en-US" sz="1100" b="1" u="sng" baseline="0"/>
            <a:t>7 A.  </a:t>
          </a:r>
          <a:r>
            <a:rPr lang="en-US" sz="1100" baseline="0"/>
            <a:t>This results in a voltage of 1.65 V that is SHOULD be carried over to the next sheet, but for the purpose of this sensitivity the Voltage limit will remain at 4 Volts</a:t>
          </a:r>
          <a:endParaRPr lang="en-US" sz="1100"/>
        </a:p>
      </xdr:txBody>
    </xdr:sp>
    <xdr:clientData/>
  </xdr:twoCellAnchor>
  <xdr:twoCellAnchor>
    <xdr:from>
      <xdr:col>5</xdr:col>
      <xdr:colOff>552450</xdr:colOff>
      <xdr:row>19</xdr:row>
      <xdr:rowOff>66675</xdr:rowOff>
    </xdr:from>
    <xdr:to>
      <xdr:col>10</xdr:col>
      <xdr:colOff>276225</xdr:colOff>
      <xdr:row>30</xdr:row>
      <xdr:rowOff>76200</xdr:rowOff>
    </xdr:to>
    <xdr:sp macro="" textlink="">
      <xdr:nvSpPr>
        <xdr:cNvPr id="4" name="TextBox 3"/>
        <xdr:cNvSpPr txBox="1"/>
      </xdr:nvSpPr>
      <xdr:spPr>
        <a:xfrm>
          <a:off x="7315200" y="3810000"/>
          <a:ext cx="3981450" cy="1790700"/>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ysClr val="windowText" lastClr="000000"/>
              </a:solidFill>
            </a:rPr>
            <a:t>This is a SENSITIVITY</a:t>
          </a:r>
          <a:r>
            <a:rPr lang="en-US" sz="1100" b="1" baseline="0">
              <a:solidFill>
                <a:sysClr val="windowText" lastClr="000000"/>
              </a:solidFill>
            </a:rPr>
            <a:t> on the results of Example 1 </a:t>
          </a:r>
          <a:r>
            <a:rPr lang="en-US" sz="1100" baseline="0"/>
            <a:t>-- to show what happens if the 1.65 Volt limitation on the Power Supply is NOT imposed -- rather the Power Supply is allowed to perform at its full rated capability of 4 VDC and 7 A.</a:t>
          </a:r>
        </a:p>
        <a:p>
          <a:endParaRPr lang="en-US" sz="1100" baseline="0"/>
        </a:p>
        <a:p>
          <a:r>
            <a:rPr lang="en-US" sz="1100" baseline="0"/>
            <a:t>The results of this sensitivity are reported in the AREMA paper although the detailed calculations are not discussed.  These supplemental worksheets are provided for the benefit of anyone who may want to see how the supporting calculations were done.</a:t>
          </a:r>
          <a:endParaRPr lang="en-US" sz="11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3</xdr:col>
      <xdr:colOff>1285873</xdr:colOff>
      <xdr:row>11</xdr:row>
      <xdr:rowOff>152401</xdr:rowOff>
    </xdr:from>
    <xdr:to>
      <xdr:col>3</xdr:col>
      <xdr:colOff>2009773</xdr:colOff>
      <xdr:row>13</xdr:row>
      <xdr:rowOff>142876</xdr:rowOff>
    </xdr:to>
    <xdr:sp macro="" textlink="">
      <xdr:nvSpPr>
        <xdr:cNvPr id="2" name="Left Arrow 1"/>
        <xdr:cNvSpPr/>
      </xdr:nvSpPr>
      <xdr:spPr>
        <a:xfrm rot="19347696">
          <a:off x="5086348" y="2305051"/>
          <a:ext cx="723900" cy="371475"/>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1981200</xdr:colOff>
      <xdr:row>9</xdr:row>
      <xdr:rowOff>104775</xdr:rowOff>
    </xdr:from>
    <xdr:to>
      <xdr:col>4</xdr:col>
      <xdr:colOff>266700</xdr:colOff>
      <xdr:row>11</xdr:row>
      <xdr:rowOff>180976</xdr:rowOff>
    </xdr:to>
    <xdr:sp macro="" textlink="">
      <xdr:nvSpPr>
        <xdr:cNvPr id="3" name="TextBox 2"/>
        <xdr:cNvSpPr txBox="1"/>
      </xdr:nvSpPr>
      <xdr:spPr>
        <a:xfrm>
          <a:off x="3571875" y="1857375"/>
          <a:ext cx="2714625" cy="47625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Max Amperage</a:t>
          </a:r>
          <a:r>
            <a:rPr lang="en-US" sz="1100" baseline="0"/>
            <a:t> 7 A for shunted track circuit. Feed  voltage limit of 4 V not binding</a:t>
          </a:r>
          <a:endParaRPr lang="en-US" sz="1100"/>
        </a:p>
      </xdr:txBody>
    </xdr:sp>
    <xdr:clientData/>
  </xdr:twoCellAnchor>
  <xdr:twoCellAnchor>
    <xdr:from>
      <xdr:col>6</xdr:col>
      <xdr:colOff>0</xdr:colOff>
      <xdr:row>24</xdr:row>
      <xdr:rowOff>0</xdr:rowOff>
    </xdr:from>
    <xdr:to>
      <xdr:col>11</xdr:col>
      <xdr:colOff>0</xdr:colOff>
      <xdr:row>30</xdr:row>
      <xdr:rowOff>38100</xdr:rowOff>
    </xdr:to>
    <xdr:sp macro="" textlink="">
      <xdr:nvSpPr>
        <xdr:cNvPr id="4" name="TextBox 3"/>
        <xdr:cNvSpPr txBox="1"/>
      </xdr:nvSpPr>
      <xdr:spPr>
        <a:xfrm>
          <a:off x="7810500" y="4552950"/>
          <a:ext cx="3981450" cy="1009650"/>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ysClr val="windowText" lastClr="000000"/>
              </a:solidFill>
            </a:rPr>
            <a:t>The SENSITIVITY</a:t>
          </a:r>
          <a:r>
            <a:rPr lang="en-US" sz="1100" b="1" baseline="0">
              <a:solidFill>
                <a:sysClr val="windowText" lastClr="000000"/>
              </a:solidFill>
            </a:rPr>
            <a:t> on the Voltage setting </a:t>
          </a:r>
          <a:r>
            <a:rPr lang="en-US" sz="1100" baseline="0"/>
            <a:t>does not affect either of the Wet Ballast calculations.  For wet ballast ,the power supply is pumping the maximum amperage into the track circuit in hopes that at least some current will be able to reach the detector , that not all the current will leak through the ballast.</a:t>
          </a:r>
          <a:endParaRPr lang="en-US" sz="1100"/>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2</xdr:col>
      <xdr:colOff>1409700</xdr:colOff>
      <xdr:row>11</xdr:row>
      <xdr:rowOff>161928</xdr:rowOff>
    </xdr:from>
    <xdr:to>
      <xdr:col>2</xdr:col>
      <xdr:colOff>2133600</xdr:colOff>
      <xdr:row>13</xdr:row>
      <xdr:rowOff>152403</xdr:rowOff>
    </xdr:to>
    <xdr:sp macro="" textlink="">
      <xdr:nvSpPr>
        <xdr:cNvPr id="2" name="Left Arrow 1"/>
        <xdr:cNvSpPr/>
      </xdr:nvSpPr>
      <xdr:spPr>
        <a:xfrm rot="19113323">
          <a:off x="3000375" y="2219328"/>
          <a:ext cx="723900" cy="371475"/>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1933576</xdr:colOff>
      <xdr:row>9</xdr:row>
      <xdr:rowOff>133350</xdr:rowOff>
    </xdr:from>
    <xdr:to>
      <xdr:col>5</xdr:col>
      <xdr:colOff>828675</xdr:colOff>
      <xdr:row>13</xdr:row>
      <xdr:rowOff>19050</xdr:rowOff>
    </xdr:to>
    <xdr:sp macro="" textlink="">
      <xdr:nvSpPr>
        <xdr:cNvPr id="3" name="TextBox 2"/>
        <xdr:cNvSpPr txBox="1"/>
      </xdr:nvSpPr>
      <xdr:spPr>
        <a:xfrm>
          <a:off x="3524251" y="1809750"/>
          <a:ext cx="4067174" cy="647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Only the current</a:t>
          </a:r>
          <a:r>
            <a:rPr lang="en-US" sz="1100" baseline="0"/>
            <a:t> limit of 7 A is binding, the feed voltage will automatically reduce to limit the current flow based on the capability of the power supply.</a:t>
          </a:r>
          <a:endParaRPr lang="en-US" sz="1100"/>
        </a:p>
      </xdr:txBody>
    </xdr:sp>
    <xdr:clientData/>
  </xdr:twoCellAnchor>
  <xdr:twoCellAnchor>
    <xdr:from>
      <xdr:col>6</xdr:col>
      <xdr:colOff>0</xdr:colOff>
      <xdr:row>20</xdr:row>
      <xdr:rowOff>0</xdr:rowOff>
    </xdr:from>
    <xdr:to>
      <xdr:col>11</xdr:col>
      <xdr:colOff>38100</xdr:colOff>
      <xdr:row>25</xdr:row>
      <xdr:rowOff>66675</xdr:rowOff>
    </xdr:to>
    <xdr:sp macro="" textlink="">
      <xdr:nvSpPr>
        <xdr:cNvPr id="4" name="TextBox 3"/>
        <xdr:cNvSpPr txBox="1"/>
      </xdr:nvSpPr>
      <xdr:spPr>
        <a:xfrm>
          <a:off x="7810500" y="3810000"/>
          <a:ext cx="3981450" cy="876300"/>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ysClr val="windowText" lastClr="000000"/>
              </a:solidFill>
            </a:rPr>
            <a:t>For this SENSITIVITY</a:t>
          </a:r>
          <a:r>
            <a:rPr lang="en-US" sz="1100" b="1" baseline="0">
              <a:solidFill>
                <a:sysClr val="windowText" lastClr="000000"/>
              </a:solidFill>
            </a:rPr>
            <a:t> on the Voltage setting </a:t>
          </a:r>
          <a:r>
            <a:rPr lang="en-US" sz="1100" baseline="0"/>
            <a:t>we allow the power supply to  feed up to 7 Amps at a maximum voltage of 4 VDC. This is the default setting of the power supply since the voltage has not been throttled back.</a:t>
          </a:r>
          <a:endParaRPr lang="en-US" sz="1100"/>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2</xdr:col>
      <xdr:colOff>1409700</xdr:colOff>
      <xdr:row>11</xdr:row>
      <xdr:rowOff>161928</xdr:rowOff>
    </xdr:from>
    <xdr:to>
      <xdr:col>2</xdr:col>
      <xdr:colOff>2133600</xdr:colOff>
      <xdr:row>13</xdr:row>
      <xdr:rowOff>152403</xdr:rowOff>
    </xdr:to>
    <xdr:sp macro="" textlink="">
      <xdr:nvSpPr>
        <xdr:cNvPr id="2" name="Left Arrow 1"/>
        <xdr:cNvSpPr/>
      </xdr:nvSpPr>
      <xdr:spPr>
        <a:xfrm rot="19113323">
          <a:off x="3000375" y="2276478"/>
          <a:ext cx="723900" cy="371475"/>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1009650</xdr:colOff>
      <xdr:row>21</xdr:row>
      <xdr:rowOff>28575</xdr:rowOff>
    </xdr:from>
    <xdr:to>
      <xdr:col>11</xdr:col>
      <xdr:colOff>0</xdr:colOff>
      <xdr:row>26</xdr:row>
      <xdr:rowOff>66675</xdr:rowOff>
    </xdr:to>
    <xdr:sp macro="" textlink="">
      <xdr:nvSpPr>
        <xdr:cNvPr id="3" name="TextBox 2"/>
        <xdr:cNvSpPr txBox="1"/>
      </xdr:nvSpPr>
      <xdr:spPr>
        <a:xfrm>
          <a:off x="7772400" y="4057650"/>
          <a:ext cx="3981450" cy="876300"/>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ysClr val="windowText" lastClr="000000"/>
              </a:solidFill>
            </a:rPr>
            <a:t>For this SENSITIVITY</a:t>
          </a:r>
          <a:r>
            <a:rPr lang="en-US" sz="1100" b="1" baseline="0">
              <a:solidFill>
                <a:sysClr val="windowText" lastClr="000000"/>
              </a:solidFill>
            </a:rPr>
            <a:t> on the Voltage setting </a:t>
          </a:r>
          <a:r>
            <a:rPr lang="en-US" sz="1100" baseline="0"/>
            <a:t>we allow the power supply to  feed up to 7 Amps at a maximum voltage of 4 VDC. This is the default setting of the power supply since the voltage has not been throttled back.</a:t>
          </a:r>
          <a:endParaRPr lang="en-US" sz="1100"/>
        </a:p>
      </xdr:txBody>
    </xdr:sp>
    <xdr:clientData/>
  </xdr:twoCellAnchor>
  <xdr:twoCellAnchor>
    <xdr:from>
      <xdr:col>2</xdr:col>
      <xdr:colOff>1924050</xdr:colOff>
      <xdr:row>9</xdr:row>
      <xdr:rowOff>152400</xdr:rowOff>
    </xdr:from>
    <xdr:to>
      <xdr:col>5</xdr:col>
      <xdr:colOff>819149</xdr:colOff>
      <xdr:row>13</xdr:row>
      <xdr:rowOff>38100</xdr:rowOff>
    </xdr:to>
    <xdr:sp macro="" textlink="">
      <xdr:nvSpPr>
        <xdr:cNvPr id="4" name="TextBox 3"/>
        <xdr:cNvSpPr txBox="1"/>
      </xdr:nvSpPr>
      <xdr:spPr>
        <a:xfrm>
          <a:off x="3514725" y="1885950"/>
          <a:ext cx="4067174" cy="647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Only the current</a:t>
          </a:r>
          <a:r>
            <a:rPr lang="en-US" sz="1100" baseline="0"/>
            <a:t> limit of 7 A is binding, the feed voltage will automatically reduce to limit the current flow based on the capability of the power supply.</a:t>
          </a:r>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conference.arema.org/Default.aspx" TargetMode="Externa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H20"/>
  <sheetViews>
    <sheetView workbookViewId="0">
      <selection activeCell="F19" sqref="F19"/>
    </sheetView>
  </sheetViews>
  <sheetFormatPr defaultRowHeight="12.75" x14ac:dyDescent="0.2"/>
  <cols>
    <col min="2" max="2" width="13.85546875" customWidth="1"/>
    <col min="8" max="8" width="10.42578125" customWidth="1"/>
  </cols>
  <sheetData>
    <row r="3" spans="2:8" x14ac:dyDescent="0.2">
      <c r="B3" t="s">
        <v>34</v>
      </c>
    </row>
    <row r="5" spans="2:8" x14ac:dyDescent="0.2">
      <c r="C5" s="44" t="s">
        <v>27</v>
      </c>
      <c r="D5" s="44"/>
      <c r="E5" s="44"/>
      <c r="F5" s="44"/>
      <c r="G5" s="44"/>
      <c r="H5" s="44"/>
    </row>
    <row r="6" spans="2:8" x14ac:dyDescent="0.2">
      <c r="C6" s="44" t="s">
        <v>28</v>
      </c>
      <c r="D6" s="44"/>
      <c r="E6" s="44"/>
      <c r="F6" s="44"/>
      <c r="G6" s="44"/>
      <c r="H6" s="44"/>
    </row>
    <row r="8" spans="2:8" x14ac:dyDescent="0.2">
      <c r="C8" s="44" t="s">
        <v>29</v>
      </c>
      <c r="D8" s="44"/>
      <c r="E8" s="44"/>
      <c r="F8" s="44"/>
      <c r="G8" s="44"/>
      <c r="H8" s="44"/>
    </row>
    <row r="10" spans="2:8" x14ac:dyDescent="0.2">
      <c r="B10" t="s">
        <v>36</v>
      </c>
    </row>
    <row r="11" spans="2:8" x14ac:dyDescent="0.2">
      <c r="B11" t="s">
        <v>37</v>
      </c>
      <c r="G11" s="25" t="s">
        <v>35</v>
      </c>
    </row>
    <row r="13" spans="2:8" x14ac:dyDescent="0.2">
      <c r="B13" t="s">
        <v>46</v>
      </c>
    </row>
    <row r="15" spans="2:8" x14ac:dyDescent="0.2">
      <c r="B15" s="16" t="s">
        <v>30</v>
      </c>
      <c r="C15" t="s">
        <v>31</v>
      </c>
    </row>
    <row r="16" spans="2:8" x14ac:dyDescent="0.2">
      <c r="B16" s="16" t="s">
        <v>32</v>
      </c>
      <c r="C16" t="s">
        <v>33</v>
      </c>
    </row>
    <row r="18" spans="2:2" x14ac:dyDescent="0.2">
      <c r="B18" t="s">
        <v>38</v>
      </c>
    </row>
    <row r="20" spans="2:2" x14ac:dyDescent="0.2">
      <c r="B20" s="41" t="s">
        <v>62</v>
      </c>
    </row>
  </sheetData>
  <mergeCells count="3">
    <mergeCell ref="C5:H5"/>
    <mergeCell ref="C6:H6"/>
    <mergeCell ref="C8:H8"/>
  </mergeCells>
  <hyperlinks>
    <hyperlink ref="G11" r:id="rId1"/>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J35"/>
  <sheetViews>
    <sheetView topLeftCell="A11" zoomScaleNormal="100" workbookViewId="0">
      <selection activeCell="B27" sqref="B27"/>
    </sheetView>
  </sheetViews>
  <sheetFormatPr defaultColWidth="11.5703125" defaultRowHeight="12.75" x14ac:dyDescent="0.2"/>
  <cols>
    <col min="2" max="2" width="12.28515625" customWidth="1"/>
    <col min="3" max="3" width="33.140625" customWidth="1"/>
    <col min="4" max="4" width="33.28515625" customWidth="1"/>
    <col min="5" max="5" width="11.140625" customWidth="1"/>
    <col min="6" max="6" width="15.7109375" customWidth="1"/>
    <col min="8" max="8" width="12.85546875" customWidth="1"/>
  </cols>
  <sheetData>
    <row r="2" spans="2:10" ht="23.25" x14ac:dyDescent="0.2">
      <c r="B2" s="6" t="s">
        <v>66</v>
      </c>
    </row>
    <row r="4" spans="2:10" ht="15" x14ac:dyDescent="0.2">
      <c r="B4" s="4" t="s">
        <v>6</v>
      </c>
    </row>
    <row r="5" spans="2:10" ht="15" x14ac:dyDescent="0.2">
      <c r="B5" s="4" t="s">
        <v>7</v>
      </c>
    </row>
    <row r="7" spans="2:10" ht="15" x14ac:dyDescent="0.2">
      <c r="B7" s="13" t="s">
        <v>0</v>
      </c>
      <c r="G7" s="17" t="s">
        <v>17</v>
      </c>
    </row>
    <row r="8" spans="2:10" ht="15" x14ac:dyDescent="0.2">
      <c r="B8" s="1">
        <v>1.84E-2</v>
      </c>
      <c r="C8" s="39" t="s">
        <v>1</v>
      </c>
      <c r="D8" s="40"/>
    </row>
    <row r="9" spans="2:10" ht="15" x14ac:dyDescent="0.2">
      <c r="B9" s="1">
        <v>15</v>
      </c>
      <c r="C9" s="39" t="s">
        <v>13</v>
      </c>
      <c r="D9" s="40"/>
      <c r="H9" s="16" t="s">
        <v>18</v>
      </c>
      <c r="I9" s="18" t="s">
        <v>19</v>
      </c>
    </row>
    <row r="10" spans="2:10" ht="15" x14ac:dyDescent="0.2">
      <c r="B10" s="4"/>
      <c r="C10" s="4"/>
      <c r="G10" s="16" t="s">
        <v>14</v>
      </c>
      <c r="H10" s="3">
        <v>0.25</v>
      </c>
      <c r="I10" s="5">
        <f>(1/H10)/(1/H$12)*I$12</f>
        <v>0.95085453742037973</v>
      </c>
    </row>
    <row r="11" spans="2:10" ht="15" x14ac:dyDescent="0.2">
      <c r="B11" s="13" t="s">
        <v>3</v>
      </c>
      <c r="G11" s="16" t="s">
        <v>15</v>
      </c>
      <c r="H11" s="3">
        <v>0.06</v>
      </c>
      <c r="I11" s="5">
        <f>(1/H11)/(1/H$12)*I$12</f>
        <v>3.9618939059182492</v>
      </c>
    </row>
    <row r="12" spans="2:10" ht="15" x14ac:dyDescent="0.2">
      <c r="B12" s="5">
        <f>SQRT(B8/B9)</f>
        <v>3.5023801430836526E-2</v>
      </c>
      <c r="C12" s="4" t="s">
        <v>4</v>
      </c>
      <c r="F12" s="5"/>
      <c r="G12" s="16" t="s">
        <v>16</v>
      </c>
      <c r="H12" s="5">
        <f>1/(1/H10+1/H11)</f>
        <v>4.8387096774193547E-2</v>
      </c>
      <c r="I12" s="5">
        <f>D16</f>
        <v>4.9127484433386286</v>
      </c>
    </row>
    <row r="13" spans="2:10" ht="15" x14ac:dyDescent="0.2">
      <c r="B13" s="5">
        <f>SQRT(B8*B9)</f>
        <v>0.52535702146254792</v>
      </c>
      <c r="C13" s="4" t="s">
        <v>5</v>
      </c>
      <c r="F13" s="5"/>
    </row>
    <row r="14" spans="2:10" ht="27" customHeight="1" x14ac:dyDescent="0.2">
      <c r="B14" s="14" t="s">
        <v>8</v>
      </c>
      <c r="C14" s="14" t="s">
        <v>53</v>
      </c>
      <c r="D14" s="14" t="s">
        <v>9</v>
      </c>
      <c r="E14" s="15" t="s">
        <v>12</v>
      </c>
      <c r="F14" s="43"/>
      <c r="G14" s="16" t="s">
        <v>20</v>
      </c>
      <c r="I14" s="43"/>
      <c r="J14" s="43"/>
    </row>
    <row r="15" spans="2:10" ht="15" x14ac:dyDescent="0.2">
      <c r="B15" s="8">
        <v>23000</v>
      </c>
      <c r="C15" s="9">
        <f>C16 * COSH($B$12 *B15 / 1000) + (D16) * $B$13 * SINH($B$12 * B15/ 1000)</f>
        <v>2.6304412036996956</v>
      </c>
      <c r="D15" s="9">
        <f>C16 / $B$13 * SINH($B$12 *B15 / 1000) +( D16) * COSH($B$12 * B15 / 1000)</f>
        <v>7.0000000000000009</v>
      </c>
    </row>
    <row r="16" spans="2:10" ht="15" x14ac:dyDescent="0.2">
      <c r="B16" s="10"/>
      <c r="C16" s="11">
        <v>0.2377136343550949</v>
      </c>
      <c r="D16" s="9">
        <f>C16/E16</f>
        <v>4.9127484433386286</v>
      </c>
      <c r="E16" s="23">
        <f>H12</f>
        <v>4.8387096774193547E-2</v>
      </c>
      <c r="F16" t="s">
        <v>73</v>
      </c>
      <c r="G16" s="24" t="s">
        <v>69</v>
      </c>
      <c r="H16" s="5"/>
    </row>
    <row r="17" spans="2:7" x14ac:dyDescent="0.2">
      <c r="G17" s="24" t="s">
        <v>26</v>
      </c>
    </row>
    <row r="18" spans="2:7" x14ac:dyDescent="0.2">
      <c r="B18" s="12" t="s">
        <v>11</v>
      </c>
      <c r="G18" s="24"/>
    </row>
    <row r="19" spans="2:7" x14ac:dyDescent="0.2">
      <c r="B19" s="12" t="s">
        <v>55</v>
      </c>
      <c r="G19" s="24" t="s">
        <v>70</v>
      </c>
    </row>
    <row r="21" spans="2:7" x14ac:dyDescent="0.2">
      <c r="B21" s="45" t="s">
        <v>47</v>
      </c>
      <c r="C21" s="45"/>
    </row>
    <row r="22" spans="2:7" x14ac:dyDescent="0.2">
      <c r="B22" s="46" t="s">
        <v>48</v>
      </c>
      <c r="C22" s="46"/>
    </row>
    <row r="23" spans="2:7" x14ac:dyDescent="0.2">
      <c r="B23" s="46" t="s">
        <v>49</v>
      </c>
      <c r="C23" s="46"/>
    </row>
    <row r="24" spans="2:7" x14ac:dyDescent="0.2">
      <c r="D24">
        <v>1.6474127526167499</v>
      </c>
    </row>
    <row r="25" spans="2:7" ht="15" x14ac:dyDescent="0.2">
      <c r="B25" t="s">
        <v>54</v>
      </c>
      <c r="C25" s="9"/>
    </row>
    <row r="27" spans="2:7" x14ac:dyDescent="0.2">
      <c r="B27" s="2" t="s">
        <v>60</v>
      </c>
    </row>
    <row r="28" spans="2:7" x14ac:dyDescent="0.2">
      <c r="B28" t="s">
        <v>93</v>
      </c>
    </row>
    <row r="29" spans="2:7" x14ac:dyDescent="0.2">
      <c r="B29" t="s">
        <v>78</v>
      </c>
    </row>
    <row r="30" spans="2:7" x14ac:dyDescent="0.2">
      <c r="B30" t="s">
        <v>94</v>
      </c>
    </row>
    <row r="31" spans="2:7" x14ac:dyDescent="0.2">
      <c r="B31" t="s">
        <v>100</v>
      </c>
    </row>
    <row r="32" spans="2:7" x14ac:dyDescent="0.2">
      <c r="B32" t="s">
        <v>101</v>
      </c>
    </row>
    <row r="33" spans="2:2" x14ac:dyDescent="0.2">
      <c r="B33" t="s">
        <v>102</v>
      </c>
    </row>
    <row r="34" spans="2:2" x14ac:dyDescent="0.2">
      <c r="B34" t="s">
        <v>103</v>
      </c>
    </row>
    <row r="35" spans="2:2" x14ac:dyDescent="0.2">
      <c r="B35" t="s">
        <v>104</v>
      </c>
    </row>
  </sheetData>
  <sheetProtection selectLockedCells="1" selectUnlockedCells="1"/>
  <mergeCells count="3">
    <mergeCell ref="B21:C21"/>
    <mergeCell ref="B22:C22"/>
    <mergeCell ref="B23:C23"/>
  </mergeCells>
  <pageMargins left="0.78749999999999998" right="0.78749999999999998" top="1.0249999999999999" bottom="1.0249999999999999" header="0.78749999999999998" footer="0.78749999999999998"/>
  <pageSetup orientation="portrait" useFirstPageNumber="1" horizontalDpi="300" verticalDpi="300" r:id="rId1"/>
  <headerFooter alignWithMargins="0">
    <oddHeader>&amp;C&amp;A</oddHeader>
    <oddFooter>&amp;CPage &amp;P</oddFooter>
  </headerFooter>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25"/>
  <sheetViews>
    <sheetView topLeftCell="A2" workbookViewId="0">
      <selection activeCell="B27" sqref="B27"/>
    </sheetView>
  </sheetViews>
  <sheetFormatPr defaultRowHeight="12.75" x14ac:dyDescent="0.2"/>
  <cols>
    <col min="2" max="2" width="26" customWidth="1"/>
    <col min="3" max="3" width="11.85546875" customWidth="1"/>
  </cols>
  <sheetData>
    <row r="2" spans="2:5" x14ac:dyDescent="0.2">
      <c r="B2" s="16" t="s">
        <v>39</v>
      </c>
    </row>
    <row r="3" spans="2:5" ht="13.5" thickBot="1" x14ac:dyDescent="0.25"/>
    <row r="4" spans="2:5" ht="32.25" thickBot="1" x14ac:dyDescent="0.3">
      <c r="B4" s="32" t="s">
        <v>24</v>
      </c>
      <c r="C4" s="31" t="s">
        <v>43</v>
      </c>
      <c r="D4" s="42"/>
    </row>
    <row r="5" spans="2:5" ht="15" x14ac:dyDescent="0.2">
      <c r="B5" s="33" t="s">
        <v>41</v>
      </c>
      <c r="C5" s="26">
        <f>'Ex 1 SENS - Dry Ballast UnShunt'!I10</f>
        <v>3.9580679895822994</v>
      </c>
    </row>
    <row r="6" spans="2:5" ht="15" x14ac:dyDescent="0.2">
      <c r="B6" s="33" t="s">
        <v>42</v>
      </c>
      <c r="C6" s="26">
        <f>'Ex 1 SENS - Wet Ballast UnShunt'!I10</f>
        <v>1.1207126822384994</v>
      </c>
    </row>
    <row r="7" spans="2:5" ht="6.75" customHeight="1" x14ac:dyDescent="0.2">
      <c r="B7" s="34"/>
      <c r="C7" s="27"/>
    </row>
    <row r="8" spans="2:5" ht="15" x14ac:dyDescent="0.2">
      <c r="B8" s="35" t="s">
        <v>40</v>
      </c>
      <c r="C8" s="28">
        <f>AVERAGE(C6,C10)</f>
        <v>1.0357836098294395</v>
      </c>
    </row>
    <row r="9" spans="2:5" ht="6.75" customHeight="1" x14ac:dyDescent="0.2">
      <c r="B9" s="36"/>
      <c r="C9" s="29"/>
    </row>
    <row r="10" spans="2:5" ht="15" x14ac:dyDescent="0.2">
      <c r="B10" s="33" t="s">
        <v>23</v>
      </c>
      <c r="C10" s="26">
        <f>'Ex 1 SENS - Dry Ballast Shunted'!I10</f>
        <v>0.95085453742037973</v>
      </c>
    </row>
    <row r="11" spans="2:5" ht="15" x14ac:dyDescent="0.2">
      <c r="B11" s="33" t="s">
        <v>22</v>
      </c>
      <c r="C11" s="26">
        <f>'Ex 1 SENS - Wet Ballast Shunted'!I10</f>
        <v>0.36440734338029795</v>
      </c>
      <c r="E11" s="38" t="s">
        <v>50</v>
      </c>
    </row>
    <row r="12" spans="2:5" ht="15.75" thickBot="1" x14ac:dyDescent="0.25">
      <c r="B12" s="37" t="s">
        <v>25</v>
      </c>
      <c r="C12" s="30">
        <v>0</v>
      </c>
      <c r="E12" s="38" t="s">
        <v>109</v>
      </c>
    </row>
    <row r="13" spans="2:5" ht="15" x14ac:dyDescent="0.2">
      <c r="E13" s="38" t="s">
        <v>110</v>
      </c>
    </row>
    <row r="14" spans="2:5" ht="15" x14ac:dyDescent="0.2">
      <c r="E14" s="38" t="s">
        <v>111</v>
      </c>
    </row>
    <row r="16" spans="2:5" ht="15" x14ac:dyDescent="0.2">
      <c r="B16" s="38" t="s">
        <v>112</v>
      </c>
    </row>
    <row r="17" spans="2:2" ht="15" x14ac:dyDescent="0.2">
      <c r="B17" s="38" t="s">
        <v>113</v>
      </c>
    </row>
    <row r="19" spans="2:2" ht="15" x14ac:dyDescent="0.2">
      <c r="B19" s="38" t="s">
        <v>114</v>
      </c>
    </row>
    <row r="21" spans="2:2" ht="15" x14ac:dyDescent="0.2">
      <c r="B21" s="38" t="s">
        <v>115</v>
      </c>
    </row>
    <row r="22" spans="2:2" ht="15" x14ac:dyDescent="0.2">
      <c r="B22" s="38" t="s">
        <v>116</v>
      </c>
    </row>
    <row r="23" spans="2:2" ht="15" x14ac:dyDescent="0.2">
      <c r="B23" s="38" t="s">
        <v>117</v>
      </c>
    </row>
    <row r="24" spans="2:2" ht="15" x14ac:dyDescent="0.2">
      <c r="B24" s="38" t="s">
        <v>118</v>
      </c>
    </row>
    <row r="25" spans="2:2" ht="15" x14ac:dyDescent="0.2">
      <c r="B25" s="38" t="s">
        <v>119</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J35"/>
  <sheetViews>
    <sheetView tabSelected="1" topLeftCell="A15" zoomScaleNormal="100" workbookViewId="0">
      <selection activeCell="I34" sqref="I34"/>
    </sheetView>
  </sheetViews>
  <sheetFormatPr defaultColWidth="11.5703125" defaultRowHeight="12.75" x14ac:dyDescent="0.2"/>
  <cols>
    <col min="2" max="2" width="12.28515625" customWidth="1"/>
    <col min="3" max="3" width="33.140625" customWidth="1"/>
    <col min="4" max="4" width="33.28515625" customWidth="1"/>
    <col min="5" max="5" width="11.140625" customWidth="1"/>
    <col min="6" max="6" width="15.7109375" customWidth="1"/>
    <col min="8" max="8" width="12.5703125" customWidth="1"/>
    <col min="9" max="9" width="12.42578125" bestFit="1" customWidth="1"/>
  </cols>
  <sheetData>
    <row r="2" spans="2:10" ht="23.25" x14ac:dyDescent="0.2">
      <c r="B2" s="6" t="s">
        <v>63</v>
      </c>
    </row>
    <row r="4" spans="2:10" ht="15" x14ac:dyDescent="0.2">
      <c r="B4" s="4" t="s">
        <v>6</v>
      </c>
    </row>
    <row r="5" spans="2:10" ht="15" x14ac:dyDescent="0.2">
      <c r="B5" s="4" t="s">
        <v>7</v>
      </c>
    </row>
    <row r="7" spans="2:10" ht="15" x14ac:dyDescent="0.2">
      <c r="B7" s="13" t="s">
        <v>0</v>
      </c>
      <c r="G7" s="17" t="s">
        <v>21</v>
      </c>
    </row>
    <row r="8" spans="2:10" ht="15.75" thickBot="1" x14ac:dyDescent="0.25">
      <c r="B8" s="1">
        <v>1.84E-2</v>
      </c>
      <c r="C8" s="39" t="s">
        <v>1</v>
      </c>
      <c r="D8" s="40"/>
    </row>
    <row r="9" spans="2:10" ht="15.75" thickTop="1" x14ac:dyDescent="0.2">
      <c r="B9" s="1">
        <v>3</v>
      </c>
      <c r="C9" s="39" t="s">
        <v>2</v>
      </c>
      <c r="D9" s="40"/>
      <c r="H9" s="16" t="s">
        <v>18</v>
      </c>
      <c r="I9" s="20" t="s">
        <v>19</v>
      </c>
    </row>
    <row r="10" spans="2:10" ht="15.75" thickBot="1" x14ac:dyDescent="0.25">
      <c r="B10" s="4"/>
      <c r="C10" s="4"/>
      <c r="G10" s="16" t="s">
        <v>14</v>
      </c>
      <c r="H10" s="3">
        <v>0.25</v>
      </c>
      <c r="I10" s="21">
        <f>(1/H10)/(1/H$12)*I$12</f>
        <v>1.1207126822384994</v>
      </c>
    </row>
    <row r="11" spans="2:10" ht="15.75" thickTop="1" x14ac:dyDescent="0.2">
      <c r="B11" s="13" t="s">
        <v>3</v>
      </c>
      <c r="G11" s="16" t="s">
        <v>15</v>
      </c>
      <c r="H11" s="3">
        <v>9999999999</v>
      </c>
      <c r="I11" s="5">
        <f>(1/H11)/(1/H$12)*I$12</f>
        <v>2.8017817058764265E-11</v>
      </c>
    </row>
    <row r="12" spans="2:10" ht="15" x14ac:dyDescent="0.2">
      <c r="B12" s="5">
        <f>SQRT(B8/B9)</f>
        <v>7.8315600829804877E-2</v>
      </c>
      <c r="C12" s="4" t="s">
        <v>4</v>
      </c>
      <c r="F12" s="5"/>
      <c r="G12" s="16" t="s">
        <v>16</v>
      </c>
      <c r="H12">
        <f>1/(1/H10+1/H11)</f>
        <v>0.24999999999375</v>
      </c>
      <c r="I12" s="5">
        <f>D16</f>
        <v>1.1207126822665172</v>
      </c>
    </row>
    <row r="13" spans="2:10" ht="15" x14ac:dyDescent="0.2">
      <c r="B13" s="5">
        <f>SQRT(B8*B9)</f>
        <v>0.2349468024894146</v>
      </c>
      <c r="C13" s="4" t="s">
        <v>5</v>
      </c>
      <c r="F13" s="5"/>
    </row>
    <row r="14" spans="2:10" ht="27" customHeight="1" x14ac:dyDescent="0.2">
      <c r="B14" s="14" t="s">
        <v>8</v>
      </c>
      <c r="C14" s="14" t="s">
        <v>53</v>
      </c>
      <c r="D14" s="14" t="s">
        <v>9</v>
      </c>
      <c r="E14" s="15" t="s">
        <v>12</v>
      </c>
      <c r="F14" s="7"/>
      <c r="G14" s="16" t="s">
        <v>20</v>
      </c>
      <c r="I14" s="7"/>
      <c r="J14" s="7"/>
    </row>
    <row r="15" spans="2:10" ht="15" x14ac:dyDescent="0.2">
      <c r="B15" s="8">
        <v>23000</v>
      </c>
      <c r="C15" s="9">
        <f>C16 * COSH($B$12 *B15 / 1000) + (D16) * $B$13 * SINH($B$12 * B15/ 1000)</f>
        <v>1.6474127526167459</v>
      </c>
      <c r="D15" s="9">
        <f>C16 / $B$13 * SINH($B$12 *B15 / 1000) +( D16) * COSH($B$12 * B15 / 1000)</f>
        <v>7</v>
      </c>
      <c r="G15" s="16" t="s">
        <v>67</v>
      </c>
    </row>
    <row r="16" spans="2:10" ht="15" x14ac:dyDescent="0.2">
      <c r="B16" s="10"/>
      <c r="C16" s="11">
        <v>0.28017817055962485</v>
      </c>
      <c r="D16" s="9">
        <f>C16/E16</f>
        <v>1.1207126822665172</v>
      </c>
      <c r="E16" s="19">
        <f>H12</f>
        <v>0.24999999999375</v>
      </c>
      <c r="F16" t="s">
        <v>10</v>
      </c>
      <c r="H16" s="5"/>
    </row>
    <row r="18" spans="2:3" x14ac:dyDescent="0.2">
      <c r="B18" s="12" t="s">
        <v>11</v>
      </c>
    </row>
    <row r="19" spans="2:3" x14ac:dyDescent="0.2">
      <c r="B19" s="12" t="s">
        <v>55</v>
      </c>
    </row>
    <row r="21" spans="2:3" x14ac:dyDescent="0.2">
      <c r="B21" s="45" t="s">
        <v>47</v>
      </c>
      <c r="C21" s="45"/>
    </row>
    <row r="22" spans="2:3" x14ac:dyDescent="0.2">
      <c r="B22" s="46" t="s">
        <v>48</v>
      </c>
      <c r="C22" s="46"/>
    </row>
    <row r="23" spans="2:3" x14ac:dyDescent="0.2">
      <c r="B23" s="46" t="s">
        <v>49</v>
      </c>
      <c r="C23" s="46"/>
    </row>
    <row r="25" spans="2:3" x14ac:dyDescent="0.2">
      <c r="B25" t="s">
        <v>54</v>
      </c>
    </row>
    <row r="27" spans="2:3" x14ac:dyDescent="0.2">
      <c r="B27" s="2" t="s">
        <v>60</v>
      </c>
      <c r="C27" s="2"/>
    </row>
    <row r="28" spans="2:3" x14ac:dyDescent="0.2">
      <c r="B28" t="s">
        <v>75</v>
      </c>
    </row>
    <row r="29" spans="2:3" x14ac:dyDescent="0.2">
      <c r="B29" t="s">
        <v>57</v>
      </c>
    </row>
    <row r="30" spans="2:3" x14ac:dyDescent="0.2">
      <c r="B30" t="s">
        <v>61</v>
      </c>
    </row>
    <row r="31" spans="2:3" x14ac:dyDescent="0.2">
      <c r="B31" t="s">
        <v>88</v>
      </c>
    </row>
    <row r="32" spans="2:3" x14ac:dyDescent="0.2">
      <c r="B32" t="s">
        <v>56</v>
      </c>
    </row>
    <row r="33" spans="2:2" x14ac:dyDescent="0.2">
      <c r="B33" t="s">
        <v>76</v>
      </c>
    </row>
    <row r="34" spans="2:2" x14ac:dyDescent="0.2">
      <c r="B34" t="s">
        <v>58</v>
      </c>
    </row>
    <row r="35" spans="2:2" x14ac:dyDescent="0.2">
      <c r="B35" t="s">
        <v>59</v>
      </c>
    </row>
  </sheetData>
  <sheetProtection selectLockedCells="1" selectUnlockedCells="1"/>
  <mergeCells count="3">
    <mergeCell ref="B21:C21"/>
    <mergeCell ref="B22:C22"/>
    <mergeCell ref="B23:C23"/>
  </mergeCells>
  <pageMargins left="0.78749999999999998" right="0.78749999999999998" top="1.0249999999999999" bottom="1.0249999999999999" header="0.78749999999999998" footer="0.78749999999999998"/>
  <pageSetup orientation="portrait" useFirstPageNumber="1" horizontalDpi="300" verticalDpi="300" r:id="rId1"/>
  <headerFooter alignWithMargins="0">
    <oddHeader>&amp;C&amp;A</oddHeader>
    <oddFooter>&amp;CPage &amp;P</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J39"/>
  <sheetViews>
    <sheetView topLeftCell="A14" zoomScaleNormal="100" workbookViewId="0">
      <selection activeCell="B36" sqref="B36"/>
    </sheetView>
  </sheetViews>
  <sheetFormatPr defaultColWidth="11.5703125" defaultRowHeight="12.75" x14ac:dyDescent="0.2"/>
  <cols>
    <col min="2" max="2" width="12.28515625" customWidth="1"/>
    <col min="3" max="3" width="33.140625" customWidth="1"/>
    <col min="4" max="4" width="33.28515625" customWidth="1"/>
    <col min="5" max="5" width="11.140625" customWidth="1"/>
    <col min="6" max="6" width="15.7109375" customWidth="1"/>
    <col min="8" max="8" width="12.5703125" customWidth="1"/>
    <col min="9" max="9" width="12.42578125" bestFit="1" customWidth="1"/>
  </cols>
  <sheetData>
    <row r="2" spans="2:10" ht="23.25" x14ac:dyDescent="0.2">
      <c r="B2" s="6" t="s">
        <v>64</v>
      </c>
    </row>
    <row r="4" spans="2:10" ht="15" x14ac:dyDescent="0.2">
      <c r="B4" s="4" t="s">
        <v>6</v>
      </c>
    </row>
    <row r="5" spans="2:10" ht="15" x14ac:dyDescent="0.2">
      <c r="B5" s="4" t="s">
        <v>7</v>
      </c>
    </row>
    <row r="7" spans="2:10" ht="15" x14ac:dyDescent="0.2">
      <c r="B7" s="13" t="s">
        <v>0</v>
      </c>
      <c r="G7" s="17" t="s">
        <v>17</v>
      </c>
    </row>
    <row r="8" spans="2:10" ht="15.75" thickBot="1" x14ac:dyDescent="0.25">
      <c r="B8" s="1">
        <v>1.84E-2</v>
      </c>
      <c r="C8" s="39" t="s">
        <v>1</v>
      </c>
      <c r="D8" s="40"/>
    </row>
    <row r="9" spans="2:10" ht="15.75" thickTop="1" x14ac:dyDescent="0.2">
      <c r="B9" s="1">
        <v>3</v>
      </c>
      <c r="C9" s="39" t="s">
        <v>2</v>
      </c>
      <c r="D9" s="40"/>
      <c r="H9" s="16" t="s">
        <v>18</v>
      </c>
      <c r="I9" s="20" t="s">
        <v>19</v>
      </c>
    </row>
    <row r="10" spans="2:10" ht="15.75" thickBot="1" x14ac:dyDescent="0.25">
      <c r="B10" s="4"/>
      <c r="C10" s="4"/>
      <c r="G10" s="16" t="s">
        <v>14</v>
      </c>
      <c r="H10" s="3">
        <v>0.25</v>
      </c>
      <c r="I10" s="21">
        <f>(1/H10)/(1/H$12)*I$12</f>
        <v>0.36440734338029795</v>
      </c>
    </row>
    <row r="11" spans="2:10" ht="15.75" thickTop="1" x14ac:dyDescent="0.2">
      <c r="B11" s="13" t="s">
        <v>3</v>
      </c>
      <c r="G11" s="16" t="s">
        <v>15</v>
      </c>
      <c r="H11" s="3">
        <v>0.06</v>
      </c>
      <c r="I11" s="5">
        <f>(1/H11)/(1/H$12)*I$12</f>
        <v>1.5183639307512415</v>
      </c>
    </row>
    <row r="12" spans="2:10" ht="15" x14ac:dyDescent="0.2">
      <c r="B12" s="5">
        <f>SQRT(B8/B9)</f>
        <v>7.8315600829804877E-2</v>
      </c>
      <c r="C12" s="4" t="s">
        <v>4</v>
      </c>
      <c r="F12" s="5"/>
      <c r="G12" s="16" t="s">
        <v>16</v>
      </c>
      <c r="H12">
        <f>1/(1/H10+1/H11)</f>
        <v>4.8387096774193547E-2</v>
      </c>
      <c r="I12" s="5">
        <f>D16</f>
        <v>1.8827712741315394</v>
      </c>
    </row>
    <row r="13" spans="2:10" ht="15" x14ac:dyDescent="0.2">
      <c r="B13" s="5">
        <f>SQRT(B8*B9)</f>
        <v>0.2349468024894146</v>
      </c>
      <c r="C13" s="4" t="s">
        <v>5</v>
      </c>
      <c r="F13" s="5"/>
    </row>
    <row r="14" spans="2:10" ht="27" customHeight="1" x14ac:dyDescent="0.2">
      <c r="B14" s="14" t="s">
        <v>8</v>
      </c>
      <c r="C14" s="14" t="s">
        <v>53</v>
      </c>
      <c r="D14" s="14" t="s">
        <v>9</v>
      </c>
      <c r="E14" s="15" t="s">
        <v>12</v>
      </c>
      <c r="F14" s="7"/>
      <c r="G14" s="16" t="s">
        <v>20</v>
      </c>
      <c r="I14" s="7"/>
      <c r="J14" s="7"/>
    </row>
    <row r="15" spans="2:10" ht="15" x14ac:dyDescent="0.2">
      <c r="B15" s="8">
        <v>23000</v>
      </c>
      <c r="C15" s="9">
        <f>C16 * COSH($B$12 *B15 / 1000) + (D16) * $B$13 * SINH($B$12 * B15/ 1000)</f>
        <v>1.5866395485654532</v>
      </c>
      <c r="D15" s="9">
        <f>C16 / $B$13 * SINH($B$12 *B15 / 1000) +( D16) * COSH($B$12 * B15 / 1000)</f>
        <v>7</v>
      </c>
    </row>
    <row r="16" spans="2:10" ht="15" x14ac:dyDescent="0.2">
      <c r="B16" s="10"/>
      <c r="C16" s="11">
        <v>9.1101835845074489E-2</v>
      </c>
      <c r="D16" s="9">
        <f>C16/E16</f>
        <v>1.8827712741315394</v>
      </c>
      <c r="E16" s="19">
        <f>H12</f>
        <v>4.8387096774193547E-2</v>
      </c>
      <c r="F16" t="s">
        <v>73</v>
      </c>
      <c r="G16" s="24" t="s">
        <v>69</v>
      </c>
      <c r="H16" s="5"/>
    </row>
    <row r="17" spans="2:7" x14ac:dyDescent="0.2">
      <c r="G17" s="24" t="s">
        <v>26</v>
      </c>
    </row>
    <row r="18" spans="2:7" x14ac:dyDescent="0.2">
      <c r="B18" s="12" t="s">
        <v>11</v>
      </c>
      <c r="G18" s="24"/>
    </row>
    <row r="19" spans="2:7" x14ac:dyDescent="0.2">
      <c r="B19" s="12" t="s">
        <v>55</v>
      </c>
      <c r="G19" s="24" t="s">
        <v>70</v>
      </c>
    </row>
    <row r="21" spans="2:7" x14ac:dyDescent="0.2">
      <c r="B21" s="45" t="s">
        <v>47</v>
      </c>
      <c r="C21" s="45"/>
    </row>
    <row r="22" spans="2:7" x14ac:dyDescent="0.2">
      <c r="B22" s="46" t="s">
        <v>48</v>
      </c>
      <c r="C22" s="46"/>
    </row>
    <row r="23" spans="2:7" x14ac:dyDescent="0.2">
      <c r="B23" s="46" t="s">
        <v>49</v>
      </c>
      <c r="C23" s="46"/>
    </row>
    <row r="25" spans="2:7" x14ac:dyDescent="0.2">
      <c r="B25" t="s">
        <v>54</v>
      </c>
    </row>
    <row r="27" spans="2:7" x14ac:dyDescent="0.2">
      <c r="B27" s="2" t="s">
        <v>60</v>
      </c>
      <c r="C27" s="2"/>
      <c r="F27">
        <f>7/D15</f>
        <v>1</v>
      </c>
    </row>
    <row r="28" spans="2:7" x14ac:dyDescent="0.2">
      <c r="B28" t="s">
        <v>68</v>
      </c>
    </row>
    <row r="29" spans="2:7" x14ac:dyDescent="0.2">
      <c r="B29" t="s">
        <v>71</v>
      </c>
    </row>
    <row r="30" spans="2:7" x14ac:dyDescent="0.2">
      <c r="B30" t="s">
        <v>72</v>
      </c>
    </row>
    <row r="31" spans="2:7" x14ac:dyDescent="0.2">
      <c r="B31" t="s">
        <v>74</v>
      </c>
    </row>
    <row r="32" spans="2:7" x14ac:dyDescent="0.2">
      <c r="B32" t="s">
        <v>78</v>
      </c>
    </row>
    <row r="33" spans="2:2" x14ac:dyDescent="0.2">
      <c r="B33" t="s">
        <v>79</v>
      </c>
    </row>
    <row r="34" spans="2:2" x14ac:dyDescent="0.2">
      <c r="B34" t="s">
        <v>61</v>
      </c>
    </row>
    <row r="35" spans="2:2" x14ac:dyDescent="0.2">
      <c r="B35" t="s">
        <v>87</v>
      </c>
    </row>
    <row r="36" spans="2:2" x14ac:dyDescent="0.2">
      <c r="B36" t="s">
        <v>80</v>
      </c>
    </row>
    <row r="37" spans="2:2" x14ac:dyDescent="0.2">
      <c r="B37" t="s">
        <v>81</v>
      </c>
    </row>
    <row r="38" spans="2:2" x14ac:dyDescent="0.2">
      <c r="B38" t="s">
        <v>82</v>
      </c>
    </row>
    <row r="39" spans="2:2" x14ac:dyDescent="0.2">
      <c r="B39" t="s">
        <v>77</v>
      </c>
    </row>
  </sheetData>
  <sheetProtection selectLockedCells="1" selectUnlockedCells="1"/>
  <mergeCells count="3">
    <mergeCell ref="B21:C21"/>
    <mergeCell ref="B22:C22"/>
    <mergeCell ref="B23:C23"/>
  </mergeCells>
  <pageMargins left="0.78749999999999998" right="0.78749999999999998" top="1.0249999999999999" bottom="1.0249999999999999" header="0.78749999999999998" footer="0.78749999999999998"/>
  <pageSetup orientation="portrait" useFirstPageNumber="1" horizontalDpi="300" verticalDpi="300" r:id="rId1"/>
  <headerFooter alignWithMargins="0">
    <oddHeader>&amp;C&amp;A</oddHeader>
    <oddFooter>&amp;CPage &amp;P</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J36"/>
  <sheetViews>
    <sheetView topLeftCell="A14" zoomScaleNormal="100" workbookViewId="0">
      <selection activeCell="C38" sqref="C38"/>
    </sheetView>
  </sheetViews>
  <sheetFormatPr defaultColWidth="11.5703125" defaultRowHeight="12.75" x14ac:dyDescent="0.2"/>
  <cols>
    <col min="2" max="2" width="12.28515625" customWidth="1"/>
    <col min="3" max="3" width="33.140625" customWidth="1"/>
    <col min="4" max="4" width="33.28515625" customWidth="1"/>
    <col min="5" max="5" width="11.140625" customWidth="1"/>
    <col min="6" max="6" width="15.7109375" customWidth="1"/>
    <col min="8" max="8" width="12.85546875" customWidth="1"/>
  </cols>
  <sheetData>
    <row r="2" spans="2:10" ht="23.25" x14ac:dyDescent="0.2">
      <c r="B2" s="6" t="s">
        <v>65</v>
      </c>
    </row>
    <row r="3" spans="2:10" ht="12.75" customHeight="1" x14ac:dyDescent="0.2">
      <c r="B3" s="6"/>
    </row>
    <row r="4" spans="2:10" ht="12.75" customHeight="1" x14ac:dyDescent="0.2">
      <c r="B4" s="4" t="s">
        <v>6</v>
      </c>
    </row>
    <row r="5" spans="2:10" ht="12.75" customHeight="1" x14ac:dyDescent="0.2">
      <c r="B5" s="4" t="s">
        <v>7</v>
      </c>
    </row>
    <row r="7" spans="2:10" ht="15" x14ac:dyDescent="0.2">
      <c r="B7" s="13" t="s">
        <v>0</v>
      </c>
      <c r="G7" s="17" t="s">
        <v>21</v>
      </c>
    </row>
    <row r="8" spans="2:10" ht="15" x14ac:dyDescent="0.2">
      <c r="B8" s="1">
        <v>1.84E-2</v>
      </c>
      <c r="C8" s="39" t="s">
        <v>1</v>
      </c>
      <c r="D8" s="40"/>
    </row>
    <row r="9" spans="2:10" ht="15" x14ac:dyDescent="0.2">
      <c r="B9" s="1">
        <v>15</v>
      </c>
      <c r="C9" s="39" t="s">
        <v>13</v>
      </c>
      <c r="D9" s="40"/>
      <c r="H9" s="16" t="s">
        <v>18</v>
      </c>
      <c r="I9" s="18" t="s">
        <v>19</v>
      </c>
    </row>
    <row r="10" spans="2:10" ht="15" x14ac:dyDescent="0.2">
      <c r="B10" s="4"/>
      <c r="C10" s="4"/>
      <c r="G10" s="16" t="s">
        <v>14</v>
      </c>
      <c r="H10" s="3">
        <v>0.25</v>
      </c>
      <c r="I10" s="5">
        <f>(1/H10)/(1/H$12)*I$12</f>
        <v>2.0437506165105406</v>
      </c>
    </row>
    <row r="11" spans="2:10" ht="15" x14ac:dyDescent="0.2">
      <c r="B11" s="13" t="s">
        <v>3</v>
      </c>
      <c r="G11" s="16" t="s">
        <v>15</v>
      </c>
      <c r="H11" s="3">
        <v>9999999999</v>
      </c>
      <c r="I11" s="5">
        <f>(1/H11)/(1/H$12)*I$12</f>
        <v>5.1093765417872889E-11</v>
      </c>
    </row>
    <row r="12" spans="2:10" ht="15" x14ac:dyDescent="0.2">
      <c r="B12" s="5">
        <f>SQRT(B8/B9)</f>
        <v>3.5023801430836526E-2</v>
      </c>
      <c r="C12" s="4" t="s">
        <v>4</v>
      </c>
      <c r="F12" s="5"/>
      <c r="G12" s="16" t="s">
        <v>16</v>
      </c>
      <c r="H12">
        <f>1/(1/H10+1/H11)</f>
        <v>0.24999999999375</v>
      </c>
      <c r="I12" s="5">
        <f>D16</f>
        <v>2.0437506165616344</v>
      </c>
    </row>
    <row r="13" spans="2:10" ht="15" x14ac:dyDescent="0.2">
      <c r="B13" s="5">
        <f>SQRT(B8*B9)</f>
        <v>0.52535702146254792</v>
      </c>
      <c r="C13" s="4" t="s">
        <v>5</v>
      </c>
      <c r="F13" s="5"/>
    </row>
    <row r="14" spans="2:10" ht="27" customHeight="1" x14ac:dyDescent="0.2">
      <c r="B14" s="14" t="s">
        <v>8</v>
      </c>
      <c r="C14" s="14" t="s">
        <v>53</v>
      </c>
      <c r="D14" s="14" t="s">
        <v>9</v>
      </c>
      <c r="E14" s="15" t="s">
        <v>12</v>
      </c>
      <c r="F14" s="7"/>
      <c r="G14" s="16" t="s">
        <v>20</v>
      </c>
      <c r="I14" s="7"/>
      <c r="J14" s="7"/>
    </row>
    <row r="15" spans="2:10" ht="15" x14ac:dyDescent="0.2">
      <c r="B15" s="8">
        <v>23000</v>
      </c>
      <c r="C15" s="9">
        <f>C16 * COSH($B$12 *B15 / 1000) + (D16) * $B$13 * SINH($B$12 * B15/ 1000)</f>
        <v>1.6474127526167459</v>
      </c>
      <c r="D15" s="9">
        <f>C16 / $B$13 * SINH($B$12 *B15 / 1000) +( D16) * COSH($B$12 * B15 / 1000)</f>
        <v>3.6144539086312015</v>
      </c>
      <c r="G15" s="16" t="s">
        <v>67</v>
      </c>
    </row>
    <row r="16" spans="2:10" ht="15" x14ac:dyDescent="0.2">
      <c r="B16" s="10"/>
      <c r="C16" s="11">
        <v>0.51093765412763514</v>
      </c>
      <c r="D16" s="9">
        <f>C16/E16</f>
        <v>2.0437506165616344</v>
      </c>
      <c r="E16" s="19">
        <f>H12</f>
        <v>0.24999999999375</v>
      </c>
      <c r="F16" t="s">
        <v>10</v>
      </c>
      <c r="H16" s="5"/>
    </row>
    <row r="18" spans="2:8" x14ac:dyDescent="0.2">
      <c r="B18" s="12" t="s">
        <v>11</v>
      </c>
    </row>
    <row r="19" spans="2:8" x14ac:dyDescent="0.2">
      <c r="B19" s="12" t="s">
        <v>55</v>
      </c>
    </row>
    <row r="21" spans="2:8" x14ac:dyDescent="0.2">
      <c r="B21" s="45" t="s">
        <v>47</v>
      </c>
      <c r="C21" s="45"/>
    </row>
    <row r="22" spans="2:8" x14ac:dyDescent="0.2">
      <c r="B22" s="46" t="s">
        <v>48</v>
      </c>
      <c r="C22" s="46"/>
    </row>
    <row r="23" spans="2:8" x14ac:dyDescent="0.2">
      <c r="B23" s="46" t="s">
        <v>49</v>
      </c>
      <c r="C23" s="46"/>
    </row>
    <row r="25" spans="2:8" x14ac:dyDescent="0.2">
      <c r="B25" t="s">
        <v>54</v>
      </c>
    </row>
    <row r="27" spans="2:8" x14ac:dyDescent="0.2">
      <c r="B27" s="2" t="s">
        <v>60</v>
      </c>
      <c r="C27" s="3"/>
    </row>
    <row r="28" spans="2:8" x14ac:dyDescent="0.2">
      <c r="B28" t="s">
        <v>83</v>
      </c>
    </row>
    <row r="29" spans="2:8" x14ac:dyDescent="0.2">
      <c r="B29" t="s">
        <v>78</v>
      </c>
    </row>
    <row r="30" spans="2:8" x14ac:dyDescent="0.2">
      <c r="B30" t="s">
        <v>84</v>
      </c>
    </row>
    <row r="31" spans="2:8" x14ac:dyDescent="0.2">
      <c r="B31" t="s">
        <v>85</v>
      </c>
    </row>
    <row r="32" spans="2:8" x14ac:dyDescent="0.2">
      <c r="B32" t="s">
        <v>86</v>
      </c>
      <c r="H32">
        <f>'Ex 1 - Wet Ballast UnShunt'!C15/'Ex 1 - Dry Ballast UnShunt'!C15</f>
        <v>1</v>
      </c>
    </row>
    <row r="33" spans="2:2" x14ac:dyDescent="0.2">
      <c r="B33" t="s">
        <v>89</v>
      </c>
    </row>
    <row r="34" spans="2:2" x14ac:dyDescent="0.2">
      <c r="B34" t="s">
        <v>90</v>
      </c>
    </row>
    <row r="35" spans="2:2" x14ac:dyDescent="0.2">
      <c r="B35" t="s">
        <v>92</v>
      </c>
    </row>
    <row r="36" spans="2:2" x14ac:dyDescent="0.2">
      <c r="B36" t="s">
        <v>91</v>
      </c>
    </row>
  </sheetData>
  <sheetProtection selectLockedCells="1" selectUnlockedCells="1"/>
  <mergeCells count="3">
    <mergeCell ref="B21:C21"/>
    <mergeCell ref="B22:C22"/>
    <mergeCell ref="B23:C23"/>
  </mergeCells>
  <pageMargins left="0.78749999999999998" right="0.78749999999999998" top="1.0249999999999999" bottom="1.0249999999999999" header="0.78749999999999998" footer="0.78749999999999998"/>
  <pageSetup orientation="portrait" useFirstPageNumber="1" horizontalDpi="300" verticalDpi="300" r:id="rId1"/>
  <headerFooter alignWithMargins="0">
    <oddHeader>&amp;C&amp;A</oddHeader>
    <oddFooter>&amp;CPage &amp;P</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J36"/>
  <sheetViews>
    <sheetView topLeftCell="A16" zoomScaleNormal="100" workbookViewId="0">
      <selection activeCell="I41" sqref="I41"/>
    </sheetView>
  </sheetViews>
  <sheetFormatPr defaultColWidth="11.5703125" defaultRowHeight="12.75" x14ac:dyDescent="0.2"/>
  <cols>
    <col min="2" max="2" width="12.28515625" customWidth="1"/>
    <col min="3" max="3" width="33.140625" customWidth="1"/>
    <col min="4" max="4" width="33.28515625" customWidth="1"/>
    <col min="5" max="5" width="11.140625" customWidth="1"/>
    <col min="6" max="6" width="15.7109375" customWidth="1"/>
    <col min="8" max="8" width="12.85546875" customWidth="1"/>
  </cols>
  <sheetData>
    <row r="2" spans="2:10" ht="23.25" x14ac:dyDescent="0.2">
      <c r="B2" s="6" t="s">
        <v>66</v>
      </c>
    </row>
    <row r="4" spans="2:10" ht="15" x14ac:dyDescent="0.2">
      <c r="B4" s="4" t="s">
        <v>6</v>
      </c>
    </row>
    <row r="5" spans="2:10" ht="15" x14ac:dyDescent="0.2">
      <c r="B5" s="4" t="s">
        <v>7</v>
      </c>
    </row>
    <row r="7" spans="2:10" ht="15" x14ac:dyDescent="0.2">
      <c r="B7" s="13" t="s">
        <v>0</v>
      </c>
      <c r="G7" s="17" t="s">
        <v>17</v>
      </c>
    </row>
    <row r="8" spans="2:10" ht="15" x14ac:dyDescent="0.2">
      <c r="B8" s="1">
        <v>1.84E-2</v>
      </c>
      <c r="C8" s="39" t="s">
        <v>1</v>
      </c>
      <c r="D8" s="40"/>
    </row>
    <row r="9" spans="2:10" ht="15" x14ac:dyDescent="0.2">
      <c r="B9" s="1">
        <v>15</v>
      </c>
      <c r="C9" s="39" t="s">
        <v>13</v>
      </c>
      <c r="D9" s="40"/>
      <c r="H9" s="16" t="s">
        <v>18</v>
      </c>
      <c r="I9" s="18" t="s">
        <v>19</v>
      </c>
    </row>
    <row r="10" spans="2:10" ht="15" x14ac:dyDescent="0.2">
      <c r="B10" s="4"/>
      <c r="C10" s="4"/>
      <c r="G10" s="16" t="s">
        <v>14</v>
      </c>
      <c r="H10" s="3">
        <v>0.25</v>
      </c>
      <c r="I10" s="5">
        <f>(1/H10)/(1/H$12)*I$12</f>
        <v>0.59550842217139499</v>
      </c>
    </row>
    <row r="11" spans="2:10" ht="15" x14ac:dyDescent="0.2">
      <c r="B11" s="13" t="s">
        <v>3</v>
      </c>
      <c r="G11" s="16" t="s">
        <v>15</v>
      </c>
      <c r="H11" s="3">
        <v>0.06</v>
      </c>
      <c r="I11" s="5">
        <f>(1/H11)/(1/H$12)*I$12</f>
        <v>2.4812850923808125</v>
      </c>
    </row>
    <row r="12" spans="2:10" ht="15" x14ac:dyDescent="0.2">
      <c r="B12" s="5">
        <f>SQRT(B8/B9)</f>
        <v>3.5023801430836526E-2</v>
      </c>
      <c r="C12" s="4" t="s">
        <v>4</v>
      </c>
      <c r="F12" s="5"/>
      <c r="G12" s="16" t="s">
        <v>16</v>
      </c>
      <c r="H12" s="5">
        <f>1/(1/H10+1/H11)</f>
        <v>4.8387096774193547E-2</v>
      </c>
      <c r="I12" s="5">
        <f>D16</f>
        <v>3.0767935145522074</v>
      </c>
    </row>
    <row r="13" spans="2:10" ht="15" x14ac:dyDescent="0.2">
      <c r="B13" s="5">
        <f>SQRT(B8*B9)</f>
        <v>0.52535702146254792</v>
      </c>
      <c r="C13" s="4" t="s">
        <v>5</v>
      </c>
      <c r="F13" s="5"/>
    </row>
    <row r="14" spans="2:10" ht="27" customHeight="1" x14ac:dyDescent="0.2">
      <c r="B14" s="14" t="s">
        <v>8</v>
      </c>
      <c r="C14" s="14" t="s">
        <v>53</v>
      </c>
      <c r="D14" s="14" t="s">
        <v>9</v>
      </c>
      <c r="E14" s="15" t="s">
        <v>12</v>
      </c>
      <c r="F14" s="7"/>
      <c r="G14" s="16" t="s">
        <v>20</v>
      </c>
      <c r="I14" s="7"/>
      <c r="J14" s="7"/>
    </row>
    <row r="15" spans="2:10" ht="15" x14ac:dyDescent="0.2">
      <c r="B15" s="8">
        <v>23000</v>
      </c>
      <c r="C15" s="9">
        <f>C16 * COSH($B$12 *B15 / 1000) + (D16) * $B$13 * SINH($B$12 * B15/ 1000)</f>
        <v>1.6474127526167459</v>
      </c>
      <c r="D15" s="9">
        <f>C16 / $B$13 * SINH($B$12 *B15 / 1000) +( D16) * COSH($B$12 * B15 / 1000)</f>
        <v>4.3840133176509362</v>
      </c>
    </row>
    <row r="16" spans="2:10" ht="15" x14ac:dyDescent="0.2">
      <c r="B16" s="10"/>
      <c r="C16" s="11">
        <v>0.14887710554284875</v>
      </c>
      <c r="D16" s="9">
        <f>C16/E16</f>
        <v>3.0767935145522074</v>
      </c>
      <c r="E16" s="23">
        <f>H12</f>
        <v>4.8387096774193547E-2</v>
      </c>
      <c r="F16" t="s">
        <v>73</v>
      </c>
      <c r="G16" s="24" t="s">
        <v>69</v>
      </c>
      <c r="H16" s="5"/>
    </row>
    <row r="17" spans="2:9" x14ac:dyDescent="0.2">
      <c r="G17" s="24" t="s">
        <v>26</v>
      </c>
    </row>
    <row r="18" spans="2:9" x14ac:dyDescent="0.2">
      <c r="B18" s="12" t="s">
        <v>11</v>
      </c>
      <c r="G18" s="24"/>
    </row>
    <row r="19" spans="2:9" x14ac:dyDescent="0.2">
      <c r="B19" s="12" t="s">
        <v>55</v>
      </c>
      <c r="G19" s="24" t="s">
        <v>70</v>
      </c>
    </row>
    <row r="21" spans="2:9" x14ac:dyDescent="0.2">
      <c r="B21" s="45" t="s">
        <v>47</v>
      </c>
      <c r="C21" s="45"/>
    </row>
    <row r="22" spans="2:9" x14ac:dyDescent="0.2">
      <c r="B22" s="46" t="s">
        <v>48</v>
      </c>
      <c r="C22" s="46"/>
    </row>
    <row r="23" spans="2:9" x14ac:dyDescent="0.2">
      <c r="B23" s="46" t="s">
        <v>49</v>
      </c>
      <c r="C23" s="46"/>
    </row>
    <row r="24" spans="2:9" x14ac:dyDescent="0.2">
      <c r="D24">
        <v>1.6474127526167499</v>
      </c>
    </row>
    <row r="25" spans="2:9" ht="15" x14ac:dyDescent="0.2">
      <c r="B25" t="s">
        <v>54</v>
      </c>
      <c r="C25" s="9"/>
    </row>
    <row r="27" spans="2:9" x14ac:dyDescent="0.2">
      <c r="B27" s="2" t="s">
        <v>60</v>
      </c>
    </row>
    <row r="28" spans="2:9" x14ac:dyDescent="0.2">
      <c r="B28" t="s">
        <v>93</v>
      </c>
    </row>
    <row r="29" spans="2:9" x14ac:dyDescent="0.2">
      <c r="B29" t="s">
        <v>78</v>
      </c>
    </row>
    <row r="30" spans="2:9" x14ac:dyDescent="0.2">
      <c r="B30" t="s">
        <v>94</v>
      </c>
    </row>
    <row r="31" spans="2:9" x14ac:dyDescent="0.2">
      <c r="B31" t="s">
        <v>85</v>
      </c>
      <c r="I31">
        <f>'Ex 1 - Wet Ballast UnShunt'!C15/C15</f>
        <v>1</v>
      </c>
    </row>
    <row r="32" spans="2:9" x14ac:dyDescent="0.2">
      <c r="B32" t="s">
        <v>86</v>
      </c>
    </row>
    <row r="33" spans="2:2" x14ac:dyDescent="0.2">
      <c r="B33" t="s">
        <v>95</v>
      </c>
    </row>
    <row r="34" spans="2:2" x14ac:dyDescent="0.2">
      <c r="B34" t="s">
        <v>96</v>
      </c>
    </row>
    <row r="35" spans="2:2" x14ac:dyDescent="0.2">
      <c r="B35" t="s">
        <v>97</v>
      </c>
    </row>
    <row r="36" spans="2:2" x14ac:dyDescent="0.2">
      <c r="B36" t="s">
        <v>91</v>
      </c>
    </row>
  </sheetData>
  <sheetProtection selectLockedCells="1" selectUnlockedCells="1"/>
  <mergeCells count="3">
    <mergeCell ref="B21:C21"/>
    <mergeCell ref="B22:C22"/>
    <mergeCell ref="B23:C23"/>
  </mergeCells>
  <pageMargins left="0.78749999999999998" right="0.78749999999999998" top="1.0249999999999999" bottom="1.0249999999999999" header="0.78749999999999998" footer="0.78749999999999998"/>
  <pageSetup orientation="portrait" useFirstPageNumber="1" horizontalDpi="300" verticalDpi="300" r:id="rId1"/>
  <headerFooter alignWithMargins="0">
    <oddHeader>&amp;C&amp;A</oddHeader>
    <oddFooter>&amp;CPage &amp;P</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20"/>
  <sheetViews>
    <sheetView workbookViewId="0">
      <selection activeCell="G24" sqref="G24"/>
    </sheetView>
  </sheetViews>
  <sheetFormatPr defaultRowHeight="12.75" x14ac:dyDescent="0.2"/>
  <cols>
    <col min="2" max="2" width="26" customWidth="1"/>
    <col min="3" max="3" width="11.85546875" customWidth="1"/>
  </cols>
  <sheetData>
    <row r="2" spans="2:5" x14ac:dyDescent="0.2">
      <c r="B2" s="16" t="s">
        <v>39</v>
      </c>
    </row>
    <row r="3" spans="2:5" ht="13.5" thickBot="1" x14ac:dyDescent="0.25"/>
    <row r="4" spans="2:5" ht="32.25" thickBot="1" x14ac:dyDescent="0.3">
      <c r="B4" s="32" t="s">
        <v>24</v>
      </c>
      <c r="C4" s="31" t="s">
        <v>43</v>
      </c>
      <c r="D4" s="22"/>
    </row>
    <row r="5" spans="2:5" ht="15" x14ac:dyDescent="0.2">
      <c r="B5" s="33" t="s">
        <v>41</v>
      </c>
      <c r="C5" s="26">
        <f>'Ex 1 - Dry Ballast UnShunt'!I10</f>
        <v>2.0437506165105406</v>
      </c>
    </row>
    <row r="6" spans="2:5" ht="15" x14ac:dyDescent="0.2">
      <c r="B6" s="33" t="s">
        <v>42</v>
      </c>
      <c r="C6" s="26">
        <f>'Ex 1 - Wet Ballast UnShunt'!I10</f>
        <v>1.1207126822384994</v>
      </c>
    </row>
    <row r="7" spans="2:5" ht="6.75" customHeight="1" x14ac:dyDescent="0.2">
      <c r="B7" s="34"/>
      <c r="C7" s="27"/>
    </row>
    <row r="8" spans="2:5" ht="15" x14ac:dyDescent="0.2">
      <c r="B8" s="35" t="s">
        <v>40</v>
      </c>
      <c r="C8" s="28">
        <f>AVERAGE(C6,C10)</f>
        <v>0.85811055220494725</v>
      </c>
    </row>
    <row r="9" spans="2:5" ht="6.75" customHeight="1" x14ac:dyDescent="0.2">
      <c r="B9" s="36"/>
      <c r="C9" s="29"/>
    </row>
    <row r="10" spans="2:5" ht="15" x14ac:dyDescent="0.2">
      <c r="B10" s="33" t="s">
        <v>23</v>
      </c>
      <c r="C10" s="26">
        <f>'Ex 1 - Dry Ballast Shunted'!I10</f>
        <v>0.59550842217139499</v>
      </c>
    </row>
    <row r="11" spans="2:5" ht="15" x14ac:dyDescent="0.2">
      <c r="B11" s="33" t="s">
        <v>22</v>
      </c>
      <c r="C11" s="26">
        <f>'Ex 1 - Wet Ballast Shunted'!I10</f>
        <v>0.36440734338029795</v>
      </c>
      <c r="E11" s="38" t="s">
        <v>50</v>
      </c>
    </row>
    <row r="12" spans="2:5" ht="15.75" thickBot="1" x14ac:dyDescent="0.25">
      <c r="B12" s="37" t="s">
        <v>25</v>
      </c>
      <c r="C12" s="30">
        <v>0</v>
      </c>
      <c r="E12" s="38" t="s">
        <v>51</v>
      </c>
    </row>
    <row r="13" spans="2:5" ht="15" x14ac:dyDescent="0.2">
      <c r="E13" s="38" t="s">
        <v>52</v>
      </c>
    </row>
    <row r="15" spans="2:5" ht="15" x14ac:dyDescent="0.2">
      <c r="B15" s="38" t="s">
        <v>44</v>
      </c>
    </row>
    <row r="16" spans="2:5" ht="15" x14ac:dyDescent="0.2">
      <c r="B16" s="38" t="s">
        <v>45</v>
      </c>
    </row>
    <row r="18" spans="2:2" ht="15" x14ac:dyDescent="0.2">
      <c r="B18" s="38" t="s">
        <v>98</v>
      </c>
    </row>
    <row r="20" spans="2:2" ht="15" x14ac:dyDescent="0.2">
      <c r="B20" s="38" t="s">
        <v>99</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J35"/>
  <sheetViews>
    <sheetView topLeftCell="A12" zoomScaleNormal="100" workbookViewId="0">
      <selection activeCell="B38" sqref="B38"/>
    </sheetView>
  </sheetViews>
  <sheetFormatPr defaultColWidth="11.5703125" defaultRowHeight="12.75" x14ac:dyDescent="0.2"/>
  <cols>
    <col min="2" max="2" width="12.28515625" customWidth="1"/>
    <col min="3" max="3" width="33.140625" customWidth="1"/>
    <col min="4" max="4" width="33.28515625" customWidth="1"/>
    <col min="5" max="5" width="11.140625" customWidth="1"/>
    <col min="6" max="6" width="15.7109375" customWidth="1"/>
    <col min="8" max="8" width="12.5703125" customWidth="1"/>
    <col min="9" max="9" width="12.42578125" bestFit="1" customWidth="1"/>
  </cols>
  <sheetData>
    <row r="2" spans="2:10" ht="23.25" x14ac:dyDescent="0.2">
      <c r="B2" s="6" t="s">
        <v>63</v>
      </c>
    </row>
    <row r="4" spans="2:10" ht="15" x14ac:dyDescent="0.2">
      <c r="B4" s="4" t="s">
        <v>6</v>
      </c>
    </row>
    <row r="5" spans="2:10" ht="15" x14ac:dyDescent="0.2">
      <c r="B5" s="4" t="s">
        <v>7</v>
      </c>
    </row>
    <row r="7" spans="2:10" ht="15" x14ac:dyDescent="0.2">
      <c r="B7" s="13" t="s">
        <v>0</v>
      </c>
      <c r="G7" s="17" t="s">
        <v>21</v>
      </c>
    </row>
    <row r="8" spans="2:10" ht="15.75" thickBot="1" x14ac:dyDescent="0.25">
      <c r="B8" s="1">
        <v>1.84E-2</v>
      </c>
      <c r="C8" s="39" t="s">
        <v>1</v>
      </c>
      <c r="D8" s="40"/>
    </row>
    <row r="9" spans="2:10" ht="15.75" thickTop="1" x14ac:dyDescent="0.2">
      <c r="B9" s="1">
        <v>3</v>
      </c>
      <c r="C9" s="39" t="s">
        <v>2</v>
      </c>
      <c r="D9" s="40"/>
      <c r="H9" s="16" t="s">
        <v>18</v>
      </c>
      <c r="I9" s="20" t="s">
        <v>19</v>
      </c>
    </row>
    <row r="10" spans="2:10" ht="15.75" thickBot="1" x14ac:dyDescent="0.25">
      <c r="B10" s="4"/>
      <c r="C10" s="4"/>
      <c r="G10" s="16" t="s">
        <v>14</v>
      </c>
      <c r="H10" s="3">
        <v>0.25</v>
      </c>
      <c r="I10" s="21">
        <f>(1/H10)/(1/H$12)*I$12</f>
        <v>1.1207126822384994</v>
      </c>
    </row>
    <row r="11" spans="2:10" ht="15.75" thickTop="1" x14ac:dyDescent="0.2">
      <c r="B11" s="13" t="s">
        <v>3</v>
      </c>
      <c r="G11" s="16" t="s">
        <v>15</v>
      </c>
      <c r="H11" s="3">
        <v>9999999999</v>
      </c>
      <c r="I11" s="5">
        <f>(1/H11)/(1/H$12)*I$12</f>
        <v>2.8017817058764265E-11</v>
      </c>
    </row>
    <row r="12" spans="2:10" ht="15" x14ac:dyDescent="0.2">
      <c r="B12" s="5">
        <f>SQRT(B8/B9)</f>
        <v>7.8315600829804877E-2</v>
      </c>
      <c r="C12" s="4" t="s">
        <v>4</v>
      </c>
      <c r="F12" s="5"/>
      <c r="G12" s="16" t="s">
        <v>16</v>
      </c>
      <c r="H12">
        <f>1/(1/H10+1/H11)</f>
        <v>0.24999999999375</v>
      </c>
      <c r="I12" s="5">
        <f>D16</f>
        <v>1.1207126822665172</v>
      </c>
    </row>
    <row r="13" spans="2:10" ht="15" x14ac:dyDescent="0.2">
      <c r="B13" s="5">
        <f>SQRT(B8*B9)</f>
        <v>0.2349468024894146</v>
      </c>
      <c r="C13" s="4" t="s">
        <v>5</v>
      </c>
      <c r="F13" s="5"/>
    </row>
    <row r="14" spans="2:10" ht="27" customHeight="1" x14ac:dyDescent="0.2">
      <c r="B14" s="14" t="s">
        <v>8</v>
      </c>
      <c r="C14" s="14" t="s">
        <v>53</v>
      </c>
      <c r="D14" s="14" t="s">
        <v>9</v>
      </c>
      <c r="E14" s="15" t="s">
        <v>12</v>
      </c>
      <c r="F14" s="43"/>
      <c r="G14" s="16" t="s">
        <v>20</v>
      </c>
      <c r="I14" s="43"/>
      <c r="J14" s="43"/>
    </row>
    <row r="15" spans="2:10" ht="15" x14ac:dyDescent="0.2">
      <c r="B15" s="8">
        <v>23000</v>
      </c>
      <c r="C15" s="9">
        <f>C16 * COSH($B$12 *B15 / 1000) + (D16) * $B$13 * SINH($B$12 * B15/ 1000)</f>
        <v>1.6474127526167459</v>
      </c>
      <c r="D15" s="9">
        <f>C16 / $B$13 * SINH($B$12 *B15 / 1000) +( D16) * COSH($B$12 * B15 / 1000)</f>
        <v>7</v>
      </c>
      <c r="G15" s="16" t="s">
        <v>67</v>
      </c>
    </row>
    <row r="16" spans="2:10" ht="15" x14ac:dyDescent="0.2">
      <c r="B16" s="10"/>
      <c r="C16" s="11">
        <v>0.28017817055962485</v>
      </c>
      <c r="D16" s="9">
        <f>C16/E16</f>
        <v>1.1207126822665172</v>
      </c>
      <c r="E16" s="19">
        <f>H12</f>
        <v>0.24999999999375</v>
      </c>
      <c r="F16" t="s">
        <v>10</v>
      </c>
      <c r="H16" s="5"/>
    </row>
    <row r="18" spans="2:3" x14ac:dyDescent="0.2">
      <c r="B18" s="12" t="s">
        <v>11</v>
      </c>
    </row>
    <row r="19" spans="2:3" x14ac:dyDescent="0.2">
      <c r="B19" s="12" t="s">
        <v>55</v>
      </c>
    </row>
    <row r="21" spans="2:3" x14ac:dyDescent="0.2">
      <c r="B21" s="45" t="s">
        <v>47</v>
      </c>
      <c r="C21" s="45"/>
    </row>
    <row r="22" spans="2:3" x14ac:dyDescent="0.2">
      <c r="B22" s="46" t="s">
        <v>48</v>
      </c>
      <c r="C22" s="46"/>
    </row>
    <row r="23" spans="2:3" x14ac:dyDescent="0.2">
      <c r="B23" s="46" t="s">
        <v>49</v>
      </c>
      <c r="C23" s="46"/>
    </row>
    <row r="25" spans="2:3" x14ac:dyDescent="0.2">
      <c r="B25" t="s">
        <v>54</v>
      </c>
    </row>
    <row r="27" spans="2:3" x14ac:dyDescent="0.2">
      <c r="B27" s="2" t="s">
        <v>60</v>
      </c>
      <c r="C27" s="2"/>
    </row>
    <row r="28" spans="2:3" x14ac:dyDescent="0.2">
      <c r="B28" t="s">
        <v>75</v>
      </c>
    </row>
    <row r="29" spans="2:3" x14ac:dyDescent="0.2">
      <c r="B29" t="s">
        <v>57</v>
      </c>
    </row>
    <row r="30" spans="2:3" x14ac:dyDescent="0.2">
      <c r="B30" t="s">
        <v>61</v>
      </c>
    </row>
    <row r="31" spans="2:3" x14ac:dyDescent="0.2">
      <c r="B31" t="s">
        <v>88</v>
      </c>
    </row>
    <row r="32" spans="2:3" x14ac:dyDescent="0.2">
      <c r="B32" t="s">
        <v>56</v>
      </c>
    </row>
    <row r="33" spans="2:2" x14ac:dyDescent="0.2">
      <c r="B33" t="s">
        <v>76</v>
      </c>
    </row>
    <row r="34" spans="2:2" x14ac:dyDescent="0.2">
      <c r="B34" t="s">
        <v>58</v>
      </c>
    </row>
    <row r="35" spans="2:2" x14ac:dyDescent="0.2">
      <c r="B35" t="s">
        <v>105</v>
      </c>
    </row>
  </sheetData>
  <sheetProtection selectLockedCells="1" selectUnlockedCells="1"/>
  <mergeCells count="3">
    <mergeCell ref="B21:C21"/>
    <mergeCell ref="B22:C22"/>
    <mergeCell ref="B23:C23"/>
  </mergeCells>
  <pageMargins left="0.78749999999999998" right="0.78749999999999998" top="1.0249999999999999" bottom="1.0249999999999999" header="0.78749999999999998" footer="0.78749999999999998"/>
  <pageSetup orientation="portrait" useFirstPageNumber="1" horizontalDpi="300" verticalDpi="300" r:id="rId1"/>
  <headerFooter alignWithMargins="0">
    <oddHeader>&amp;C&amp;A</oddHeader>
    <oddFooter>&amp;CPage &amp;P</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J39"/>
  <sheetViews>
    <sheetView zoomScaleNormal="100" workbookViewId="0">
      <selection activeCell="B27" sqref="B27"/>
    </sheetView>
  </sheetViews>
  <sheetFormatPr defaultColWidth="11.5703125" defaultRowHeight="12.75" x14ac:dyDescent="0.2"/>
  <cols>
    <col min="2" max="2" width="12.28515625" customWidth="1"/>
    <col min="3" max="3" width="33.140625" customWidth="1"/>
    <col min="4" max="4" width="33.28515625" customWidth="1"/>
    <col min="5" max="5" width="11.140625" customWidth="1"/>
    <col min="6" max="6" width="15.7109375" customWidth="1"/>
    <col min="8" max="8" width="12.5703125" customWidth="1"/>
    <col min="9" max="9" width="12.42578125" bestFit="1" customWidth="1"/>
  </cols>
  <sheetData>
    <row r="2" spans="2:10" ht="23.25" x14ac:dyDescent="0.2">
      <c r="B2" s="6" t="s">
        <v>64</v>
      </c>
    </row>
    <row r="4" spans="2:10" ht="15" x14ac:dyDescent="0.2">
      <c r="B4" s="4" t="s">
        <v>6</v>
      </c>
    </row>
    <row r="5" spans="2:10" ht="15" x14ac:dyDescent="0.2">
      <c r="B5" s="4" t="s">
        <v>7</v>
      </c>
    </row>
    <row r="7" spans="2:10" ht="15" x14ac:dyDescent="0.2">
      <c r="B7" s="13" t="s">
        <v>0</v>
      </c>
      <c r="G7" s="17" t="s">
        <v>17</v>
      </c>
    </row>
    <row r="8" spans="2:10" ht="15.75" thickBot="1" x14ac:dyDescent="0.25">
      <c r="B8" s="1">
        <v>1.84E-2</v>
      </c>
      <c r="C8" s="39" t="s">
        <v>1</v>
      </c>
      <c r="D8" s="40"/>
    </row>
    <row r="9" spans="2:10" ht="15.75" thickTop="1" x14ac:dyDescent="0.2">
      <c r="B9" s="1">
        <v>3</v>
      </c>
      <c r="C9" s="39" t="s">
        <v>2</v>
      </c>
      <c r="D9" s="40"/>
      <c r="H9" s="16" t="s">
        <v>18</v>
      </c>
      <c r="I9" s="20" t="s">
        <v>19</v>
      </c>
    </row>
    <row r="10" spans="2:10" ht="15.75" thickBot="1" x14ac:dyDescent="0.25">
      <c r="B10" s="4"/>
      <c r="C10" s="4"/>
      <c r="G10" s="16" t="s">
        <v>14</v>
      </c>
      <c r="H10" s="3">
        <v>0.25</v>
      </c>
      <c r="I10" s="21">
        <f>(1/H10)/(1/H$12)*I$12</f>
        <v>0.36440734338029795</v>
      </c>
    </row>
    <row r="11" spans="2:10" ht="15.75" thickTop="1" x14ac:dyDescent="0.2">
      <c r="B11" s="13" t="s">
        <v>3</v>
      </c>
      <c r="G11" s="16" t="s">
        <v>15</v>
      </c>
      <c r="H11" s="3">
        <v>0.06</v>
      </c>
      <c r="I11" s="5">
        <f>(1/H11)/(1/H$12)*I$12</f>
        <v>1.5183639307512415</v>
      </c>
    </row>
    <row r="12" spans="2:10" ht="15" x14ac:dyDescent="0.2">
      <c r="B12" s="5">
        <f>SQRT(B8/B9)</f>
        <v>7.8315600829804877E-2</v>
      </c>
      <c r="C12" s="4" t="s">
        <v>4</v>
      </c>
      <c r="F12" s="5"/>
      <c r="G12" s="16" t="s">
        <v>16</v>
      </c>
      <c r="H12">
        <f>1/(1/H10+1/H11)</f>
        <v>4.8387096774193547E-2</v>
      </c>
      <c r="I12" s="5">
        <f>D16</f>
        <v>1.8827712741315394</v>
      </c>
    </row>
    <row r="13" spans="2:10" ht="15" x14ac:dyDescent="0.2">
      <c r="B13" s="5">
        <f>SQRT(B8*B9)</f>
        <v>0.2349468024894146</v>
      </c>
      <c r="C13" s="4" t="s">
        <v>5</v>
      </c>
      <c r="F13" s="5"/>
    </row>
    <row r="14" spans="2:10" ht="27" customHeight="1" x14ac:dyDescent="0.2">
      <c r="B14" s="14" t="s">
        <v>8</v>
      </c>
      <c r="C14" s="14" t="s">
        <v>53</v>
      </c>
      <c r="D14" s="14" t="s">
        <v>9</v>
      </c>
      <c r="E14" s="15" t="s">
        <v>12</v>
      </c>
      <c r="F14" s="43"/>
      <c r="G14" s="16" t="s">
        <v>20</v>
      </c>
      <c r="I14" s="43"/>
      <c r="J14" s="43"/>
    </row>
    <row r="15" spans="2:10" ht="15" x14ac:dyDescent="0.2">
      <c r="B15" s="8">
        <v>23000</v>
      </c>
      <c r="C15" s="9">
        <f>C16 * COSH($B$12 *B15 / 1000) + (D16) * $B$13 * SINH($B$12 * B15/ 1000)</f>
        <v>1.5866395485654532</v>
      </c>
      <c r="D15" s="9">
        <f>C16 / $B$13 * SINH($B$12 *B15 / 1000) +( D16) * COSH($B$12 * B15 / 1000)</f>
        <v>7</v>
      </c>
    </row>
    <row r="16" spans="2:10" ht="15" x14ac:dyDescent="0.2">
      <c r="B16" s="10"/>
      <c r="C16" s="11">
        <v>9.1101835845074489E-2</v>
      </c>
      <c r="D16" s="9">
        <f>C16/E16</f>
        <v>1.8827712741315394</v>
      </c>
      <c r="E16" s="19">
        <f>H12</f>
        <v>4.8387096774193547E-2</v>
      </c>
      <c r="F16" t="s">
        <v>73</v>
      </c>
      <c r="G16" s="24" t="s">
        <v>69</v>
      </c>
      <c r="H16" s="5"/>
    </row>
    <row r="17" spans="2:7" x14ac:dyDescent="0.2">
      <c r="G17" s="24" t="s">
        <v>26</v>
      </c>
    </row>
    <row r="18" spans="2:7" x14ac:dyDescent="0.2">
      <c r="B18" s="12" t="s">
        <v>11</v>
      </c>
      <c r="G18" s="24"/>
    </row>
    <row r="19" spans="2:7" x14ac:dyDescent="0.2">
      <c r="B19" s="12" t="s">
        <v>55</v>
      </c>
      <c r="G19" s="24" t="s">
        <v>70</v>
      </c>
    </row>
    <row r="21" spans="2:7" x14ac:dyDescent="0.2">
      <c r="B21" s="45" t="s">
        <v>47</v>
      </c>
      <c r="C21" s="45"/>
    </row>
    <row r="22" spans="2:7" x14ac:dyDescent="0.2">
      <c r="B22" s="46" t="s">
        <v>48</v>
      </c>
      <c r="C22" s="46"/>
    </row>
    <row r="23" spans="2:7" x14ac:dyDescent="0.2">
      <c r="B23" s="46" t="s">
        <v>49</v>
      </c>
      <c r="C23" s="46"/>
    </row>
    <row r="25" spans="2:7" x14ac:dyDescent="0.2">
      <c r="B25" t="s">
        <v>54</v>
      </c>
    </row>
    <row r="27" spans="2:7" x14ac:dyDescent="0.2">
      <c r="B27" s="2" t="s">
        <v>60</v>
      </c>
      <c r="C27" s="2"/>
    </row>
    <row r="28" spans="2:7" x14ac:dyDescent="0.2">
      <c r="B28" t="s">
        <v>68</v>
      </c>
    </row>
    <row r="29" spans="2:7" x14ac:dyDescent="0.2">
      <c r="B29" t="s">
        <v>71</v>
      </c>
    </row>
    <row r="30" spans="2:7" x14ac:dyDescent="0.2">
      <c r="B30" t="s">
        <v>72</v>
      </c>
    </row>
    <row r="31" spans="2:7" x14ac:dyDescent="0.2">
      <c r="B31" t="s">
        <v>74</v>
      </c>
    </row>
    <row r="32" spans="2:7" x14ac:dyDescent="0.2">
      <c r="B32" t="s">
        <v>78</v>
      </c>
    </row>
    <row r="33" spans="2:2" x14ac:dyDescent="0.2">
      <c r="B33" t="s">
        <v>79</v>
      </c>
    </row>
    <row r="34" spans="2:2" x14ac:dyDescent="0.2">
      <c r="B34" t="s">
        <v>61</v>
      </c>
    </row>
    <row r="35" spans="2:2" x14ac:dyDescent="0.2">
      <c r="B35" t="s">
        <v>87</v>
      </c>
    </row>
    <row r="36" spans="2:2" x14ac:dyDescent="0.2">
      <c r="B36" t="s">
        <v>80</v>
      </c>
    </row>
    <row r="37" spans="2:2" x14ac:dyDescent="0.2">
      <c r="B37" t="s">
        <v>81</v>
      </c>
    </row>
    <row r="38" spans="2:2" x14ac:dyDescent="0.2">
      <c r="B38" t="s">
        <v>82</v>
      </c>
    </row>
    <row r="39" spans="2:2" x14ac:dyDescent="0.2">
      <c r="B39" t="s">
        <v>77</v>
      </c>
    </row>
  </sheetData>
  <sheetProtection selectLockedCells="1" selectUnlockedCells="1"/>
  <mergeCells count="3">
    <mergeCell ref="B21:C21"/>
    <mergeCell ref="B22:C22"/>
    <mergeCell ref="B23:C23"/>
  </mergeCells>
  <pageMargins left="0.78749999999999998" right="0.78749999999999998" top="1.0249999999999999" bottom="1.0249999999999999" header="0.78749999999999998" footer="0.78749999999999998"/>
  <pageSetup orientation="portrait" useFirstPageNumber="1" horizontalDpi="300" verticalDpi="300" r:id="rId1"/>
  <headerFooter alignWithMargins="0">
    <oddHeader>&amp;C&amp;A</oddHeader>
    <oddFooter>&amp;CPage &amp;P</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J35"/>
  <sheetViews>
    <sheetView topLeftCell="A10" zoomScaleNormal="100" workbookViewId="0">
      <selection activeCell="B27" sqref="B27"/>
    </sheetView>
  </sheetViews>
  <sheetFormatPr defaultColWidth="11.5703125" defaultRowHeight="12.75" x14ac:dyDescent="0.2"/>
  <cols>
    <col min="2" max="2" width="12.28515625" customWidth="1"/>
    <col min="3" max="3" width="33.140625" customWidth="1"/>
    <col min="4" max="4" width="33.28515625" customWidth="1"/>
    <col min="5" max="5" width="11.140625" customWidth="1"/>
    <col min="6" max="6" width="15.7109375" customWidth="1"/>
    <col min="8" max="8" width="12.85546875" customWidth="1"/>
  </cols>
  <sheetData>
    <row r="2" spans="2:10" ht="23.25" x14ac:dyDescent="0.2">
      <c r="B2" s="6" t="s">
        <v>65</v>
      </c>
    </row>
    <row r="3" spans="2:10" ht="12.75" customHeight="1" x14ac:dyDescent="0.2">
      <c r="B3" s="6"/>
    </row>
    <row r="4" spans="2:10" ht="12.75" customHeight="1" x14ac:dyDescent="0.2">
      <c r="B4" s="4" t="s">
        <v>6</v>
      </c>
    </row>
    <row r="5" spans="2:10" ht="12.75" customHeight="1" x14ac:dyDescent="0.2">
      <c r="B5" s="4" t="s">
        <v>7</v>
      </c>
    </row>
    <row r="7" spans="2:10" ht="15" x14ac:dyDescent="0.2">
      <c r="B7" s="13" t="s">
        <v>0</v>
      </c>
      <c r="G7" s="17" t="s">
        <v>21</v>
      </c>
    </row>
    <row r="8" spans="2:10" ht="15" x14ac:dyDescent="0.2">
      <c r="B8" s="1">
        <v>1.84E-2</v>
      </c>
      <c r="C8" s="39" t="s">
        <v>1</v>
      </c>
      <c r="D8" s="40"/>
    </row>
    <row r="9" spans="2:10" ht="15" x14ac:dyDescent="0.2">
      <c r="B9" s="1">
        <v>15</v>
      </c>
      <c r="C9" s="39" t="s">
        <v>13</v>
      </c>
      <c r="D9" s="40"/>
      <c r="H9" s="16" t="s">
        <v>18</v>
      </c>
      <c r="I9" s="18" t="s">
        <v>19</v>
      </c>
    </row>
    <row r="10" spans="2:10" ht="15" x14ac:dyDescent="0.2">
      <c r="B10" s="4"/>
      <c r="C10" s="4"/>
      <c r="G10" s="16" t="s">
        <v>14</v>
      </c>
      <c r="H10" s="3">
        <v>0.25</v>
      </c>
      <c r="I10" s="5">
        <f>(1/H10)/(1/H$12)*I$12</f>
        <v>3.9580679895822994</v>
      </c>
    </row>
    <row r="11" spans="2:10" ht="15" x14ac:dyDescent="0.2">
      <c r="B11" s="13" t="s">
        <v>3</v>
      </c>
      <c r="G11" s="16" t="s">
        <v>15</v>
      </c>
      <c r="H11" s="3">
        <v>9999999999</v>
      </c>
      <c r="I11" s="5">
        <f>(1/H11)/(1/H$12)*I$12</f>
        <v>9.8951699749452644E-11</v>
      </c>
    </row>
    <row r="12" spans="2:10" ht="15" x14ac:dyDescent="0.2">
      <c r="B12" s="5">
        <f>SQRT(B8/B9)</f>
        <v>3.5023801430836526E-2</v>
      </c>
      <c r="C12" s="4" t="s">
        <v>4</v>
      </c>
      <c r="F12" s="5"/>
      <c r="G12" s="16" t="s">
        <v>16</v>
      </c>
      <c r="H12">
        <f>1/(1/H10+1/H11)</f>
        <v>0.24999999999375</v>
      </c>
      <c r="I12" s="5">
        <f>D16</f>
        <v>3.958067989681251</v>
      </c>
    </row>
    <row r="13" spans="2:10" ht="15" x14ac:dyDescent="0.2">
      <c r="B13" s="5">
        <f>SQRT(B8*B9)</f>
        <v>0.52535702146254792</v>
      </c>
      <c r="C13" s="4" t="s">
        <v>5</v>
      </c>
      <c r="F13" s="5"/>
    </row>
    <row r="14" spans="2:10" ht="27" customHeight="1" x14ac:dyDescent="0.2">
      <c r="B14" s="14" t="s">
        <v>8</v>
      </c>
      <c r="C14" s="14" t="s">
        <v>53</v>
      </c>
      <c r="D14" s="14" t="s">
        <v>9</v>
      </c>
      <c r="E14" s="15" t="s">
        <v>12</v>
      </c>
      <c r="F14" s="43"/>
      <c r="G14" s="16" t="s">
        <v>20</v>
      </c>
      <c r="I14" s="43"/>
      <c r="J14" s="43"/>
    </row>
    <row r="15" spans="2:10" ht="15" x14ac:dyDescent="0.2">
      <c r="B15" s="8">
        <v>23000</v>
      </c>
      <c r="C15" s="9">
        <f>C16 * COSH($B$12 *B15 / 1000) + (D16) * $B$13 * SINH($B$12 * B15/ 1000)</f>
        <v>3.1904928268083417</v>
      </c>
      <c r="D15" s="9">
        <f>C16 / $B$13 * SINH($B$12 *B15 / 1000) +( D16) * COSH($B$12 * B15 / 1000)</f>
        <v>7</v>
      </c>
      <c r="G15" s="16" t="s">
        <v>67</v>
      </c>
    </row>
    <row r="16" spans="2:10" ht="15" x14ac:dyDescent="0.2">
      <c r="B16" s="10"/>
      <c r="C16" s="11">
        <v>0.98951699739557486</v>
      </c>
      <c r="D16" s="9">
        <f>C16/E16</f>
        <v>3.958067989681251</v>
      </c>
      <c r="E16" s="19">
        <f>H12</f>
        <v>0.24999999999375</v>
      </c>
      <c r="F16" t="s">
        <v>10</v>
      </c>
      <c r="H16" s="5"/>
    </row>
    <row r="18" spans="2:3" x14ac:dyDescent="0.2">
      <c r="B18" s="12" t="s">
        <v>11</v>
      </c>
    </row>
    <row r="19" spans="2:3" x14ac:dyDescent="0.2">
      <c r="B19" s="12" t="s">
        <v>55</v>
      </c>
    </row>
    <row r="21" spans="2:3" x14ac:dyDescent="0.2">
      <c r="B21" s="45" t="s">
        <v>47</v>
      </c>
      <c r="C21" s="45"/>
    </row>
    <row r="22" spans="2:3" x14ac:dyDescent="0.2">
      <c r="B22" s="46" t="s">
        <v>48</v>
      </c>
      <c r="C22" s="46"/>
    </row>
    <row r="23" spans="2:3" x14ac:dyDescent="0.2">
      <c r="B23" s="46" t="s">
        <v>49</v>
      </c>
      <c r="C23" s="46"/>
    </row>
    <row r="25" spans="2:3" x14ac:dyDescent="0.2">
      <c r="B25" t="s">
        <v>54</v>
      </c>
    </row>
    <row r="27" spans="2:3" x14ac:dyDescent="0.2">
      <c r="B27" s="2" t="s">
        <v>60</v>
      </c>
      <c r="C27" s="3"/>
    </row>
    <row r="28" spans="2:3" x14ac:dyDescent="0.2">
      <c r="B28" t="s">
        <v>83</v>
      </c>
    </row>
    <row r="29" spans="2:3" x14ac:dyDescent="0.2">
      <c r="B29" t="s">
        <v>78</v>
      </c>
    </row>
    <row r="30" spans="2:3" x14ac:dyDescent="0.2">
      <c r="B30" t="s">
        <v>84</v>
      </c>
    </row>
    <row r="31" spans="2:3" x14ac:dyDescent="0.2">
      <c r="B31" t="s">
        <v>85</v>
      </c>
    </row>
    <row r="32" spans="2:3" x14ac:dyDescent="0.2">
      <c r="B32" t="s">
        <v>101</v>
      </c>
    </row>
    <row r="33" spans="2:2" x14ac:dyDescent="0.2">
      <c r="B33" t="s">
        <v>106</v>
      </c>
    </row>
    <row r="34" spans="2:2" x14ac:dyDescent="0.2">
      <c r="B34" t="s">
        <v>107</v>
      </c>
    </row>
    <row r="35" spans="2:2" x14ac:dyDescent="0.2">
      <c r="B35" t="s">
        <v>108</v>
      </c>
    </row>
  </sheetData>
  <sheetProtection selectLockedCells="1" selectUnlockedCells="1"/>
  <mergeCells count="3">
    <mergeCell ref="B21:C21"/>
    <mergeCell ref="B22:C22"/>
    <mergeCell ref="B23:C23"/>
  </mergeCells>
  <pageMargins left="0.78749999999999998" right="0.78749999999999998" top="1.0249999999999999" bottom="1.0249999999999999" header="0.78749999999999998" footer="0.78749999999999998"/>
  <pageSetup orientation="portrait" useFirstPageNumber="1" horizontalDpi="300" verticalDpi="300" r:id="rId1"/>
  <headerFooter alignWithMargins="0">
    <oddHeader>&amp;C&amp;A</oddHeader>
    <oddFooter>&amp;CPage &amp;P</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ABOUT THIS WORKBOOK</vt:lpstr>
      <vt:lpstr>Ex 1 - Wet Ballast UnShunt</vt:lpstr>
      <vt:lpstr>Ex 1 - Wet Ballast Shunted</vt:lpstr>
      <vt:lpstr>Ex 1 - Dry Ballast UnShunt</vt:lpstr>
      <vt:lpstr>Ex 1 - Dry Ballast Shunted</vt:lpstr>
      <vt:lpstr>Ex 1 - Thresholds</vt:lpstr>
      <vt:lpstr>Ex 1 SENS - Wet Ballast UnShunt</vt:lpstr>
      <vt:lpstr>Ex 1 SENS - Wet Ballast Shunted</vt:lpstr>
      <vt:lpstr>Ex 1 SENS - Dry Ballast UnShunt</vt:lpstr>
      <vt:lpstr>Ex 1 SENS - Dry Ballast Shunted</vt:lpstr>
      <vt:lpstr>Ex 1 SENS - Thresholds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Owner</dc:creator>
  <cp:lastModifiedBy>TEMS</cp:lastModifiedBy>
  <dcterms:created xsi:type="dcterms:W3CDTF">2020-03-29T02:50:24Z</dcterms:created>
  <dcterms:modified xsi:type="dcterms:W3CDTF">2020-04-11T13:05:27Z</dcterms:modified>
</cp:coreProperties>
</file>