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20115" windowHeight="7635"/>
  </bookViews>
  <sheets>
    <sheet name="June 2013 - 31" sheetId="6" r:id="rId1"/>
    <sheet name="Nov - 2013" sheetId="5" r:id="rId2"/>
    <sheet name="Nov - 2012" sheetId="1" r:id="rId3"/>
    <sheet name="Nov - 2011" sheetId="4" r:id="rId4"/>
    <sheet name="Nov - 2009" sheetId="7" r:id="rId5"/>
    <sheet name="2008 - Nov" sheetId="8" r:id="rId6"/>
  </sheets>
  <definedNames>
    <definedName name="Discount">'Nov - 2009'!$B$4</definedName>
    <definedName name="Normal">'Nov - 2009'!$B$5</definedName>
    <definedName name="Premium">'Nov - 2009'!$B$6</definedName>
  </definedNames>
  <calcPr calcId="145621"/>
</workbook>
</file>

<file path=xl/calcChain.xml><?xml version="1.0" encoding="utf-8"?>
<calcChain xmlns="http://schemas.openxmlformats.org/spreadsheetml/2006/main">
  <c r="E14" i="8" l="1"/>
  <c r="E15" i="8"/>
  <c r="E16" i="8"/>
  <c r="E17" i="8"/>
  <c r="E18" i="8"/>
  <c r="E19" i="8"/>
  <c r="E20" i="8"/>
  <c r="E21" i="8"/>
  <c r="E22" i="8"/>
  <c r="E23" i="8"/>
  <c r="E24" i="8"/>
  <c r="E25" i="8"/>
  <c r="E13" i="8"/>
  <c r="D14" i="8"/>
  <c r="D15" i="8"/>
  <c r="D16" i="8"/>
  <c r="D17" i="8"/>
  <c r="D18" i="8"/>
  <c r="D19" i="8"/>
  <c r="D20" i="8"/>
  <c r="D21" i="8"/>
  <c r="D22" i="8"/>
  <c r="D23" i="8"/>
  <c r="D24" i="8"/>
  <c r="D25" i="8"/>
  <c r="D13" i="8"/>
  <c r="I18" i="5" l="1"/>
  <c r="K18" i="5" s="1"/>
  <c r="I19" i="5"/>
  <c r="K19" i="5" s="1"/>
  <c r="I16" i="5"/>
  <c r="K16" i="5" s="1"/>
  <c r="C5" i="6"/>
  <c r="C6" i="6"/>
  <c r="C7" i="6"/>
  <c r="C8" i="6"/>
  <c r="C9" i="6"/>
  <c r="C10" i="6"/>
  <c r="C11" i="6"/>
  <c r="C4" i="6"/>
  <c r="I17" i="5"/>
  <c r="K17" i="5" s="1"/>
  <c r="I20" i="5"/>
  <c r="K20" i="5" s="1"/>
  <c r="I5" i="1"/>
  <c r="I6" i="1"/>
  <c r="I7" i="1"/>
  <c r="I8" i="1"/>
  <c r="I9" i="1"/>
  <c r="I10" i="1"/>
  <c r="I4" i="1"/>
</calcChain>
</file>

<file path=xl/sharedStrings.xml><?xml version="1.0" encoding="utf-8"?>
<sst xmlns="http://schemas.openxmlformats.org/spreadsheetml/2006/main" count="230" uniqueCount="164">
  <si>
    <t>Name</t>
  </si>
  <si>
    <t>Property</t>
  </si>
  <si>
    <t>Customer</t>
  </si>
  <si>
    <t>Area code</t>
  </si>
  <si>
    <t>Location</t>
  </si>
  <si>
    <t>Area (sq ft)</t>
  </si>
  <si>
    <t>Beds</t>
  </si>
  <si>
    <t>Features</t>
  </si>
  <si>
    <t>Price</t>
  </si>
  <si>
    <t>Price / sq ft</t>
  </si>
  <si>
    <t>Sales commission</t>
  </si>
  <si>
    <t>28th floor</t>
  </si>
  <si>
    <t>1 ensuite</t>
  </si>
  <si>
    <t>2 ensuite</t>
  </si>
  <si>
    <t>Manchester</t>
  </si>
  <si>
    <t>London</t>
  </si>
  <si>
    <t>Liverpool</t>
  </si>
  <si>
    <t>Olympic record</t>
  </si>
  <si>
    <t>Javelin</t>
  </si>
  <si>
    <t>Country</t>
  </si>
  <si>
    <t>Distance in metres</t>
  </si>
  <si>
    <t>Year</t>
  </si>
  <si>
    <t>City</t>
  </si>
  <si>
    <t>Men</t>
  </si>
  <si>
    <t>Women</t>
  </si>
  <si>
    <t>Athlete</t>
  </si>
  <si>
    <t>Code</t>
  </si>
  <si>
    <t>Gender</t>
  </si>
  <si>
    <t>Throw</t>
  </si>
  <si>
    <t>Nigel George</t>
  </si>
  <si>
    <t>NZE</t>
  </si>
  <si>
    <t>Male</t>
  </si>
  <si>
    <t>Ryon Ramsay</t>
  </si>
  <si>
    <t>USA</t>
  </si>
  <si>
    <t>Sparkle Browne</t>
  </si>
  <si>
    <t>MAL</t>
  </si>
  <si>
    <t>Female</t>
  </si>
  <si>
    <t>Karen Roach</t>
  </si>
  <si>
    <t>Aiesha Mcmeo</t>
  </si>
  <si>
    <t>RSA</t>
  </si>
  <si>
    <t>Tizzy Roach</t>
  </si>
  <si>
    <t>BRA</t>
  </si>
  <si>
    <t>NT</t>
  </si>
  <si>
    <t>Best Throw</t>
  </si>
  <si>
    <t>Record Breaking</t>
  </si>
  <si>
    <t>1st Check</t>
  </si>
  <si>
    <t>Gender = Male</t>
  </si>
  <si>
    <t xml:space="preserve">False </t>
  </si>
  <si>
    <t>Yes</t>
  </si>
  <si>
    <t>No</t>
  </si>
  <si>
    <t>Andreas Thorkildsen</t>
  </si>
  <si>
    <t>Osleidys Menendez</t>
  </si>
  <si>
    <t>Nor</t>
  </si>
  <si>
    <t>Cub</t>
  </si>
  <si>
    <t>Beijing</t>
  </si>
  <si>
    <t>Athens</t>
  </si>
  <si>
    <t>Property Spreadsheet</t>
  </si>
  <si>
    <t xml:space="preserve">The Xtreme Adventure Holiday Company </t>
  </si>
  <si>
    <t>Rate of pay</t>
  </si>
  <si>
    <t>A</t>
  </si>
  <si>
    <t>B</t>
  </si>
  <si>
    <t>C</t>
  </si>
  <si>
    <t>D</t>
  </si>
  <si>
    <t>Job codes</t>
  </si>
  <si>
    <t>S</t>
  </si>
  <si>
    <t>Ski Instructor</t>
  </si>
  <si>
    <t>TB</t>
  </si>
  <si>
    <t>Trainee Snowboard Instructor</t>
  </si>
  <si>
    <t>H</t>
  </si>
  <si>
    <t>Host /Hostess</t>
  </si>
  <si>
    <t>TS</t>
  </si>
  <si>
    <t>Trainee Ski Instructor</t>
  </si>
  <si>
    <t>TA</t>
  </si>
  <si>
    <t>Transport Assistant</t>
  </si>
  <si>
    <t>Administration /Office</t>
  </si>
  <si>
    <t>Snowboard Instructor</t>
  </si>
  <si>
    <t>SA</t>
  </si>
  <si>
    <t>Senior Administrator</t>
  </si>
  <si>
    <t>TM</t>
  </si>
  <si>
    <t>Transport Manager</t>
  </si>
  <si>
    <t>Job code</t>
  </si>
  <si>
    <t>Pay code</t>
  </si>
  <si>
    <t>Payroll number</t>
  </si>
  <si>
    <t>Job description</t>
  </si>
  <si>
    <t>Contract hours</t>
  </si>
  <si>
    <t>Hours worked</t>
  </si>
  <si>
    <t>Rate</t>
  </si>
  <si>
    <t>Basic pay</t>
  </si>
  <si>
    <t>Overtime pay</t>
  </si>
  <si>
    <t>Total pay</t>
  </si>
  <si>
    <t>Luca Gisi</t>
  </si>
  <si>
    <t>AU0001</t>
  </si>
  <si>
    <t>Livio Stager</t>
  </si>
  <si>
    <t>AU0002</t>
  </si>
  <si>
    <t>Nico Gantert</t>
  </si>
  <si>
    <t>AU0003</t>
  </si>
  <si>
    <t>Fabian Ging</t>
  </si>
  <si>
    <t>AU0007</t>
  </si>
  <si>
    <t>Mattia Polt</t>
  </si>
  <si>
    <t>AU0008</t>
  </si>
  <si>
    <t>Is hours worked &gt; contract hours</t>
  </si>
  <si>
    <t>Work out the extra hours worked</t>
  </si>
  <si>
    <t>Multiply Extra hours by rate of pay</t>
  </si>
  <si>
    <t>Divide by 2</t>
  </si>
  <si>
    <t>HotProp Real Estate</t>
  </si>
  <si>
    <t>Property number</t>
  </si>
  <si>
    <t>Income</t>
  </si>
  <si>
    <t>Viewing cost</t>
  </si>
  <si>
    <t>N</t>
  </si>
  <si>
    <t>P</t>
  </si>
  <si>
    <t>E</t>
  </si>
  <si>
    <t>R</t>
  </si>
  <si>
    <t>J</t>
  </si>
  <si>
    <t>L</t>
  </si>
  <si>
    <t>M</t>
  </si>
  <si>
    <t>Ref</t>
  </si>
  <si>
    <t>Supplier</t>
  </si>
  <si>
    <t>Description</t>
  </si>
  <si>
    <t>Unit Purchase</t>
  </si>
  <si>
    <t>Unit Retail</t>
  </si>
  <si>
    <t>Elite 70 Lever Arch File A4 Black</t>
  </si>
  <si>
    <t>PVC 2 Ring Binder A4 Black</t>
  </si>
  <si>
    <t>Lever Arch File Spine Labels Red Pkd 10</t>
  </si>
  <si>
    <t>Ring Binder Yellow Pkd 1</t>
  </si>
  <si>
    <t>Clear Pockets A4 Size Pkd 100</t>
  </si>
  <si>
    <t>Bostik Blu-Tack Handy Size</t>
  </si>
  <si>
    <t>Lever Arch Files Blue A4</t>
  </si>
  <si>
    <t>Folder PVC 38mm Black</t>
  </si>
  <si>
    <t>Folder PVC 50mm White</t>
  </si>
  <si>
    <t>Hothouse Design</t>
  </si>
  <si>
    <t>Distance (KM)</t>
  </si>
  <si>
    <t>SCode</t>
  </si>
  <si>
    <t>Total minutes</t>
  </si>
  <si>
    <t>GBA</t>
  </si>
  <si>
    <t>GBR</t>
  </si>
  <si>
    <t>LEX</t>
  </si>
  <si>
    <t>MAR</t>
  </si>
  <si>
    <t>RSP</t>
  </si>
  <si>
    <t>SMO</t>
  </si>
  <si>
    <t>VCR</t>
  </si>
  <si>
    <t>Date</t>
  </si>
  <si>
    <t>Duration</t>
  </si>
  <si>
    <t>Minutes</t>
  </si>
  <si>
    <t>Seconds</t>
  </si>
  <si>
    <t>Length</t>
  </si>
  <si>
    <t>Department</t>
  </si>
  <si>
    <t>ATR</t>
  </si>
  <si>
    <t>A Tree</t>
  </si>
  <si>
    <t>DFO</t>
  </si>
  <si>
    <t>D Fox</t>
  </si>
  <si>
    <t>G Barney</t>
  </si>
  <si>
    <t>G Brown</t>
  </si>
  <si>
    <t>KCH</t>
  </si>
  <si>
    <t>K Chase</t>
  </si>
  <si>
    <t>L Exley</t>
  </si>
  <si>
    <t>M Arnott</t>
  </si>
  <si>
    <t>MMY</t>
  </si>
  <si>
    <t>M Myers</t>
  </si>
  <si>
    <t>PFR</t>
  </si>
  <si>
    <t>P Freeman</t>
  </si>
  <si>
    <t>R Springett</t>
  </si>
  <si>
    <t>S Morris</t>
  </si>
  <si>
    <t>V Cresswell</t>
  </si>
  <si>
    <t>Telephone Calls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</si>
</sst>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409]* #,##0.00_ ;_-[$$-409]* \-#,##0.00\ ;_-[$$-409]* &quot;-&quot;??_ ;_-@_ "/>
    <numFmt numFmtId="165" formatCode="_-[$€-2]\ * #,##0.00_-;\-[$€-2]\ * #,##0.00_-;_-[$€-2]\ * &quot;-&quot;??_-;_-@_-"/>
  </numFmts>
  <fonts count="11" x14ac:knownFonts="1">
    <font>
      <sz val="11"/>
      <color theme="1"/>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sz val="18"/>
      <color theme="1"/>
      <name val="Calibri"/>
      <family val="2"/>
      <scheme val="minor"/>
    </font>
    <font>
      <b/>
      <sz val="11"/>
      <name val="Calibri"/>
      <family val="2"/>
      <scheme val="minor"/>
    </font>
    <font>
      <sz val="20"/>
      <color theme="1"/>
      <name val="Calibri"/>
      <family val="2"/>
      <scheme val="minor"/>
    </font>
    <font>
      <sz val="9"/>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50">
    <xf numFmtId="0" fontId="0" fillId="0" borderId="0" xfId="0"/>
    <xf numFmtId="0" fontId="1" fillId="0" borderId="0" xfId="0" applyFont="1" applyFill="1" applyBorder="1" applyAlignment="1"/>
    <xf numFmtId="0" fontId="0" fillId="0" borderId="2" xfId="0" applyBorder="1"/>
    <xf numFmtId="0" fontId="0" fillId="0" borderId="2" xfId="0" applyBorder="1" applyAlignment="1">
      <alignment horizontal="center"/>
    </xf>
    <xf numFmtId="0" fontId="0" fillId="3" borderId="2" xfId="0" applyFill="1" applyBorder="1"/>
    <xf numFmtId="44" fontId="0" fillId="0" borderId="2" xfId="1" applyFont="1" applyBorder="1"/>
    <xf numFmtId="0" fontId="0" fillId="0" borderId="0" xfId="0" applyFill="1" applyBorder="1"/>
    <xf numFmtId="0" fontId="0" fillId="2" borderId="2" xfId="0" applyFill="1" applyBorder="1"/>
    <xf numFmtId="0" fontId="6" fillId="2" borderId="2" xfId="0" applyFont="1" applyFill="1" applyBorder="1"/>
    <xf numFmtId="0" fontId="4" fillId="5" borderId="0" xfId="0" applyFont="1" applyFill="1"/>
    <xf numFmtId="0" fontId="0" fillId="4" borderId="2" xfId="0" applyFill="1" applyBorder="1"/>
    <xf numFmtId="0" fontId="4" fillId="5" borderId="2" xfId="0" applyFont="1" applyFill="1" applyBorder="1"/>
    <xf numFmtId="0" fontId="1" fillId="2" borderId="2" xfId="0" applyFont="1" applyFill="1" applyBorder="1" applyAlignment="1">
      <alignment horizontal="center" vertical="center" wrapText="1"/>
    </xf>
    <xf numFmtId="0" fontId="0" fillId="3" borderId="2" xfId="0" applyFill="1" applyBorder="1" applyAlignment="1">
      <alignment horizontal="center"/>
    </xf>
    <xf numFmtId="0" fontId="8" fillId="3" borderId="2" xfId="0" applyFont="1" applyFill="1" applyBorder="1" applyAlignment="1">
      <alignment horizontal="center"/>
    </xf>
    <xf numFmtId="0" fontId="0" fillId="4" borderId="2" xfId="0" applyFill="1" applyBorder="1" applyAlignment="1">
      <alignment horizontal="center"/>
    </xf>
    <xf numFmtId="0" fontId="4" fillId="5" borderId="2" xfId="0" applyFont="1" applyFill="1" applyBorder="1" applyAlignment="1">
      <alignment horizontal="center"/>
    </xf>
    <xf numFmtId="0" fontId="0" fillId="2" borderId="2" xfId="0" applyFill="1" applyBorder="1" applyAlignment="1">
      <alignment horizontal="center"/>
    </xf>
    <xf numFmtId="0" fontId="1" fillId="0" borderId="2" xfId="0" applyFont="1" applyBorder="1"/>
    <xf numFmtId="0" fontId="1" fillId="3" borderId="2" xfId="0" applyFont="1" applyFill="1" applyBorder="1" applyAlignment="1">
      <alignment horizontal="center"/>
    </xf>
    <xf numFmtId="0" fontId="0" fillId="0" borderId="0" xfId="0" applyAlignment="1">
      <alignment horizontal="left"/>
    </xf>
    <xf numFmtId="0" fontId="1" fillId="3" borderId="0" xfId="0" applyFont="1" applyFill="1" applyAlignment="1">
      <alignment horizontal="left"/>
    </xf>
    <xf numFmtId="0" fontId="4" fillId="5" borderId="0" xfId="0" applyFont="1" applyFill="1" applyAlignment="1">
      <alignment horizontal="left"/>
    </xf>
    <xf numFmtId="0" fontId="0" fillId="0" borderId="2" xfId="0" applyFill="1" applyBorder="1"/>
    <xf numFmtId="164" fontId="0" fillId="0" borderId="2" xfId="0" applyNumberFormat="1" applyBorder="1"/>
    <xf numFmtId="0" fontId="0" fillId="3" borderId="2" xfId="0" applyFill="1" applyBorder="1" applyAlignment="1">
      <alignment horizontal="left"/>
    </xf>
    <xf numFmtId="0" fontId="5" fillId="3" borderId="2" xfId="0" applyFont="1" applyFill="1" applyBorder="1" applyAlignment="1">
      <alignment horizontal="center" vertical="center" wrapText="1"/>
    </xf>
    <xf numFmtId="0" fontId="0" fillId="5" borderId="2" xfId="0" applyFill="1" applyBorder="1"/>
    <xf numFmtId="0" fontId="9" fillId="0" borderId="0" xfId="0" applyFont="1" applyFill="1" applyAlignment="1"/>
    <xf numFmtId="0" fontId="10" fillId="0" borderId="2" xfId="0" applyFont="1" applyBorder="1"/>
    <xf numFmtId="0" fontId="1" fillId="3" borderId="2" xfId="0" applyFont="1" applyFill="1" applyBorder="1" applyAlignment="1">
      <alignment horizontal="center" vertical="center" wrapText="1"/>
    </xf>
    <xf numFmtId="0" fontId="1" fillId="2" borderId="2" xfId="0" applyFont="1" applyFill="1" applyBorder="1" applyAlignment="1">
      <alignment horizontal="center"/>
    </xf>
    <xf numFmtId="2" fontId="0" fillId="2" borderId="2" xfId="0" applyNumberFormat="1" applyFill="1" applyBorder="1" applyAlignment="1">
      <alignment horizontal="center"/>
    </xf>
    <xf numFmtId="0" fontId="2" fillId="2" borderId="2" xfId="0" applyFont="1" applyFill="1" applyBorder="1" applyAlignment="1">
      <alignment horizontal="center"/>
    </xf>
    <xf numFmtId="165" fontId="0" fillId="0" borderId="2" xfId="0" applyNumberFormat="1" applyBorder="1"/>
    <xf numFmtId="14" fontId="0" fillId="0" borderId="2" xfId="0" applyNumberFormat="1" applyBorder="1" applyAlignment="1">
      <alignment horizontal="left"/>
    </xf>
    <xf numFmtId="0" fontId="9" fillId="2" borderId="0" xfId="0" applyFont="1" applyFill="1" applyAlignment="1">
      <alignment horizontal="center"/>
    </xf>
    <xf numFmtId="0" fontId="0" fillId="3" borderId="0" xfId="0" applyFont="1" applyFill="1" applyAlignment="1">
      <alignment horizontal="left"/>
    </xf>
    <xf numFmtId="0" fontId="4" fillId="5" borderId="0" xfId="0" applyFont="1" applyFill="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0" fillId="3" borderId="0" xfId="0" applyFont="1" applyFill="1" applyBorder="1" applyAlignment="1">
      <alignment horizontal="left"/>
    </xf>
    <xf numFmtId="0" fontId="7" fillId="2" borderId="2" xfId="0" applyFont="1" applyFill="1" applyBorder="1" applyAlignment="1">
      <alignment horizont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1" xfId="0" applyFont="1" applyBorder="1" applyAlignment="1">
      <alignment horizontal="center" wrapText="1"/>
    </xf>
    <xf numFmtId="0" fontId="1" fillId="0" borderId="3" xfId="0" applyFont="1" applyBorder="1" applyAlignment="1">
      <alignment horizont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7" fillId="2" borderId="0" xfId="0"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200026</xdr:colOff>
      <xdr:row>11</xdr:row>
      <xdr:rowOff>114299</xdr:rowOff>
    </xdr:from>
    <xdr:to>
      <xdr:col>4</xdr:col>
      <xdr:colOff>1476375</xdr:colOff>
      <xdr:row>21</xdr:row>
      <xdr:rowOff>152400</xdr:rowOff>
    </xdr:to>
    <xdr:sp macro="" textlink="">
      <xdr:nvSpPr>
        <xdr:cNvPr id="2" name="TextBox 1"/>
        <xdr:cNvSpPr txBox="1"/>
      </xdr:nvSpPr>
      <xdr:spPr>
        <a:xfrm>
          <a:off x="200026" y="2590799"/>
          <a:ext cx="4314824" cy="1943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smtClean="0">
              <a:solidFill>
                <a:srgbClr val="FF0000"/>
              </a:solidFill>
              <a:latin typeface="+mn-lt"/>
              <a:ea typeface="+mn-ea"/>
              <a:cs typeface="+mn-cs"/>
            </a:rPr>
            <a:t>June 2013 - 31</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In cell E3 enter a formula to display the viewing cost if a local taxi is used. If the distance to the property is:</a:t>
          </a:r>
        </a:p>
        <a:p>
          <a:r>
            <a:rPr lang="en-GB" sz="1100" b="0" i="0" u="none" strike="noStrike" baseline="0" smtClean="0">
              <a:solidFill>
                <a:schemeClr val="dk1"/>
              </a:solidFill>
              <a:latin typeface="+mn-lt"/>
              <a:ea typeface="+mn-ea"/>
              <a:cs typeface="+mn-cs"/>
            </a:rPr>
            <a:t>• less than 5 kilometres, the cost will be 2 dollars</a:t>
          </a:r>
        </a:p>
        <a:p>
          <a:r>
            <a:rPr lang="en-GB" sz="1100" b="0" i="0" u="none" strike="noStrike" baseline="0" smtClean="0">
              <a:solidFill>
                <a:schemeClr val="dk1"/>
              </a:solidFill>
              <a:latin typeface="+mn-lt"/>
              <a:ea typeface="+mn-ea"/>
              <a:cs typeface="+mn-cs"/>
            </a:rPr>
            <a:t>• 5 kilometres or more and less than 15 kilometres, the cost will be 5 dollars</a:t>
          </a:r>
        </a:p>
        <a:p>
          <a:r>
            <a:rPr lang="en-GB" sz="1100" b="0" i="0" u="none" strike="noStrike" baseline="0" smtClean="0">
              <a:solidFill>
                <a:schemeClr val="dk1"/>
              </a:solidFill>
              <a:latin typeface="+mn-lt"/>
              <a:ea typeface="+mn-ea"/>
              <a:cs typeface="+mn-cs"/>
            </a:rPr>
            <a:t>• 15 kilometres or more, the cost will be 10 dollars.</a:t>
          </a:r>
        </a:p>
        <a:p>
          <a:endParaRPr lang="en-US" sz="1100" baseline="0"/>
        </a:p>
        <a:p>
          <a:r>
            <a:rPr lang="en-US" sz="1100" b="1" baseline="0">
              <a:solidFill>
                <a:srgbClr val="FF0000"/>
              </a:solidFill>
            </a:rPr>
            <a:t>Filter: Distances equal to or more than 7 Kilometres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600076</xdr:colOff>
      <xdr:row>1</xdr:row>
      <xdr:rowOff>95250</xdr:rowOff>
    </xdr:from>
    <xdr:to>
      <xdr:col>14</xdr:col>
      <xdr:colOff>304800</xdr:colOff>
      <xdr:row>13</xdr:row>
      <xdr:rowOff>85725</xdr:rowOff>
    </xdr:to>
    <xdr:sp macro="" textlink="">
      <xdr:nvSpPr>
        <xdr:cNvPr id="2" name="TextBox 1"/>
        <xdr:cNvSpPr txBox="1"/>
      </xdr:nvSpPr>
      <xdr:spPr>
        <a:xfrm>
          <a:off x="6438901" y="428625"/>
          <a:ext cx="5133974" cy="2276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smtClean="0">
              <a:solidFill>
                <a:srgbClr val="FF0000"/>
              </a:solidFill>
              <a:latin typeface="+mn-lt"/>
              <a:ea typeface="+mn-ea"/>
              <a:cs typeface="+mn-cs"/>
            </a:rPr>
            <a:t>November 2012</a:t>
          </a:r>
        </a:p>
        <a:p>
          <a:endParaRPr lang="en-GB" sz="1100" b="0" i="0" u="none" strike="noStrike" baseline="0" smtClean="0">
            <a:solidFill>
              <a:schemeClr val="dk1"/>
            </a:solidFill>
            <a:latin typeface="+mn-lt"/>
            <a:ea typeface="+mn-ea"/>
            <a:cs typeface="+mn-cs"/>
          </a:endParaRPr>
        </a:p>
        <a:p>
          <a:r>
            <a:rPr lang="en-US" sz="1100" baseline="0"/>
            <a:t>1) Complete the Vlookups for the Job Description and Rate Columns.</a:t>
          </a:r>
        </a:p>
        <a:p>
          <a:endParaRPr lang="en-US" sz="1100" baseline="0"/>
        </a:p>
        <a:p>
          <a:r>
            <a:rPr lang="en-US" sz="1100" baseline="0"/>
            <a:t>2) </a:t>
          </a:r>
          <a:r>
            <a:rPr lang="en-GB" sz="1100" b="0" i="0" u="none" strike="noStrike" baseline="0" smtClean="0">
              <a:solidFill>
                <a:schemeClr val="dk1"/>
              </a:solidFill>
              <a:latin typeface="+mn-lt"/>
              <a:ea typeface="+mn-ea"/>
              <a:cs typeface="+mn-cs"/>
            </a:rPr>
            <a:t>Overtime pay is only paid to employees who work more than their contract hours. It is only paid for the extra hours that they work.</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In </a:t>
          </a:r>
          <a:r>
            <a:rPr lang="en-GB" sz="1200" b="1" i="0" u="none" strike="noStrike" baseline="0" smtClean="0">
              <a:solidFill>
                <a:schemeClr val="dk1"/>
              </a:solidFill>
              <a:latin typeface="+mn-lt"/>
              <a:ea typeface="+mn-ea"/>
              <a:cs typeface="+mn-cs"/>
            </a:rPr>
            <a:t>cell J16 </a:t>
          </a:r>
          <a:r>
            <a:rPr lang="en-GB" sz="1100" b="0" i="0" u="none" strike="noStrike" baseline="0" smtClean="0">
              <a:solidFill>
                <a:schemeClr val="dk1"/>
              </a:solidFill>
              <a:latin typeface="+mn-lt"/>
              <a:ea typeface="+mn-ea"/>
              <a:cs typeface="+mn-cs"/>
            </a:rPr>
            <a:t>use a formula to calculate any overtime pay for this employee. It is calculated by multiplying the extra hours worked (more than their contract hours) by the rate of pay and dividing this by 2.</a:t>
          </a:r>
        </a:p>
        <a:p>
          <a:endParaRPr lang="en-US" sz="1100" baseline="0"/>
        </a:p>
        <a:p>
          <a:r>
            <a:rPr lang="en-US" sz="1100" b="1" baseline="0">
              <a:solidFill>
                <a:srgbClr val="FF0000"/>
              </a:solidFill>
            </a:rPr>
            <a:t>Filter: Just show the Ski Ski Instructor</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10</xdr:row>
      <xdr:rowOff>171449</xdr:rowOff>
    </xdr:from>
    <xdr:to>
      <xdr:col>6</xdr:col>
      <xdr:colOff>266699</xdr:colOff>
      <xdr:row>23</xdr:row>
      <xdr:rowOff>85724</xdr:rowOff>
    </xdr:to>
    <xdr:sp macro="" textlink="">
      <xdr:nvSpPr>
        <xdr:cNvPr id="2" name="TextBox 1"/>
        <xdr:cNvSpPr txBox="1"/>
      </xdr:nvSpPr>
      <xdr:spPr>
        <a:xfrm>
          <a:off x="142875" y="1743074"/>
          <a:ext cx="5019674" cy="2390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smtClean="0">
              <a:solidFill>
                <a:srgbClr val="FF0000"/>
              </a:solidFill>
              <a:latin typeface="+mn-lt"/>
              <a:ea typeface="+mn-ea"/>
              <a:cs typeface="+mn-cs"/>
            </a:rPr>
            <a:t>November 2012</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In </a:t>
          </a:r>
          <a:r>
            <a:rPr lang="en-GB" sz="1200" b="1" i="0" u="none" strike="noStrike" baseline="0" smtClean="0">
              <a:solidFill>
                <a:schemeClr val="dk1"/>
              </a:solidFill>
              <a:latin typeface="+mn-lt"/>
              <a:ea typeface="+mn-ea"/>
              <a:cs typeface="+mn-cs"/>
            </a:rPr>
            <a:t>cell J4 </a:t>
          </a:r>
          <a:r>
            <a:rPr lang="en-GB" sz="1100" b="0" i="0" u="none" strike="noStrike" baseline="0" smtClean="0">
              <a:solidFill>
                <a:schemeClr val="dk1"/>
              </a:solidFill>
              <a:latin typeface="+mn-lt"/>
              <a:ea typeface="+mn-ea"/>
              <a:cs typeface="+mn-cs"/>
            </a:rPr>
            <a:t>use a formula to calculate the sales commission on this property. The sales</a:t>
          </a:r>
        </a:p>
        <a:p>
          <a:r>
            <a:rPr lang="en-GB" sz="1100" b="0" i="0" u="none" strike="noStrike" baseline="0" smtClean="0">
              <a:solidFill>
                <a:schemeClr val="dk1"/>
              </a:solidFill>
              <a:latin typeface="+mn-lt"/>
              <a:ea typeface="+mn-ea"/>
              <a:cs typeface="+mn-cs"/>
            </a:rPr>
            <a:t>commission is $10,000 plus:</a:t>
          </a:r>
        </a:p>
        <a:p>
          <a:r>
            <a:rPr lang="en-GB" sz="1100" b="0" i="0" u="none" strike="noStrike" baseline="0" smtClean="0">
              <a:solidFill>
                <a:schemeClr val="dk1"/>
              </a:solidFill>
              <a:latin typeface="+mn-lt"/>
              <a:ea typeface="+mn-ea"/>
              <a:cs typeface="+mn-cs"/>
            </a:rPr>
            <a:t>• If the property has an Area (sq ft) of less than or equal to 500 square feet (sq ft), 5% of the Price</a:t>
          </a:r>
        </a:p>
        <a:p>
          <a:r>
            <a:rPr lang="en-GB" sz="1100" b="0" i="0" u="none" strike="noStrike" baseline="0" smtClean="0">
              <a:solidFill>
                <a:schemeClr val="dk1"/>
              </a:solidFill>
              <a:latin typeface="+mn-lt"/>
              <a:ea typeface="+mn-ea"/>
              <a:cs typeface="+mn-cs"/>
            </a:rPr>
            <a:t>• If the property has an Area (sq ft) greater than 500 square feet (sq ft) and less than 4000 square feet (sq ft), 7.5% of the Price</a:t>
          </a:r>
        </a:p>
        <a:p>
          <a:r>
            <a:rPr lang="en-GB" sz="1100" b="0" i="0" u="none" strike="noStrike" baseline="0" smtClean="0">
              <a:solidFill>
                <a:schemeClr val="dk1"/>
              </a:solidFill>
              <a:latin typeface="+mn-lt"/>
              <a:ea typeface="+mn-ea"/>
              <a:cs typeface="+mn-cs"/>
            </a:rPr>
            <a:t>• If the property has an Area (sq ft) greater than or equal to 4000 square feet (sq ft), 10% of the Price</a:t>
          </a:r>
          <a:endParaRPr lang="en-US" sz="1100" baseline="0"/>
        </a:p>
        <a:p>
          <a:endParaRPr lang="en-US" sz="1100" baseline="0"/>
        </a:p>
        <a:p>
          <a:r>
            <a:rPr lang="en-US" sz="1100" b="1" baseline="0">
              <a:solidFill>
                <a:srgbClr val="FF0000"/>
              </a:solidFill>
            </a:rPr>
            <a:t>Filter: Just show the Manchester Properties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xdr:colOff>
      <xdr:row>14</xdr:row>
      <xdr:rowOff>142876</xdr:rowOff>
    </xdr:from>
    <xdr:to>
      <xdr:col>8</xdr:col>
      <xdr:colOff>133349</xdr:colOff>
      <xdr:row>27</xdr:row>
      <xdr:rowOff>38100</xdr:rowOff>
    </xdr:to>
    <xdr:sp macro="" textlink="">
      <xdr:nvSpPr>
        <xdr:cNvPr id="2" name="TextBox 1"/>
        <xdr:cNvSpPr txBox="1"/>
      </xdr:nvSpPr>
      <xdr:spPr>
        <a:xfrm>
          <a:off x="161925" y="3133726"/>
          <a:ext cx="5629274" cy="2371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smtClean="0">
              <a:solidFill>
                <a:srgbClr val="FF0000"/>
              </a:solidFill>
              <a:latin typeface="+mn-lt"/>
              <a:ea typeface="+mn-ea"/>
              <a:cs typeface="+mn-cs"/>
            </a:rPr>
            <a:t>November 2011</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1) Find the best throw for each athetle.</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2) In </a:t>
          </a:r>
          <a:r>
            <a:rPr lang="en-GB" sz="1200" b="1" i="0" u="none" strike="noStrike" baseline="0" smtClean="0">
              <a:solidFill>
                <a:schemeClr val="dk1"/>
              </a:solidFill>
              <a:latin typeface="+mn-lt"/>
              <a:ea typeface="+mn-ea"/>
              <a:cs typeface="+mn-cs"/>
            </a:rPr>
            <a:t>cell K9 </a:t>
          </a:r>
          <a:r>
            <a:rPr lang="en-GB" sz="1100" b="0" i="0" u="none" strike="noStrike" baseline="0" smtClean="0">
              <a:solidFill>
                <a:schemeClr val="dk1"/>
              </a:solidFill>
              <a:latin typeface="+mn-lt"/>
              <a:ea typeface="+mn-ea"/>
              <a:cs typeface="+mn-cs"/>
            </a:rPr>
            <a:t>use a formula to display the word Yes if the athlete’s longest throw breaks the Olympic record or display the word No if it does not. </a:t>
          </a:r>
          <a:r>
            <a:rPr lang="en-GB" sz="1100" b="1" i="0" u="none" strike="noStrike" baseline="0" smtClean="0">
              <a:solidFill>
                <a:schemeClr val="dk1"/>
              </a:solidFill>
              <a:latin typeface="+mn-lt"/>
              <a:ea typeface="+mn-ea"/>
              <a:cs typeface="+mn-cs"/>
            </a:rPr>
            <a:t>(Remember that there are two records, one for men and one for women.)</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3) Replicate this formula so that this is automatically displayed for each athlete.</a:t>
          </a:r>
          <a:endParaRPr lang="en-GB" sz="1100" b="0" i="0" u="none" strike="noStrike" baseline="0" smtClean="0">
            <a:solidFill>
              <a:schemeClr val="dk1"/>
            </a:solidFill>
            <a:effectLst/>
            <a:latin typeface="+mn-lt"/>
            <a:ea typeface="+mn-ea"/>
            <a:cs typeface="+mn-cs"/>
          </a:endParaRPr>
        </a:p>
        <a:p>
          <a:endParaRPr lang="en-GB" sz="1100" b="0" i="0" u="none" strike="noStrike" baseline="0" smtClean="0">
            <a:solidFill>
              <a:schemeClr val="dk1"/>
            </a:solidFill>
            <a:effectLst/>
            <a:latin typeface="+mn-lt"/>
            <a:ea typeface="+mn-ea"/>
            <a:cs typeface="+mn-cs"/>
          </a:endParaRPr>
        </a:p>
        <a:p>
          <a:r>
            <a:rPr lang="en-US" sz="1100" b="1" baseline="0">
              <a:solidFill>
                <a:srgbClr val="FF0000"/>
              </a:solidFill>
            </a:rPr>
            <a:t>4) Filter the Athletes which have broken the record.</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171450</xdr:colOff>
      <xdr:row>5</xdr:row>
      <xdr:rowOff>76200</xdr:rowOff>
    </xdr:from>
    <xdr:to>
      <xdr:col>15</xdr:col>
      <xdr:colOff>314324</xdr:colOff>
      <xdr:row>17</xdr:row>
      <xdr:rowOff>161924</xdr:rowOff>
    </xdr:to>
    <xdr:sp macro="" textlink="">
      <xdr:nvSpPr>
        <xdr:cNvPr id="2" name="TextBox 1"/>
        <xdr:cNvSpPr txBox="1"/>
      </xdr:nvSpPr>
      <xdr:spPr>
        <a:xfrm>
          <a:off x="6477000" y="1133475"/>
          <a:ext cx="5629274" cy="2371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smtClean="0">
              <a:solidFill>
                <a:srgbClr val="FF0000"/>
              </a:solidFill>
              <a:latin typeface="+mn-lt"/>
              <a:ea typeface="+mn-ea"/>
              <a:cs typeface="+mn-cs"/>
            </a:rPr>
            <a:t>November 2009</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In the Unit Retail column (Cell F24) use an IF function to calculate the retail price of</a:t>
          </a:r>
        </a:p>
        <a:p>
          <a:r>
            <a:rPr lang="en-GB" sz="1100" b="0" i="0" u="none" strike="noStrike" baseline="0" smtClean="0">
              <a:solidFill>
                <a:schemeClr val="dk1"/>
              </a:solidFill>
              <a:latin typeface="+mn-lt"/>
              <a:ea typeface="+mn-ea"/>
              <a:cs typeface="+mn-cs"/>
            </a:rPr>
            <a:t>each unit.</a:t>
          </a:r>
        </a:p>
        <a:p>
          <a:r>
            <a:rPr lang="en-GB" sz="1100" b="0" i="0" u="none" strike="noStrike" baseline="0" smtClean="0">
              <a:solidFill>
                <a:schemeClr val="dk1"/>
              </a:solidFill>
              <a:latin typeface="+mn-lt"/>
              <a:ea typeface="+mn-ea"/>
              <a:cs typeface="+mn-cs"/>
            </a:rPr>
            <a:t>If the Code is </a:t>
          </a:r>
          <a:r>
            <a:rPr lang="en-GB" sz="1100" b="1" i="0" u="none" strike="noStrike" baseline="0" smtClean="0">
              <a:solidFill>
                <a:srgbClr val="FF0000"/>
              </a:solidFill>
              <a:latin typeface="+mn-lt"/>
              <a:ea typeface="+mn-ea"/>
              <a:cs typeface="+mn-cs"/>
            </a:rPr>
            <a:t>D</a:t>
          </a:r>
          <a:r>
            <a:rPr lang="en-GB" sz="1100" b="0" i="0" u="none" strike="noStrike" baseline="0" smtClean="0">
              <a:solidFill>
                <a:schemeClr val="dk1"/>
              </a:solidFill>
              <a:latin typeface="+mn-lt"/>
              <a:ea typeface="+mn-ea"/>
              <a:cs typeface="+mn-cs"/>
            </a:rPr>
            <a:t> then multiply the </a:t>
          </a:r>
          <a:r>
            <a:rPr lang="en-GB" sz="1100" b="1" i="0" u="none" strike="noStrike" baseline="0" smtClean="0">
              <a:solidFill>
                <a:schemeClr val="dk1"/>
              </a:solidFill>
              <a:latin typeface="+mn-lt"/>
              <a:ea typeface="+mn-ea"/>
              <a:cs typeface="+mn-cs"/>
            </a:rPr>
            <a:t>named cell Discount </a:t>
          </a:r>
          <a:r>
            <a:rPr lang="en-GB" sz="1100" b="0" i="0" u="none" strike="noStrike" baseline="0" smtClean="0">
              <a:solidFill>
                <a:schemeClr val="dk1"/>
              </a:solidFill>
              <a:latin typeface="+mn-lt"/>
              <a:ea typeface="+mn-ea"/>
              <a:cs typeface="+mn-cs"/>
            </a:rPr>
            <a:t>by the </a:t>
          </a:r>
          <a:r>
            <a:rPr lang="en-GB" sz="1100" b="1" i="0" u="none" strike="noStrike" baseline="0" smtClean="0">
              <a:solidFill>
                <a:schemeClr val="dk1"/>
              </a:solidFill>
              <a:latin typeface="+mn-lt"/>
              <a:ea typeface="+mn-ea"/>
              <a:cs typeface="+mn-cs"/>
            </a:rPr>
            <a:t>Unit Purchase price</a:t>
          </a:r>
          <a:r>
            <a:rPr lang="en-GB" sz="1100" b="0" i="0" u="none" strike="noStrike" baseline="0" smtClean="0">
              <a:solidFill>
                <a:schemeClr val="dk1"/>
              </a:solidFill>
              <a:latin typeface="+mn-lt"/>
              <a:ea typeface="+mn-ea"/>
              <a:cs typeface="+mn-cs"/>
            </a:rPr>
            <a:t>.</a:t>
          </a:r>
        </a:p>
        <a:p>
          <a:r>
            <a:rPr lang="en-GB" sz="1100" b="0" i="0" u="none" strike="noStrike" baseline="0" smtClean="0">
              <a:solidFill>
                <a:schemeClr val="dk1"/>
              </a:solidFill>
              <a:latin typeface="+mn-lt"/>
              <a:ea typeface="+mn-ea"/>
              <a:cs typeface="+mn-cs"/>
            </a:rPr>
            <a:t>If the Code is </a:t>
          </a:r>
          <a:r>
            <a:rPr lang="en-GB" sz="1100" b="1" i="0" u="none" strike="noStrike" baseline="0" smtClean="0">
              <a:solidFill>
                <a:srgbClr val="FF0000"/>
              </a:solidFill>
              <a:latin typeface="+mn-lt"/>
              <a:ea typeface="+mn-ea"/>
              <a:cs typeface="+mn-cs"/>
            </a:rPr>
            <a:t>N</a:t>
          </a:r>
          <a:r>
            <a:rPr lang="en-GB" sz="1100" b="0" i="0" u="none" strike="noStrike" baseline="0" smtClean="0">
              <a:solidFill>
                <a:schemeClr val="dk1"/>
              </a:solidFill>
              <a:latin typeface="+mn-lt"/>
              <a:ea typeface="+mn-ea"/>
              <a:cs typeface="+mn-cs"/>
            </a:rPr>
            <a:t> then multiply the </a:t>
          </a:r>
          <a:r>
            <a:rPr lang="en-GB" sz="1100" b="1" i="0" u="none" strike="noStrike" baseline="0" smtClean="0">
              <a:solidFill>
                <a:schemeClr val="dk1"/>
              </a:solidFill>
              <a:latin typeface="+mn-lt"/>
              <a:ea typeface="+mn-ea"/>
              <a:cs typeface="+mn-cs"/>
            </a:rPr>
            <a:t>named cell Normal </a:t>
          </a:r>
          <a:r>
            <a:rPr lang="en-GB" sz="1100" b="0" i="0" u="none" strike="noStrike" baseline="0" smtClean="0">
              <a:solidFill>
                <a:schemeClr val="dk1"/>
              </a:solidFill>
              <a:latin typeface="+mn-lt"/>
              <a:ea typeface="+mn-ea"/>
              <a:cs typeface="+mn-cs"/>
            </a:rPr>
            <a:t>by the </a:t>
          </a:r>
          <a:r>
            <a:rPr lang="en-GB" sz="1100" b="1" i="0" u="none" strike="noStrike" baseline="0" smtClean="0">
              <a:solidFill>
                <a:schemeClr val="dk1"/>
              </a:solidFill>
              <a:latin typeface="+mn-lt"/>
              <a:ea typeface="+mn-ea"/>
              <a:cs typeface="+mn-cs"/>
            </a:rPr>
            <a:t>Unit Purchase price.</a:t>
          </a:r>
        </a:p>
        <a:p>
          <a:r>
            <a:rPr lang="en-GB" sz="1100" b="0" i="0" u="none" strike="noStrike" baseline="0" smtClean="0">
              <a:solidFill>
                <a:schemeClr val="dk1"/>
              </a:solidFill>
              <a:latin typeface="+mn-lt"/>
              <a:ea typeface="+mn-ea"/>
              <a:cs typeface="+mn-cs"/>
            </a:rPr>
            <a:t>If the Code is </a:t>
          </a:r>
          <a:r>
            <a:rPr lang="en-GB" sz="1100" b="1" i="0" u="none" strike="noStrike" baseline="0" smtClean="0">
              <a:solidFill>
                <a:srgbClr val="FF0000"/>
              </a:solidFill>
              <a:latin typeface="+mn-lt"/>
              <a:ea typeface="+mn-ea"/>
              <a:cs typeface="+mn-cs"/>
            </a:rPr>
            <a:t>P</a:t>
          </a:r>
          <a:r>
            <a:rPr lang="en-GB" sz="1100" b="0" i="0" u="none" strike="noStrike" baseline="0" smtClean="0">
              <a:solidFill>
                <a:schemeClr val="dk1"/>
              </a:solidFill>
              <a:latin typeface="+mn-lt"/>
              <a:ea typeface="+mn-ea"/>
              <a:cs typeface="+mn-cs"/>
            </a:rPr>
            <a:t> then multiply the </a:t>
          </a:r>
          <a:r>
            <a:rPr lang="en-GB" sz="1100" b="1" i="0" u="none" strike="noStrike" baseline="0" smtClean="0">
              <a:solidFill>
                <a:schemeClr val="dk1"/>
              </a:solidFill>
              <a:latin typeface="+mn-lt"/>
              <a:ea typeface="+mn-ea"/>
              <a:cs typeface="+mn-cs"/>
            </a:rPr>
            <a:t>named cell Premium </a:t>
          </a:r>
          <a:r>
            <a:rPr lang="en-GB" sz="1100" b="0" i="0" u="none" strike="noStrike" baseline="0" smtClean="0">
              <a:solidFill>
                <a:schemeClr val="dk1"/>
              </a:solidFill>
              <a:latin typeface="+mn-lt"/>
              <a:ea typeface="+mn-ea"/>
              <a:cs typeface="+mn-cs"/>
            </a:rPr>
            <a:t>by the </a:t>
          </a:r>
          <a:r>
            <a:rPr lang="en-GB" sz="1100" b="1" i="0" u="none" strike="noStrike" baseline="0" smtClean="0">
              <a:solidFill>
                <a:schemeClr val="dk1"/>
              </a:solidFill>
              <a:latin typeface="+mn-lt"/>
              <a:ea typeface="+mn-ea"/>
              <a:cs typeface="+mn-cs"/>
            </a:rPr>
            <a:t>Unit Purchase price</a:t>
          </a:r>
          <a:r>
            <a:rPr lang="en-GB" sz="1100" b="0" i="0" u="none" strike="noStrike" baseline="0" smtClean="0">
              <a:solidFill>
                <a:schemeClr val="dk1"/>
              </a:solidFill>
              <a:latin typeface="+mn-lt"/>
              <a:ea typeface="+mn-ea"/>
              <a:cs typeface="+mn-cs"/>
            </a:rPr>
            <a:t>.</a:t>
          </a:r>
        </a:p>
        <a:p>
          <a:r>
            <a:rPr lang="en-GB" sz="1100" b="0" i="0" u="none" strike="noStrike" baseline="0" smtClean="0">
              <a:solidFill>
                <a:schemeClr val="dk1"/>
              </a:solidFill>
              <a:latin typeface="+mn-lt"/>
              <a:ea typeface="+mn-ea"/>
              <a:cs typeface="+mn-cs"/>
            </a:rPr>
            <a:t>If the </a:t>
          </a:r>
          <a:r>
            <a:rPr lang="en-GB" sz="1100" b="1" i="0" u="none" strike="noStrike" baseline="0" smtClean="0">
              <a:solidFill>
                <a:srgbClr val="FF0000"/>
              </a:solidFill>
              <a:latin typeface="+mn-lt"/>
              <a:ea typeface="+mn-ea"/>
              <a:cs typeface="+mn-cs"/>
            </a:rPr>
            <a:t>Code is not D, N or P </a:t>
          </a:r>
          <a:r>
            <a:rPr lang="en-GB" sz="1100" b="0" i="0" u="none" strike="noStrike" baseline="0" smtClean="0">
              <a:solidFill>
                <a:schemeClr val="dk1"/>
              </a:solidFill>
              <a:latin typeface="+mn-lt"/>
              <a:ea typeface="+mn-ea"/>
              <a:cs typeface="+mn-cs"/>
            </a:rPr>
            <a:t>then return the Unit Purchase price.</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Replicate this function so that the Unit Retail price for each item is shown.</a:t>
          </a:r>
        </a:p>
        <a:p>
          <a:endParaRPr lang="en-GB" sz="1100" b="0" i="0" u="none" strike="noStrike" baseline="0" smtClean="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Filter</a:t>
          </a:r>
          <a:r>
            <a:rPr lang="en-US" sz="1100" b="1" baseline="0">
              <a:solidFill>
                <a:schemeClr val="dk1"/>
              </a:solidFill>
              <a:effectLst/>
              <a:latin typeface="+mn-lt"/>
              <a:ea typeface="+mn-ea"/>
              <a:cs typeface="+mn-cs"/>
            </a:rPr>
            <a:t> : </a:t>
          </a:r>
          <a:r>
            <a:rPr lang="en-US" sz="1100" b="1" baseline="0">
              <a:solidFill>
                <a:srgbClr val="FF0000"/>
              </a:solidFill>
              <a:effectLst/>
              <a:latin typeface="+mn-lt"/>
              <a:ea typeface="+mn-ea"/>
              <a:cs typeface="+mn-cs"/>
            </a:rPr>
            <a:t>Anything that contains black in the description</a:t>
          </a:r>
          <a:endParaRPr lang="en-US" sz="1100">
            <a:solidFill>
              <a:srgbClr val="FF0000"/>
            </a:solidFill>
          </a:endParaRPr>
        </a:p>
      </xdr:txBody>
    </xdr:sp>
    <xdr:clientData/>
  </xdr:twoCellAnchor>
  <xdr:twoCellAnchor>
    <xdr:from>
      <xdr:col>2</xdr:col>
      <xdr:colOff>600075</xdr:colOff>
      <xdr:row>1</xdr:row>
      <xdr:rowOff>161925</xdr:rowOff>
    </xdr:from>
    <xdr:to>
      <xdr:col>2</xdr:col>
      <xdr:colOff>2276475</xdr:colOff>
      <xdr:row>6</xdr:row>
      <xdr:rowOff>47625</xdr:rowOff>
    </xdr:to>
    <xdr:sp macro="" textlink="">
      <xdr:nvSpPr>
        <xdr:cNvPr id="3" name="TextBox 2"/>
        <xdr:cNvSpPr txBox="1"/>
      </xdr:nvSpPr>
      <xdr:spPr>
        <a:xfrm>
          <a:off x="1781175" y="457200"/>
          <a:ext cx="16764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Named Fields</a:t>
          </a:r>
        </a:p>
        <a:p>
          <a:r>
            <a:rPr lang="en-GB" sz="1100"/>
            <a:t>D - Discount</a:t>
          </a:r>
        </a:p>
        <a:p>
          <a:r>
            <a:rPr lang="en-GB" sz="1100"/>
            <a:t>N - Normal</a:t>
          </a:r>
        </a:p>
        <a:p>
          <a:r>
            <a:rPr lang="en-GB" sz="1100"/>
            <a:t>P - Premium</a:t>
          </a:r>
        </a:p>
      </xdr:txBody>
    </xdr:sp>
    <xdr:clientData/>
  </xdr:twoCellAnchor>
  <xdr:twoCellAnchor>
    <xdr:from>
      <xdr:col>2</xdr:col>
      <xdr:colOff>85725</xdr:colOff>
      <xdr:row>2</xdr:row>
      <xdr:rowOff>171450</xdr:rowOff>
    </xdr:from>
    <xdr:to>
      <xdr:col>2</xdr:col>
      <xdr:colOff>495300</xdr:colOff>
      <xdr:row>4</xdr:row>
      <xdr:rowOff>180975</xdr:rowOff>
    </xdr:to>
    <xdr:sp macro="" textlink="">
      <xdr:nvSpPr>
        <xdr:cNvPr id="4" name="Right Arrow 3"/>
        <xdr:cNvSpPr/>
      </xdr:nvSpPr>
      <xdr:spPr>
        <a:xfrm flipH="1">
          <a:off x="1266825" y="657225"/>
          <a:ext cx="409575" cy="390525"/>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238125</xdr:colOff>
      <xdr:row>1</xdr:row>
      <xdr:rowOff>180975</xdr:rowOff>
    </xdr:from>
    <xdr:to>
      <xdr:col>22</xdr:col>
      <xdr:colOff>380999</xdr:colOff>
      <xdr:row>14</xdr:row>
      <xdr:rowOff>76199</xdr:rowOff>
    </xdr:to>
    <xdr:sp macro="" textlink="">
      <xdr:nvSpPr>
        <xdr:cNvPr id="2" name="TextBox 1"/>
        <xdr:cNvSpPr txBox="1"/>
      </xdr:nvSpPr>
      <xdr:spPr>
        <a:xfrm>
          <a:off x="6791325" y="514350"/>
          <a:ext cx="8067674" cy="2371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smtClean="0">
              <a:solidFill>
                <a:srgbClr val="FF0000"/>
              </a:solidFill>
              <a:latin typeface="+mn-lt"/>
              <a:ea typeface="+mn-ea"/>
              <a:cs typeface="+mn-cs"/>
            </a:rPr>
            <a:t>November 2008</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1) Look up the value of </a:t>
          </a:r>
          <a:r>
            <a:rPr lang="en-GB" sz="1100" b="1" i="0" u="none" strike="noStrike" baseline="0" smtClean="0">
              <a:solidFill>
                <a:schemeClr val="dk1"/>
              </a:solidFill>
              <a:latin typeface="+mn-lt"/>
              <a:ea typeface="+mn-ea"/>
              <a:cs typeface="+mn-cs"/>
            </a:rPr>
            <a:t>Cell A4 </a:t>
          </a:r>
          <a:r>
            <a:rPr lang="en-GB" sz="1100" b="0" i="0" u="none" strike="noStrike" baseline="0" smtClean="0">
              <a:solidFill>
                <a:schemeClr val="dk1"/>
              </a:solidFill>
              <a:latin typeface="+mn-lt"/>
              <a:ea typeface="+mn-ea"/>
              <a:cs typeface="+mn-cs"/>
            </a:rPr>
            <a:t>using the SCode as a look up value. </a:t>
          </a:r>
        </a:p>
        <a:p>
          <a:r>
            <a:rPr lang="en-GB" sz="1100" b="0" i="0" u="none" strike="noStrike" baseline="0" smtClean="0">
              <a:solidFill>
                <a:schemeClr val="dk1"/>
              </a:solidFill>
              <a:latin typeface="+mn-lt"/>
              <a:ea typeface="+mn-ea"/>
              <a:cs typeface="+mn-cs"/>
            </a:rPr>
            <a:t>2) In </a:t>
          </a:r>
          <a:r>
            <a:rPr lang="en-GB" sz="1100" b="1" i="0" u="none" strike="noStrike" baseline="0" smtClean="0">
              <a:solidFill>
                <a:schemeClr val="dk1"/>
              </a:solidFill>
              <a:latin typeface="+mn-lt"/>
              <a:ea typeface="+mn-ea"/>
              <a:cs typeface="+mn-cs"/>
            </a:rPr>
            <a:t>Cell C4</a:t>
          </a:r>
          <a:r>
            <a:rPr lang="en-GB" sz="1100" b="0" i="0" u="none" strike="noStrike" baseline="0" smtClean="0">
              <a:solidFill>
                <a:schemeClr val="dk1"/>
              </a:solidFill>
              <a:latin typeface="+mn-lt"/>
              <a:ea typeface="+mn-ea"/>
              <a:cs typeface="+mn-cs"/>
            </a:rPr>
            <a:t>, work out the total duration of calls for each person.</a:t>
          </a:r>
        </a:p>
        <a:p>
          <a:endParaRPr lang="en-GB" sz="1100" b="0" i="0" u="none" strike="noStrike" baseline="0" smtClean="0">
            <a:solidFill>
              <a:schemeClr val="dk1"/>
            </a:solidFill>
            <a:latin typeface="+mn-lt"/>
            <a:ea typeface="+mn-ea"/>
            <a:cs typeface="+mn-cs"/>
          </a:endParaRPr>
        </a:p>
        <a:p>
          <a:r>
            <a:rPr lang="en-GB" sz="1100" b="0" i="0" u="none" strike="noStrike" baseline="0" smtClean="0">
              <a:solidFill>
                <a:schemeClr val="dk1"/>
              </a:solidFill>
              <a:latin typeface="+mn-lt"/>
              <a:ea typeface="+mn-ea"/>
              <a:cs typeface="+mn-cs"/>
            </a:rPr>
            <a:t>In the Length column (F13) use an IF function to show:</a:t>
          </a:r>
        </a:p>
        <a:p>
          <a:r>
            <a:rPr lang="en-GB" sz="1100" b="0" i="0" u="none" strike="noStrike" baseline="0" smtClean="0">
              <a:solidFill>
                <a:schemeClr val="dk1"/>
              </a:solidFill>
              <a:latin typeface="+mn-lt"/>
              <a:ea typeface="+mn-ea"/>
              <a:cs typeface="+mn-cs"/>
            </a:rPr>
            <a:t>• If the Minutes are less than 6 then show the word Short</a:t>
          </a:r>
        </a:p>
        <a:p>
          <a:r>
            <a:rPr lang="en-GB" sz="1100" b="0" i="0" u="none" strike="noStrike" baseline="0" smtClean="0">
              <a:solidFill>
                <a:schemeClr val="dk1"/>
              </a:solidFill>
              <a:latin typeface="+mn-lt"/>
              <a:ea typeface="+mn-ea"/>
              <a:cs typeface="+mn-cs"/>
            </a:rPr>
            <a:t>• If the Minutes are greater than 5 and are less than 12 then show the word</a:t>
          </a:r>
        </a:p>
        <a:p>
          <a:r>
            <a:rPr lang="en-GB" sz="1100" b="0" i="0" u="none" strike="noStrike" baseline="0" smtClean="0">
              <a:solidFill>
                <a:schemeClr val="dk1"/>
              </a:solidFill>
              <a:latin typeface="+mn-lt"/>
              <a:ea typeface="+mn-ea"/>
              <a:cs typeface="+mn-cs"/>
            </a:rPr>
            <a:t>Medium</a:t>
          </a:r>
        </a:p>
        <a:p>
          <a:r>
            <a:rPr lang="en-GB" sz="1100" b="0" i="0" u="none" strike="noStrike" baseline="0" smtClean="0">
              <a:solidFill>
                <a:schemeClr val="dk1"/>
              </a:solidFill>
              <a:latin typeface="+mn-lt"/>
              <a:ea typeface="+mn-ea"/>
              <a:cs typeface="+mn-cs"/>
            </a:rPr>
            <a:t>• If the Minutes are greater than 11 then show the word Long</a:t>
          </a:r>
        </a:p>
        <a:p>
          <a:endParaRPr lang="en-GB" sz="1100" b="0" i="0" u="none" strike="noStrike" baseline="0" smtClean="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4) Filter the </a:t>
          </a:r>
          <a:r>
            <a:rPr lang="en-GB" sz="1100" b="1" baseline="0">
              <a:solidFill>
                <a:srgbClr val="FF0000"/>
              </a:solidFill>
              <a:effectLst/>
              <a:latin typeface="+mn-lt"/>
              <a:ea typeface="+mn-ea"/>
              <a:cs typeface="+mn-cs"/>
            </a:rPr>
            <a:t>calls which are equal to or longer than 6 Minutes</a:t>
          </a:r>
          <a:endParaRPr lang="en-GB">
            <a:solidFill>
              <a:srgbClr val="FF0000"/>
            </a:solidFill>
            <a:effectLst/>
          </a:endParaRPr>
        </a:p>
        <a:p>
          <a:endParaRPr lang="en-US" sz="11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workbookViewId="0">
      <selection activeCell="F19" sqref="F19"/>
    </sheetView>
  </sheetViews>
  <sheetFormatPr defaultRowHeight="15" x14ac:dyDescent="0.25"/>
  <cols>
    <col min="1" max="1" width="10.7109375" customWidth="1"/>
    <col min="2" max="2" width="11.28515625" bestFit="1" customWidth="1"/>
    <col min="3" max="3" width="8.85546875" bestFit="1" customWidth="1"/>
    <col min="4" max="4" width="14.7109375" bestFit="1" customWidth="1"/>
    <col min="5" max="5" width="29.42578125" customWidth="1"/>
    <col min="6" max="6" width="7" customWidth="1"/>
    <col min="7" max="7" width="7.85546875" customWidth="1"/>
    <col min="8" max="8" width="20.140625" customWidth="1"/>
    <col min="10" max="10" width="13.140625" bestFit="1" customWidth="1"/>
    <col min="12" max="12" width="3.7109375" customWidth="1"/>
    <col min="13" max="13" width="2.28515625" customWidth="1"/>
    <col min="16" max="16" width="19.28515625" customWidth="1"/>
  </cols>
  <sheetData>
    <row r="1" spans="1:11" ht="26.25" x14ac:dyDescent="0.4">
      <c r="A1" s="36" t="s">
        <v>104</v>
      </c>
      <c r="B1" s="36"/>
      <c r="C1" s="36"/>
      <c r="D1" s="36"/>
      <c r="E1" s="36"/>
      <c r="F1" s="36"/>
      <c r="G1" s="36"/>
      <c r="H1" s="36"/>
      <c r="I1" s="28"/>
      <c r="J1" s="28"/>
      <c r="K1" s="28"/>
    </row>
    <row r="3" spans="1:11" ht="33.75" customHeight="1" x14ac:dyDescent="0.25">
      <c r="A3" s="26" t="s">
        <v>105</v>
      </c>
      <c r="B3" s="26" t="s">
        <v>8</v>
      </c>
      <c r="C3" s="26" t="s">
        <v>106</v>
      </c>
      <c r="D3" s="26" t="s">
        <v>130</v>
      </c>
      <c r="E3" s="26" t="s">
        <v>107</v>
      </c>
    </row>
    <row r="4" spans="1:11" x14ac:dyDescent="0.25">
      <c r="A4" s="25">
        <v>1013</v>
      </c>
      <c r="B4" s="24">
        <v>26300</v>
      </c>
      <c r="C4" s="24">
        <f>100+(0.025*B4)</f>
        <v>757.5</v>
      </c>
      <c r="D4" s="3">
        <v>0</v>
      </c>
      <c r="E4" s="7"/>
      <c r="G4" s="10" t="b">
        <v>1</v>
      </c>
      <c r="H4" s="10"/>
    </row>
    <row r="5" spans="1:11" x14ac:dyDescent="0.25">
      <c r="A5" s="25">
        <v>1014</v>
      </c>
      <c r="B5" s="24">
        <v>28900</v>
      </c>
      <c r="C5" s="24">
        <f t="shared" ref="C5:C11" si="0">100+(0.025*B5)</f>
        <v>822.5</v>
      </c>
      <c r="D5" s="3">
        <v>27</v>
      </c>
      <c r="E5" s="7"/>
      <c r="G5" s="10" t="b">
        <v>1</v>
      </c>
      <c r="H5" s="10"/>
    </row>
    <row r="6" spans="1:11" x14ac:dyDescent="0.25">
      <c r="A6" s="25">
        <v>1015</v>
      </c>
      <c r="B6" s="24">
        <v>13600</v>
      </c>
      <c r="C6" s="24">
        <f t="shared" si="0"/>
        <v>440</v>
      </c>
      <c r="D6" s="3">
        <v>2</v>
      </c>
      <c r="E6" s="7"/>
      <c r="G6" s="9" t="b">
        <v>0</v>
      </c>
      <c r="H6" s="9"/>
    </row>
    <row r="7" spans="1:11" x14ac:dyDescent="0.25">
      <c r="A7" s="25">
        <v>1016</v>
      </c>
      <c r="B7" s="24">
        <v>16400</v>
      </c>
      <c r="C7" s="24">
        <f t="shared" si="0"/>
        <v>510</v>
      </c>
      <c r="D7" s="3">
        <v>8</v>
      </c>
      <c r="E7" s="7"/>
    </row>
    <row r="8" spans="1:11" x14ac:dyDescent="0.25">
      <c r="A8" s="25">
        <v>1017</v>
      </c>
      <c r="B8" s="24">
        <v>15300</v>
      </c>
      <c r="C8" s="24">
        <f t="shared" si="0"/>
        <v>482.5</v>
      </c>
      <c r="D8" s="3">
        <v>11</v>
      </c>
      <c r="E8" s="7"/>
    </row>
    <row r="9" spans="1:11" x14ac:dyDescent="0.25">
      <c r="A9" s="25">
        <v>1019</v>
      </c>
      <c r="B9" s="24">
        <v>14100</v>
      </c>
      <c r="C9" s="24">
        <f t="shared" si="0"/>
        <v>452.5</v>
      </c>
      <c r="D9" s="3">
        <v>8</v>
      </c>
      <c r="E9" s="7"/>
    </row>
    <row r="10" spans="1:11" x14ac:dyDescent="0.25">
      <c r="A10" s="25">
        <v>1020</v>
      </c>
      <c r="B10" s="24">
        <v>19100</v>
      </c>
      <c r="C10" s="24">
        <f t="shared" si="0"/>
        <v>577.5</v>
      </c>
      <c r="D10" s="3">
        <v>14</v>
      </c>
      <c r="E10" s="7"/>
    </row>
    <row r="11" spans="1:11" x14ac:dyDescent="0.25">
      <c r="A11" s="25">
        <v>1021</v>
      </c>
      <c r="B11" s="24">
        <v>24400</v>
      </c>
      <c r="C11" s="24">
        <f t="shared" si="0"/>
        <v>710</v>
      </c>
      <c r="D11" s="3">
        <v>20</v>
      </c>
      <c r="E11" s="7"/>
    </row>
  </sheetData>
  <mergeCells count="1">
    <mergeCell ref="A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D22" sqref="D22"/>
    </sheetView>
  </sheetViews>
  <sheetFormatPr defaultRowHeight="15" x14ac:dyDescent="0.25"/>
  <cols>
    <col min="1" max="1" width="14.85546875" customWidth="1"/>
    <col min="2" max="2" width="24.42578125" bestFit="1" customWidth="1"/>
    <col min="3" max="3" width="6.5703125" customWidth="1"/>
    <col min="4" max="4" width="8" bestFit="1" customWidth="1"/>
    <col min="5" max="5" width="28.28515625" customWidth="1"/>
    <col min="6" max="6" width="9.7109375" customWidth="1"/>
    <col min="7" max="7" width="8.85546875" customWidth="1"/>
    <col min="10" max="10" width="13.140625" bestFit="1" customWidth="1"/>
    <col min="12" max="12" width="3.7109375" customWidth="1"/>
    <col min="13" max="13" width="2.28515625" customWidth="1"/>
    <col min="16" max="16" width="19.28515625" customWidth="1"/>
  </cols>
  <sheetData>
    <row r="1" spans="1:16" ht="26.25" x14ac:dyDescent="0.4">
      <c r="A1" s="36" t="s">
        <v>57</v>
      </c>
      <c r="B1" s="36"/>
      <c r="C1" s="36"/>
      <c r="D1" s="36"/>
      <c r="E1" s="36"/>
      <c r="F1" s="36"/>
      <c r="G1" s="36"/>
      <c r="H1" s="36"/>
      <c r="I1" s="36"/>
      <c r="J1" s="36"/>
      <c r="K1" s="36"/>
    </row>
    <row r="4" spans="1:16" x14ac:dyDescent="0.25">
      <c r="A4" s="19" t="s">
        <v>63</v>
      </c>
      <c r="B4" s="19"/>
      <c r="C4" s="1"/>
      <c r="E4" s="39" t="s">
        <v>58</v>
      </c>
      <c r="F4" s="40"/>
    </row>
    <row r="5" spans="1:16" x14ac:dyDescent="0.25">
      <c r="A5" s="3" t="s">
        <v>64</v>
      </c>
      <c r="B5" s="29" t="s">
        <v>65</v>
      </c>
      <c r="C5" s="6"/>
      <c r="E5" s="3" t="s">
        <v>59</v>
      </c>
      <c r="F5" s="3">
        <v>8</v>
      </c>
    </row>
    <row r="6" spans="1:16" x14ac:dyDescent="0.25">
      <c r="A6" s="3" t="s">
        <v>66</v>
      </c>
      <c r="B6" s="29" t="s">
        <v>67</v>
      </c>
      <c r="C6" s="6"/>
      <c r="E6" s="3" t="s">
        <v>60</v>
      </c>
      <c r="F6" s="3">
        <v>8.25</v>
      </c>
    </row>
    <row r="7" spans="1:16" x14ac:dyDescent="0.25">
      <c r="A7" s="3" t="s">
        <v>68</v>
      </c>
      <c r="B7" s="29" t="s">
        <v>69</v>
      </c>
      <c r="C7" s="6"/>
      <c r="E7" s="3" t="s">
        <v>61</v>
      </c>
      <c r="F7" s="3">
        <v>9.5</v>
      </c>
    </row>
    <row r="8" spans="1:16" x14ac:dyDescent="0.25">
      <c r="A8" s="3" t="s">
        <v>70</v>
      </c>
      <c r="B8" s="29" t="s">
        <v>71</v>
      </c>
      <c r="C8" s="6"/>
      <c r="E8" s="3" t="s">
        <v>62</v>
      </c>
      <c r="F8" s="3">
        <v>10.25</v>
      </c>
    </row>
    <row r="9" spans="1:16" x14ac:dyDescent="0.25">
      <c r="A9" s="3" t="s">
        <v>72</v>
      </c>
      <c r="B9" s="29" t="s">
        <v>73</v>
      </c>
      <c r="C9" s="6"/>
    </row>
    <row r="10" spans="1:16" x14ac:dyDescent="0.25">
      <c r="A10" s="3" t="s">
        <v>59</v>
      </c>
      <c r="B10" s="29" t="s">
        <v>74</v>
      </c>
      <c r="C10" s="6"/>
    </row>
    <row r="11" spans="1:16" x14ac:dyDescent="0.25">
      <c r="A11" s="3" t="s">
        <v>60</v>
      </c>
      <c r="B11" s="29" t="s">
        <v>75</v>
      </c>
      <c r="C11" s="6"/>
    </row>
    <row r="12" spans="1:16" x14ac:dyDescent="0.25">
      <c r="A12" s="3" t="s">
        <v>76</v>
      </c>
      <c r="B12" s="29" t="s">
        <v>77</v>
      </c>
      <c r="C12" s="6"/>
    </row>
    <row r="13" spans="1:16" x14ac:dyDescent="0.25">
      <c r="A13" s="3" t="s">
        <v>78</v>
      </c>
      <c r="B13" s="29" t="s">
        <v>79</v>
      </c>
      <c r="C13" s="6"/>
    </row>
    <row r="15" spans="1:16" ht="33" customHeight="1" x14ac:dyDescent="0.25">
      <c r="A15" s="30" t="s">
        <v>0</v>
      </c>
      <c r="B15" s="30" t="s">
        <v>80</v>
      </c>
      <c r="C15" s="30" t="s">
        <v>81</v>
      </c>
      <c r="D15" s="30" t="s">
        <v>82</v>
      </c>
      <c r="E15" s="30" t="s">
        <v>83</v>
      </c>
      <c r="F15" s="30" t="s">
        <v>84</v>
      </c>
      <c r="G15" s="30" t="s">
        <v>85</v>
      </c>
      <c r="H15" s="30" t="s">
        <v>86</v>
      </c>
      <c r="I15" s="30" t="s">
        <v>87</v>
      </c>
      <c r="J15" s="30" t="s">
        <v>88</v>
      </c>
      <c r="K15" s="30" t="s">
        <v>89</v>
      </c>
      <c r="M15" s="21">
        <v>1</v>
      </c>
      <c r="N15" s="41" t="s">
        <v>100</v>
      </c>
      <c r="O15" s="41"/>
      <c r="P15" s="41"/>
    </row>
    <row r="16" spans="1:16" x14ac:dyDescent="0.25">
      <c r="A16" s="2" t="s">
        <v>90</v>
      </c>
      <c r="B16" s="7" t="s">
        <v>60</v>
      </c>
      <c r="C16" s="10" t="s">
        <v>60</v>
      </c>
      <c r="D16" s="2" t="s">
        <v>91</v>
      </c>
      <c r="E16" s="7"/>
      <c r="F16" s="2">
        <v>25</v>
      </c>
      <c r="G16" s="2">
        <v>30</v>
      </c>
      <c r="H16" s="10"/>
      <c r="I16" s="2">
        <f>G16*H16</f>
        <v>0</v>
      </c>
      <c r="J16" s="2"/>
      <c r="K16" s="2">
        <f>I16+J16</f>
        <v>0</v>
      </c>
      <c r="M16" s="21">
        <v>2</v>
      </c>
      <c r="N16" s="37" t="s">
        <v>101</v>
      </c>
      <c r="O16" s="37"/>
      <c r="P16" s="37"/>
    </row>
    <row r="17" spans="1:16" x14ac:dyDescent="0.25">
      <c r="A17" s="2" t="s">
        <v>92</v>
      </c>
      <c r="B17" s="7" t="s">
        <v>66</v>
      </c>
      <c r="C17" s="10" t="s">
        <v>60</v>
      </c>
      <c r="D17" s="2" t="s">
        <v>93</v>
      </c>
      <c r="E17" s="7"/>
      <c r="F17" s="2">
        <v>25</v>
      </c>
      <c r="G17" s="2">
        <v>20</v>
      </c>
      <c r="H17" s="10"/>
      <c r="I17" s="2">
        <f t="shared" ref="I17:I20" si="0">G17*H17</f>
        <v>0</v>
      </c>
      <c r="J17" s="2"/>
      <c r="K17" s="2">
        <f t="shared" ref="K17:K20" si="1">I17+J17</f>
        <v>0</v>
      </c>
      <c r="M17" s="21">
        <v>3</v>
      </c>
      <c r="N17" s="37" t="s">
        <v>102</v>
      </c>
      <c r="O17" s="37"/>
      <c r="P17" s="37"/>
    </row>
    <row r="18" spans="1:16" x14ac:dyDescent="0.25">
      <c r="A18" s="2" t="s">
        <v>94</v>
      </c>
      <c r="B18" s="7" t="s">
        <v>60</v>
      </c>
      <c r="C18" s="10" t="s">
        <v>59</v>
      </c>
      <c r="D18" s="2" t="s">
        <v>95</v>
      </c>
      <c r="E18" s="7"/>
      <c r="F18" s="2">
        <v>12</v>
      </c>
      <c r="G18" s="2">
        <v>15</v>
      </c>
      <c r="H18" s="10"/>
      <c r="I18" s="2">
        <f t="shared" si="0"/>
        <v>0</v>
      </c>
      <c r="J18" s="2"/>
      <c r="K18" s="2">
        <f t="shared" si="1"/>
        <v>0</v>
      </c>
      <c r="M18" s="21">
        <v>4</v>
      </c>
      <c r="N18" s="37" t="s">
        <v>103</v>
      </c>
      <c r="O18" s="37"/>
      <c r="P18" s="37"/>
    </row>
    <row r="19" spans="1:16" x14ac:dyDescent="0.25">
      <c r="A19" s="2" t="s">
        <v>96</v>
      </c>
      <c r="B19" s="7" t="s">
        <v>76</v>
      </c>
      <c r="C19" s="10" t="s">
        <v>60</v>
      </c>
      <c r="D19" s="2" t="s">
        <v>97</v>
      </c>
      <c r="E19" s="7"/>
      <c r="F19" s="2">
        <v>25</v>
      </c>
      <c r="G19" s="2">
        <v>27</v>
      </c>
      <c r="H19" s="10"/>
      <c r="I19" s="2">
        <f t="shared" si="0"/>
        <v>0</v>
      </c>
      <c r="J19" s="2"/>
      <c r="K19" s="2">
        <f t="shared" si="1"/>
        <v>0</v>
      </c>
      <c r="M19" s="38" t="b">
        <v>0</v>
      </c>
      <c r="N19" s="38"/>
      <c r="O19" s="22">
        <v>0</v>
      </c>
      <c r="P19" s="20"/>
    </row>
    <row r="20" spans="1:16" x14ac:dyDescent="0.25">
      <c r="A20" s="2" t="s">
        <v>98</v>
      </c>
      <c r="B20" s="7" t="s">
        <v>64</v>
      </c>
      <c r="C20" s="10" t="s">
        <v>61</v>
      </c>
      <c r="D20" s="2" t="s">
        <v>99</v>
      </c>
      <c r="E20" s="7"/>
      <c r="F20" s="2">
        <v>25</v>
      </c>
      <c r="G20" s="2">
        <v>30</v>
      </c>
      <c r="H20" s="10"/>
      <c r="I20" s="2">
        <f t="shared" si="0"/>
        <v>0</v>
      </c>
      <c r="J20" s="2"/>
      <c r="K20" s="2">
        <f t="shared" si="1"/>
        <v>0</v>
      </c>
    </row>
  </sheetData>
  <mergeCells count="7">
    <mergeCell ref="N18:P18"/>
    <mergeCell ref="M19:N19"/>
    <mergeCell ref="A1:K1"/>
    <mergeCell ref="E4:F4"/>
    <mergeCell ref="N15:P15"/>
    <mergeCell ref="N16:P16"/>
    <mergeCell ref="N17:P1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zoomScaleNormal="100" workbookViewId="0">
      <selection activeCell="H20" sqref="H20"/>
    </sheetView>
  </sheetViews>
  <sheetFormatPr defaultRowHeight="15" x14ac:dyDescent="0.25"/>
  <cols>
    <col min="1" max="1" width="11.28515625" bestFit="1" customWidth="1"/>
    <col min="2" max="2" width="12.28515625" bestFit="1" customWidth="1"/>
    <col min="3" max="3" width="12.7109375" bestFit="1" customWidth="1"/>
    <col min="4" max="4" width="11.42578125" bestFit="1" customWidth="1"/>
    <col min="5" max="5" width="14.140625" bestFit="1" customWidth="1"/>
    <col min="6" max="6" width="6.85546875" bestFit="1" customWidth="1"/>
    <col min="7" max="7" width="11.28515625" bestFit="1" customWidth="1"/>
    <col min="8" max="8" width="15.28515625" bestFit="1" customWidth="1"/>
    <col min="9" max="9" width="14.5703125" bestFit="1" customWidth="1"/>
    <col min="10" max="10" width="25.7109375" customWidth="1"/>
    <col min="13" max="13" width="27.5703125" customWidth="1"/>
  </cols>
  <sheetData>
    <row r="1" spans="1:13" ht="23.25" x14ac:dyDescent="0.35">
      <c r="A1" s="42" t="s">
        <v>56</v>
      </c>
      <c r="B1" s="42"/>
      <c r="C1" s="42"/>
      <c r="D1" s="42"/>
      <c r="E1" s="42"/>
      <c r="F1" s="42"/>
      <c r="G1" s="42"/>
      <c r="H1" s="42"/>
      <c r="I1" s="42"/>
      <c r="J1" s="42"/>
    </row>
    <row r="3" spans="1:13" ht="18.75" x14ac:dyDescent="0.3">
      <c r="A3" s="8" t="s">
        <v>1</v>
      </c>
      <c r="B3" s="8" t="s">
        <v>2</v>
      </c>
      <c r="C3" s="8" t="s">
        <v>3</v>
      </c>
      <c r="D3" s="8" t="s">
        <v>4</v>
      </c>
      <c r="E3" s="8" t="s">
        <v>5</v>
      </c>
      <c r="F3" s="8" t="s">
        <v>6</v>
      </c>
      <c r="G3" s="8" t="s">
        <v>7</v>
      </c>
      <c r="H3" s="8" t="s">
        <v>8</v>
      </c>
      <c r="I3" s="8" t="s">
        <v>9</v>
      </c>
      <c r="J3" s="8" t="s">
        <v>10</v>
      </c>
    </row>
    <row r="4" spans="1:13" x14ac:dyDescent="0.25">
      <c r="A4" s="4">
        <v>47300002</v>
      </c>
      <c r="B4" s="2">
        <v>42</v>
      </c>
      <c r="C4" s="2">
        <v>473</v>
      </c>
      <c r="D4" s="2" t="s">
        <v>14</v>
      </c>
      <c r="E4" s="2">
        <v>408</v>
      </c>
      <c r="F4" s="2">
        <v>1</v>
      </c>
      <c r="G4" s="2" t="s">
        <v>11</v>
      </c>
      <c r="H4" s="5">
        <v>2550000</v>
      </c>
      <c r="I4" s="5">
        <f>ROUND((H4/E4),1)</f>
        <v>6250</v>
      </c>
      <c r="J4" s="2"/>
    </row>
    <row r="5" spans="1:13" x14ac:dyDescent="0.25">
      <c r="A5" s="4">
        <v>48400001</v>
      </c>
      <c r="B5" s="2">
        <v>43</v>
      </c>
      <c r="C5" s="2">
        <v>484</v>
      </c>
      <c r="D5" s="2" t="s">
        <v>15</v>
      </c>
      <c r="E5" s="2">
        <v>631</v>
      </c>
      <c r="F5" s="2">
        <v>1</v>
      </c>
      <c r="G5" s="2"/>
      <c r="H5" s="5">
        <v>8100000</v>
      </c>
      <c r="I5" s="5">
        <f t="shared" ref="I5:I10" si="0">ROUND((H5/E5),1)</f>
        <v>12836.8</v>
      </c>
      <c r="J5" s="2"/>
      <c r="L5" s="10" t="b">
        <v>1</v>
      </c>
      <c r="M5" s="10"/>
    </row>
    <row r="6" spans="1:13" x14ac:dyDescent="0.25">
      <c r="A6" s="4">
        <v>52300001</v>
      </c>
      <c r="B6" s="2">
        <v>45</v>
      </c>
      <c r="C6" s="2">
        <v>523</v>
      </c>
      <c r="D6" s="2" t="s">
        <v>14</v>
      </c>
      <c r="E6" s="2">
        <v>567</v>
      </c>
      <c r="F6" s="2">
        <v>2</v>
      </c>
      <c r="G6" s="2"/>
      <c r="H6" s="5">
        <v>5300000</v>
      </c>
      <c r="I6" s="5">
        <f t="shared" si="0"/>
        <v>9347.4</v>
      </c>
      <c r="J6" s="2"/>
      <c r="L6" s="10" t="b">
        <v>1</v>
      </c>
      <c r="M6" s="10"/>
    </row>
    <row r="7" spans="1:13" x14ac:dyDescent="0.25">
      <c r="A7" s="4">
        <v>53100001</v>
      </c>
      <c r="B7" s="2">
        <v>46</v>
      </c>
      <c r="C7" s="2">
        <v>531</v>
      </c>
      <c r="D7" s="2" t="s">
        <v>16</v>
      </c>
      <c r="E7" s="2">
        <v>1732</v>
      </c>
      <c r="F7" s="2">
        <v>3</v>
      </c>
      <c r="G7" s="2" t="s">
        <v>12</v>
      </c>
      <c r="H7" s="5">
        <v>24000000</v>
      </c>
      <c r="I7" s="5">
        <f t="shared" si="0"/>
        <v>13856.8</v>
      </c>
      <c r="J7" s="2"/>
      <c r="L7" s="11" t="b">
        <v>0</v>
      </c>
      <c r="M7" s="11"/>
    </row>
    <row r="8" spans="1:13" x14ac:dyDescent="0.25">
      <c r="A8" s="4">
        <v>47300001</v>
      </c>
      <c r="B8" s="2">
        <v>47</v>
      </c>
      <c r="C8" s="2">
        <v>473</v>
      </c>
      <c r="D8" s="2" t="s">
        <v>15</v>
      </c>
      <c r="E8" s="2">
        <v>1896</v>
      </c>
      <c r="F8" s="2">
        <v>3</v>
      </c>
      <c r="G8" s="2" t="s">
        <v>13</v>
      </c>
      <c r="H8" s="5">
        <v>23000000</v>
      </c>
      <c r="I8" s="5">
        <f t="shared" si="0"/>
        <v>12130.8</v>
      </c>
      <c r="J8" s="2"/>
    </row>
    <row r="9" spans="1:13" x14ac:dyDescent="0.25">
      <c r="A9" s="4">
        <v>47600003</v>
      </c>
      <c r="B9" s="2">
        <v>48</v>
      </c>
      <c r="C9" s="2">
        <v>476</v>
      </c>
      <c r="D9" s="2" t="s">
        <v>14</v>
      </c>
      <c r="E9" s="2">
        <v>1580</v>
      </c>
      <c r="F9" s="2">
        <v>3</v>
      </c>
      <c r="G9" s="2" t="s">
        <v>12</v>
      </c>
      <c r="H9" s="5">
        <v>17000000</v>
      </c>
      <c r="I9" s="5">
        <f t="shared" si="0"/>
        <v>10759.5</v>
      </c>
      <c r="J9" s="2"/>
    </row>
    <row r="10" spans="1:13" x14ac:dyDescent="0.25">
      <c r="A10" s="4">
        <v>48800004</v>
      </c>
      <c r="B10" s="2">
        <v>49</v>
      </c>
      <c r="C10" s="2">
        <v>488</v>
      </c>
      <c r="D10" s="2" t="s">
        <v>16</v>
      </c>
      <c r="E10" s="2">
        <v>1135</v>
      </c>
      <c r="F10" s="2">
        <v>2</v>
      </c>
      <c r="G10" s="2"/>
      <c r="H10" s="5">
        <v>9000000</v>
      </c>
      <c r="I10" s="5">
        <f t="shared" si="0"/>
        <v>7929.5</v>
      </c>
      <c r="J10" s="2"/>
    </row>
  </sheetData>
  <mergeCells count="1">
    <mergeCell ref="A1:J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A4" workbookViewId="0">
      <selection activeCell="J20" sqref="J20"/>
    </sheetView>
  </sheetViews>
  <sheetFormatPr defaultRowHeight="15" x14ac:dyDescent="0.25"/>
  <cols>
    <col min="1" max="1" width="14.5703125" bestFit="1" customWidth="1"/>
    <col min="2" max="2" width="19.42578125" customWidth="1"/>
    <col min="3" max="3" width="8" bestFit="1" customWidth="1"/>
    <col min="4" max="4" width="10.7109375" bestFit="1" customWidth="1"/>
    <col min="5" max="5" width="6.5703125" bestFit="1" customWidth="1"/>
    <col min="6" max="6" width="7.28515625" bestFit="1" customWidth="1"/>
    <col min="11" max="11" width="18.5703125" customWidth="1"/>
    <col min="13" max="13" width="9.28515625" bestFit="1" customWidth="1"/>
    <col min="14" max="14" width="23.28515625" customWidth="1"/>
  </cols>
  <sheetData>
    <row r="1" spans="1:14" ht="23.25" x14ac:dyDescent="0.35">
      <c r="A1" s="42" t="s">
        <v>17</v>
      </c>
      <c r="B1" s="42"/>
      <c r="C1" s="42"/>
      <c r="D1" s="42"/>
      <c r="E1" s="42"/>
      <c r="F1" s="42"/>
      <c r="G1" s="42"/>
      <c r="H1" s="42"/>
      <c r="I1" s="42"/>
      <c r="J1" s="42"/>
      <c r="K1" s="42"/>
    </row>
    <row r="3" spans="1:14" ht="32.25" customHeight="1" x14ac:dyDescent="0.25">
      <c r="A3" s="12" t="s">
        <v>18</v>
      </c>
      <c r="B3" s="12" t="s">
        <v>0</v>
      </c>
      <c r="C3" s="12" t="s">
        <v>19</v>
      </c>
      <c r="D3" s="12" t="s">
        <v>20</v>
      </c>
      <c r="E3" s="12" t="s">
        <v>21</v>
      </c>
      <c r="F3" s="12" t="s">
        <v>22</v>
      </c>
    </row>
    <row r="4" spans="1:14" x14ac:dyDescent="0.25">
      <c r="A4" s="4" t="s">
        <v>23</v>
      </c>
      <c r="B4" s="2" t="s">
        <v>50</v>
      </c>
      <c r="C4" s="3" t="s">
        <v>52</v>
      </c>
      <c r="D4" s="2">
        <v>90.57</v>
      </c>
      <c r="E4" s="2">
        <v>2008</v>
      </c>
      <c r="F4" s="2" t="s">
        <v>54</v>
      </c>
    </row>
    <row r="5" spans="1:14" x14ac:dyDescent="0.25">
      <c r="A5" s="4" t="s">
        <v>24</v>
      </c>
      <c r="B5" s="2" t="s">
        <v>51</v>
      </c>
      <c r="C5" s="3" t="s">
        <v>53</v>
      </c>
      <c r="D5" s="2">
        <v>71.53</v>
      </c>
      <c r="E5" s="2">
        <v>2004</v>
      </c>
      <c r="F5" s="2" t="s">
        <v>55</v>
      </c>
    </row>
    <row r="7" spans="1:14" x14ac:dyDescent="0.25">
      <c r="A7" s="43" t="s">
        <v>25</v>
      </c>
      <c r="B7" s="43" t="s">
        <v>26</v>
      </c>
      <c r="C7" s="43" t="s">
        <v>27</v>
      </c>
      <c r="D7" s="14" t="s">
        <v>28</v>
      </c>
      <c r="E7" s="14" t="s">
        <v>28</v>
      </c>
      <c r="F7" s="14" t="s">
        <v>28</v>
      </c>
      <c r="G7" s="14" t="s">
        <v>28</v>
      </c>
      <c r="H7" s="14" t="s">
        <v>28</v>
      </c>
      <c r="I7" s="14" t="s">
        <v>28</v>
      </c>
      <c r="J7" s="45" t="s">
        <v>43</v>
      </c>
      <c r="K7" s="47" t="s">
        <v>44</v>
      </c>
    </row>
    <row r="8" spans="1:14" x14ac:dyDescent="0.25">
      <c r="A8" s="44"/>
      <c r="B8" s="44"/>
      <c r="C8" s="44"/>
      <c r="D8" s="14">
        <v>1</v>
      </c>
      <c r="E8" s="14">
        <v>2</v>
      </c>
      <c r="F8" s="14">
        <v>3</v>
      </c>
      <c r="G8" s="14">
        <v>4</v>
      </c>
      <c r="H8" s="14">
        <v>5</v>
      </c>
      <c r="I8" s="14">
        <v>6</v>
      </c>
      <c r="J8" s="46"/>
      <c r="K8" s="48"/>
      <c r="M8" s="18" t="s">
        <v>45</v>
      </c>
      <c r="N8" s="18" t="s">
        <v>46</v>
      </c>
    </row>
    <row r="9" spans="1:14" x14ac:dyDescent="0.25">
      <c r="A9" s="7" t="s">
        <v>29</v>
      </c>
      <c r="B9" s="17" t="s">
        <v>30</v>
      </c>
      <c r="C9" s="7" t="s">
        <v>31</v>
      </c>
      <c r="D9" s="13">
        <v>85.02</v>
      </c>
      <c r="E9" s="13">
        <v>73.290000000000006</v>
      </c>
      <c r="F9" s="13">
        <v>91.22</v>
      </c>
      <c r="G9" s="13">
        <v>84.53</v>
      </c>
      <c r="H9" s="13">
        <v>55.77</v>
      </c>
      <c r="I9" s="13">
        <v>85.02</v>
      </c>
      <c r="J9" s="2"/>
      <c r="K9" s="2"/>
      <c r="M9" s="15" t="b">
        <v>1</v>
      </c>
      <c r="N9" s="10" t="s">
        <v>48</v>
      </c>
    </row>
    <row r="10" spans="1:14" x14ac:dyDescent="0.25">
      <c r="A10" s="7" t="s">
        <v>32</v>
      </c>
      <c r="B10" s="17" t="s">
        <v>33</v>
      </c>
      <c r="C10" s="7" t="s">
        <v>31</v>
      </c>
      <c r="D10" s="13">
        <v>70.67</v>
      </c>
      <c r="E10" s="13">
        <v>77.67</v>
      </c>
      <c r="F10" s="13">
        <v>74.27</v>
      </c>
      <c r="G10" s="13">
        <v>84.19</v>
      </c>
      <c r="H10" s="13">
        <v>66.78</v>
      </c>
      <c r="I10" s="13">
        <v>80.97</v>
      </c>
      <c r="J10" s="2"/>
      <c r="K10" s="2"/>
      <c r="M10" s="16" t="s">
        <v>47</v>
      </c>
      <c r="N10" s="11" t="s">
        <v>49</v>
      </c>
    </row>
    <row r="11" spans="1:14" x14ac:dyDescent="0.25">
      <c r="A11" s="7" t="s">
        <v>34</v>
      </c>
      <c r="B11" s="17" t="s">
        <v>35</v>
      </c>
      <c r="C11" s="7" t="s">
        <v>36</v>
      </c>
      <c r="D11" s="13">
        <v>50.4</v>
      </c>
      <c r="E11" s="13">
        <v>51.7</v>
      </c>
      <c r="F11" s="13">
        <v>42.69</v>
      </c>
      <c r="G11" s="13">
        <v>44.67</v>
      </c>
      <c r="H11" s="13">
        <v>37.25</v>
      </c>
      <c r="I11" s="13">
        <v>65.680000000000007</v>
      </c>
      <c r="J11" s="2"/>
      <c r="K11" s="2"/>
    </row>
    <row r="12" spans="1:14" x14ac:dyDescent="0.25">
      <c r="A12" s="7" t="s">
        <v>37</v>
      </c>
      <c r="B12" s="17" t="s">
        <v>30</v>
      </c>
      <c r="C12" s="7" t="s">
        <v>36</v>
      </c>
      <c r="D12" s="13">
        <v>50.28</v>
      </c>
      <c r="E12" s="13">
        <v>66.64</v>
      </c>
      <c r="F12" s="13">
        <v>73.010000000000005</v>
      </c>
      <c r="G12" s="13">
        <v>78.540000000000006</v>
      </c>
      <c r="H12" s="13">
        <v>59.24</v>
      </c>
      <c r="I12" s="13">
        <v>72.650000000000006</v>
      </c>
      <c r="J12" s="2"/>
      <c r="K12" s="2"/>
    </row>
    <row r="13" spans="1:14" x14ac:dyDescent="0.25">
      <c r="A13" s="7" t="s">
        <v>38</v>
      </c>
      <c r="B13" s="17" t="s">
        <v>39</v>
      </c>
      <c r="C13" s="7" t="s">
        <v>36</v>
      </c>
      <c r="D13" s="13">
        <v>81.22</v>
      </c>
      <c r="E13" s="13">
        <v>68.400000000000006</v>
      </c>
      <c r="F13" s="13">
        <v>71.180000000000007</v>
      </c>
      <c r="G13" s="13">
        <v>88.69</v>
      </c>
      <c r="H13" s="13">
        <v>64.66</v>
      </c>
      <c r="I13" s="13">
        <v>76.47</v>
      </c>
      <c r="J13" s="2"/>
      <c r="K13" s="2"/>
    </row>
    <row r="14" spans="1:14" x14ac:dyDescent="0.25">
      <c r="A14" s="7" t="s">
        <v>40</v>
      </c>
      <c r="B14" s="17" t="s">
        <v>41</v>
      </c>
      <c r="C14" s="7" t="s">
        <v>36</v>
      </c>
      <c r="D14" s="13">
        <v>58.22</v>
      </c>
      <c r="E14" s="13" t="s">
        <v>42</v>
      </c>
      <c r="F14" s="13">
        <v>53.41</v>
      </c>
      <c r="G14" s="13">
        <v>72.11</v>
      </c>
      <c r="H14" s="13">
        <v>62.69</v>
      </c>
      <c r="I14" s="13">
        <v>56.13</v>
      </c>
      <c r="J14" s="2"/>
      <c r="K14" s="2"/>
    </row>
  </sheetData>
  <mergeCells count="6">
    <mergeCell ref="A1:K1"/>
    <mergeCell ref="A7:A8"/>
    <mergeCell ref="B7:B8"/>
    <mergeCell ref="C7:C8"/>
    <mergeCell ref="J7:J8"/>
    <mergeCell ref="K7:K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I5" sqref="H2:I5"/>
    </sheetView>
  </sheetViews>
  <sheetFormatPr defaultRowHeight="15" x14ac:dyDescent="0.25"/>
  <cols>
    <col min="1" max="1" width="9.28515625" bestFit="1" customWidth="1"/>
    <col min="2" max="2" width="8.42578125" bestFit="1" customWidth="1"/>
    <col min="3" max="3" width="36.28515625" bestFit="1" customWidth="1"/>
    <col min="4" max="4" width="5.5703125" bestFit="1" customWidth="1"/>
    <col min="5" max="5" width="13.28515625" bestFit="1" customWidth="1"/>
    <col min="6" max="6" width="21.7109375" customWidth="1"/>
    <col min="9" max="9" width="45.7109375" customWidth="1"/>
  </cols>
  <sheetData>
    <row r="1" spans="1:9" ht="23.25" x14ac:dyDescent="0.35">
      <c r="A1" s="49" t="s">
        <v>129</v>
      </c>
      <c r="B1" s="49"/>
      <c r="C1" s="49"/>
      <c r="D1" s="49"/>
      <c r="E1" s="49"/>
      <c r="F1" s="49"/>
    </row>
    <row r="2" spans="1:9" x14ac:dyDescent="0.25">
      <c r="H2" s="10" t="b">
        <v>1</v>
      </c>
      <c r="I2" s="10"/>
    </row>
    <row r="3" spans="1:9" x14ac:dyDescent="0.25">
      <c r="A3" s="19" t="s">
        <v>26</v>
      </c>
      <c r="B3" s="19" t="s">
        <v>86</v>
      </c>
      <c r="H3" s="10" t="b">
        <v>1</v>
      </c>
      <c r="I3" s="10"/>
    </row>
    <row r="4" spans="1:9" x14ac:dyDescent="0.25">
      <c r="A4" s="33" t="s">
        <v>62</v>
      </c>
      <c r="B4" s="32">
        <v>1.21</v>
      </c>
      <c r="H4" s="10" t="b">
        <v>1</v>
      </c>
      <c r="I4" s="10"/>
    </row>
    <row r="5" spans="1:9" x14ac:dyDescent="0.25">
      <c r="A5" s="33" t="s">
        <v>108</v>
      </c>
      <c r="B5" s="32">
        <v>1.3</v>
      </c>
      <c r="H5" s="11" t="b">
        <v>0</v>
      </c>
      <c r="I5" s="11"/>
    </row>
    <row r="6" spans="1:9" x14ac:dyDescent="0.25">
      <c r="A6" s="33" t="s">
        <v>109</v>
      </c>
      <c r="B6" s="32">
        <v>1.65</v>
      </c>
    </row>
    <row r="9" spans="1:9" x14ac:dyDescent="0.25">
      <c r="A9" s="19" t="s">
        <v>115</v>
      </c>
      <c r="B9" s="19" t="s">
        <v>116</v>
      </c>
      <c r="C9" s="19" t="s">
        <v>117</v>
      </c>
      <c r="D9" s="31" t="s">
        <v>26</v>
      </c>
      <c r="E9" s="19" t="s">
        <v>118</v>
      </c>
      <c r="F9" s="19" t="s">
        <v>119</v>
      </c>
    </row>
    <row r="10" spans="1:9" x14ac:dyDescent="0.25">
      <c r="A10" s="19">
        <v>10612</v>
      </c>
      <c r="B10" s="19" t="s">
        <v>113</v>
      </c>
      <c r="C10" s="2" t="s">
        <v>120</v>
      </c>
      <c r="D10" s="17" t="s">
        <v>62</v>
      </c>
      <c r="E10" s="34">
        <v>4.7450000000000001</v>
      </c>
      <c r="F10" s="2"/>
    </row>
    <row r="11" spans="1:9" x14ac:dyDescent="0.25">
      <c r="A11" s="19">
        <v>12734</v>
      </c>
      <c r="B11" s="19" t="s">
        <v>112</v>
      </c>
      <c r="C11" s="2" t="s">
        <v>121</v>
      </c>
      <c r="D11" s="17"/>
      <c r="E11" s="34">
        <v>0.28499999999999998</v>
      </c>
      <c r="F11" s="2"/>
    </row>
    <row r="12" spans="1:9" x14ac:dyDescent="0.25">
      <c r="A12" s="19">
        <v>13279</v>
      </c>
      <c r="B12" s="19" t="s">
        <v>114</v>
      </c>
      <c r="C12" s="2" t="s">
        <v>122</v>
      </c>
      <c r="D12" s="17" t="s">
        <v>62</v>
      </c>
      <c r="E12" s="34">
        <v>1.5649999999999999</v>
      </c>
      <c r="F12" s="2"/>
    </row>
    <row r="13" spans="1:9" x14ac:dyDescent="0.25">
      <c r="A13" s="19">
        <v>31815</v>
      </c>
      <c r="B13" s="19" t="s">
        <v>68</v>
      </c>
      <c r="C13" s="2" t="s">
        <v>123</v>
      </c>
      <c r="D13" s="17" t="s">
        <v>108</v>
      </c>
      <c r="E13" s="34">
        <v>0.2</v>
      </c>
      <c r="F13" s="2"/>
    </row>
    <row r="14" spans="1:9" x14ac:dyDescent="0.25">
      <c r="A14" s="19">
        <v>8772</v>
      </c>
      <c r="B14" s="19" t="s">
        <v>113</v>
      </c>
      <c r="C14" s="2" t="s">
        <v>124</v>
      </c>
      <c r="D14" s="17"/>
      <c r="E14" s="34">
        <v>4.0549999999999997</v>
      </c>
      <c r="F14" s="2"/>
    </row>
    <row r="15" spans="1:9" x14ac:dyDescent="0.25">
      <c r="A15" s="19">
        <v>30436</v>
      </c>
      <c r="B15" s="19" t="s">
        <v>110</v>
      </c>
      <c r="C15" s="2" t="s">
        <v>125</v>
      </c>
      <c r="D15" s="17" t="s">
        <v>108</v>
      </c>
      <c r="E15" s="34">
        <v>0.26</v>
      </c>
      <c r="F15" s="2"/>
    </row>
    <row r="16" spans="1:9" x14ac:dyDescent="0.25">
      <c r="A16" s="19">
        <v>6445</v>
      </c>
      <c r="B16" s="19" t="s">
        <v>114</v>
      </c>
      <c r="C16" s="2" t="s">
        <v>126</v>
      </c>
      <c r="D16" s="17" t="s">
        <v>109</v>
      </c>
      <c r="E16" s="34">
        <v>11.895</v>
      </c>
      <c r="F16" s="2"/>
    </row>
    <row r="17" spans="1:6" x14ac:dyDescent="0.25">
      <c r="A17" s="19">
        <v>33312</v>
      </c>
      <c r="B17" s="19" t="s">
        <v>111</v>
      </c>
      <c r="C17" s="2" t="s">
        <v>127</v>
      </c>
      <c r="D17" s="17"/>
      <c r="E17" s="34">
        <v>0.51500000000000001</v>
      </c>
      <c r="F17" s="2"/>
    </row>
    <row r="18" spans="1:6" x14ac:dyDescent="0.25">
      <c r="A18" s="19">
        <v>33276</v>
      </c>
      <c r="B18" s="19" t="s">
        <v>111</v>
      </c>
      <c r="C18" s="2" t="s">
        <v>128</v>
      </c>
      <c r="D18" s="17" t="s">
        <v>62</v>
      </c>
      <c r="E18" s="34">
        <v>0.52500000000000002</v>
      </c>
      <c r="F18" s="2"/>
    </row>
  </sheetData>
  <mergeCells count="1">
    <mergeCell ref="A1:F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4" workbookViewId="0">
      <selection activeCell="M16" sqref="M16"/>
    </sheetView>
  </sheetViews>
  <sheetFormatPr defaultRowHeight="15" x14ac:dyDescent="0.25"/>
  <cols>
    <col min="1" max="1" width="20.5703125" customWidth="1"/>
    <col min="3" max="3" width="13.28515625" bestFit="1" customWidth="1"/>
    <col min="6" max="6" width="13" customWidth="1"/>
    <col min="7" max="7" width="7" customWidth="1"/>
    <col min="9" max="9" width="11.7109375" bestFit="1" customWidth="1"/>
  </cols>
  <sheetData>
    <row r="1" spans="1:10" ht="26.25" x14ac:dyDescent="0.4">
      <c r="A1" s="36" t="s">
        <v>163</v>
      </c>
      <c r="B1" s="36"/>
      <c r="C1" s="36"/>
      <c r="D1" s="36"/>
      <c r="E1" s="36"/>
      <c r="F1" s="36"/>
      <c r="G1" s="36"/>
      <c r="H1" s="36"/>
      <c r="I1" s="36"/>
      <c r="J1" s="36"/>
    </row>
    <row r="3" spans="1:10" x14ac:dyDescent="0.25">
      <c r="A3" s="31" t="s">
        <v>0</v>
      </c>
      <c r="B3" s="31" t="s">
        <v>131</v>
      </c>
      <c r="C3" s="31" t="s">
        <v>132</v>
      </c>
      <c r="H3" s="19" t="s">
        <v>131</v>
      </c>
      <c r="I3" s="19" t="s">
        <v>145</v>
      </c>
    </row>
    <row r="4" spans="1:10" x14ac:dyDescent="0.25">
      <c r="A4" s="2"/>
      <c r="B4" s="4" t="s">
        <v>133</v>
      </c>
      <c r="C4" s="2"/>
      <c r="H4" s="7" t="s">
        <v>146</v>
      </c>
      <c r="I4" s="2" t="s">
        <v>147</v>
      </c>
    </row>
    <row r="5" spans="1:10" x14ac:dyDescent="0.25">
      <c r="A5" s="2"/>
      <c r="B5" s="4" t="s">
        <v>134</v>
      </c>
      <c r="C5" s="2"/>
      <c r="H5" s="7" t="s">
        <v>148</v>
      </c>
      <c r="I5" s="2" t="s">
        <v>149</v>
      </c>
    </row>
    <row r="6" spans="1:10" x14ac:dyDescent="0.25">
      <c r="A6" s="2"/>
      <c r="B6" s="4" t="s">
        <v>135</v>
      </c>
      <c r="C6" s="2"/>
      <c r="H6" s="7" t="s">
        <v>133</v>
      </c>
      <c r="I6" s="2" t="s">
        <v>150</v>
      </c>
    </row>
    <row r="7" spans="1:10" x14ac:dyDescent="0.25">
      <c r="A7" s="2"/>
      <c r="B7" s="4" t="s">
        <v>136</v>
      </c>
      <c r="C7" s="2"/>
      <c r="H7" s="7" t="s">
        <v>134</v>
      </c>
      <c r="I7" s="2" t="s">
        <v>151</v>
      </c>
    </row>
    <row r="8" spans="1:10" x14ac:dyDescent="0.25">
      <c r="A8" s="2"/>
      <c r="B8" s="4" t="s">
        <v>137</v>
      </c>
      <c r="C8" s="2"/>
      <c r="H8" s="7" t="s">
        <v>152</v>
      </c>
      <c r="I8" s="2" t="s">
        <v>153</v>
      </c>
    </row>
    <row r="9" spans="1:10" x14ac:dyDescent="0.25">
      <c r="A9" s="2"/>
      <c r="B9" s="4" t="s">
        <v>138</v>
      </c>
      <c r="C9" s="2"/>
      <c r="H9" s="7" t="s">
        <v>135</v>
      </c>
      <c r="I9" s="2" t="s">
        <v>154</v>
      </c>
    </row>
    <row r="10" spans="1:10" x14ac:dyDescent="0.25">
      <c r="A10" s="2"/>
      <c r="B10" s="4" t="s">
        <v>139</v>
      </c>
      <c r="C10" s="2"/>
      <c r="H10" s="7" t="s">
        <v>136</v>
      </c>
      <c r="I10" s="2" t="s">
        <v>155</v>
      </c>
    </row>
    <row r="11" spans="1:10" x14ac:dyDescent="0.25">
      <c r="H11" s="7" t="s">
        <v>156</v>
      </c>
      <c r="I11" s="2" t="s">
        <v>157</v>
      </c>
    </row>
    <row r="12" spans="1:10" x14ac:dyDescent="0.25">
      <c r="A12" s="31" t="s">
        <v>140</v>
      </c>
      <c r="B12" s="31" t="s">
        <v>131</v>
      </c>
      <c r="C12" s="31" t="s">
        <v>141</v>
      </c>
      <c r="D12" s="31" t="s">
        <v>142</v>
      </c>
      <c r="E12" s="31" t="s">
        <v>143</v>
      </c>
      <c r="F12" s="31" t="s">
        <v>144</v>
      </c>
      <c r="H12" s="7" t="s">
        <v>158</v>
      </c>
      <c r="I12" s="2" t="s">
        <v>159</v>
      </c>
    </row>
    <row r="13" spans="1:10" x14ac:dyDescent="0.25">
      <c r="A13" s="35">
        <v>39450</v>
      </c>
      <c r="B13" s="2" t="s">
        <v>138</v>
      </c>
      <c r="C13" s="2">
        <v>321</v>
      </c>
      <c r="D13" s="2">
        <f>INT(C13/60)</f>
        <v>5</v>
      </c>
      <c r="E13" s="2">
        <f>C13-(D13*60)</f>
        <v>21</v>
      </c>
      <c r="F13" s="7"/>
      <c r="H13" s="7" t="s">
        <v>137</v>
      </c>
      <c r="I13" s="2" t="s">
        <v>160</v>
      </c>
    </row>
    <row r="14" spans="1:10" x14ac:dyDescent="0.25">
      <c r="A14" s="35">
        <v>39450</v>
      </c>
      <c r="B14" s="2" t="s">
        <v>135</v>
      </c>
      <c r="C14" s="2">
        <v>334</v>
      </c>
      <c r="D14" s="2">
        <f t="shared" ref="D14:D25" si="0">INT(C14/60)</f>
        <v>5</v>
      </c>
      <c r="E14" s="2">
        <f t="shared" ref="E14:E25" si="1">C14-(D14*60)</f>
        <v>34</v>
      </c>
      <c r="F14" s="7"/>
      <c r="H14" s="7" t="s">
        <v>138</v>
      </c>
      <c r="I14" s="2" t="s">
        <v>161</v>
      </c>
    </row>
    <row r="15" spans="1:10" x14ac:dyDescent="0.25">
      <c r="A15" s="35">
        <v>39450</v>
      </c>
      <c r="B15" s="2" t="s">
        <v>139</v>
      </c>
      <c r="C15" s="2">
        <v>1024</v>
      </c>
      <c r="D15" s="2">
        <f t="shared" si="0"/>
        <v>17</v>
      </c>
      <c r="E15" s="2">
        <f t="shared" si="1"/>
        <v>4</v>
      </c>
      <c r="F15" s="7"/>
      <c r="H15" s="7" t="s">
        <v>139</v>
      </c>
      <c r="I15" s="2" t="s">
        <v>162</v>
      </c>
    </row>
    <row r="16" spans="1:10" x14ac:dyDescent="0.25">
      <c r="A16" s="35">
        <v>39450</v>
      </c>
      <c r="B16" s="2" t="s">
        <v>138</v>
      </c>
      <c r="C16" s="2">
        <v>586</v>
      </c>
      <c r="D16" s="2">
        <f t="shared" si="0"/>
        <v>9</v>
      </c>
      <c r="E16" s="2">
        <f t="shared" si="1"/>
        <v>46</v>
      </c>
      <c r="F16" s="7"/>
    </row>
    <row r="17" spans="1:9" x14ac:dyDescent="0.25">
      <c r="A17" s="35">
        <v>39450</v>
      </c>
      <c r="B17" s="2" t="s">
        <v>134</v>
      </c>
      <c r="C17" s="2">
        <v>1462</v>
      </c>
      <c r="D17" s="2">
        <f t="shared" si="0"/>
        <v>24</v>
      </c>
      <c r="E17" s="2">
        <f t="shared" si="1"/>
        <v>22</v>
      </c>
      <c r="F17" s="7"/>
      <c r="H17" s="10"/>
      <c r="I17" s="10"/>
    </row>
    <row r="18" spans="1:9" x14ac:dyDescent="0.25">
      <c r="A18" s="35">
        <v>39450</v>
      </c>
      <c r="B18" s="2" t="s">
        <v>134</v>
      </c>
      <c r="C18" s="2">
        <v>400</v>
      </c>
      <c r="D18" s="2">
        <f t="shared" si="0"/>
        <v>6</v>
      </c>
      <c r="E18" s="2">
        <f t="shared" si="1"/>
        <v>40</v>
      </c>
      <c r="F18" s="7"/>
      <c r="H18" s="10"/>
      <c r="I18" s="10"/>
    </row>
    <row r="19" spans="1:9" x14ac:dyDescent="0.25">
      <c r="A19" s="35">
        <v>39450</v>
      </c>
      <c r="B19" s="2" t="s">
        <v>139</v>
      </c>
      <c r="C19" s="2">
        <v>430</v>
      </c>
      <c r="D19" s="2">
        <f t="shared" si="0"/>
        <v>7</v>
      </c>
      <c r="E19" s="2">
        <f t="shared" si="1"/>
        <v>10</v>
      </c>
      <c r="F19" s="7"/>
      <c r="H19" s="27"/>
      <c r="I19" s="27"/>
    </row>
    <row r="20" spans="1:9" x14ac:dyDescent="0.25">
      <c r="A20" s="35">
        <v>39450</v>
      </c>
      <c r="B20" s="2" t="s">
        <v>133</v>
      </c>
      <c r="C20" s="2">
        <v>359</v>
      </c>
      <c r="D20" s="2">
        <f t="shared" si="0"/>
        <v>5</v>
      </c>
      <c r="E20" s="2">
        <f t="shared" si="1"/>
        <v>59</v>
      </c>
      <c r="F20" s="7"/>
    </row>
    <row r="21" spans="1:9" x14ac:dyDescent="0.25">
      <c r="A21" s="35">
        <v>39450</v>
      </c>
      <c r="B21" s="2" t="s">
        <v>136</v>
      </c>
      <c r="C21" s="2">
        <v>376</v>
      </c>
      <c r="D21" s="2">
        <f t="shared" si="0"/>
        <v>6</v>
      </c>
      <c r="E21" s="2">
        <f t="shared" si="1"/>
        <v>16</v>
      </c>
      <c r="F21" s="7"/>
    </row>
    <row r="22" spans="1:9" x14ac:dyDescent="0.25">
      <c r="A22" s="35">
        <v>39450</v>
      </c>
      <c r="B22" s="2" t="s">
        <v>137</v>
      </c>
      <c r="C22" s="2">
        <v>700</v>
      </c>
      <c r="D22" s="2">
        <f t="shared" si="0"/>
        <v>11</v>
      </c>
      <c r="E22" s="2">
        <f t="shared" si="1"/>
        <v>40</v>
      </c>
      <c r="F22" s="7"/>
    </row>
    <row r="23" spans="1:9" x14ac:dyDescent="0.25">
      <c r="A23" s="35">
        <v>39450</v>
      </c>
      <c r="B23" s="23" t="s">
        <v>139</v>
      </c>
      <c r="C23" s="2">
        <v>160</v>
      </c>
      <c r="D23" s="2">
        <f t="shared" si="0"/>
        <v>2</v>
      </c>
      <c r="E23" s="2">
        <f t="shared" si="1"/>
        <v>40</v>
      </c>
      <c r="F23" s="7"/>
    </row>
    <row r="24" spans="1:9" x14ac:dyDescent="0.25">
      <c r="A24" s="35">
        <v>39450</v>
      </c>
      <c r="B24" s="23" t="s">
        <v>136</v>
      </c>
      <c r="C24" s="2">
        <v>550</v>
      </c>
      <c r="D24" s="2">
        <f t="shared" si="0"/>
        <v>9</v>
      </c>
      <c r="E24" s="2">
        <f t="shared" si="1"/>
        <v>10</v>
      </c>
      <c r="F24" s="7"/>
    </row>
    <row r="25" spans="1:9" x14ac:dyDescent="0.25">
      <c r="A25" s="35">
        <v>39450</v>
      </c>
      <c r="B25" s="23" t="s">
        <v>134</v>
      </c>
      <c r="C25" s="2">
        <v>1254</v>
      </c>
      <c r="D25" s="2">
        <f t="shared" si="0"/>
        <v>20</v>
      </c>
      <c r="E25" s="2">
        <f t="shared" si="1"/>
        <v>54</v>
      </c>
      <c r="F25" s="7"/>
    </row>
  </sheetData>
  <mergeCells count="1">
    <mergeCell ref="A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June 2013 - 31</vt:lpstr>
      <vt:lpstr>Nov - 2013</vt:lpstr>
      <vt:lpstr>Nov - 2012</vt:lpstr>
      <vt:lpstr>Nov - 2011</vt:lpstr>
      <vt:lpstr>Nov - 2009</vt:lpstr>
      <vt:lpstr>2008 - Nov</vt:lpstr>
      <vt:lpstr>Discount</vt:lpstr>
      <vt:lpstr>Normal</vt:lpstr>
      <vt:lpstr>Premium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yahmad</dc:creator>
  <cp:lastModifiedBy>Yasar Ahmad</cp:lastModifiedBy>
  <dcterms:created xsi:type="dcterms:W3CDTF">2014-03-09T08:07:27Z</dcterms:created>
  <dcterms:modified xsi:type="dcterms:W3CDTF">2014-04-09T06:46:46Z</dcterms:modified>
</cp:coreProperties>
</file>