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irag\Desktop\DASC 5302- prob&amp;Statistics\Project part 1&amp;2\"/>
    </mc:Choice>
  </mc:AlternateContent>
  <xr:revisionPtr revIDLastSave="0" documentId="13_ncr:1_{0AF5BDB9-110A-4D11-9835-00DED8C92B9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s1_mean_etc_boxplot" sheetId="1" r:id="rId1"/>
    <sheet name="Frequency table" sheetId="4" r:id="rId2"/>
    <sheet name="Project_part_2" sheetId="6" r:id="rId3"/>
  </sheets>
  <definedNames>
    <definedName name="_xlchart.v1.0" hidden="1">ds1_mean_etc_boxplot!$B$2:$B$126</definedName>
    <definedName name="_xlchart.v1.1" hidden="1">'Frequency table'!$A$2:$A$12</definedName>
    <definedName name="_xlchart.v1.2" hidden="1">'Frequency table'!$B$2:$B$12</definedName>
    <definedName name="_xlchart.v1.3" hidden="1">'Frequency table'!$A$2:$A$12</definedName>
    <definedName name="_xlchart.v1.4" hidden="1">'Frequency table'!$B$2:$B$12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" l="1"/>
  <c r="D4" i="6"/>
  <c r="D3" i="6"/>
  <c r="D2" i="6"/>
  <c r="E5" i="6" l="1"/>
  <c r="F5" i="6" s="1"/>
  <c r="C8" i="6"/>
  <c r="E4" i="6"/>
  <c r="F4" i="6" s="1"/>
  <c r="E3" i="6"/>
  <c r="F3" i="6" s="1"/>
  <c r="E2" i="6"/>
  <c r="B14" i="4"/>
  <c r="B130" i="1"/>
  <c r="B146" i="1" s="1"/>
  <c r="B145" i="1"/>
  <c r="B143" i="1"/>
  <c r="B144" i="1"/>
  <c r="B142" i="1"/>
  <c r="B141" i="1"/>
  <c r="B138" i="1"/>
  <c r="B137" i="1"/>
  <c r="B135" i="1"/>
  <c r="B134" i="1"/>
  <c r="B133" i="1"/>
  <c r="B131" i="1"/>
  <c r="B129" i="1"/>
  <c r="E8" i="6" l="1"/>
  <c r="F2" i="6"/>
  <c r="F8" i="6" s="1"/>
  <c r="D8" i="6"/>
</calcChain>
</file>

<file path=xl/sharedStrings.xml><?xml version="1.0" encoding="utf-8"?>
<sst xmlns="http://schemas.openxmlformats.org/spreadsheetml/2006/main" count="300" uniqueCount="293">
  <si>
    <t>Wildlife Shorts</t>
  </si>
  <si>
    <t>https://www.youtube.com/@wildlife.shorts</t>
  </si>
  <si>
    <t>Jojo Sim </t>
  </si>
  <si>
    <t>https://www.youtube.com/@jojosim</t>
  </si>
  <si>
    <t>TheSoul Music FUN</t>
  </si>
  <si>
    <t>https://www.youtube.com/@thesoulmusic-fun</t>
  </si>
  <si>
    <t>Meaningful Cartoons 183</t>
  </si>
  <si>
    <t>https://www.youtube.com/@meaningfulcartoons</t>
  </si>
  <si>
    <t>The McCartys </t>
  </si>
  <si>
    <t>https://www.youtube.com/@themccartyfam</t>
  </si>
  <si>
    <t>https://www.youtube.com/@gamingwithkev</t>
  </si>
  <si>
    <t>GamingWithKev</t>
  </si>
  <si>
    <t>https://www.youtube.com/@pinkfong</t>
  </si>
  <si>
    <t>Pinkfong Baby Shark - Kids' Songs &amp; Stories</t>
  </si>
  <si>
    <t>https://www.youtube.com/@sportsnationespn</t>
  </si>
  <si>
    <t>SportsNation</t>
  </si>
  <si>
    <t>https://www.youtube.com/@potpote</t>
  </si>
  <si>
    <t>PotPote</t>
  </si>
  <si>
    <t>https://www.youtube.com/@_vector_</t>
  </si>
  <si>
    <t>_vector_</t>
  </si>
  <si>
    <t>https://www.youtube.com/@skitsful</t>
  </si>
  <si>
    <t>SKITSFUL</t>
  </si>
  <si>
    <t>https://www.youtube.com/@themanniishow</t>
  </si>
  <si>
    <t>The Mannii Show</t>
  </si>
  <si>
    <t>https://www.youtube.com/@bonbonmedia9360</t>
  </si>
  <si>
    <t>Bon Bon Media</t>
  </si>
  <si>
    <t>https://www.youtube.com/@mavigadgets</t>
  </si>
  <si>
    <t>MaviGadget</t>
  </si>
  <si>
    <t>https://www.youtube.com/@toysandcolors</t>
  </si>
  <si>
    <t>Toys and Colors</t>
  </si>
  <si>
    <t>https://www.youtube.com/@chriscolditz</t>
  </si>
  <si>
    <t>Chris Colditz</t>
  </si>
  <si>
    <t>https://www.youtube.com/@zhong</t>
  </si>
  <si>
    <t>Zhong</t>
  </si>
  <si>
    <t>https://www.youtube.com/@martaandrustam</t>
  </si>
  <si>
    <t>Marta and Rustam</t>
  </si>
  <si>
    <t>https://www.youtube.com/@anhcucai</t>
  </si>
  <si>
    <t>Anh Củ Cải </t>
  </si>
  <si>
    <t>https://www.youtube.com/@craftspeople</t>
  </si>
  <si>
    <t>Crafts people</t>
  </si>
  <si>
    <t>https://www.youtube.com/@jakefellman</t>
  </si>
  <si>
    <t>Jake Fellman</t>
  </si>
  <si>
    <t>https://www.youtube.com/@topperguild</t>
  </si>
  <si>
    <t>Topper Guild </t>
  </si>
  <si>
    <t>https://www.youtube.com/@nastiashi</t>
  </si>
  <si>
    <t>Nastasia</t>
  </si>
  <si>
    <t>https://www.youtube.com/@dylan_anderson</t>
  </si>
  <si>
    <t>Dylan Anderson</t>
  </si>
  <si>
    <t>https://www.youtube.com/@shortcoin</t>
  </si>
  <si>
    <t>SHORTCOIN </t>
  </si>
  <si>
    <t>https://www.youtube.com/@hustlerbiz</t>
  </si>
  <si>
    <t>HustlerBiz</t>
  </si>
  <si>
    <t>https://www.youtube.com/@mr.spicygremlin</t>
  </si>
  <si>
    <t>Mr.SpicyGremlin</t>
  </si>
  <si>
    <t>https://www.youtube.com/@adelevevo</t>
  </si>
  <si>
    <t>AdeleVEVO </t>
  </si>
  <si>
    <t>https://www.youtube.com/@queen</t>
  </si>
  <si>
    <t>Queen Official </t>
  </si>
  <si>
    <t>https://www.youtube.com/@zhimatv</t>
  </si>
  <si>
    <t>芝麻視頻</t>
  </si>
  <si>
    <t>https://www.youtube.com/@blueyofficialchannel</t>
  </si>
  <si>
    <t>Bluey - Official Channel</t>
  </si>
  <si>
    <t>https://www.youtube.com/@chewkz</t>
  </si>
  <si>
    <t>Chewkz </t>
  </si>
  <si>
    <t>https://www.youtube.com/@jeremylynch</t>
  </si>
  <si>
    <t>Jeremy Lynch</t>
  </si>
  <si>
    <t>https://www.youtube.com/@familythehonestcomedy</t>
  </si>
  <si>
    <t>Family The Honest Comedy</t>
  </si>
  <si>
    <t>https://www.youtube.com/@carlcunard1</t>
  </si>
  <si>
    <t>Carl Cunard</t>
  </si>
  <si>
    <t>https://www.youtube.com/@peppapigofficial</t>
  </si>
  <si>
    <t>Peppa Pig - Official Channel</t>
  </si>
  <si>
    <t>https://www.youtube.com/@thesunnyadventurers</t>
  </si>
  <si>
    <t>Sunny Adventures</t>
  </si>
  <si>
    <t>https://www.youtube.com/@danrhodes</t>
  </si>
  <si>
    <t>Dan Rhodes</t>
  </si>
  <si>
    <t>https://www.youtube.com/@skynews</t>
  </si>
  <si>
    <t>Sky News</t>
  </si>
  <si>
    <t>https://www.youtube.com/@modernboots</t>
  </si>
  <si>
    <t>Modern Boots</t>
  </si>
  <si>
    <t>https://www.youtube.com/@tommocarroll</t>
  </si>
  <si>
    <t>Tommo Carroll</t>
  </si>
  <si>
    <t>https://www.youtube.com/@_fcmotivate</t>
  </si>
  <si>
    <t>FC Motivate</t>
  </si>
  <si>
    <t>https://www.youtube.com/@formula1</t>
  </si>
  <si>
    <t>FORMULA 1 </t>
  </si>
  <si>
    <t>https://www.youtube.com/@ramondaniel</t>
  </si>
  <si>
    <t>Ramon Daniel </t>
  </si>
  <si>
    <t>https://www.youtube.com/@aedevii</t>
  </si>
  <si>
    <t>aedevii </t>
  </si>
  <si>
    <t>https://www.youtube.com/@manlikenabs</t>
  </si>
  <si>
    <t>Manlikenabs </t>
  </si>
  <si>
    <t>https://www.youtube.com/@samsmith</t>
  </si>
  <si>
    <t>SAM SMITH </t>
  </si>
  <si>
    <t>https://www.youtube.com/@josephsmachines</t>
  </si>
  <si>
    <t>Joseph's Machines </t>
  </si>
  <si>
    <t>https://www.youtube.com/@mountainrugcleaningshorts</t>
  </si>
  <si>
    <t>Mountain Rug Cleaning Shorts</t>
  </si>
  <si>
    <t>https://www.youtube.com/@themikmaks</t>
  </si>
  <si>
    <t>The Mik Maks</t>
  </si>
  <si>
    <t>https://www.youtube.com/@kitosenpai</t>
  </si>
  <si>
    <t>Kito Senpai</t>
  </si>
  <si>
    <t>https://www.youtube.com/@andrewucles</t>
  </si>
  <si>
    <t>Andrew Ucles</t>
  </si>
  <si>
    <t>https://www.youtube.com/@smg4</t>
  </si>
  <si>
    <t>SMG4 </t>
  </si>
  <si>
    <t>https://www.youtube.com/@benecho</t>
  </si>
  <si>
    <t>Ben Echo</t>
  </si>
  <si>
    <t>https://www.youtube.com/@ybsyoungbloods</t>
  </si>
  <si>
    <t>YBS Youngbloods</t>
  </si>
  <si>
    <t>https://www.youtube.com/@mediexcalibur2012shorts</t>
  </si>
  <si>
    <t>MediExcalibur2012 Shorts</t>
  </si>
  <si>
    <t>https://www.youtube.com/@raythesharpener5260</t>
  </si>
  <si>
    <t>Raythesharpener</t>
  </si>
  <si>
    <t>https://www.youtube.com/@thebrandonvu</t>
  </si>
  <si>
    <t>The Brandon Vu</t>
  </si>
  <si>
    <t>https://www.youtube.com/@scaryteacherjoker</t>
  </si>
  <si>
    <t>Scary Teacher Joker</t>
  </si>
  <si>
    <t>https://www.youtube.com/@lachlan</t>
  </si>
  <si>
    <t xml:space="preserve">Lachlan </t>
  </si>
  <si>
    <t>https://www.youtube.com/@benlionelscottthree</t>
  </si>
  <si>
    <t>Ben Lionel Scott 3</t>
  </si>
  <si>
    <t>https://www.youtube.com/@syednadeemsarwar</t>
  </si>
  <si>
    <t>Nadeem Sarwar</t>
  </si>
  <si>
    <t>https://www.youtube.com/@amospoop</t>
  </si>
  <si>
    <t>AmosPoop Music</t>
  </si>
  <si>
    <t>https://www.youtube.com/@bundun</t>
  </si>
  <si>
    <t>Bundun</t>
  </si>
  <si>
    <t>https://www.youtube.com/@therybkatwins</t>
  </si>
  <si>
    <t>The Rybka Twins</t>
  </si>
  <si>
    <t>https://www.youtube.com/@effectivespaces</t>
  </si>
  <si>
    <t>Effective Spaces</t>
  </si>
  <si>
    <t>https://www.youtube.com/@skynewsaustralia</t>
  </si>
  <si>
    <t>Sky News Australia</t>
  </si>
  <si>
    <t>https://www.youtube.com/@acdc</t>
  </si>
  <si>
    <t>AC/DC </t>
  </si>
  <si>
    <t>https://www.youtube.com/@liondanceculture</t>
  </si>
  <si>
    <t>Lion Dance Culture</t>
  </si>
  <si>
    <t>https://www.youtube.com/@brockfit__</t>
  </si>
  <si>
    <t>brockfit__</t>
  </si>
  <si>
    <t>https://www.youtube.com/@ellieeleanor</t>
  </si>
  <si>
    <t>Ellie Eleanor</t>
  </si>
  <si>
    <t>https://www.youtube.com/@nicolasgrant</t>
  </si>
  <si>
    <t>Nicolas Grant </t>
  </si>
  <si>
    <t>https://www.youtube.com/@yeulushort</t>
  </si>
  <si>
    <t>YÊU LU</t>
  </si>
  <si>
    <t>https://www.youtube.com/@wegotthechocolates</t>
  </si>
  <si>
    <t>We Got The Chocolates</t>
  </si>
  <si>
    <t>https://www.youtube.com/@kidsfunhouse5522</t>
  </si>
  <si>
    <t>Kids Fun House</t>
  </si>
  <si>
    <t>https://www.youtube.com/@elmichelle1</t>
  </si>
  <si>
    <t>El Michelle</t>
  </si>
  <si>
    <t>https://www.youtube.com/@thealikoca</t>
  </si>
  <si>
    <t>Ali Koca </t>
  </si>
  <si>
    <t>https://www.youtube.com/@brennan.rogers</t>
  </si>
  <si>
    <t>Brennan Rogers</t>
  </si>
  <si>
    <t>https://www.youtube.com/@saifshawaf</t>
  </si>
  <si>
    <t>SaifShawaf</t>
  </si>
  <si>
    <t>https://www.youtube.com/@celinedion</t>
  </si>
  <si>
    <t>Celine Dion</t>
  </si>
  <si>
    <t>https://www.youtube.com/@klip-king</t>
  </si>
  <si>
    <t>klip king</t>
  </si>
  <si>
    <t>https://www.youtube.com/@notwhatyouthink</t>
  </si>
  <si>
    <t>Not What You Think </t>
  </si>
  <si>
    <t>https://www.youtube.com/@nickeh30shorts</t>
  </si>
  <si>
    <t>Nick Eh 30 Shorts</t>
  </si>
  <si>
    <t>https://www.youtube.com/@andpacker</t>
  </si>
  <si>
    <t>andpacker</t>
  </si>
  <si>
    <t>https://www.youtube.com/@supersimplesongs</t>
  </si>
  <si>
    <t>Super Simple Songs - Kids Songs</t>
  </si>
  <si>
    <t>https://www.youtube.com/@pumtoons</t>
  </si>
  <si>
    <t>PumToons </t>
  </si>
  <si>
    <t>https://www.youtube.com/@vexrmedia</t>
  </si>
  <si>
    <t>VEXR </t>
  </si>
  <si>
    <t>https://www.youtube.com/@pb_the_prince</t>
  </si>
  <si>
    <t>PB The Prince </t>
  </si>
  <si>
    <t>https://www.youtube.com/@mrleeasmr</t>
  </si>
  <si>
    <t>Mr. Lee ASMR</t>
  </si>
  <si>
    <t>https://www.youtube.com/@mdmotivator</t>
  </si>
  <si>
    <t>MDMotivator </t>
  </si>
  <si>
    <t>https://www.youtube.com/@karanaujlaofficial</t>
  </si>
  <si>
    <t>Karan Aujla</t>
  </si>
  <si>
    <t>https://www.youtube.com/@roganshorts</t>
  </si>
  <si>
    <t>Rogan Shorts</t>
  </si>
  <si>
    <t>https://www.youtube.com/@keenanbank</t>
  </si>
  <si>
    <t>Keenan Bank </t>
  </si>
  <si>
    <t>https://www.youtube.com/@dustylumberco</t>
  </si>
  <si>
    <t>The Dusty Lumber Co</t>
  </si>
  <si>
    <t>https://www.youtube.com/@aileenanddeven</t>
  </si>
  <si>
    <t>Aileen and Deven</t>
  </si>
  <si>
    <t>https://www.youtube.com/@thekiboomers</t>
  </si>
  <si>
    <t>The Kiboomers - Kids Music Channel</t>
  </si>
  <si>
    <t>https://www.youtube.com/@sophiabeatbox</t>
  </si>
  <si>
    <t>SOPHIA KIDDBEATZ BEATBOX</t>
  </si>
  <si>
    <t>https://www.youtube.com/@lukedavidson81</t>
  </si>
  <si>
    <t>Luke Davidson</t>
  </si>
  <si>
    <t>https://www.youtube.com/@diaryof4</t>
  </si>
  <si>
    <t>Diary of 4</t>
  </si>
  <si>
    <t>https://www.youtube.com/@bobbykidstv</t>
  </si>
  <si>
    <t>Bobby Kids TV</t>
  </si>
  <si>
    <t>https://www.youtube.com/@zappyzoo</t>
  </si>
  <si>
    <t>Zappy Zoo</t>
  </si>
  <si>
    <t>https://www.youtube.com/@fcbayern</t>
  </si>
  <si>
    <t>FC Bayern Munich </t>
  </si>
  <si>
    <t>https://www.youtube.com/@finnelyt</t>
  </si>
  <si>
    <t>Finnel</t>
  </si>
  <si>
    <t>https://www.youtube.com/@fiago</t>
  </si>
  <si>
    <t>Fiago </t>
  </si>
  <si>
    <t>https://www.youtube.com/@haofx</t>
  </si>
  <si>
    <t>HaoFX </t>
  </si>
  <si>
    <t>https://www.youtube.com/@noeldederichsshorts</t>
  </si>
  <si>
    <t>Noel Dederichs Shorts</t>
  </si>
  <si>
    <t>https://www.youtube.com/@legacyseries</t>
  </si>
  <si>
    <t>Legacy </t>
  </si>
  <si>
    <t>https://www.youtube.com/@just.elias_</t>
  </si>
  <si>
    <t>Just Elias</t>
  </si>
  <si>
    <t>https://www.youtube.com/@theelevatormansion</t>
  </si>
  <si>
    <t>Elevator Boys</t>
  </si>
  <si>
    <t>https://www.youtube.com/@yvonnedilauro</t>
  </si>
  <si>
    <t>yvonnedilauro </t>
  </si>
  <si>
    <t>https://www.youtube.com/@rammsteinofficial</t>
  </si>
  <si>
    <t>Rammstein Official </t>
  </si>
  <si>
    <t>https://www.youtube.com/@hakimslo</t>
  </si>
  <si>
    <t>Hakimcecil</t>
  </si>
  <si>
    <t>https://www.youtube.com/@electricsquad</t>
  </si>
  <si>
    <t>Electric Squad</t>
  </si>
  <si>
    <t>https://www.youtube.com/@youneszarou</t>
  </si>
  <si>
    <t>Younes Zarou</t>
  </si>
  <si>
    <t>https://www.youtube.com/@xraffnix</t>
  </si>
  <si>
    <t>Jo Lindner</t>
  </si>
  <si>
    <t>https://www.youtube.com/@hurrakinderlieder</t>
  </si>
  <si>
    <t>Hurra Kinderlieder </t>
  </si>
  <si>
    <t>https://www.youtube.com/@krizzl2</t>
  </si>
  <si>
    <t>Krizzl</t>
  </si>
  <si>
    <t>https://www.youtube.com/@thieniboy</t>
  </si>
  <si>
    <t>Thieniboy</t>
  </si>
  <si>
    <t>https://www.youtube.com/@bodybuildingpriest</t>
  </si>
  <si>
    <t>Bodybuilding Priest</t>
  </si>
  <si>
    <t>https://www.youtube.com/@nikwildanimals</t>
  </si>
  <si>
    <t>Nik Wild Animals</t>
  </si>
  <si>
    <t>https://www.youtube.com/@dritanalsela</t>
  </si>
  <si>
    <t>Dritan Alsela </t>
  </si>
  <si>
    <t>https://www.youtube.com/@ingame</t>
  </si>
  <si>
    <t>ingame </t>
  </si>
  <si>
    <t>https://www.youtube.com/@fishdomworld</t>
  </si>
  <si>
    <t>Fishdom world </t>
  </si>
  <si>
    <t>https://www.youtube.com/@footepic</t>
  </si>
  <si>
    <t>Foot Epic</t>
  </si>
  <si>
    <t>channel_name</t>
  </si>
  <si>
    <t>link</t>
  </si>
  <si>
    <t>sub_count</t>
  </si>
  <si>
    <t>SUM</t>
  </si>
  <si>
    <t>Q1</t>
  </si>
  <si>
    <t>Q2</t>
  </si>
  <si>
    <t>Q3</t>
  </si>
  <si>
    <t>MAX</t>
  </si>
  <si>
    <t>MIN</t>
  </si>
  <si>
    <t>CLASS INTERVAL</t>
  </si>
  <si>
    <t>FREQUENCY</t>
  </si>
  <si>
    <t>1,23,000 - 64,30,000</t>
  </si>
  <si>
    <t>64,30,000 - 1,27,37,000</t>
  </si>
  <si>
    <t>1,27,37,000 - 1,90,44,000</t>
  </si>
  <si>
    <t>1,90,44,000 - 2,53,51,000</t>
  </si>
  <si>
    <t>2,53,51,000 - 3,16,58,000</t>
  </si>
  <si>
    <t>3,16,58,000 - 3,79,65,000</t>
  </si>
  <si>
    <t>3,79,65,000 - 4,42,72,000</t>
  </si>
  <si>
    <t>4,42,72,000 - 5,05,79,000</t>
  </si>
  <si>
    <t>5,05,79,000 - 5,68,86,000</t>
  </si>
  <si>
    <t>5,68,86,000 - 6,31,93,000</t>
  </si>
  <si>
    <t>6,31,93,000 - 6,95,00,000</t>
  </si>
  <si>
    <t>SAMPLE MEAN</t>
  </si>
  <si>
    <t>SAMPLE STANDARD DEVIATION</t>
  </si>
  <si>
    <t>GEOMETRIC MEAN</t>
  </si>
  <si>
    <t>SAMPLE MEDIAN</t>
  </si>
  <si>
    <t>SAMPLE MODE</t>
  </si>
  <si>
    <t>SAMPLE RANGE</t>
  </si>
  <si>
    <t>SAMPLE VARIANCE</t>
  </si>
  <si>
    <t>COEFFICIENT OF VARIATION</t>
  </si>
  <si>
    <t>Class Probability (Pi)</t>
  </si>
  <si>
    <t>Expected Value(ei=nPi)</t>
  </si>
  <si>
    <t>n (sum of frequency)</t>
  </si>
  <si>
    <t>CLASS INTERVAL(in 1000's)</t>
  </si>
  <si>
    <t>6430 - 12737</t>
  </si>
  <si>
    <t>12737 - 19044</t>
  </si>
  <si>
    <t>Mean of sample (in 1000's)</t>
  </si>
  <si>
    <t>STD dev. (in 1000's)</t>
  </si>
  <si>
    <t>FREQUENCY(Oi)</t>
  </si>
  <si>
    <r>
      <t>Chi-Sqaure(</t>
    </r>
    <r>
      <rPr>
        <b/>
        <sz val="11"/>
        <color theme="1"/>
        <rFont val="Calibri"/>
        <family val="2"/>
      </rPr>
      <t>(Oi-ei)^2/ei</t>
    </r>
    <r>
      <rPr>
        <b/>
        <sz val="11"/>
        <color theme="1"/>
        <rFont val="Calibri"/>
        <family val="2"/>
        <scheme val="minor"/>
      </rPr>
      <t>)</t>
    </r>
  </si>
  <si>
    <t>χ2</t>
  </si>
  <si>
    <t xml:space="preserve"> </t>
  </si>
  <si>
    <t>&gt; 19044</t>
  </si>
  <si>
    <t>Total frequency (no. of observations)</t>
  </si>
  <si>
    <t>≤6430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</si>
</sst>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 for Youtube channel subscriber count</cx:v>
        </cx:txData>
      </cx:tx>
      <cx:spPr>
        <a:solidFill>
          <a:schemeClr val="lt1"/>
        </a:solidFill>
        <a:ln w="12700" cap="flat" cmpd="sng" algn="ctr">
          <a:solidFill>
            <a:schemeClr val="accent1">
              <a:lumMod val="50000"/>
            </a:schemeClr>
          </a:solidFill>
          <a:prstDash val="solid"/>
          <a:miter lim="800000"/>
        </a:ln>
        <a:effectLst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b="1" i="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+mn-cs"/>
            </a:rPr>
            <a:t>Box plot for Youtube channel subscriber count</a:t>
          </a:r>
        </a:p>
      </cx:txPr>
    </cx:title>
    <cx:plotArea>
      <cx:plotAreaRegion>
        <cx:plotSurface>
          <cx:spPr>
            <a:effectLst>
              <a:glow rad="304800">
                <a:schemeClr val="accent2">
                  <a:satMod val="175000"/>
                  <a:alpha val="40000"/>
                </a:schemeClr>
              </a:glow>
            </a:effectLst>
          </cx:spPr>
        </cx:plotSurface>
        <cx:series layoutId="boxWhisker" uniqueId="{89E1CA9D-DDA9-486E-A269-4788356699B2}">
          <cx:spPr>
            <a:effectLst>
              <a:softEdge rad="0"/>
            </a:effectLst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Subscriber 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Subscriber count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BEC357C1-9ACE-4F64-97FD-6747A15001C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title pos="t" align="ctr" overlay="0">
      <cx:tx>
        <cx:txData>
          <cx:v>Frequency table of Youtube channel subscriber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table of Youtube channel subscriber count</a:t>
          </a:r>
        </a:p>
      </cx:txPr>
    </cx:title>
    <cx:plotArea>
      <cx:plotAreaRegion>
        <cx:series layoutId="clusteredColumn" uniqueId="{B059D7C9-A7BF-413F-B583-030D8FB2A490}">
          <cx:dataLabels/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Class intervals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 intervals</a:t>
              </a:r>
            </a:p>
          </cx:txPr>
        </cx:title>
        <cx:tickLabels/>
        <cx:numFmt formatCode="#,##0" sourceLinked="0"/>
      </cx:axis>
      <cx:axis id="1">
        <cx:valScaling/>
        <cx:title>
          <cx:tx>
            <cx:txData>
              <cx:v>Number of Youtube Channles(Frequency)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Youtube Channles(Frequency)</a:t>
              </a:r>
            </a:p>
          </cx:txPr>
        </cx:title>
        <cx:majorGridlines/>
        <cx:tickLabels/>
        <cx:numFmt formatCode="General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1780839</xdr:colOff>
      <xdr:row>127</xdr:row>
      <xdr:rowOff>34514</xdr:rowOff>
    </xdr:from>
    <xdr:to>
      <xdr:col>4</xdr:col>
      <xdr:colOff>1886622</xdr:colOff>
      <xdr:row>144</xdr:row>
      <xdr:rowOff>152848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722CAF2-8A30-4BDD-4B11-AE93616868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2959" y="23260274"/>
              <a:ext cx="6277983" cy="3227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7</xdr:row>
      <xdr:rowOff>83820</xdr:rowOff>
    </xdr:from>
    <xdr:to>
      <xdr:col>6</xdr:col>
      <xdr:colOff>266700</xdr:colOff>
      <xdr:row>22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8332D40-E42A-E18F-7A10-08A5C067D1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4480" y="1363980"/>
              <a:ext cx="45948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91440</xdr:colOff>
      <xdr:row>0</xdr:row>
      <xdr:rowOff>167640</xdr:rowOff>
    </xdr:from>
    <xdr:to>
      <xdr:col>8</xdr:col>
      <xdr:colOff>15240</xdr:colOff>
      <xdr:row>24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7F0F3AC-E0AA-5FDF-FDD8-87CDD8C385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1920" y="167640"/>
              <a:ext cx="8702040" cy="4244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@wegotthechoco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zoomScaleNormal="100" workbookViewId="0">
      <pane ySplit="1" topLeftCell="A120" activePane="bottomLeft" state="frozen"/>
      <selection pane="bottomLeft" activeCell="B130" sqref="B130"/>
    </sheetView>
  </sheetViews>
  <sheetFormatPr defaultColWidth="40.33203125" defaultRowHeight="14.4" x14ac:dyDescent="0.3"/>
  <cols>
    <col min="1" max="1" width="40.33203125" style="2"/>
    <col min="2" max="2" width="40.33203125" style="9"/>
    <col min="3" max="3" width="49.6640625" style="2" customWidth="1"/>
    <col min="4" max="16384" width="40.33203125" style="2"/>
  </cols>
  <sheetData>
    <row r="1" spans="1:3" s="1" customFormat="1" x14ac:dyDescent="0.3">
      <c r="A1" s="1" t="s">
        <v>248</v>
      </c>
      <c r="B1" s="8" t="s">
        <v>250</v>
      </c>
      <c r="C1" s="1" t="s">
        <v>249</v>
      </c>
    </row>
    <row r="2" spans="1:3" x14ac:dyDescent="0.3">
      <c r="A2" s="2" t="s">
        <v>0</v>
      </c>
      <c r="B2" s="3">
        <v>723000</v>
      </c>
      <c r="C2" s="2" t="s">
        <v>1</v>
      </c>
    </row>
    <row r="3" spans="1:3" x14ac:dyDescent="0.3">
      <c r="A3" s="2" t="s">
        <v>2</v>
      </c>
      <c r="B3" s="3">
        <v>10800000</v>
      </c>
      <c r="C3" s="2" t="s">
        <v>3</v>
      </c>
    </row>
    <row r="4" spans="1:3" x14ac:dyDescent="0.3">
      <c r="A4" s="2" t="s">
        <v>4</v>
      </c>
      <c r="B4" s="3">
        <v>3530000</v>
      </c>
      <c r="C4" s="2" t="s">
        <v>5</v>
      </c>
    </row>
    <row r="5" spans="1:3" x14ac:dyDescent="0.3">
      <c r="A5" s="2" t="s">
        <v>6</v>
      </c>
      <c r="B5" s="3">
        <v>1340000</v>
      </c>
      <c r="C5" s="2" t="s">
        <v>7</v>
      </c>
    </row>
    <row r="6" spans="1:3" x14ac:dyDescent="0.3">
      <c r="A6" s="2" t="s">
        <v>8</v>
      </c>
      <c r="B6" s="3">
        <v>8650000</v>
      </c>
      <c r="C6" s="2" t="s">
        <v>9</v>
      </c>
    </row>
    <row r="7" spans="1:3" x14ac:dyDescent="0.3">
      <c r="A7" s="2" t="s">
        <v>11</v>
      </c>
      <c r="B7" s="3">
        <v>10500000</v>
      </c>
      <c r="C7" s="2" t="s">
        <v>10</v>
      </c>
    </row>
    <row r="8" spans="1:3" x14ac:dyDescent="0.3">
      <c r="A8" s="2" t="s">
        <v>13</v>
      </c>
      <c r="B8" s="3">
        <v>69500000</v>
      </c>
      <c r="C8" s="2" t="s">
        <v>12</v>
      </c>
    </row>
    <row r="9" spans="1:3" x14ac:dyDescent="0.3">
      <c r="A9" s="2" t="s">
        <v>15</v>
      </c>
      <c r="B9" s="3">
        <v>13400000</v>
      </c>
      <c r="C9" s="2" t="s">
        <v>14</v>
      </c>
    </row>
    <row r="10" spans="1:3" x14ac:dyDescent="0.3">
      <c r="A10" s="2" t="s">
        <v>17</v>
      </c>
      <c r="B10" s="3">
        <v>2800000</v>
      </c>
      <c r="C10" s="2" t="s">
        <v>16</v>
      </c>
    </row>
    <row r="11" spans="1:3" x14ac:dyDescent="0.3">
      <c r="A11" s="2" t="s">
        <v>19</v>
      </c>
      <c r="B11" s="3">
        <v>15300000</v>
      </c>
      <c r="C11" s="2" t="s">
        <v>18</v>
      </c>
    </row>
    <row r="12" spans="1:3" x14ac:dyDescent="0.3">
      <c r="A12" s="2" t="s">
        <v>21</v>
      </c>
      <c r="B12" s="3">
        <v>2800000</v>
      </c>
      <c r="C12" s="2" t="s">
        <v>20</v>
      </c>
    </row>
    <row r="13" spans="1:3" x14ac:dyDescent="0.3">
      <c r="A13" s="2" t="s">
        <v>23</v>
      </c>
      <c r="B13" s="3">
        <v>6430000</v>
      </c>
      <c r="C13" s="2" t="s">
        <v>22</v>
      </c>
    </row>
    <row r="14" spans="1:3" x14ac:dyDescent="0.3">
      <c r="A14" s="2" t="s">
        <v>25</v>
      </c>
      <c r="B14" s="3">
        <v>8220000</v>
      </c>
      <c r="C14" s="2" t="s">
        <v>24</v>
      </c>
    </row>
    <row r="15" spans="1:3" x14ac:dyDescent="0.3">
      <c r="A15" s="3" t="s">
        <v>27</v>
      </c>
      <c r="B15" s="3">
        <v>13700000</v>
      </c>
      <c r="C15" s="2" t="s">
        <v>26</v>
      </c>
    </row>
    <row r="16" spans="1:3" x14ac:dyDescent="0.3">
      <c r="A16" s="2" t="s">
        <v>29</v>
      </c>
      <c r="B16" s="3">
        <v>42800000</v>
      </c>
      <c r="C16" s="2" t="s">
        <v>28</v>
      </c>
    </row>
    <row r="17" spans="1:3" x14ac:dyDescent="0.3">
      <c r="A17" s="2" t="s">
        <v>31</v>
      </c>
      <c r="B17" s="3">
        <v>5880000</v>
      </c>
      <c r="C17" s="2" t="s">
        <v>30</v>
      </c>
    </row>
    <row r="18" spans="1:3" x14ac:dyDescent="0.3">
      <c r="A18" s="2" t="s">
        <v>33</v>
      </c>
      <c r="B18" s="3">
        <v>31300000</v>
      </c>
      <c r="C18" s="2" t="s">
        <v>32</v>
      </c>
    </row>
    <row r="19" spans="1:3" x14ac:dyDescent="0.3">
      <c r="A19" s="2" t="s">
        <v>35</v>
      </c>
      <c r="B19" s="3">
        <v>21700000</v>
      </c>
      <c r="C19" s="2" t="s">
        <v>34</v>
      </c>
    </row>
    <row r="20" spans="1:3" x14ac:dyDescent="0.3">
      <c r="A20" s="2" t="s">
        <v>37</v>
      </c>
      <c r="B20" s="3">
        <v>5620000</v>
      </c>
      <c r="C20" s="2" t="s">
        <v>36</v>
      </c>
    </row>
    <row r="21" spans="1:3" x14ac:dyDescent="0.3">
      <c r="A21" s="2" t="s">
        <v>39</v>
      </c>
      <c r="B21" s="3">
        <v>6540000</v>
      </c>
      <c r="C21" s="2" t="s">
        <v>38</v>
      </c>
    </row>
    <row r="22" spans="1:3" x14ac:dyDescent="0.3">
      <c r="A22" s="2" t="s">
        <v>41</v>
      </c>
      <c r="B22" s="3">
        <v>19500000</v>
      </c>
      <c r="C22" s="2" t="s">
        <v>40</v>
      </c>
    </row>
    <row r="23" spans="1:3" x14ac:dyDescent="0.3">
      <c r="A23" s="2" t="s">
        <v>43</v>
      </c>
      <c r="B23" s="3">
        <v>24800000</v>
      </c>
      <c r="C23" s="2" t="s">
        <v>42</v>
      </c>
    </row>
    <row r="24" spans="1:3" x14ac:dyDescent="0.3">
      <c r="A24" s="2" t="s">
        <v>45</v>
      </c>
      <c r="B24" s="3">
        <v>5160000</v>
      </c>
      <c r="C24" s="2" t="s">
        <v>44</v>
      </c>
    </row>
    <row r="25" spans="1:3" x14ac:dyDescent="0.3">
      <c r="A25" s="2" t="s">
        <v>47</v>
      </c>
      <c r="B25" s="3">
        <v>8470000</v>
      </c>
      <c r="C25" s="2" t="s">
        <v>46</v>
      </c>
    </row>
    <row r="26" spans="1:3" x14ac:dyDescent="0.3">
      <c r="A26" s="2" t="s">
        <v>49</v>
      </c>
      <c r="B26" s="3">
        <v>6450000</v>
      </c>
      <c r="C26" s="2" t="s">
        <v>48</v>
      </c>
    </row>
    <row r="27" spans="1:3" x14ac:dyDescent="0.3">
      <c r="A27" s="2" t="s">
        <v>51</v>
      </c>
      <c r="B27" s="3">
        <v>385000</v>
      </c>
      <c r="C27" s="2" t="s">
        <v>50</v>
      </c>
    </row>
    <row r="28" spans="1:3" x14ac:dyDescent="0.3">
      <c r="A28" s="2" t="s">
        <v>53</v>
      </c>
      <c r="B28" s="3">
        <v>972000</v>
      </c>
      <c r="C28" s="2" t="s">
        <v>52</v>
      </c>
    </row>
    <row r="29" spans="1:3" x14ac:dyDescent="0.3">
      <c r="A29" s="2" t="s">
        <v>55</v>
      </c>
      <c r="B29" s="3">
        <v>30400000</v>
      </c>
      <c r="C29" s="2" t="s">
        <v>54</v>
      </c>
    </row>
    <row r="30" spans="1:3" x14ac:dyDescent="0.3">
      <c r="A30" s="2" t="s">
        <v>57</v>
      </c>
      <c r="B30" s="3">
        <v>17200000</v>
      </c>
      <c r="C30" s="2" t="s">
        <v>56</v>
      </c>
    </row>
    <row r="31" spans="1:3" x14ac:dyDescent="0.3">
      <c r="A31" s="2" t="s">
        <v>59</v>
      </c>
      <c r="B31" s="3">
        <v>137000</v>
      </c>
      <c r="C31" s="2" t="s">
        <v>58</v>
      </c>
    </row>
    <row r="32" spans="1:3" x14ac:dyDescent="0.3">
      <c r="A32" s="2" t="s">
        <v>61</v>
      </c>
      <c r="B32" s="3">
        <v>3740000</v>
      </c>
      <c r="C32" s="2" t="s">
        <v>60</v>
      </c>
    </row>
    <row r="33" spans="1:3" x14ac:dyDescent="0.3">
      <c r="A33" s="2" t="s">
        <v>63</v>
      </c>
      <c r="B33" s="3">
        <v>3420000</v>
      </c>
      <c r="C33" s="2" t="s">
        <v>62</v>
      </c>
    </row>
    <row r="34" spans="1:3" x14ac:dyDescent="0.3">
      <c r="A34" s="2" t="s">
        <v>65</v>
      </c>
      <c r="B34" s="3">
        <v>9860000</v>
      </c>
      <c r="C34" s="2" t="s">
        <v>64</v>
      </c>
    </row>
    <row r="35" spans="1:3" x14ac:dyDescent="0.3">
      <c r="A35" s="2" t="s">
        <v>67</v>
      </c>
      <c r="B35" s="3">
        <v>5970000</v>
      </c>
      <c r="C35" s="2" t="s">
        <v>66</v>
      </c>
    </row>
    <row r="36" spans="1:3" x14ac:dyDescent="0.3">
      <c r="A36" s="2" t="s">
        <v>69</v>
      </c>
      <c r="B36" s="3">
        <v>2270000</v>
      </c>
      <c r="C36" s="2" t="s">
        <v>68</v>
      </c>
    </row>
    <row r="37" spans="1:3" x14ac:dyDescent="0.3">
      <c r="A37" s="2" t="s">
        <v>71</v>
      </c>
      <c r="B37" s="3">
        <v>32100000</v>
      </c>
      <c r="C37" s="2" t="s">
        <v>70</v>
      </c>
    </row>
    <row r="38" spans="1:3" x14ac:dyDescent="0.3">
      <c r="A38" s="2" t="s">
        <v>73</v>
      </c>
      <c r="B38" s="3">
        <v>5740000</v>
      </c>
      <c r="C38" s="2" t="s">
        <v>72</v>
      </c>
    </row>
    <row r="39" spans="1:3" x14ac:dyDescent="0.3">
      <c r="A39" s="2" t="s">
        <v>75</v>
      </c>
      <c r="B39" s="3">
        <v>25400000</v>
      </c>
      <c r="C39" s="2" t="s">
        <v>74</v>
      </c>
    </row>
    <row r="40" spans="1:3" x14ac:dyDescent="0.3">
      <c r="A40" s="2" t="s">
        <v>77</v>
      </c>
      <c r="B40" s="3">
        <v>6710000</v>
      </c>
      <c r="C40" s="2" t="s">
        <v>76</v>
      </c>
    </row>
    <row r="41" spans="1:3" x14ac:dyDescent="0.3">
      <c r="A41" s="2" t="s">
        <v>79</v>
      </c>
      <c r="B41" s="3">
        <v>797000</v>
      </c>
      <c r="C41" s="2" t="s">
        <v>78</v>
      </c>
    </row>
    <row r="42" spans="1:3" x14ac:dyDescent="0.3">
      <c r="A42" s="2" t="s">
        <v>81</v>
      </c>
      <c r="B42" s="3">
        <v>741000</v>
      </c>
      <c r="C42" s="2" t="s">
        <v>80</v>
      </c>
    </row>
    <row r="43" spans="1:3" x14ac:dyDescent="0.3">
      <c r="A43" s="2" t="s">
        <v>83</v>
      </c>
      <c r="B43" s="3">
        <v>1070000</v>
      </c>
      <c r="C43" s="2" t="s">
        <v>82</v>
      </c>
    </row>
    <row r="44" spans="1:3" x14ac:dyDescent="0.3">
      <c r="A44" s="2" t="s">
        <v>51</v>
      </c>
      <c r="B44" s="3">
        <v>385000</v>
      </c>
      <c r="C44" s="2" t="s">
        <v>50</v>
      </c>
    </row>
    <row r="45" spans="1:3" x14ac:dyDescent="0.3">
      <c r="A45" s="2" t="s">
        <v>85</v>
      </c>
      <c r="B45" s="3">
        <v>9400000</v>
      </c>
      <c r="C45" s="2" t="s">
        <v>84</v>
      </c>
    </row>
    <row r="46" spans="1:3" x14ac:dyDescent="0.3">
      <c r="A46" s="2" t="s">
        <v>87</v>
      </c>
      <c r="B46" s="3">
        <v>496000</v>
      </c>
      <c r="C46" s="2" t="s">
        <v>86</v>
      </c>
    </row>
    <row r="47" spans="1:3" x14ac:dyDescent="0.3">
      <c r="A47" s="2" t="s">
        <v>89</v>
      </c>
      <c r="B47" s="3">
        <v>800000</v>
      </c>
      <c r="C47" s="2" t="s">
        <v>88</v>
      </c>
    </row>
    <row r="48" spans="1:3" x14ac:dyDescent="0.3">
      <c r="A48" s="2" t="s">
        <v>91</v>
      </c>
      <c r="B48" s="3">
        <v>3930000</v>
      </c>
      <c r="C48" s="2" t="s">
        <v>90</v>
      </c>
    </row>
    <row r="49" spans="1:3" x14ac:dyDescent="0.3">
      <c r="A49" s="2" t="s">
        <v>93</v>
      </c>
      <c r="B49" s="3">
        <v>16400000</v>
      </c>
      <c r="C49" s="2" t="s">
        <v>92</v>
      </c>
    </row>
    <row r="50" spans="1:3" x14ac:dyDescent="0.3">
      <c r="A50" s="2" t="s">
        <v>95</v>
      </c>
      <c r="B50" s="3">
        <v>2710000</v>
      </c>
      <c r="C50" s="2" t="s">
        <v>94</v>
      </c>
    </row>
    <row r="51" spans="1:3" x14ac:dyDescent="0.3">
      <c r="A51" s="2" t="s">
        <v>97</v>
      </c>
      <c r="B51" s="3">
        <v>2550000</v>
      </c>
      <c r="C51" s="2" t="s">
        <v>96</v>
      </c>
    </row>
    <row r="52" spans="1:3" x14ac:dyDescent="0.3">
      <c r="A52" s="2" t="s">
        <v>99</v>
      </c>
      <c r="B52" s="3">
        <v>6770000</v>
      </c>
      <c r="C52" s="2" t="s">
        <v>98</v>
      </c>
    </row>
    <row r="53" spans="1:3" x14ac:dyDescent="0.3">
      <c r="A53" s="2" t="s">
        <v>101</v>
      </c>
      <c r="B53" s="3">
        <v>481000</v>
      </c>
      <c r="C53" s="2" t="s">
        <v>100</v>
      </c>
    </row>
    <row r="54" spans="1:3" x14ac:dyDescent="0.3">
      <c r="A54" s="2" t="s">
        <v>103</v>
      </c>
      <c r="B54" s="3">
        <v>568000</v>
      </c>
      <c r="C54" s="2" t="s">
        <v>102</v>
      </c>
    </row>
    <row r="55" spans="1:3" x14ac:dyDescent="0.3">
      <c r="A55" s="2" t="s">
        <v>105</v>
      </c>
      <c r="B55" s="3">
        <v>7280000</v>
      </c>
      <c r="C55" s="2" t="s">
        <v>104</v>
      </c>
    </row>
    <row r="56" spans="1:3" x14ac:dyDescent="0.3">
      <c r="A56" s="2" t="s">
        <v>107</v>
      </c>
      <c r="B56" s="3">
        <v>389000</v>
      </c>
      <c r="C56" s="2" t="s">
        <v>106</v>
      </c>
    </row>
    <row r="57" spans="1:3" x14ac:dyDescent="0.3">
      <c r="A57" s="2" t="s">
        <v>109</v>
      </c>
      <c r="B57" s="3">
        <v>6250000</v>
      </c>
      <c r="C57" s="2" t="s">
        <v>108</v>
      </c>
    </row>
    <row r="58" spans="1:3" x14ac:dyDescent="0.3">
      <c r="A58" s="2" t="s">
        <v>111</v>
      </c>
      <c r="B58" s="3">
        <v>516000</v>
      </c>
      <c r="C58" s="2" t="s">
        <v>110</v>
      </c>
    </row>
    <row r="59" spans="1:3" x14ac:dyDescent="0.3">
      <c r="A59" s="2" t="s">
        <v>113</v>
      </c>
      <c r="B59" s="3">
        <v>767000</v>
      </c>
      <c r="C59" s="2" t="s">
        <v>112</v>
      </c>
    </row>
    <row r="60" spans="1:3" x14ac:dyDescent="0.3">
      <c r="A60" s="2" t="s">
        <v>115</v>
      </c>
      <c r="B60" s="3">
        <v>1080000</v>
      </c>
      <c r="C60" s="2" t="s">
        <v>114</v>
      </c>
    </row>
    <row r="61" spans="1:3" x14ac:dyDescent="0.3">
      <c r="A61" s="2" t="s">
        <v>117</v>
      </c>
      <c r="B61" s="3">
        <v>986000</v>
      </c>
      <c r="C61" s="2" t="s">
        <v>116</v>
      </c>
    </row>
    <row r="62" spans="1:3" x14ac:dyDescent="0.3">
      <c r="A62" s="2" t="s">
        <v>119</v>
      </c>
      <c r="B62" s="3">
        <v>14800000</v>
      </c>
      <c r="C62" s="2" t="s">
        <v>118</v>
      </c>
    </row>
    <row r="63" spans="1:3" x14ac:dyDescent="0.3">
      <c r="A63" s="2" t="s">
        <v>121</v>
      </c>
      <c r="B63" s="3">
        <v>404000</v>
      </c>
      <c r="C63" s="2" t="s">
        <v>120</v>
      </c>
    </row>
    <row r="64" spans="1:3" x14ac:dyDescent="0.3">
      <c r="A64" s="2" t="s">
        <v>123</v>
      </c>
      <c r="B64" s="3">
        <v>5450000</v>
      </c>
      <c r="C64" s="2" t="s">
        <v>122</v>
      </c>
    </row>
    <row r="65" spans="1:3" x14ac:dyDescent="0.3">
      <c r="A65" s="2" t="s">
        <v>125</v>
      </c>
      <c r="B65" s="3">
        <v>235000</v>
      </c>
      <c r="C65" s="2" t="s">
        <v>124</v>
      </c>
    </row>
    <row r="66" spans="1:3" x14ac:dyDescent="0.3">
      <c r="A66" s="2" t="s">
        <v>127</v>
      </c>
      <c r="B66" s="3">
        <v>354000</v>
      </c>
      <c r="C66" s="2" t="s">
        <v>126</v>
      </c>
    </row>
    <row r="67" spans="1:3" x14ac:dyDescent="0.3">
      <c r="A67" s="2" t="s">
        <v>129</v>
      </c>
      <c r="B67" s="3">
        <v>7870000</v>
      </c>
      <c r="C67" s="2" t="s">
        <v>128</v>
      </c>
    </row>
    <row r="68" spans="1:3" x14ac:dyDescent="0.3">
      <c r="A68" s="2" t="s">
        <v>131</v>
      </c>
      <c r="B68" s="3">
        <v>747000</v>
      </c>
      <c r="C68" s="2" t="s">
        <v>130</v>
      </c>
    </row>
    <row r="69" spans="1:3" x14ac:dyDescent="0.3">
      <c r="A69" s="2" t="s">
        <v>133</v>
      </c>
      <c r="B69" s="3">
        <v>3540000</v>
      </c>
      <c r="C69" s="2" t="s">
        <v>132</v>
      </c>
    </row>
    <row r="70" spans="1:3" x14ac:dyDescent="0.3">
      <c r="A70" s="2" t="s">
        <v>135</v>
      </c>
      <c r="B70" s="3">
        <v>10100000</v>
      </c>
      <c r="C70" s="2" t="s">
        <v>134</v>
      </c>
    </row>
    <row r="71" spans="1:3" x14ac:dyDescent="0.3">
      <c r="A71" s="2" t="s">
        <v>137</v>
      </c>
      <c r="B71" s="3">
        <v>273000</v>
      </c>
      <c r="C71" s="2" t="s">
        <v>136</v>
      </c>
    </row>
    <row r="72" spans="1:3" x14ac:dyDescent="0.3">
      <c r="A72" s="2" t="s">
        <v>139</v>
      </c>
      <c r="B72" s="3">
        <v>152000</v>
      </c>
      <c r="C72" s="2" t="s">
        <v>138</v>
      </c>
    </row>
    <row r="73" spans="1:3" x14ac:dyDescent="0.3">
      <c r="A73" s="2" t="s">
        <v>141</v>
      </c>
      <c r="B73" s="3">
        <v>1240000</v>
      </c>
      <c r="C73" s="2" t="s">
        <v>140</v>
      </c>
    </row>
    <row r="74" spans="1:3" x14ac:dyDescent="0.3">
      <c r="A74" s="2" t="s">
        <v>143</v>
      </c>
      <c r="B74" s="3">
        <v>228000</v>
      </c>
      <c r="C74" s="2" t="s">
        <v>142</v>
      </c>
    </row>
    <row r="75" spans="1:3" x14ac:dyDescent="0.3">
      <c r="A75" s="2" t="s">
        <v>145</v>
      </c>
      <c r="B75" s="3">
        <v>201000</v>
      </c>
      <c r="C75" s="2" t="s">
        <v>144</v>
      </c>
    </row>
    <row r="76" spans="1:3" x14ac:dyDescent="0.3">
      <c r="A76" s="2" t="s">
        <v>147</v>
      </c>
      <c r="B76" s="3">
        <v>450000</v>
      </c>
      <c r="C76" s="4" t="s">
        <v>146</v>
      </c>
    </row>
    <row r="77" spans="1:3" x14ac:dyDescent="0.3">
      <c r="A77" s="2" t="s">
        <v>149</v>
      </c>
      <c r="B77" s="3">
        <v>792000</v>
      </c>
      <c r="C77" s="2" t="s">
        <v>148</v>
      </c>
    </row>
    <row r="78" spans="1:3" x14ac:dyDescent="0.3">
      <c r="A78" s="2" t="s">
        <v>151</v>
      </c>
      <c r="B78" s="3">
        <v>255000</v>
      </c>
      <c r="C78" s="2" t="s">
        <v>150</v>
      </c>
    </row>
    <row r="79" spans="1:3" x14ac:dyDescent="0.3">
      <c r="A79" s="2" t="s">
        <v>153</v>
      </c>
      <c r="B79" s="3">
        <v>2040000</v>
      </c>
      <c r="C79" s="2" t="s">
        <v>152</v>
      </c>
    </row>
    <row r="80" spans="1:3" x14ac:dyDescent="0.3">
      <c r="A80" s="2" t="s">
        <v>155</v>
      </c>
      <c r="B80" s="3">
        <v>1820000</v>
      </c>
      <c r="C80" s="2" t="s">
        <v>154</v>
      </c>
    </row>
    <row r="81" spans="1:3" x14ac:dyDescent="0.3">
      <c r="A81" s="2" t="s">
        <v>157</v>
      </c>
      <c r="B81" s="3">
        <v>3180000</v>
      </c>
      <c r="C81" s="2" t="s">
        <v>156</v>
      </c>
    </row>
    <row r="82" spans="1:3" x14ac:dyDescent="0.3">
      <c r="A82" s="2" t="s">
        <v>159</v>
      </c>
      <c r="B82" s="3">
        <v>7780000</v>
      </c>
      <c r="C82" s="2" t="s">
        <v>158</v>
      </c>
    </row>
    <row r="83" spans="1:3" x14ac:dyDescent="0.3">
      <c r="A83" s="2" t="s">
        <v>161</v>
      </c>
      <c r="B83" s="3">
        <v>254000</v>
      </c>
      <c r="C83" s="2" t="s">
        <v>160</v>
      </c>
    </row>
    <row r="84" spans="1:3" x14ac:dyDescent="0.3">
      <c r="A84" s="2" t="s">
        <v>163</v>
      </c>
      <c r="B84" s="3">
        <v>2660000</v>
      </c>
      <c r="C84" s="2" t="s">
        <v>162</v>
      </c>
    </row>
    <row r="85" spans="1:3" x14ac:dyDescent="0.3">
      <c r="A85" s="2" t="s">
        <v>165</v>
      </c>
      <c r="B85" s="3">
        <v>1420000</v>
      </c>
      <c r="C85" s="2" t="s">
        <v>164</v>
      </c>
    </row>
    <row r="86" spans="1:3" x14ac:dyDescent="0.3">
      <c r="A86" s="2" t="s">
        <v>167</v>
      </c>
      <c r="B86" s="3">
        <v>1050000</v>
      </c>
      <c r="C86" s="2" t="s">
        <v>166</v>
      </c>
    </row>
    <row r="87" spans="1:3" x14ac:dyDescent="0.3">
      <c r="A87" s="2" t="s">
        <v>169</v>
      </c>
      <c r="B87" s="3">
        <v>39800000</v>
      </c>
      <c r="C87" s="2" t="s">
        <v>168</v>
      </c>
    </row>
    <row r="88" spans="1:3" x14ac:dyDescent="0.3">
      <c r="A88" s="2" t="s">
        <v>171</v>
      </c>
      <c r="B88" s="3">
        <v>1740000</v>
      </c>
      <c r="C88" s="2" t="s">
        <v>170</v>
      </c>
    </row>
    <row r="89" spans="1:3" x14ac:dyDescent="0.3">
      <c r="A89" s="2" t="s">
        <v>173</v>
      </c>
      <c r="B89" s="3">
        <v>428000</v>
      </c>
      <c r="C89" s="2" t="s">
        <v>172</v>
      </c>
    </row>
    <row r="90" spans="1:3" x14ac:dyDescent="0.3">
      <c r="A90" s="2" t="s">
        <v>175</v>
      </c>
      <c r="B90" s="3">
        <v>1840000</v>
      </c>
      <c r="C90" s="2" t="s">
        <v>174</v>
      </c>
    </row>
    <row r="91" spans="1:3" x14ac:dyDescent="0.3">
      <c r="A91" s="2" t="s">
        <v>177</v>
      </c>
      <c r="B91" s="3">
        <v>3300000</v>
      </c>
      <c r="C91" s="2" t="s">
        <v>176</v>
      </c>
    </row>
    <row r="92" spans="1:3" x14ac:dyDescent="0.3">
      <c r="A92" s="2" t="s">
        <v>179</v>
      </c>
      <c r="B92" s="3">
        <v>6450000</v>
      </c>
      <c r="C92" s="2" t="s">
        <v>178</v>
      </c>
    </row>
    <row r="93" spans="1:3" x14ac:dyDescent="0.3">
      <c r="A93" s="5" t="s">
        <v>181</v>
      </c>
      <c r="B93" s="3">
        <v>1090000</v>
      </c>
      <c r="C93" s="2" t="s">
        <v>180</v>
      </c>
    </row>
    <row r="94" spans="1:3" x14ac:dyDescent="0.3">
      <c r="A94" s="5" t="s">
        <v>183</v>
      </c>
      <c r="B94" s="3">
        <v>587000</v>
      </c>
      <c r="C94" s="2" t="s">
        <v>182</v>
      </c>
    </row>
    <row r="95" spans="1:3" x14ac:dyDescent="0.3">
      <c r="A95" s="2" t="s">
        <v>185</v>
      </c>
      <c r="B95" s="3">
        <v>717000</v>
      </c>
      <c r="C95" s="2" t="s">
        <v>184</v>
      </c>
    </row>
    <row r="96" spans="1:3" x14ac:dyDescent="0.3">
      <c r="A96" s="2" t="s">
        <v>187</v>
      </c>
      <c r="B96" s="3">
        <v>2620000</v>
      </c>
      <c r="C96" s="2" t="s">
        <v>186</v>
      </c>
    </row>
    <row r="97" spans="1:3" x14ac:dyDescent="0.3">
      <c r="A97" s="2" t="s">
        <v>189</v>
      </c>
      <c r="B97" s="3">
        <v>1260000</v>
      </c>
      <c r="C97" s="2" t="s">
        <v>188</v>
      </c>
    </row>
    <row r="98" spans="1:3" x14ac:dyDescent="0.3">
      <c r="A98" s="2" t="s">
        <v>191</v>
      </c>
      <c r="B98" s="3">
        <v>2620000</v>
      </c>
      <c r="C98" s="2" t="s">
        <v>190</v>
      </c>
    </row>
    <row r="99" spans="1:3" x14ac:dyDescent="0.3">
      <c r="A99" s="2" t="s">
        <v>193</v>
      </c>
      <c r="B99" s="3">
        <v>2570000</v>
      </c>
      <c r="C99" s="2" t="s">
        <v>192</v>
      </c>
    </row>
    <row r="100" spans="1:3" x14ac:dyDescent="0.3">
      <c r="A100" s="2" t="s">
        <v>195</v>
      </c>
      <c r="B100" s="3">
        <v>11800000</v>
      </c>
      <c r="C100" s="2" t="s">
        <v>194</v>
      </c>
    </row>
    <row r="101" spans="1:3" x14ac:dyDescent="0.3">
      <c r="A101" s="2" t="s">
        <v>197</v>
      </c>
      <c r="B101" s="3">
        <v>1580000</v>
      </c>
      <c r="C101" s="2" t="s">
        <v>196</v>
      </c>
    </row>
    <row r="102" spans="1:3" x14ac:dyDescent="0.3">
      <c r="A102" s="2" t="s">
        <v>199</v>
      </c>
      <c r="B102" s="3">
        <v>1360000</v>
      </c>
      <c r="C102" s="2" t="s">
        <v>198</v>
      </c>
    </row>
    <row r="103" spans="1:3" x14ac:dyDescent="0.3">
      <c r="A103" s="2" t="s">
        <v>201</v>
      </c>
      <c r="B103" s="3">
        <v>886000</v>
      </c>
      <c r="C103" s="2" t="s">
        <v>200</v>
      </c>
    </row>
    <row r="104" spans="1:3" x14ac:dyDescent="0.3">
      <c r="A104" s="2" t="s">
        <v>203</v>
      </c>
      <c r="B104" s="3">
        <v>3600000</v>
      </c>
      <c r="C104" s="2" t="s">
        <v>202</v>
      </c>
    </row>
    <row r="105" spans="1:3" x14ac:dyDescent="0.3">
      <c r="A105" s="2" t="s">
        <v>205</v>
      </c>
      <c r="B105" s="3">
        <v>1180000</v>
      </c>
      <c r="C105" s="2" t="s">
        <v>204</v>
      </c>
    </row>
    <row r="106" spans="1:3" x14ac:dyDescent="0.3">
      <c r="A106" s="2" t="s">
        <v>207</v>
      </c>
      <c r="B106" s="3">
        <v>503000</v>
      </c>
      <c r="C106" s="2" t="s">
        <v>206</v>
      </c>
    </row>
    <row r="107" spans="1:3" x14ac:dyDescent="0.3">
      <c r="A107" s="2" t="s">
        <v>209</v>
      </c>
      <c r="B107" s="3">
        <v>649000</v>
      </c>
      <c r="C107" s="2" t="s">
        <v>208</v>
      </c>
    </row>
    <row r="108" spans="1:3" x14ac:dyDescent="0.3">
      <c r="A108" s="2" t="s">
        <v>211</v>
      </c>
      <c r="B108" s="3">
        <v>651000</v>
      </c>
      <c r="C108" s="2" t="s">
        <v>210</v>
      </c>
    </row>
    <row r="109" spans="1:3" x14ac:dyDescent="0.3">
      <c r="A109" s="2" t="s">
        <v>213</v>
      </c>
      <c r="B109" s="3">
        <v>1510000</v>
      </c>
      <c r="C109" s="2" t="s">
        <v>212</v>
      </c>
    </row>
    <row r="110" spans="1:3" x14ac:dyDescent="0.3">
      <c r="A110" s="2" t="s">
        <v>215</v>
      </c>
      <c r="B110" s="3">
        <v>251000</v>
      </c>
      <c r="C110" s="2" t="s">
        <v>214</v>
      </c>
    </row>
    <row r="111" spans="1:3" x14ac:dyDescent="0.3">
      <c r="A111" s="2" t="s">
        <v>217</v>
      </c>
      <c r="B111" s="3">
        <v>1190000</v>
      </c>
      <c r="C111" s="2" t="s">
        <v>216</v>
      </c>
    </row>
    <row r="112" spans="1:3" x14ac:dyDescent="0.3">
      <c r="A112" s="2" t="s">
        <v>219</v>
      </c>
      <c r="B112" s="3">
        <v>404000</v>
      </c>
      <c r="C112" s="2" t="s">
        <v>218</v>
      </c>
    </row>
    <row r="113" spans="1:3" x14ac:dyDescent="0.3">
      <c r="A113" s="2" t="s">
        <v>221</v>
      </c>
      <c r="B113" s="3">
        <v>7630000</v>
      </c>
      <c r="C113" s="2" t="s">
        <v>220</v>
      </c>
    </row>
    <row r="114" spans="1:3" x14ac:dyDescent="0.3">
      <c r="A114" s="2" t="s">
        <v>223</v>
      </c>
      <c r="B114" s="3">
        <v>1410000</v>
      </c>
      <c r="C114" s="2" t="s">
        <v>222</v>
      </c>
    </row>
    <row r="115" spans="1:3" x14ac:dyDescent="0.3">
      <c r="A115" s="2" t="s">
        <v>225</v>
      </c>
      <c r="B115" s="3">
        <v>5190000</v>
      </c>
      <c r="C115" s="2" t="s">
        <v>224</v>
      </c>
    </row>
    <row r="116" spans="1:3" x14ac:dyDescent="0.3">
      <c r="A116" s="2" t="s">
        <v>227</v>
      </c>
      <c r="B116" s="3">
        <v>18000000</v>
      </c>
      <c r="C116" s="2" t="s">
        <v>226</v>
      </c>
    </row>
    <row r="117" spans="1:3" x14ac:dyDescent="0.3">
      <c r="A117" s="2" t="s">
        <v>229</v>
      </c>
      <c r="B117" s="3">
        <v>1460000</v>
      </c>
      <c r="C117" s="2" t="s">
        <v>228</v>
      </c>
    </row>
    <row r="118" spans="1:3" x14ac:dyDescent="0.3">
      <c r="A118" s="2" t="s">
        <v>231</v>
      </c>
      <c r="B118" s="3">
        <v>1760000</v>
      </c>
      <c r="C118" s="2" t="s">
        <v>230</v>
      </c>
    </row>
    <row r="119" spans="1:3" x14ac:dyDescent="0.3">
      <c r="A119" s="2" t="s">
        <v>233</v>
      </c>
      <c r="B119" s="3">
        <v>132000</v>
      </c>
      <c r="C119" s="2" t="s">
        <v>232</v>
      </c>
    </row>
    <row r="120" spans="1:3" x14ac:dyDescent="0.3">
      <c r="A120" s="2" t="s">
        <v>235</v>
      </c>
      <c r="B120" s="3">
        <v>855000</v>
      </c>
      <c r="C120" s="2" t="s">
        <v>234</v>
      </c>
    </row>
    <row r="121" spans="1:3" x14ac:dyDescent="0.3">
      <c r="A121" s="2" t="s">
        <v>237</v>
      </c>
      <c r="B121" s="3">
        <v>3290000</v>
      </c>
      <c r="C121" s="2" t="s">
        <v>236</v>
      </c>
    </row>
    <row r="122" spans="1:3" x14ac:dyDescent="0.3">
      <c r="A122" s="2" t="s">
        <v>239</v>
      </c>
      <c r="B122" s="3">
        <v>2920000</v>
      </c>
      <c r="C122" s="2" t="s">
        <v>238</v>
      </c>
    </row>
    <row r="123" spans="1:3" x14ac:dyDescent="0.3">
      <c r="A123" s="2" t="s">
        <v>241</v>
      </c>
      <c r="B123" s="3">
        <v>1360000</v>
      </c>
      <c r="C123" s="2" t="s">
        <v>240</v>
      </c>
    </row>
    <row r="124" spans="1:3" x14ac:dyDescent="0.3">
      <c r="A124" s="2" t="s">
        <v>243</v>
      </c>
      <c r="B124" s="3">
        <v>123000</v>
      </c>
      <c r="C124" s="2" t="s">
        <v>242</v>
      </c>
    </row>
    <row r="125" spans="1:3" x14ac:dyDescent="0.3">
      <c r="A125" s="2" t="s">
        <v>245</v>
      </c>
      <c r="B125" s="3">
        <v>520000</v>
      </c>
      <c r="C125" s="2" t="s">
        <v>244</v>
      </c>
    </row>
    <row r="126" spans="1:3" x14ac:dyDescent="0.3">
      <c r="A126" s="2" t="s">
        <v>247</v>
      </c>
      <c r="B126" s="3">
        <v>1090000</v>
      </c>
      <c r="C126" s="2" t="s">
        <v>246</v>
      </c>
    </row>
    <row r="129" spans="1:2" x14ac:dyDescent="0.3">
      <c r="A129" s="7" t="s">
        <v>251</v>
      </c>
      <c r="B129" s="10">
        <f>SUM(B2:B126)</f>
        <v>758204000</v>
      </c>
    </row>
    <row r="130" spans="1:2" x14ac:dyDescent="0.3">
      <c r="A130" s="7" t="s">
        <v>270</v>
      </c>
      <c r="B130" s="10">
        <f>AVERAGE(B2:B126)</f>
        <v>6065632</v>
      </c>
    </row>
    <row r="131" spans="1:2" x14ac:dyDescent="0.3">
      <c r="A131" s="7" t="s">
        <v>271</v>
      </c>
      <c r="B131" s="10">
        <f>_xlfn.STDEV.S(B2:B126)</f>
        <v>9942564.1988047957</v>
      </c>
    </row>
    <row r="132" spans="1:2" x14ac:dyDescent="0.3">
      <c r="A132" s="6"/>
      <c r="B132" s="10"/>
    </row>
    <row r="133" spans="1:2" x14ac:dyDescent="0.3">
      <c r="A133" s="7" t="s">
        <v>252</v>
      </c>
      <c r="B133" s="10">
        <f>QUARTILE(B2:B126,1)</f>
        <v>747000</v>
      </c>
    </row>
    <row r="134" spans="1:2" x14ac:dyDescent="0.3">
      <c r="A134" s="7" t="s">
        <v>253</v>
      </c>
      <c r="B134" s="10">
        <f>QUARTILE(B2:B126,2)</f>
        <v>2270000</v>
      </c>
    </row>
    <row r="135" spans="1:2" x14ac:dyDescent="0.3">
      <c r="A135" s="7" t="s">
        <v>254</v>
      </c>
      <c r="B135" s="10">
        <f>QUARTILE(B2:B126,3)</f>
        <v>6710000</v>
      </c>
    </row>
    <row r="136" spans="1:2" x14ac:dyDescent="0.3">
      <c r="B136" s="10"/>
    </row>
    <row r="137" spans="1:2" x14ac:dyDescent="0.3">
      <c r="A137" s="7" t="s">
        <v>255</v>
      </c>
      <c r="B137" s="10">
        <f>MAX(B2:B126)</f>
        <v>69500000</v>
      </c>
    </row>
    <row r="138" spans="1:2" x14ac:dyDescent="0.3">
      <c r="A138" s="7" t="s">
        <v>256</v>
      </c>
      <c r="B138" s="10">
        <f>MIN(B2:B126)</f>
        <v>123000</v>
      </c>
    </row>
    <row r="139" spans="1:2" x14ac:dyDescent="0.3">
      <c r="A139" s="7"/>
      <c r="B139" s="10"/>
    </row>
    <row r="140" spans="1:2" x14ac:dyDescent="0.3">
      <c r="B140" s="10"/>
    </row>
    <row r="141" spans="1:2" x14ac:dyDescent="0.3">
      <c r="A141" s="7" t="s">
        <v>272</v>
      </c>
      <c r="B141" s="10">
        <f>GEOMEAN(B2:B126)</f>
        <v>2265214.0310835703</v>
      </c>
    </row>
    <row r="142" spans="1:2" x14ac:dyDescent="0.3">
      <c r="A142" s="7" t="s">
        <v>273</v>
      </c>
      <c r="B142" s="10">
        <f>MEDIAN(B2:B126)</f>
        <v>2270000</v>
      </c>
    </row>
    <row r="143" spans="1:2" x14ac:dyDescent="0.3">
      <c r="A143" s="7" t="s">
        <v>274</v>
      </c>
      <c r="B143" s="10">
        <f>MODE(B2:B126)</f>
        <v>2800000</v>
      </c>
    </row>
    <row r="144" spans="1:2" x14ac:dyDescent="0.3">
      <c r="A144" s="7" t="s">
        <v>275</v>
      </c>
      <c r="B144" s="10">
        <f>B137-B138</f>
        <v>69377000</v>
      </c>
    </row>
    <row r="145" spans="1:2" x14ac:dyDescent="0.3">
      <c r="A145" s="7" t="s">
        <v>276</v>
      </c>
      <c r="B145" s="10">
        <f>VAR(B2:B126)</f>
        <v>98854582847354.844</v>
      </c>
    </row>
    <row r="146" spans="1:2" x14ac:dyDescent="0.3">
      <c r="A146" s="7" t="s">
        <v>277</v>
      </c>
      <c r="B146" s="10">
        <f>B131/B130</f>
        <v>1.6391637670740322</v>
      </c>
    </row>
  </sheetData>
  <hyperlinks>
    <hyperlink ref="C76" r:id="rId1" xr:uid="{E5492360-BF73-4068-95F3-D2F1D09D40CC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8321-B551-4057-A31A-736E5BC4A019}">
  <dimension ref="A1:D14"/>
  <sheetViews>
    <sheetView workbookViewId="0">
      <selection activeCell="A25" sqref="A25"/>
    </sheetView>
  </sheetViews>
  <sheetFormatPr defaultColWidth="21.33203125" defaultRowHeight="14.4" x14ac:dyDescent="0.3"/>
  <cols>
    <col min="1" max="1" width="32.33203125" style="2" customWidth="1"/>
    <col min="2" max="2" width="23.6640625" style="2" customWidth="1"/>
    <col min="3" max="16384" width="21.33203125" style="2"/>
  </cols>
  <sheetData>
    <row r="1" spans="1:4" s="1" customFormat="1" x14ac:dyDescent="0.3">
      <c r="A1" s="1" t="s">
        <v>257</v>
      </c>
      <c r="B1" s="1" t="s">
        <v>258</v>
      </c>
    </row>
    <row r="2" spans="1:4" x14ac:dyDescent="0.3">
      <c r="A2" s="5" t="s">
        <v>259</v>
      </c>
      <c r="B2" s="5">
        <v>89</v>
      </c>
    </row>
    <row r="3" spans="1:4" x14ac:dyDescent="0.3">
      <c r="A3" s="5" t="s">
        <v>260</v>
      </c>
      <c r="B3" s="2">
        <v>19</v>
      </c>
      <c r="D3" s="5"/>
    </row>
    <row r="4" spans="1:4" x14ac:dyDescent="0.3">
      <c r="A4" s="5" t="s">
        <v>261</v>
      </c>
      <c r="B4" s="2">
        <v>7</v>
      </c>
    </row>
    <row r="5" spans="1:4" x14ac:dyDescent="0.3">
      <c r="A5" s="5" t="s">
        <v>262</v>
      </c>
      <c r="B5" s="2">
        <v>3</v>
      </c>
    </row>
    <row r="6" spans="1:4" x14ac:dyDescent="0.3">
      <c r="A6" s="5" t="s">
        <v>263</v>
      </c>
      <c r="B6" s="2">
        <v>3</v>
      </c>
    </row>
    <row r="7" spans="1:4" x14ac:dyDescent="0.3">
      <c r="A7" s="5" t="s">
        <v>264</v>
      </c>
      <c r="B7" s="2">
        <v>1</v>
      </c>
    </row>
    <row r="8" spans="1:4" x14ac:dyDescent="0.3">
      <c r="A8" s="5" t="s">
        <v>265</v>
      </c>
      <c r="B8" s="2">
        <v>2</v>
      </c>
    </row>
    <row r="9" spans="1:4" x14ac:dyDescent="0.3">
      <c r="A9" s="5" t="s">
        <v>266</v>
      </c>
      <c r="B9" s="2">
        <v>0</v>
      </c>
    </row>
    <row r="10" spans="1:4" x14ac:dyDescent="0.3">
      <c r="A10" s="5" t="s">
        <v>267</v>
      </c>
      <c r="B10" s="2">
        <v>0</v>
      </c>
    </row>
    <row r="11" spans="1:4" x14ac:dyDescent="0.3">
      <c r="A11" s="5" t="s">
        <v>268</v>
      </c>
      <c r="B11" s="2">
        <v>0</v>
      </c>
    </row>
    <row r="12" spans="1:4" x14ac:dyDescent="0.3">
      <c r="A12" s="5" t="s">
        <v>269</v>
      </c>
      <c r="B12" s="2">
        <v>1</v>
      </c>
    </row>
    <row r="14" spans="1:4" x14ac:dyDescent="0.3">
      <c r="A14" s="2" t="s">
        <v>291</v>
      </c>
      <c r="B14" s="2">
        <f>SUM(B2:B12)</f>
        <v>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9373-2DE6-48C4-8CC1-466217978DCF}">
  <dimension ref="A1:G17"/>
  <sheetViews>
    <sheetView tabSelected="1" workbookViewId="0">
      <selection activeCell="D6" sqref="D6"/>
    </sheetView>
  </sheetViews>
  <sheetFormatPr defaultColWidth="24.21875" defaultRowHeight="14.4" x14ac:dyDescent="0.3"/>
  <cols>
    <col min="1" max="16384" width="24.21875" style="2"/>
  </cols>
  <sheetData>
    <row r="1" spans="1:7" x14ac:dyDescent="0.3">
      <c r="A1" s="1" t="s">
        <v>257</v>
      </c>
      <c r="B1" s="1" t="s">
        <v>281</v>
      </c>
      <c r="C1" s="1" t="s">
        <v>286</v>
      </c>
      <c r="D1" s="1" t="s">
        <v>278</v>
      </c>
      <c r="E1" s="12" t="s">
        <v>279</v>
      </c>
      <c r="F1" s="12" t="s">
        <v>287</v>
      </c>
    </row>
    <row r="2" spans="1:7" x14ac:dyDescent="0.3">
      <c r="A2" s="5" t="s">
        <v>259</v>
      </c>
      <c r="B2" s="5" t="s">
        <v>292</v>
      </c>
      <c r="C2" s="5">
        <v>89</v>
      </c>
      <c r="D2" s="11">
        <f>NORMDIST(6430,6065.632,9942.5642,1)</f>
        <v>0.5146168802199389</v>
      </c>
      <c r="E2" s="13">
        <f>125*(D2)</f>
        <v>64.327110027492367</v>
      </c>
      <c r="F2" s="13">
        <f>((C2-E2)^2)/E2</f>
        <v>9.4633739854829049</v>
      </c>
    </row>
    <row r="3" spans="1:7" x14ac:dyDescent="0.3">
      <c r="A3" s="5" t="s">
        <v>260</v>
      </c>
      <c r="B3" s="5" t="s">
        <v>282</v>
      </c>
      <c r="C3" s="2">
        <v>19</v>
      </c>
      <c r="D3" s="11">
        <f>NORMDIST(12737,6065.632,9942.5642,1)-NORMDIST(6430,6065.632,9942.5642,1)</f>
        <v>0.23426988913986735</v>
      </c>
      <c r="E3" s="13">
        <f t="shared" ref="E3:E5" si="0">125*(D3)</f>
        <v>29.28373614248342</v>
      </c>
      <c r="F3" s="13">
        <f>((C3-E3)^2)/E3</f>
        <v>3.6113980993974071</v>
      </c>
    </row>
    <row r="4" spans="1:7" x14ac:dyDescent="0.3">
      <c r="A4" s="5" t="s">
        <v>261</v>
      </c>
      <c r="B4" s="5" t="s">
        <v>283</v>
      </c>
      <c r="C4" s="2">
        <v>7</v>
      </c>
      <c r="D4" s="11">
        <f>NORMDIST(19044,6065.632,9942.5642,1)-NORMDIST(12737,6065.632,9942.5642,1)</f>
        <v>0.15522367536680426</v>
      </c>
      <c r="E4" s="13">
        <f t="shared" si="0"/>
        <v>19.402959420850532</v>
      </c>
      <c r="F4" s="13">
        <f t="shared" ref="F4:F5" si="1">((C4-E4)^2)/E4</f>
        <v>7.9283473751924012</v>
      </c>
    </row>
    <row r="5" spans="1:7" x14ac:dyDescent="0.3">
      <c r="A5" s="5" t="s">
        <v>262</v>
      </c>
      <c r="B5" s="5" t="s">
        <v>290</v>
      </c>
      <c r="C5" s="2">
        <v>10</v>
      </c>
      <c r="D5" s="11">
        <f>1-NORMDIST(19044,6065.632,9942.5642,1)</f>
        <v>9.5889555273389493E-2</v>
      </c>
      <c r="E5" s="13">
        <f t="shared" si="0"/>
        <v>11.986194409173686</v>
      </c>
      <c r="F5" s="13">
        <f t="shared" si="1"/>
        <v>0.32912600082754456</v>
      </c>
    </row>
    <row r="6" spans="1:7" x14ac:dyDescent="0.3">
      <c r="A6" s="5"/>
      <c r="B6" s="5"/>
      <c r="D6" s="11"/>
      <c r="E6" s="13"/>
      <c r="F6" s="13"/>
      <c r="G6" s="15"/>
    </row>
    <row r="7" spans="1:7" x14ac:dyDescent="0.3">
      <c r="D7" s="11"/>
      <c r="E7" s="13"/>
      <c r="F7" s="1" t="s">
        <v>288</v>
      </c>
    </row>
    <row r="8" spans="1:7" x14ac:dyDescent="0.3">
      <c r="B8" s="1" t="s">
        <v>280</v>
      </c>
      <c r="C8" s="2">
        <f>SUM(C2:C6)</f>
        <v>125</v>
      </c>
      <c r="D8" s="11">
        <f>SUM(D2:D6)</f>
        <v>1</v>
      </c>
      <c r="E8" s="13">
        <f>SUM(E2:E6)</f>
        <v>125.00000000000001</v>
      </c>
      <c r="F8" s="14">
        <f>SUM(F2:F6)</f>
        <v>21.332245460900257</v>
      </c>
    </row>
    <row r="9" spans="1:7" x14ac:dyDescent="0.3">
      <c r="D9" s="11"/>
      <c r="E9" s="13"/>
      <c r="F9" s="13"/>
    </row>
    <row r="10" spans="1:7" x14ac:dyDescent="0.3">
      <c r="A10" s="1" t="s">
        <v>284</v>
      </c>
      <c r="B10" s="2">
        <v>6065.6319999999996</v>
      </c>
      <c r="D10" s="11"/>
      <c r="E10" s="13"/>
      <c r="F10" s="13"/>
    </row>
    <row r="11" spans="1:7" x14ac:dyDescent="0.3">
      <c r="A11" s="1" t="s">
        <v>285</v>
      </c>
      <c r="B11" s="2">
        <v>9942.5642000000007</v>
      </c>
      <c r="D11" s="11"/>
      <c r="E11" s="13"/>
      <c r="F11" s="13"/>
    </row>
    <row r="12" spans="1:7" x14ac:dyDescent="0.3">
      <c r="D12" s="11"/>
      <c r="E12" s="13"/>
      <c r="F12" s="13"/>
      <c r="G12" s="13"/>
    </row>
    <row r="13" spans="1:7" x14ac:dyDescent="0.3">
      <c r="D13" s="11"/>
      <c r="E13" s="13"/>
      <c r="F13" s="13"/>
      <c r="G13" s="13"/>
    </row>
    <row r="14" spans="1:7" x14ac:dyDescent="0.3">
      <c r="A14" s="2" t="s">
        <v>289</v>
      </c>
      <c r="D14" s="11"/>
      <c r="E14" s="13"/>
      <c r="F14" s="13"/>
      <c r="G14" s="13"/>
    </row>
    <row r="15" spans="1:7" x14ac:dyDescent="0.3">
      <c r="D15" s="11"/>
      <c r="E15" s="13"/>
      <c r="F15" s="13"/>
    </row>
    <row r="16" spans="1:7" x14ac:dyDescent="0.3">
      <c r="D16" s="11"/>
      <c r="E16" s="13"/>
      <c r="F16" s="13"/>
    </row>
    <row r="17" spans="4:6" x14ac:dyDescent="0.3">
      <c r="D17" s="11"/>
      <c r="E17" s="13"/>
      <c r="F1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ds1_mean_etc_boxplot</vt:lpstr>
      <vt:lpstr>Frequency table</vt:lpstr>
      <vt:lpstr>Project_part_2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Rudresh, Chirag Hebbal</cp:lastModifiedBy>
  <dcterms:created xsi:type="dcterms:W3CDTF">2015-06-05T18:17:20Z</dcterms:created>
  <dcterms:modified xsi:type="dcterms:W3CDTF">2023-11-28T02:31:09Z</dcterms:modified>
</cp:coreProperties>
</file>