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E:\Projects\Excel\HR Management Dashboard\"/>
    </mc:Choice>
  </mc:AlternateContent>
  <xr:revisionPtr revIDLastSave="0" documentId="13_ncr:1_{6713E66C-E4AC-450B-9A18-64C0E7B54D4B}" xr6:coauthVersionLast="45" xr6:coauthVersionMax="45" xr10:uidLastSave="{00000000-0000-0000-0000-000000000000}"/>
  <bookViews>
    <workbookView showHorizontalScroll="0" showVerticalScroll="0" showSheetTabs="0" xWindow="-120" yWindow="-120" windowWidth="20730" windowHeight="11160" xr2:uid="{D269CEA5-8252-441D-8AE8-EEB1752314C1}"/>
  </bookViews>
  <sheets>
    <sheet name="Actives Dashboard" sheetId="1" r:id="rId1"/>
    <sheet name="Seperations Dashboard" sheetId="12" r:id="rId2"/>
    <sheet name="Headline" sheetId="10" state="hidden" r:id="rId3"/>
    <sheet name="Actives" sheetId="2" state="hidden" r:id="rId4"/>
    <sheet name="Ethnicity" sheetId="3" state="hidden" r:id="rId5"/>
    <sheet name="Tenure" sheetId="5" state="hidden" r:id="rId6"/>
    <sheet name="Region" sheetId="7" state="hidden" r:id="rId7"/>
    <sheet name="Seperations" sheetId="8" state="hidden" r:id="rId8"/>
    <sheet name="Term Reason" sheetId="9" state="hidden" r:id="rId9"/>
  </sheets>
  <definedNames>
    <definedName name="Slicer_BU_Region">#N/A</definedName>
    <definedName name="Slicer_Date__Year">#N/A</definedName>
    <definedName name="Slicer_EthnicGroup">#N/A</definedName>
    <definedName name="Slicer_FP">#N/A</definedName>
    <definedName name="Slicer_Gender">#N/A</definedName>
  </definedNames>
  <calcPr calcId="191029"/>
  <pivotCaches>
    <pivotCache cacheId="182" r:id="rId10"/>
    <pivotCache cacheId="183" r:id="rId11"/>
    <pivotCache cacheId="184" r:id="rId12"/>
    <pivotCache cacheId="185" r:id="rId13"/>
    <pivotCache cacheId="336" r:id="rId14"/>
    <pivotCache cacheId="399" r:id="rId15"/>
    <pivotCache cacheId="402" r:id="rId16"/>
    <pivotCache cacheId="405" r:id="rId17"/>
    <pivotCache cacheId="408" r:id="rId18"/>
    <pivotCache cacheId="411" r:id="rId19"/>
    <pivotCache cacheId="414" r:id="rId20"/>
  </pivotCaches>
  <extLst>
    <ext xmlns:x14="http://schemas.microsoft.com/office/spreadsheetml/2009/9/main" uri="{876F7934-8845-4945-9796-88D515C7AA90}">
      <x14:pivotCaches>
        <pivotCache cacheId="192" r:id="rId21"/>
      </x14:pivotCaches>
    </ext>
    <ext xmlns:x14="http://schemas.microsoft.com/office/spreadsheetml/2009/9/main" uri="{BBE1A952-AA13-448e-AADC-164F8A28A991}">
      <x14:slicerCaches>
        <x14:slicerCache r:id="rId22"/>
        <x14:slicerCache r:id="rId23"/>
        <x14:slicerCache r:id="rId24"/>
        <x14:slicerCache r:id="rId25"/>
        <x14:slicerCache r:id="rId2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R Data_6f27539c-61fb-43e2-8eae-a304b53c824b" name="HR Data" connection="Query - HR Data"/>
        </x15:modelTables>
        <x15:extLst>
          <ext xmlns:x16="http://schemas.microsoft.com/office/spreadsheetml/2014/11/main" uri="{9835A34E-60A6-4A7C-AAB8-D5F71C897F49}">
            <x16:modelTimeGroupings>
              <x16:modelTimeGrouping tableName="HR 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5" i="12" l="1"/>
  <c r="N5" i="12"/>
  <c r="U5" i="1"/>
  <c r="M5" i="12"/>
  <c r="M4" i="12"/>
  <c r="T5" i="1"/>
  <c r="M4" i="1"/>
  <c r="U5" i="12"/>
  <c r="N4" i="12"/>
  <c r="N5" i="1"/>
  <c r="T5" i="12"/>
  <c r="V5" i="1"/>
  <c r="N4" i="1"/>
  <c r="M5" i="1"/>
  <c r="J4" i="1"/>
  <c r="K5" i="1"/>
  <c r="J5" i="1"/>
  <c r="F5" i="12"/>
  <c r="J5" i="12"/>
  <c r="H5" i="12"/>
  <c r="K4" i="12"/>
  <c r="G5" i="12"/>
  <c r="K5" i="12"/>
  <c r="K4" i="1"/>
  <c r="J4" i="12"/>
  <c r="H2" i="12" l="1"/>
  <c r="G2" i="12"/>
  <c r="G5" i="1"/>
  <c r="F5" i="1"/>
  <c r="H5" i="1"/>
  <c r="G2" i="1" l="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B4DDB2F-8EB5-473A-9463-6AA80891E4F7}" name="Query - HR Data" description="Connection to the 'HR Data' query in the workbook." type="100" refreshedVersion="6" minRefreshableVersion="5">
    <extLst>
      <ext xmlns:x15="http://schemas.microsoft.com/office/spreadsheetml/2010/11/main" uri="{DE250136-89BD-433C-8126-D09CA5730AF9}">
        <x15:connection id="763e626b-92bf-4f71-845b-9a38d41dcbd2"/>
      </ext>
    </extLst>
  </connection>
  <connection id="2" xr16:uid="{2A36DEE0-61EA-4312-B401-46FEC4788918}"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ADD1E053-8AF7-4ABB-A558-DDB7EA379A6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8754AA01-F8EB-4018-94DF-4E4BED23298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EA1DBDEA-7673-4C7F-B72C-3A06E31AFB71}"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8C74D507-9356-4FE2-A662-733554C73638}"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<sst xmlns="http://schemas.openxmlformats.org/spreadsheetml/2006/main" count="244" uniqueCount="67">
  <si>
    <t>Row Labels</t>
  </si>
  <si>
    <t>Grand Total</t>
  </si>
  <si>
    <t>2015</t>
  </si>
  <si>
    <t>Qtr1</t>
  </si>
  <si>
    <t>Jan</t>
  </si>
  <si>
    <t>Feb</t>
  </si>
  <si>
    <t>Mar</t>
  </si>
  <si>
    <t>Qtr2</t>
  </si>
  <si>
    <t>Apr</t>
  </si>
  <si>
    <t>May</t>
  </si>
  <si>
    <t>Jun</t>
  </si>
  <si>
    <t>Qtr3</t>
  </si>
  <si>
    <t>Jul</t>
  </si>
  <si>
    <t>Aug</t>
  </si>
  <si>
    <t>Sep</t>
  </si>
  <si>
    <t>Qtr4</t>
  </si>
  <si>
    <t>Oct</t>
  </si>
  <si>
    <t>Nov</t>
  </si>
  <si>
    <t>Dec</t>
  </si>
  <si>
    <t>2016</t>
  </si>
  <si>
    <t>2017</t>
  </si>
  <si>
    <t>2018</t>
  </si>
  <si>
    <t>Qtr1 Total</t>
  </si>
  <si>
    <t>Qtr2 Total</t>
  </si>
  <si>
    <t>Qtr3 Total</t>
  </si>
  <si>
    <t>Qtr4 Total</t>
  </si>
  <si>
    <t>2015 Total</t>
  </si>
  <si>
    <t>2016 Total</t>
  </si>
  <si>
    <t>2017 Total</t>
  </si>
  <si>
    <t>2018 Total</t>
  </si>
  <si>
    <t>Active Employees</t>
  </si>
  <si>
    <t>New Hires</t>
  </si>
  <si>
    <t>Feb Total</t>
  </si>
  <si>
    <t>Group A</t>
  </si>
  <si>
    <t>Group B</t>
  </si>
  <si>
    <t>Group C</t>
  </si>
  <si>
    <t>Group D</t>
  </si>
  <si>
    <t>Group E</t>
  </si>
  <si>
    <t>Group F</t>
  </si>
  <si>
    <t>Group G</t>
  </si>
  <si>
    <t>Column Labels</t>
  </si>
  <si>
    <t>Full Time</t>
  </si>
  <si>
    <t>Part Time</t>
  </si>
  <si>
    <t>Female</t>
  </si>
  <si>
    <t>Male</t>
  </si>
  <si>
    <t>Avg Tenure Month</t>
  </si>
  <si>
    <t>Central</t>
  </si>
  <si>
    <t>East</t>
  </si>
  <si>
    <t>Midwest</t>
  </si>
  <si>
    <t>North</t>
  </si>
  <si>
    <t>Northwest</t>
  </si>
  <si>
    <t>South</t>
  </si>
  <si>
    <t>West</t>
  </si>
  <si>
    <t xml:space="preserve"> </t>
  </si>
  <si>
    <t>Seperations</t>
  </si>
  <si>
    <t>Bad Hires</t>
  </si>
  <si>
    <t>Involuntary</t>
  </si>
  <si>
    <t>Voluntary</t>
  </si>
  <si>
    <t>Hourly</t>
  </si>
  <si>
    <t>Salary</t>
  </si>
  <si>
    <t>Total Emp</t>
  </si>
  <si>
    <t>&lt;30</t>
  </si>
  <si>
    <t>30-49</t>
  </si>
  <si>
    <t>50+</t>
  </si>
  <si>
    <t>TurnOver %</t>
  </si>
  <si>
    <t>Turnover</t>
  </si>
  <si>
    <t>HR 
Management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</si>
</sst>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
  </numFmts>
  <fonts count="8" x14ac:knownFonts="1">
    <font>
      <sz val="11"/>
      <color theme="1"/>
      <name val="Calibri"/>
      <family val="2"/>
      <scheme val="minor"/>
    </font>
    <font>
      <sz val="11"/>
      <color theme="1"/>
      <name val="Calibri"/>
      <family val="2"/>
      <scheme val="minor"/>
    </font>
    <font>
      <b/>
      <sz val="14"/>
      <color rgb="FF2ED09E"/>
      <name val="Calibri"/>
      <family val="2"/>
      <scheme val="minor"/>
    </font>
    <font>
      <b/>
      <sz val="14"/>
      <color rgb="FF1F8968"/>
      <name val="Calibri"/>
      <family val="2"/>
      <scheme val="minor"/>
    </font>
    <font>
      <b/>
      <sz val="14"/>
      <color rgb="FF12523E"/>
      <name val="Calibri"/>
      <family val="2"/>
      <scheme val="minor"/>
    </font>
    <font>
      <b/>
      <sz val="14"/>
      <color theme="0" tint="-0.499984740745262"/>
      <name val="Calibri"/>
      <family val="2"/>
      <scheme val="minor"/>
    </font>
    <font>
      <b/>
      <sz val="18"/>
      <color rgb="FF12523E"/>
      <name val="Calibri"/>
      <family val="2"/>
      <scheme val="minor"/>
    </font>
    <font>
      <b/>
      <sz val="20"/>
      <color theme="5" tint="-0.249977111117893"/>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20">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4" fontId="0" fillId="0" borderId="0" xfId="0" applyNumberFormat="1" applyAlignment="1">
      <alignment horizontal="left" indent="3"/>
    </xf>
    <xf numFmtId="3" fontId="0" fillId="0" borderId="0" xfId="0" applyNumberFormat="1"/>
    <xf numFmtId="10" fontId="0" fillId="0" borderId="0" xfId="0" applyNumberFormat="1"/>
    <xf numFmtId="164" fontId="0" fillId="0" borderId="0" xfId="0" applyNumberFormat="1"/>
    <xf numFmtId="9" fontId="2" fillId="0" borderId="0" xfId="1" applyNumberFormat="1" applyFont="1" applyAlignment="1">
      <alignment horizontal="center" vertical="center"/>
    </xf>
    <xf numFmtId="9" fontId="3" fillId="0" borderId="0" xfId="1" applyNumberFormat="1" applyFont="1" applyAlignment="1">
      <alignment horizontal="center" vertical="center"/>
    </xf>
    <xf numFmtId="9" fontId="2" fillId="0" borderId="0" xfId="1" applyFont="1" applyAlignment="1">
      <alignment horizontal="center" vertical="center"/>
    </xf>
    <xf numFmtId="9" fontId="3" fillId="0" borderId="0" xfId="1"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9" fontId="5" fillId="0" borderId="0" xfId="1"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wrapText="1"/>
    </xf>
  </cellXfs>
  <cellStyles count="2">
    <cellStyle name="Normal" xfId="0" builtinId="0"/>
    <cellStyle name="Percent" xfId="1" builtinId="5"/>
  </cellStyles>
  <dxfs count="4">
    <dxf>
      <font>
        <b/>
        <i val="0"/>
        <sz val="14"/>
      </font>
      <border>
        <bottom style="thin">
          <color rgb="FF1F8968"/>
        </bottom>
      </border>
    </dxf>
    <dxf>
      <border>
        <left style="thin">
          <color rgb="FF1F8968"/>
        </left>
        <right style="thin">
          <color rgb="FF1F8968"/>
        </right>
        <top style="thin">
          <color rgb="FF1F8968"/>
        </top>
        <bottom style="thin">
          <color rgb="FF1F8968"/>
        </bottom>
      </border>
    </dxf>
    <dxf>
      <font>
        <b/>
        <i val="0"/>
      </font>
      <border>
        <bottom style="thin">
          <color rgb="FF1F8968"/>
        </bottom>
      </border>
    </dxf>
    <dxf>
      <border>
        <left style="thin">
          <color rgb="FF1F8968"/>
        </left>
        <right style="thin">
          <color rgb="FF1F8968"/>
        </right>
        <top style="thin">
          <color rgb="FF1F8968"/>
        </top>
        <bottom style="thin">
          <color rgb="FF1F8968"/>
        </bottom>
      </border>
    </dxf>
  </dxfs>
  <tableStyles count="3" defaultTableStyle="TableStyleMedium2" defaultPivotStyle="PivotStyleLight16">
    <tableStyle name="Slicer Style 1" pivot="0" table="0" count="2" xr9:uid="{09FB042B-53AD-476A-93D3-9A140CCD3685}"/>
    <tableStyle name="Slicer Style 2" pivot="0" table="0" count="6" xr9:uid="{C2553890-763C-4A4C-AC38-38859E569116}">
      <tableStyleElement type="wholeTable" dxfId="3"/>
      <tableStyleElement type="headerRow" dxfId="2"/>
    </tableStyle>
    <tableStyle name="Slicer Style 2 2" pivot="0" table="0" count="6" xr9:uid="{6CA06345-830A-49B8-9EE7-7513FB342327}">
      <tableStyleElement type="wholeTable" dxfId="1"/>
      <tableStyleElement type="headerRow" dxfId="0"/>
    </tableStyle>
  </tableStyles>
  <colors>
    <mruColors>
      <color rgb="FF1F8968"/>
      <color rgb="FF50D8AE"/>
      <color rgb="FF2FD19F"/>
      <color rgb="FF1F9368"/>
      <color rgb="FF2CCA6C"/>
      <color rgb="FF2DC935"/>
      <color rgb="FF2DC999"/>
      <color rgb="FF0EE851"/>
      <color rgb="FF6CDEBB"/>
      <color rgb="FF2ABC8F"/>
    </mruColors>
  </colors>
  <extLst>
    <ext xmlns:x14="http://schemas.microsoft.com/office/spreadsheetml/2009/9/main" uri="{46F421CA-312F-682f-3DD2-61675219B42D}">
      <x14:dxfs count="10">
        <dxf>
          <font>
            <b/>
            <i val="0"/>
            <sz val="12"/>
          </font>
          <fill>
            <patternFill>
              <bgColor theme="0" tint="-0.24994659260841701"/>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sz val="12"/>
          </font>
          <fill>
            <patternFill>
              <bgColor theme="0" tint="-0.24994659260841701"/>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sz val="12"/>
          </font>
          <fill>
            <patternFill>
              <bgColor theme="0" tint="-4.9989318521683403E-2"/>
            </patternFill>
          </fill>
        </dxf>
        <dxf>
          <font>
            <b/>
            <i val="0"/>
            <sz val="12"/>
          </font>
          <fill>
            <patternFill>
              <bgColor theme="0" tint="-4.9989318521683403E-2"/>
            </patternFill>
          </fill>
        </dxf>
        <dxf>
          <font>
            <b/>
            <i val="0"/>
            <color theme="0"/>
          </font>
          <fill>
            <patternFill>
              <bgColor theme="0" tint="-0.34998626667073579"/>
            </patternFill>
          </fill>
          <border>
            <left style="thin">
              <color theme="0" tint="-0.24994659260841701"/>
            </left>
            <right style="thin">
              <color theme="0" tint="-0.24994659260841701"/>
            </right>
            <top style="thin">
              <color theme="0" tint="-0.24994659260841701"/>
            </top>
            <bottom style="thin">
              <color theme="0" tint="-0.24994659260841701"/>
            </bottom>
          </border>
        </dxf>
        <dxf>
          <font>
            <b/>
            <i val="0"/>
            <color theme="0"/>
          </font>
          <fill>
            <patternFill>
              <bgColor theme="0" tint="-0.34998626667073579"/>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theme="0" tint="-0.14996795556505021"/>
            </patternFill>
          </fill>
        </dxf>
        <dxf>
          <fill>
            <patternFill>
              <bgColor theme="0" tint="-0.14996795556505021"/>
            </patternFill>
          </fill>
        </dxf>
        <dxf>
          <fill>
            <patternFill>
              <bgColor rgb="FF1F8968"/>
            </patternFill>
          </fill>
          <border>
            <left style="thin">
              <color theme="0" tint="-0.24994659260841701"/>
            </left>
            <right style="thin">
              <color theme="0" tint="-0.24994659260841701"/>
            </right>
            <top style="thin">
              <color theme="0" tint="-0.24994659260841701"/>
            </top>
            <bottom style="thin">
              <color theme="0" tint="-0.24994659260841701"/>
            </bottom>
          </border>
        </dxf>
        <dxf>
          <fill>
            <patternFill>
              <bgColor rgb="FF1F9368"/>
            </patternFill>
          </fill>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Slicer Style 2">
        <x14:slicerStyle name="Slicer Style 1">
          <x14:slicerStyleElements>
            <x14:slicerStyleElement type="selectedItemWithData" dxfId="9"/>
            <x14:slicerStyleElement type="selectedItemWithNoData" dxfId="8"/>
          </x14:slicerStyleElements>
        </x14:slicerStyle>
        <x14:slicerStyle name="Slicer Style 2">
          <x14:slicerStyleElements>
            <x14:slicerStyleElement type="unselectedItemWithData" dxfId="7"/>
            <x14:slicerStyleElement type="unselectedItemWithNoData" dxfId="6"/>
            <x14:slicerStyleElement type="selectedItemWithData" dxfId="5"/>
            <x14:slicerStyleElement type="selectedItemWithNoData" dxfId="4"/>
          </x14:slicerStyleElements>
        </x14:slicerStyle>
        <x14:slicerStyle name="Slicer Style 2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microsoft.com/office/2007/relationships/slicerCache" Target="slicerCaches/slicerCache5.xml"/><Relationship Id="rId39" Type="http://schemas.openxmlformats.org/officeDocument/2006/relationships/customXml" Target="../customXml/item7.xml"/><Relationship Id="rId21" Type="http://schemas.openxmlformats.org/officeDocument/2006/relationships/pivotCacheDefinition" Target="pivotCache/pivotCacheDefinition12.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55"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styles" Target="styles.xml"/><Relationship Id="rId11" Type="http://schemas.openxmlformats.org/officeDocument/2006/relationships/pivotCacheDefinition" Target="pivotCache/pivotCacheDefinition2.xml"/><Relationship Id="rId24" Type="http://schemas.microsoft.com/office/2007/relationships/slicerCache" Target="slicerCaches/slicerCache3.xml"/><Relationship Id="rId32" Type="http://schemas.openxmlformats.org/officeDocument/2006/relationships/calcChain" Target="calcChain.xml"/><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3" Type="http://schemas.openxmlformats.org/officeDocument/2006/relationships/customXml" Target="../customXml/item21.xml"/><Relationship Id="rId58" Type="http://schemas.openxmlformats.org/officeDocument/2006/relationships/customXml" Target="../customXml/item26.xml"/><Relationship Id="rId5" Type="http://schemas.openxmlformats.org/officeDocument/2006/relationships/worksheet" Target="worksheets/sheet5.xml"/><Relationship Id="rId61" Type="http://schemas.openxmlformats.org/officeDocument/2006/relationships/customXml" Target="../customXml/item29.xml"/><Relationship Id="rId19" Type="http://schemas.openxmlformats.org/officeDocument/2006/relationships/pivotCacheDefinition" Target="pivotCache/pivotCacheDefinition10.xml"/><Relationship Id="rId14" Type="http://schemas.openxmlformats.org/officeDocument/2006/relationships/pivotCacheDefinition" Target="pivotCache/pivotCacheDefinition5.xml"/><Relationship Id="rId22" Type="http://schemas.microsoft.com/office/2007/relationships/slicerCache" Target="slicerCaches/slicerCache1.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56"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9.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microsoft.com/office/2007/relationships/slicerCache" Target="slicerCaches/slicerCach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59" Type="http://schemas.openxmlformats.org/officeDocument/2006/relationships/customXml" Target="../customXml/item27.xml"/><Relationship Id="rId20" Type="http://schemas.openxmlformats.org/officeDocument/2006/relationships/pivotCacheDefinition" Target="pivotCache/pivotCacheDefinition11.xml"/><Relationship Id="rId41" Type="http://schemas.openxmlformats.org/officeDocument/2006/relationships/customXml" Target="../customXml/item9.xml"/><Relationship Id="rId54" Type="http://schemas.openxmlformats.org/officeDocument/2006/relationships/customXml" Target="../customXml/item22.xml"/><Relationship Id="rId62" Type="http://schemas.openxmlformats.org/officeDocument/2006/relationships/customXml" Target="../customXml/item3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microsoft.com/office/2007/relationships/slicerCache" Target="slicerCaches/slicerCache2.xml"/><Relationship Id="rId28" Type="http://schemas.openxmlformats.org/officeDocument/2006/relationships/connections" Target="connections.xml"/><Relationship Id="rId36" Type="http://schemas.openxmlformats.org/officeDocument/2006/relationships/customXml" Target="../customXml/item4.xml"/><Relationship Id="rId49" Type="http://schemas.openxmlformats.org/officeDocument/2006/relationships/customXml" Target="../customXml/item17.xml"/><Relationship Id="rId57" Type="http://schemas.openxmlformats.org/officeDocument/2006/relationships/customXml" Target="../customXml/item25.xml"/><Relationship Id="rId10" Type="http://schemas.openxmlformats.org/officeDocument/2006/relationships/pivotCacheDefinition" Target="pivotCache/pivotCacheDefinition1.xml"/><Relationship Id="rId31" Type="http://schemas.openxmlformats.org/officeDocument/2006/relationships/powerPivotData" Target="model/item.data"/><Relationship Id="rId44" Type="http://schemas.openxmlformats.org/officeDocument/2006/relationships/customXml" Target="../customXml/item12.xml"/><Relationship Id="rId52" Type="http://schemas.openxmlformats.org/officeDocument/2006/relationships/customXml" Target="../customXml/item20.xml"/><Relationship Id="rId60"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[HR_Management_Dashboard.xlsx]Headline!Age_Group</c:name>
    <c:fmtId val="2"/>
  </c:pivotSource>
  <c:chart>
    <c:autoTitleDeleted val="0"/>
    <c:pivotFmts>
      <c:pivotFmt>
        <c:idx val="0"/>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44632722593275E-3"/>
          <c:y val="8.6811023622047172E-3"/>
          <c:w val="0.99309553672774065"/>
          <c:h val="0.7857482624929345"/>
        </c:manualLayout>
      </c:layout>
      <c:barChart>
        <c:barDir val="col"/>
        <c:grouping val="clustered"/>
        <c:varyColors val="0"/>
        <c:ser>
          <c:idx val="0"/>
          <c:order val="0"/>
          <c:tx>
            <c:strRef>
              <c:f>Headline!$B$25:$B$26</c:f>
              <c:strCache>
                <c:ptCount val="1"/>
                <c:pt idx="0">
                  <c:v>Female</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Headline!$A$27:$A$30</c:f>
              <c:strCache>
                <c:ptCount val="3"/>
                <c:pt idx="0">
                  <c:v>&lt;30</c:v>
                </c:pt>
                <c:pt idx="1">
                  <c:v>30-49</c:v>
                </c:pt>
                <c:pt idx="2">
                  <c:v>50+</c:v>
                </c:pt>
              </c:strCache>
            </c:strRef>
          </c:cat>
          <c:val>
            <c:numRef>
              <c:f>Headline!$B$27:$B$30</c:f>
              <c:numCache>
                <c:formatCode>#,##0</c:formatCode>
                <c:ptCount val="3"/>
                <c:pt idx="0">
                  <c:v>172</c:v>
                </c:pt>
                <c:pt idx="1">
                  <c:v>81</c:v>
                </c:pt>
                <c:pt idx="2">
                  <c:v>44</c:v>
                </c:pt>
              </c:numCache>
            </c:numRef>
          </c:val>
          <c:extLst>
            <c:ext xmlns:c16="http://schemas.microsoft.com/office/drawing/2014/chart" uri="{C3380CC4-5D6E-409C-BE32-E72D297353CC}">
              <c16:uniqueId val="{00000000-0540-4494-BAFA-5C04C3B31C2F}"/>
            </c:ext>
          </c:extLst>
        </c:ser>
        <c:ser>
          <c:idx val="1"/>
          <c:order val="1"/>
          <c:tx>
            <c:strRef>
              <c:f>Headline!$C$25:$C$26</c:f>
              <c:strCache>
                <c:ptCount val="1"/>
                <c:pt idx="0">
                  <c:v>Male</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Headline!$A$27:$A$30</c:f>
              <c:strCache>
                <c:ptCount val="3"/>
                <c:pt idx="0">
                  <c:v>&lt;30</c:v>
                </c:pt>
                <c:pt idx="1">
                  <c:v>30-49</c:v>
                </c:pt>
                <c:pt idx="2">
                  <c:v>50+</c:v>
                </c:pt>
              </c:strCache>
            </c:strRef>
          </c:cat>
          <c:val>
            <c:numRef>
              <c:f>Headline!$C$27:$C$30</c:f>
              <c:numCache>
                <c:formatCode>#,##0</c:formatCode>
                <c:ptCount val="3"/>
                <c:pt idx="0">
                  <c:v>165</c:v>
                </c:pt>
                <c:pt idx="1">
                  <c:v>105</c:v>
                </c:pt>
                <c:pt idx="2">
                  <c:v>83</c:v>
                </c:pt>
              </c:numCache>
            </c:numRef>
          </c:val>
          <c:extLst>
            <c:ext xmlns:c16="http://schemas.microsoft.com/office/drawing/2014/chart" uri="{C3380CC4-5D6E-409C-BE32-E72D297353CC}">
              <c16:uniqueId val="{00000001-0540-4494-BAFA-5C04C3B31C2F}"/>
            </c:ext>
          </c:extLst>
        </c:ser>
        <c:dLbls>
          <c:dLblPos val="inBase"/>
          <c:showLegendKey val="0"/>
          <c:showVal val="1"/>
          <c:showCatName val="0"/>
          <c:showSerName val="0"/>
          <c:showPercent val="0"/>
          <c:showBubbleSize val="0"/>
        </c:dLbls>
        <c:gapWidth val="50"/>
        <c:axId val="1655183151"/>
        <c:axId val="648236463"/>
      </c:barChart>
      <c:catAx>
        <c:axId val="165518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6463"/>
        <c:crosses val="autoZero"/>
        <c:auto val="1"/>
        <c:lblAlgn val="ctr"/>
        <c:lblOffset val="100"/>
        <c:noMultiLvlLbl val="0"/>
      </c:catAx>
      <c:valAx>
        <c:axId val="648236463"/>
        <c:scaling>
          <c:orientation val="minMax"/>
        </c:scaling>
        <c:delete val="1"/>
        <c:axPos val="l"/>
        <c:numFmt formatCode="#,##0" sourceLinked="1"/>
        <c:majorTickMark val="out"/>
        <c:minorTickMark val="none"/>
        <c:tickLblPos val="nextTo"/>
        <c:crossAx val="1655183151"/>
        <c:crosses val="autoZero"/>
        <c:crossBetween val="between"/>
      </c:valAx>
      <c:spPr>
        <a:solidFill>
          <a:sysClr val="window" lastClr="FFFFFF"/>
        </a:solidFill>
        <a:ln>
          <a:noFill/>
        </a:ln>
        <a:effectLst/>
      </c:spPr>
    </c:plotArea>
    <c:legend>
      <c:legendPos val="t"/>
      <c:layout>
        <c:manualLayout>
          <c:xMode val="edge"/>
          <c:yMode val="edge"/>
          <c:x val="0.47383287567403481"/>
          <c:y val="2.6527334389504099E-2"/>
          <c:w val="0.52094058995682269"/>
          <c:h val="0.179230919266624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[HR_Management_Dashboard.xlsx]Actives!Actives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Active Employees</a:t>
            </a:r>
          </a:p>
        </c:rich>
      </c:tx>
      <c:layout>
        <c:manualLayout>
          <c:xMode val="edge"/>
          <c:yMode val="edge"/>
          <c:x val="4.108445700243079E-2"/>
          <c:y val="2.03562373594978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311996448205169E-2"/>
          <c:y val="0.13872739865850103"/>
          <c:w val="0.93444588083206015"/>
          <c:h val="0.60683610536132004"/>
        </c:manualLayout>
      </c:layout>
      <c:barChart>
        <c:barDir val="col"/>
        <c:grouping val="clustered"/>
        <c:varyColors val="0"/>
        <c:ser>
          <c:idx val="0"/>
          <c:order val="0"/>
          <c:tx>
            <c:strRef>
              <c:f>Actives!$B$3</c:f>
              <c:strCache>
                <c:ptCount val="1"/>
                <c:pt idx="0">
                  <c:v>Active Employees</c:v>
                </c:pt>
              </c:strCache>
            </c:strRef>
          </c:tx>
          <c:spPr>
            <a:solidFill>
              <a:srgbClr val="6CDEBB"/>
            </a:solidFill>
            <a:ln>
              <a:noFill/>
            </a:ln>
            <a:effectLst/>
          </c:spPr>
          <c:invertIfNegative val="0"/>
          <c:cat>
            <c:multiLvlStrRef>
              <c:f>Actives!$A$4:$A$100</c:f>
              <c:multiLvlStrCache>
                <c:ptCount val="48"/>
                <c:lvl>
                  <c:pt idx="1">
                    <c:v>01-02-2015</c:v>
                  </c:pt>
                  <c:pt idx="13">
                    <c:v>01-02-2016</c:v>
                  </c:pt>
                  <c:pt idx="25">
                    <c:v>01-02-2017</c:v>
                  </c:pt>
                  <c:pt idx="37">
                    <c:v>01-02-2018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Actives!$B$4:$B$100</c:f>
              <c:numCache>
                <c:formatCode>#,##0</c:formatCode>
                <c:ptCount val="48"/>
                <c:pt idx="0">
                  <c:v>228</c:v>
                </c:pt>
                <c:pt idx="1">
                  <c:v>229</c:v>
                </c:pt>
                <c:pt idx="2">
                  <c:v>229</c:v>
                </c:pt>
                <c:pt idx="3">
                  <c:v>233</c:v>
                </c:pt>
                <c:pt idx="4">
                  <c:v>242</c:v>
                </c:pt>
                <c:pt idx="5">
                  <c:v>251</c:v>
                </c:pt>
                <c:pt idx="6">
                  <c:v>258</c:v>
                </c:pt>
                <c:pt idx="7">
                  <c:v>269</c:v>
                </c:pt>
                <c:pt idx="8">
                  <c:v>275</c:v>
                </c:pt>
                <c:pt idx="9">
                  <c:v>289</c:v>
                </c:pt>
                <c:pt idx="10">
                  <c:v>291</c:v>
                </c:pt>
                <c:pt idx="11">
                  <c:v>300</c:v>
                </c:pt>
                <c:pt idx="12">
                  <c:v>312</c:v>
                </c:pt>
                <c:pt idx="13">
                  <c:v>322</c:v>
                </c:pt>
                <c:pt idx="14">
                  <c:v>338</c:v>
                </c:pt>
                <c:pt idx="15">
                  <c:v>343</c:v>
                </c:pt>
                <c:pt idx="16">
                  <c:v>351</c:v>
                </c:pt>
                <c:pt idx="17">
                  <c:v>361</c:v>
                </c:pt>
                <c:pt idx="18">
                  <c:v>370</c:v>
                </c:pt>
                <c:pt idx="19">
                  <c:v>386</c:v>
                </c:pt>
                <c:pt idx="20">
                  <c:v>403</c:v>
                </c:pt>
                <c:pt idx="21">
                  <c:v>426</c:v>
                </c:pt>
                <c:pt idx="22">
                  <c:v>453</c:v>
                </c:pt>
                <c:pt idx="23">
                  <c:v>467</c:v>
                </c:pt>
                <c:pt idx="24">
                  <c:v>455</c:v>
                </c:pt>
                <c:pt idx="25">
                  <c:v>454</c:v>
                </c:pt>
                <c:pt idx="26">
                  <c:v>449</c:v>
                </c:pt>
                <c:pt idx="27">
                  <c:v>448</c:v>
                </c:pt>
                <c:pt idx="28">
                  <c:v>454</c:v>
                </c:pt>
                <c:pt idx="29">
                  <c:v>458</c:v>
                </c:pt>
                <c:pt idx="30">
                  <c:v>462</c:v>
                </c:pt>
                <c:pt idx="31">
                  <c:v>488</c:v>
                </c:pt>
                <c:pt idx="32">
                  <c:v>494</c:v>
                </c:pt>
                <c:pt idx="33">
                  <c:v>504</c:v>
                </c:pt>
                <c:pt idx="34">
                  <c:v>517</c:v>
                </c:pt>
                <c:pt idx="35">
                  <c:v>505</c:v>
                </c:pt>
                <c:pt idx="36">
                  <c:v>506</c:v>
                </c:pt>
                <c:pt idx="37">
                  <c:v>505</c:v>
                </c:pt>
                <c:pt idx="38">
                  <c:v>525</c:v>
                </c:pt>
                <c:pt idx="39">
                  <c:v>537</c:v>
                </c:pt>
                <c:pt idx="40">
                  <c:v>571</c:v>
                </c:pt>
                <c:pt idx="41">
                  <c:v>633</c:v>
                </c:pt>
                <c:pt idx="42">
                  <c:v>635</c:v>
                </c:pt>
                <c:pt idx="43">
                  <c:v>634</c:v>
                </c:pt>
                <c:pt idx="44">
                  <c:v>648</c:v>
                </c:pt>
                <c:pt idx="45">
                  <c:v>658</c:v>
                </c:pt>
                <c:pt idx="46">
                  <c:v>657</c:v>
                </c:pt>
                <c:pt idx="47">
                  <c:v>650</c:v>
                </c:pt>
              </c:numCache>
            </c:numRef>
          </c:val>
          <c:extLst>
            <c:ext xmlns:c16="http://schemas.microsoft.com/office/drawing/2014/chart" uri="{C3380CC4-5D6E-409C-BE32-E72D297353CC}">
              <c16:uniqueId val="{00000000-986D-4B56-9BD8-21332517D918}"/>
            </c:ext>
          </c:extLst>
        </c:ser>
        <c:ser>
          <c:idx val="1"/>
          <c:order val="1"/>
          <c:tx>
            <c:strRef>
              <c:f>Actives!$C$3</c:f>
              <c:strCache>
                <c:ptCount val="1"/>
                <c:pt idx="0">
                  <c:v>New Hires</c:v>
                </c:pt>
              </c:strCache>
            </c:strRef>
          </c:tx>
          <c:spPr>
            <a:solidFill>
              <a:srgbClr val="1F8968"/>
            </a:solidFill>
            <a:ln>
              <a:noFill/>
            </a:ln>
            <a:effectLst/>
          </c:spPr>
          <c:invertIfNegative val="0"/>
          <c:cat>
            <c:multiLvlStrRef>
              <c:f>Actives!$A$4:$A$100</c:f>
              <c:multiLvlStrCache>
                <c:ptCount val="48"/>
                <c:lvl>
                  <c:pt idx="1">
                    <c:v>01-02-2015</c:v>
                  </c:pt>
                  <c:pt idx="13">
                    <c:v>01-02-2016</c:v>
                  </c:pt>
                  <c:pt idx="25">
                    <c:v>01-02-2017</c:v>
                  </c:pt>
                  <c:pt idx="37">
                    <c:v>01-02-2018</c:v>
                  </c:pt>
                </c:lvl>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2015</c:v>
                  </c:pt>
                  <c:pt idx="12">
                    <c:v>2016</c:v>
                  </c:pt>
                  <c:pt idx="24">
                    <c:v>2017</c:v>
                  </c:pt>
                  <c:pt idx="36">
                    <c:v>2018</c:v>
                  </c:pt>
                </c:lvl>
              </c:multiLvlStrCache>
            </c:multiLvlStrRef>
          </c:cat>
          <c:val>
            <c:numRef>
              <c:f>Actives!$C$4:$C$100</c:f>
              <c:numCache>
                <c:formatCode>#,##0</c:formatCode>
                <c:ptCount val="48"/>
                <c:pt idx="0">
                  <c:v>1</c:v>
                </c:pt>
                <c:pt idx="1">
                  <c:v>1</c:v>
                </c:pt>
                <c:pt idx="2">
                  <c:v>1</c:v>
                </c:pt>
                <c:pt idx="3">
                  <c:v>4</c:v>
                </c:pt>
                <c:pt idx="4">
                  <c:v>8</c:v>
                </c:pt>
                <c:pt idx="5">
                  <c:v>9</c:v>
                </c:pt>
                <c:pt idx="6">
                  <c:v>7</c:v>
                </c:pt>
                <c:pt idx="7">
                  <c:v>11</c:v>
                </c:pt>
                <c:pt idx="8">
                  <c:v>6</c:v>
                </c:pt>
                <c:pt idx="9">
                  <c:v>14</c:v>
                </c:pt>
                <c:pt idx="10">
                  <c:v>9</c:v>
                </c:pt>
                <c:pt idx="11">
                  <c:v>7</c:v>
                </c:pt>
                <c:pt idx="12">
                  <c:v>10</c:v>
                </c:pt>
                <c:pt idx="13">
                  <c:v>9</c:v>
                </c:pt>
                <c:pt idx="14">
                  <c:v>18</c:v>
                </c:pt>
                <c:pt idx="15">
                  <c:v>8</c:v>
                </c:pt>
                <c:pt idx="16">
                  <c:v>7</c:v>
                </c:pt>
                <c:pt idx="17">
                  <c:v>7</c:v>
                </c:pt>
                <c:pt idx="18">
                  <c:v>8</c:v>
                </c:pt>
                <c:pt idx="19">
                  <c:v>18</c:v>
                </c:pt>
                <c:pt idx="20">
                  <c:v>21</c:v>
                </c:pt>
                <c:pt idx="21">
                  <c:v>24</c:v>
                </c:pt>
                <c:pt idx="22">
                  <c:v>33</c:v>
                </c:pt>
                <c:pt idx="23">
                  <c:v>17</c:v>
                </c:pt>
                <c:pt idx="24">
                  <c:v>18</c:v>
                </c:pt>
                <c:pt idx="25">
                  <c:v>27</c:v>
                </c:pt>
                <c:pt idx="26">
                  <c:v>21</c:v>
                </c:pt>
                <c:pt idx="27">
                  <c:v>31</c:v>
                </c:pt>
                <c:pt idx="28">
                  <c:v>47</c:v>
                </c:pt>
                <c:pt idx="29">
                  <c:v>36</c:v>
                </c:pt>
                <c:pt idx="30">
                  <c:v>53</c:v>
                </c:pt>
                <c:pt idx="31">
                  <c:v>76</c:v>
                </c:pt>
                <c:pt idx="32">
                  <c:v>47</c:v>
                </c:pt>
                <c:pt idx="33">
                  <c:v>65</c:v>
                </c:pt>
                <c:pt idx="34">
                  <c:v>55</c:v>
                </c:pt>
                <c:pt idx="35">
                  <c:v>10</c:v>
                </c:pt>
                <c:pt idx="36">
                  <c:v>39</c:v>
                </c:pt>
                <c:pt idx="37">
                  <c:v>34</c:v>
                </c:pt>
                <c:pt idx="38">
                  <c:v>54</c:v>
                </c:pt>
                <c:pt idx="39">
                  <c:v>72</c:v>
                </c:pt>
                <c:pt idx="40">
                  <c:v>108</c:v>
                </c:pt>
                <c:pt idx="41">
                  <c:v>118</c:v>
                </c:pt>
                <c:pt idx="42">
                  <c:v>102</c:v>
                </c:pt>
                <c:pt idx="43">
                  <c:v>96</c:v>
                </c:pt>
                <c:pt idx="44">
                  <c:v>80</c:v>
                </c:pt>
                <c:pt idx="45">
                  <c:v>102</c:v>
                </c:pt>
                <c:pt idx="46">
                  <c:v>45</c:v>
                </c:pt>
                <c:pt idx="47">
                  <c:v>2</c:v>
                </c:pt>
              </c:numCache>
            </c:numRef>
          </c:val>
          <c:extLst>
            <c:ext xmlns:c16="http://schemas.microsoft.com/office/drawing/2014/chart" uri="{C3380CC4-5D6E-409C-BE32-E72D297353CC}">
              <c16:uniqueId val="{00000001-986D-4B56-9BD8-21332517D918}"/>
            </c:ext>
          </c:extLst>
        </c:ser>
        <c:dLbls>
          <c:showLegendKey val="0"/>
          <c:showVal val="0"/>
          <c:showCatName val="0"/>
          <c:showSerName val="0"/>
          <c:showPercent val="0"/>
          <c:showBubbleSize val="0"/>
        </c:dLbls>
        <c:gapWidth val="50"/>
        <c:overlap val="100"/>
        <c:axId val="1490443823"/>
        <c:axId val="648201103"/>
      </c:barChart>
      <c:catAx>
        <c:axId val="1490443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01103"/>
        <c:crosses val="autoZero"/>
        <c:auto val="1"/>
        <c:lblAlgn val="ctr"/>
        <c:lblOffset val="100"/>
        <c:noMultiLvlLbl val="0"/>
      </c:catAx>
      <c:valAx>
        <c:axId val="6482011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43823"/>
        <c:crosses val="autoZero"/>
        <c:crossBetween val="between"/>
      </c:valAx>
      <c:spPr>
        <a:noFill/>
        <a:ln>
          <a:noFill/>
        </a:ln>
        <a:effectLst/>
      </c:spPr>
    </c:plotArea>
    <c:legend>
      <c:legendPos val="t"/>
      <c:layout>
        <c:manualLayout>
          <c:xMode val="edge"/>
          <c:yMode val="edge"/>
          <c:x val="0.73908347791271856"/>
          <c:y val="1.7097315957975749E-2"/>
          <c:w val="0.25631044530450642"/>
          <c:h val="7.8125546806649182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[HR_Management_Dashboard.xlsx]Ethnicity!PivotTable2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Actives by Ethnic Group</a:t>
            </a:r>
          </a:p>
        </c:rich>
      </c:tx>
      <c:layout>
        <c:manualLayout>
          <c:xMode val="edge"/>
          <c:yMode val="edge"/>
          <c:x val="6.9280938851489629E-2"/>
          <c:y val="1.363152381115938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96191652514024E-2"/>
          <c:y val="8.7866441120403926E-2"/>
          <c:w val="0.94240831660748292"/>
          <c:h val="0.66311835597382751"/>
        </c:manualLayout>
      </c:layout>
      <c:barChart>
        <c:barDir val="col"/>
        <c:grouping val="clustered"/>
        <c:varyColors val="0"/>
        <c:ser>
          <c:idx val="0"/>
          <c:order val="0"/>
          <c:tx>
            <c:strRef>
              <c:f>Ethnicity!$B$3:$B$4</c:f>
              <c:strCache>
                <c:ptCount val="1"/>
                <c:pt idx="0">
                  <c:v>Full Time</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Group A</c:v>
                  </c:pt>
                  <c:pt idx="2">
                    <c:v>Group B</c:v>
                  </c:pt>
                  <c:pt idx="4">
                    <c:v>Group C</c:v>
                  </c:pt>
                  <c:pt idx="6">
                    <c:v>Group D</c:v>
                  </c:pt>
                  <c:pt idx="8">
                    <c:v>Group E</c:v>
                  </c:pt>
                  <c:pt idx="10">
                    <c:v>Group F</c:v>
                  </c:pt>
                  <c:pt idx="12">
                    <c:v>Group G</c:v>
                  </c:pt>
                </c:lvl>
              </c:multiLvlStrCache>
            </c:multiLvlStrRef>
          </c:cat>
          <c:val>
            <c:numRef>
              <c:f>Ethnicity!$B$5:$B$26</c:f>
              <c:numCache>
                <c:formatCode>#,##0</c:formatCode>
                <c:ptCount val="14"/>
                <c:pt idx="0">
                  <c:v>20</c:v>
                </c:pt>
                <c:pt idx="1">
                  <c:v>14</c:v>
                </c:pt>
                <c:pt idx="2">
                  <c:v>25</c:v>
                </c:pt>
                <c:pt idx="3">
                  <c:v>15</c:v>
                </c:pt>
                <c:pt idx="4">
                  <c:v>14</c:v>
                </c:pt>
                <c:pt idx="5">
                  <c:v>11</c:v>
                </c:pt>
                <c:pt idx="6">
                  <c:v>19</c:v>
                </c:pt>
                <c:pt idx="7">
                  <c:v>13</c:v>
                </c:pt>
                <c:pt idx="8">
                  <c:v>27</c:v>
                </c:pt>
                <c:pt idx="9">
                  <c:v>13</c:v>
                </c:pt>
                <c:pt idx="10">
                  <c:v>23</c:v>
                </c:pt>
                <c:pt idx="11">
                  <c:v>14</c:v>
                </c:pt>
                <c:pt idx="12">
                  <c:v>21</c:v>
                </c:pt>
                <c:pt idx="13">
                  <c:v>18</c:v>
                </c:pt>
              </c:numCache>
            </c:numRef>
          </c:val>
          <c:extLst>
            <c:ext xmlns:c16="http://schemas.microsoft.com/office/drawing/2014/chart" uri="{C3380CC4-5D6E-409C-BE32-E72D297353CC}">
              <c16:uniqueId val="{00000000-8501-4DE1-A6C7-0934D771630F}"/>
            </c:ext>
          </c:extLst>
        </c:ser>
        <c:ser>
          <c:idx val="1"/>
          <c:order val="1"/>
          <c:tx>
            <c:strRef>
              <c:f>Ethnicity!$C$3:$C$4</c:f>
              <c:strCache>
                <c:ptCount val="1"/>
                <c:pt idx="0">
                  <c:v>Part Time</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Ethnicity!$A$5:$A$26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Group A</c:v>
                  </c:pt>
                  <c:pt idx="2">
                    <c:v>Group B</c:v>
                  </c:pt>
                  <c:pt idx="4">
                    <c:v>Group C</c:v>
                  </c:pt>
                  <c:pt idx="6">
                    <c:v>Group D</c:v>
                  </c:pt>
                  <c:pt idx="8">
                    <c:v>Group E</c:v>
                  </c:pt>
                  <c:pt idx="10">
                    <c:v>Group F</c:v>
                  </c:pt>
                  <c:pt idx="12">
                    <c:v>Group G</c:v>
                  </c:pt>
                </c:lvl>
              </c:multiLvlStrCache>
            </c:multiLvlStrRef>
          </c:cat>
          <c:val>
            <c:numRef>
              <c:f>Ethnicity!$C$5:$C$26</c:f>
              <c:numCache>
                <c:formatCode>#,##0</c:formatCode>
                <c:ptCount val="14"/>
                <c:pt idx="0">
                  <c:v>25</c:v>
                </c:pt>
                <c:pt idx="1">
                  <c:v>35</c:v>
                </c:pt>
                <c:pt idx="2">
                  <c:v>17</c:v>
                </c:pt>
                <c:pt idx="3">
                  <c:v>35</c:v>
                </c:pt>
                <c:pt idx="4">
                  <c:v>16</c:v>
                </c:pt>
                <c:pt idx="5">
                  <c:v>50</c:v>
                </c:pt>
                <c:pt idx="6">
                  <c:v>24</c:v>
                </c:pt>
                <c:pt idx="7">
                  <c:v>35</c:v>
                </c:pt>
                <c:pt idx="8">
                  <c:v>22</c:v>
                </c:pt>
                <c:pt idx="9">
                  <c:v>30</c:v>
                </c:pt>
                <c:pt idx="10">
                  <c:v>25</c:v>
                </c:pt>
                <c:pt idx="11">
                  <c:v>40</c:v>
                </c:pt>
                <c:pt idx="12">
                  <c:v>19</c:v>
                </c:pt>
                <c:pt idx="13">
                  <c:v>30</c:v>
                </c:pt>
              </c:numCache>
            </c:numRef>
          </c:val>
          <c:extLst>
            <c:ext xmlns:c16="http://schemas.microsoft.com/office/drawing/2014/chart" uri="{C3380CC4-5D6E-409C-BE32-E72D297353CC}">
              <c16:uniqueId val="{00000001-8501-4DE1-A6C7-0934D771630F}"/>
            </c:ext>
          </c:extLst>
        </c:ser>
        <c:dLbls>
          <c:dLblPos val="outEnd"/>
          <c:showLegendKey val="0"/>
          <c:showVal val="1"/>
          <c:showCatName val="0"/>
          <c:showSerName val="0"/>
          <c:showPercent val="0"/>
          <c:showBubbleSize val="0"/>
        </c:dLbls>
        <c:gapWidth val="50"/>
        <c:axId val="1493396479"/>
        <c:axId val="648231055"/>
      </c:barChart>
      <c:catAx>
        <c:axId val="149339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1055"/>
        <c:crosses val="autoZero"/>
        <c:auto val="1"/>
        <c:lblAlgn val="ctr"/>
        <c:lblOffset val="100"/>
        <c:noMultiLvlLbl val="0"/>
      </c:catAx>
      <c:valAx>
        <c:axId val="648231055"/>
        <c:scaling>
          <c:orientation val="minMax"/>
        </c:scaling>
        <c:delete val="1"/>
        <c:axPos val="l"/>
        <c:numFmt formatCode="#,##0" sourceLinked="1"/>
        <c:majorTickMark val="none"/>
        <c:minorTickMark val="none"/>
        <c:tickLblPos val="nextTo"/>
        <c:crossAx val="1493396479"/>
        <c:crosses val="autoZero"/>
        <c:crossBetween val="between"/>
      </c:valAx>
      <c:spPr>
        <a:noFill/>
        <a:ln>
          <a:noFill/>
        </a:ln>
        <a:effectLst/>
      </c:spPr>
    </c:plotArea>
    <c:legend>
      <c:legendPos val="t"/>
      <c:layout>
        <c:manualLayout>
          <c:xMode val="edge"/>
          <c:yMode val="edge"/>
          <c:x val="0.79942607174103242"/>
          <c:y val="1.7006399302752925E-2"/>
          <c:w val="0.20057392825896767"/>
          <c:h val="0.1360595128715931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[HR_Management_Dashboard.xlsx]Tenure!Tenure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Tenure - Months</a:t>
            </a:r>
          </a:p>
        </c:rich>
      </c:tx>
      <c:layout>
        <c:manualLayout>
          <c:xMode val="edge"/>
          <c:yMode val="edge"/>
          <c:x val="6.8127376467180922E-2"/>
          <c:y val="1.75543597703834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5251323556572693E-2"/>
          <c:y val="0.1526162875473899"/>
          <c:w val="0.9451191691026023"/>
          <c:h val="0.5711056430446193"/>
        </c:manualLayout>
      </c:layout>
      <c:barChart>
        <c:barDir val="col"/>
        <c:grouping val="clustered"/>
        <c:varyColors val="0"/>
        <c:ser>
          <c:idx val="0"/>
          <c:order val="0"/>
          <c:tx>
            <c:strRef>
              <c:f>Tenure!$B$3:$B$4</c:f>
              <c:strCache>
                <c:ptCount val="1"/>
                <c:pt idx="0">
                  <c:v>Full Time</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Group A</c:v>
                  </c:pt>
                  <c:pt idx="2">
                    <c:v>Group B</c:v>
                  </c:pt>
                  <c:pt idx="4">
                    <c:v>Group C</c:v>
                  </c:pt>
                  <c:pt idx="6">
                    <c:v>Group D</c:v>
                  </c:pt>
                  <c:pt idx="8">
                    <c:v>Group E</c:v>
                  </c:pt>
                  <c:pt idx="10">
                    <c:v>Group F</c:v>
                  </c:pt>
                  <c:pt idx="12">
                    <c:v>Group G</c:v>
                  </c:pt>
                </c:lvl>
              </c:multiLvlStrCache>
            </c:multiLvlStrRef>
          </c:cat>
          <c:val>
            <c:numRef>
              <c:f>Tenure!$B$5:$B$26</c:f>
              <c:numCache>
                <c:formatCode>#,##0</c:formatCode>
                <c:ptCount val="14"/>
                <c:pt idx="0">
                  <c:v>76.815238095238087</c:v>
                </c:pt>
                <c:pt idx="1">
                  <c:v>112.63642857142858</c:v>
                </c:pt>
                <c:pt idx="2">
                  <c:v>86.816800000000001</c:v>
                </c:pt>
                <c:pt idx="3">
                  <c:v>63.764000000000003</c:v>
                </c:pt>
                <c:pt idx="4">
                  <c:v>55.166428571428575</c:v>
                </c:pt>
                <c:pt idx="5">
                  <c:v>130.64363636363635</c:v>
                </c:pt>
                <c:pt idx="6">
                  <c:v>88.446315789473687</c:v>
                </c:pt>
                <c:pt idx="7">
                  <c:v>83.696923076923071</c:v>
                </c:pt>
                <c:pt idx="8">
                  <c:v>86.20703703703704</c:v>
                </c:pt>
                <c:pt idx="9">
                  <c:v>66.261538461538464</c:v>
                </c:pt>
                <c:pt idx="10">
                  <c:v>68.317826086956515</c:v>
                </c:pt>
                <c:pt idx="11">
                  <c:v>74.398571428571429</c:v>
                </c:pt>
                <c:pt idx="12">
                  <c:v>73.84571428571428</c:v>
                </c:pt>
                <c:pt idx="13">
                  <c:v>93.846666666666664</c:v>
                </c:pt>
              </c:numCache>
            </c:numRef>
          </c:val>
          <c:extLst>
            <c:ext xmlns:c16="http://schemas.microsoft.com/office/drawing/2014/chart" uri="{C3380CC4-5D6E-409C-BE32-E72D297353CC}">
              <c16:uniqueId val="{00000000-3637-4B17-A621-7352BEC035C2}"/>
            </c:ext>
          </c:extLst>
        </c:ser>
        <c:ser>
          <c:idx val="1"/>
          <c:order val="1"/>
          <c:tx>
            <c:strRef>
              <c:f>Tenure!$C$3:$C$4</c:f>
              <c:strCache>
                <c:ptCount val="1"/>
                <c:pt idx="0">
                  <c:v>Part Time</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Tenure!$A$5:$A$26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Group A</c:v>
                  </c:pt>
                  <c:pt idx="2">
                    <c:v>Group B</c:v>
                  </c:pt>
                  <c:pt idx="4">
                    <c:v>Group C</c:v>
                  </c:pt>
                  <c:pt idx="6">
                    <c:v>Group D</c:v>
                  </c:pt>
                  <c:pt idx="8">
                    <c:v>Group E</c:v>
                  </c:pt>
                  <c:pt idx="10">
                    <c:v>Group F</c:v>
                  </c:pt>
                  <c:pt idx="12">
                    <c:v>Group G</c:v>
                  </c:pt>
                </c:lvl>
              </c:multiLvlStrCache>
            </c:multiLvlStrRef>
          </c:cat>
          <c:val>
            <c:numRef>
              <c:f>Tenure!$C$5:$C$26</c:f>
              <c:numCache>
                <c:formatCode>#,##0</c:formatCode>
                <c:ptCount val="14"/>
                <c:pt idx="0">
                  <c:v>28.947199999999999</c:v>
                </c:pt>
                <c:pt idx="1">
                  <c:v>20.302857142857142</c:v>
                </c:pt>
                <c:pt idx="2">
                  <c:v>15.668823529411766</c:v>
                </c:pt>
                <c:pt idx="3">
                  <c:v>16.629428571428569</c:v>
                </c:pt>
                <c:pt idx="4">
                  <c:v>10.90764705882353</c:v>
                </c:pt>
                <c:pt idx="5">
                  <c:v>18.820399999999999</c:v>
                </c:pt>
                <c:pt idx="6">
                  <c:v>18.317083333333333</c:v>
                </c:pt>
                <c:pt idx="7">
                  <c:v>18.36611111111111</c:v>
                </c:pt>
                <c:pt idx="8">
                  <c:v>12.388260869565217</c:v>
                </c:pt>
                <c:pt idx="9">
                  <c:v>33.782258064516128</c:v>
                </c:pt>
                <c:pt idx="10">
                  <c:v>12.6516</c:v>
                </c:pt>
                <c:pt idx="11">
                  <c:v>19.814146341463413</c:v>
                </c:pt>
                <c:pt idx="12">
                  <c:v>7.696315789473684</c:v>
                </c:pt>
                <c:pt idx="13">
                  <c:v>17.697741935483872</c:v>
                </c:pt>
              </c:numCache>
            </c:numRef>
          </c:val>
          <c:extLst>
            <c:ext xmlns:c16="http://schemas.microsoft.com/office/drawing/2014/chart" uri="{C3380CC4-5D6E-409C-BE32-E72D297353CC}">
              <c16:uniqueId val="{00000001-3637-4B17-A621-7352BEC035C2}"/>
            </c:ext>
          </c:extLst>
        </c:ser>
        <c:dLbls>
          <c:dLblPos val="outEnd"/>
          <c:showLegendKey val="0"/>
          <c:showVal val="1"/>
          <c:showCatName val="0"/>
          <c:showSerName val="0"/>
          <c:showPercent val="0"/>
          <c:showBubbleSize val="0"/>
        </c:dLbls>
        <c:gapWidth val="50"/>
        <c:axId val="1493396479"/>
        <c:axId val="648231055"/>
      </c:barChart>
      <c:catAx>
        <c:axId val="149339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1055"/>
        <c:crosses val="autoZero"/>
        <c:auto val="1"/>
        <c:lblAlgn val="ctr"/>
        <c:lblOffset val="100"/>
        <c:noMultiLvlLbl val="0"/>
      </c:catAx>
      <c:valAx>
        <c:axId val="648231055"/>
        <c:scaling>
          <c:orientation val="minMax"/>
        </c:scaling>
        <c:delete val="1"/>
        <c:axPos val="l"/>
        <c:numFmt formatCode="#,##0" sourceLinked="1"/>
        <c:majorTickMark val="none"/>
        <c:minorTickMark val="none"/>
        <c:tickLblPos val="nextTo"/>
        <c:crossAx val="1493396479"/>
        <c:crosses val="autoZero"/>
        <c:crossBetween val="between"/>
      </c:valAx>
      <c:spPr>
        <a:noFill/>
        <a:ln>
          <a:noFill/>
        </a:ln>
        <a:effectLst/>
      </c:spPr>
    </c:plotArea>
    <c:legend>
      <c:legendPos val="t"/>
      <c:layout>
        <c:manualLayout>
          <c:xMode val="edge"/>
          <c:yMode val="edge"/>
          <c:x val="0.80978714754599046"/>
          <c:y val="1.9899456367740345E-2"/>
          <c:w val="0.19021285245400957"/>
          <c:h val="0.1483429099046673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[HR_Management_Dashboard.xlsx]Region!Region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Active by</a:t>
            </a:r>
            <a:r>
              <a:rPr lang="en-IN" baseline="0"/>
              <a:t> Region</a:t>
            </a:r>
          </a:p>
        </c:rich>
      </c:tx>
      <c:layout>
        <c:manualLayout>
          <c:xMode val="edge"/>
          <c:yMode val="edge"/>
          <c:x val="6.5521268037801769E-2"/>
          <c:y val="1.80281679477627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F8968"/>
          </a:solidFill>
          <a:ln>
            <a:noFill/>
          </a:ln>
          <a:effectLst/>
        </c:spPr>
      </c:pivotFmt>
    </c:pivotFmts>
    <c:plotArea>
      <c:layout>
        <c:manualLayout>
          <c:layoutTarget val="inner"/>
          <c:xMode val="edge"/>
          <c:yMode val="edge"/>
          <c:x val="0.1657791964210685"/>
          <c:y val="0.11217542495727774"/>
          <c:w val="0.82317308766874797"/>
          <c:h val="0.85977302962416002"/>
        </c:manualLayout>
      </c:layout>
      <c:barChart>
        <c:barDir val="bar"/>
        <c:grouping val="clustered"/>
        <c:varyColors val="0"/>
        <c:ser>
          <c:idx val="0"/>
          <c:order val="0"/>
          <c:tx>
            <c:strRef>
              <c:f>Region!$B$3:$B$4</c:f>
              <c:strCache>
                <c:ptCount val="1"/>
                <c:pt idx="0">
                  <c:v>Full Time</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Region!$B$5:$B$12</c:f>
              <c:numCache>
                <c:formatCode>#,##0</c:formatCode>
                <c:ptCount val="7"/>
                <c:pt idx="0">
                  <c:v>25</c:v>
                </c:pt>
                <c:pt idx="1">
                  <c:v>86</c:v>
                </c:pt>
                <c:pt idx="2">
                  <c:v>21</c:v>
                </c:pt>
                <c:pt idx="3">
                  <c:v>34</c:v>
                </c:pt>
                <c:pt idx="4">
                  <c:v>21</c:v>
                </c:pt>
                <c:pt idx="5">
                  <c:v>33</c:v>
                </c:pt>
                <c:pt idx="6">
                  <c:v>27</c:v>
                </c:pt>
              </c:numCache>
            </c:numRef>
          </c:val>
          <c:extLst>
            <c:ext xmlns:c16="http://schemas.microsoft.com/office/drawing/2014/chart" uri="{C3380CC4-5D6E-409C-BE32-E72D297353CC}">
              <c16:uniqueId val="{00000000-015E-4D6D-B615-5456DBDFBE54}"/>
            </c:ext>
          </c:extLst>
        </c:ser>
        <c:ser>
          <c:idx val="1"/>
          <c:order val="1"/>
          <c:tx>
            <c:strRef>
              <c:f>Region!$C$3:$C$4</c:f>
              <c:strCache>
                <c:ptCount val="1"/>
                <c:pt idx="0">
                  <c:v>Part Time</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Region!$A$5:$A$12</c:f>
              <c:strCache>
                <c:ptCount val="7"/>
                <c:pt idx="0">
                  <c:v>Central</c:v>
                </c:pt>
                <c:pt idx="1">
                  <c:v>East</c:v>
                </c:pt>
                <c:pt idx="2">
                  <c:v>Midwest</c:v>
                </c:pt>
                <c:pt idx="3">
                  <c:v>North</c:v>
                </c:pt>
                <c:pt idx="4">
                  <c:v>Northwest</c:v>
                </c:pt>
                <c:pt idx="5">
                  <c:v>South</c:v>
                </c:pt>
                <c:pt idx="6">
                  <c:v>West</c:v>
                </c:pt>
              </c:strCache>
            </c:strRef>
          </c:cat>
          <c:val>
            <c:numRef>
              <c:f>Region!$C$5:$C$12</c:f>
              <c:numCache>
                <c:formatCode>#,##0</c:formatCode>
                <c:ptCount val="7"/>
                <c:pt idx="0">
                  <c:v>50</c:v>
                </c:pt>
                <c:pt idx="1">
                  <c:v>27</c:v>
                </c:pt>
                <c:pt idx="2">
                  <c:v>41</c:v>
                </c:pt>
                <c:pt idx="3">
                  <c:v>90</c:v>
                </c:pt>
                <c:pt idx="4">
                  <c:v>73</c:v>
                </c:pt>
                <c:pt idx="5">
                  <c:v>81</c:v>
                </c:pt>
                <c:pt idx="6">
                  <c:v>41</c:v>
                </c:pt>
              </c:numCache>
            </c:numRef>
          </c:val>
          <c:extLst>
            <c:ext xmlns:c16="http://schemas.microsoft.com/office/drawing/2014/chart" uri="{C3380CC4-5D6E-409C-BE32-E72D297353CC}">
              <c16:uniqueId val="{00000001-015E-4D6D-B615-5456DBDFBE54}"/>
            </c:ext>
          </c:extLst>
        </c:ser>
        <c:dLbls>
          <c:dLblPos val="outEnd"/>
          <c:showLegendKey val="0"/>
          <c:showVal val="1"/>
          <c:showCatName val="0"/>
          <c:showSerName val="0"/>
          <c:showPercent val="0"/>
          <c:showBubbleSize val="0"/>
        </c:dLbls>
        <c:gapWidth val="50"/>
        <c:axId val="1664983855"/>
        <c:axId val="648246447"/>
      </c:barChart>
      <c:catAx>
        <c:axId val="166498385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46447"/>
        <c:crosses val="autoZero"/>
        <c:auto val="1"/>
        <c:lblAlgn val="ctr"/>
        <c:lblOffset val="100"/>
        <c:noMultiLvlLbl val="0"/>
      </c:catAx>
      <c:valAx>
        <c:axId val="648246447"/>
        <c:scaling>
          <c:orientation val="minMax"/>
        </c:scaling>
        <c:delete val="1"/>
        <c:axPos val="t"/>
        <c:numFmt formatCode="#,##0" sourceLinked="1"/>
        <c:majorTickMark val="none"/>
        <c:minorTickMark val="none"/>
        <c:tickLblPos val="nextTo"/>
        <c:crossAx val="1664983855"/>
        <c:crosses val="autoZero"/>
        <c:crossBetween val="between"/>
      </c:valAx>
      <c:spPr>
        <a:noFill/>
        <a:ln>
          <a:noFill/>
        </a:ln>
        <a:effectLst/>
      </c:spPr>
    </c:plotArea>
    <c:legend>
      <c:legendPos val="t"/>
      <c:layout>
        <c:manualLayout>
          <c:xMode val="edge"/>
          <c:yMode val="edge"/>
          <c:x val="0.71976465384385846"/>
          <c:y val="1.6420774600819216E-2"/>
          <c:w val="0.27725929150415823"/>
          <c:h val="0.1111772511964954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[HR_Management_Dashboard.xlsx]Seperations!Seperations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Seperations</a:t>
            </a:r>
          </a:p>
        </c:rich>
      </c:tx>
      <c:layout>
        <c:manualLayout>
          <c:xMode val="edge"/>
          <c:yMode val="edge"/>
          <c:x val="7.9396950604486385E-2"/>
          <c:y val="3.11890799909035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3575403161835961"/>
          <c:w val="0.93888888888888888"/>
          <c:h val="0.75072852288025993"/>
        </c:manualLayout>
      </c:layout>
      <c:barChart>
        <c:barDir val="col"/>
        <c:grouping val="clustered"/>
        <c:varyColors val="0"/>
        <c:ser>
          <c:idx val="0"/>
          <c:order val="0"/>
          <c:tx>
            <c:strRef>
              <c:f>Seperations!$B$3</c:f>
              <c:strCache>
                <c:ptCount val="1"/>
                <c:pt idx="0">
                  <c:v>Seperations</c:v>
                </c:pt>
              </c:strCache>
            </c:strRef>
          </c:tx>
          <c:spPr>
            <a:solidFill>
              <a:schemeClr val="dk1">
                <a:tint val="885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Seperations!$B$4:$B$8</c:f>
              <c:numCache>
                <c:formatCode>#,##0</c:formatCode>
                <c:ptCount val="4"/>
                <c:pt idx="0">
                  <c:v>11</c:v>
                </c:pt>
                <c:pt idx="1">
                  <c:v>96</c:v>
                </c:pt>
                <c:pt idx="2">
                  <c:v>599</c:v>
                </c:pt>
                <c:pt idx="3">
                  <c:v>950</c:v>
                </c:pt>
              </c:numCache>
            </c:numRef>
          </c:val>
          <c:extLst>
            <c:ext xmlns:c16="http://schemas.microsoft.com/office/drawing/2014/chart" uri="{C3380CC4-5D6E-409C-BE32-E72D297353CC}">
              <c16:uniqueId val="{00000000-39B1-465C-B876-2676AC4AA7E2}"/>
            </c:ext>
          </c:extLst>
        </c:ser>
        <c:ser>
          <c:idx val="1"/>
          <c:order val="1"/>
          <c:tx>
            <c:strRef>
              <c:f>Seperations!$C$3</c:f>
              <c:strCache>
                <c:ptCount val="1"/>
                <c:pt idx="0">
                  <c:v>Bad Hires</c:v>
                </c:pt>
              </c:strCache>
            </c:strRef>
          </c:tx>
          <c:spPr>
            <a:solidFill>
              <a:schemeClr val="dk1">
                <a:tint val="5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Seperations!$A$4:$A$8</c:f>
              <c:strCache>
                <c:ptCount val="4"/>
                <c:pt idx="0">
                  <c:v>2015</c:v>
                </c:pt>
                <c:pt idx="1">
                  <c:v>2016</c:v>
                </c:pt>
                <c:pt idx="2">
                  <c:v>2017</c:v>
                </c:pt>
                <c:pt idx="3">
                  <c:v>2018</c:v>
                </c:pt>
              </c:strCache>
            </c:strRef>
          </c:cat>
          <c:val>
            <c:numRef>
              <c:f>Seperations!$C$4:$C$8</c:f>
              <c:numCache>
                <c:formatCode>General</c:formatCode>
                <c:ptCount val="4"/>
                <c:pt idx="0">
                  <c:v>11</c:v>
                </c:pt>
                <c:pt idx="1">
                  <c:v>92</c:v>
                </c:pt>
                <c:pt idx="2">
                  <c:v>400</c:v>
                </c:pt>
                <c:pt idx="3">
                  <c:v>676</c:v>
                </c:pt>
              </c:numCache>
            </c:numRef>
          </c:val>
          <c:extLst>
            <c:ext xmlns:c16="http://schemas.microsoft.com/office/drawing/2014/chart" uri="{C3380CC4-5D6E-409C-BE32-E72D297353CC}">
              <c16:uniqueId val="{00000001-39B1-465C-B876-2676AC4AA7E2}"/>
            </c:ext>
          </c:extLst>
        </c:ser>
        <c:dLbls>
          <c:dLblPos val="outEnd"/>
          <c:showLegendKey val="0"/>
          <c:showVal val="1"/>
          <c:showCatName val="0"/>
          <c:showSerName val="0"/>
          <c:showPercent val="0"/>
          <c:showBubbleSize val="0"/>
        </c:dLbls>
        <c:gapWidth val="50"/>
        <c:overlap val="100"/>
        <c:axId val="597790031"/>
        <c:axId val="648249775"/>
      </c:barChart>
      <c:catAx>
        <c:axId val="5977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49775"/>
        <c:crosses val="autoZero"/>
        <c:auto val="1"/>
        <c:lblAlgn val="ctr"/>
        <c:lblOffset val="100"/>
        <c:noMultiLvlLbl val="0"/>
      </c:catAx>
      <c:valAx>
        <c:axId val="648249775"/>
        <c:scaling>
          <c:orientation val="minMax"/>
        </c:scaling>
        <c:delete val="1"/>
        <c:axPos val="l"/>
        <c:numFmt formatCode="#,##0" sourceLinked="1"/>
        <c:majorTickMark val="none"/>
        <c:minorTickMark val="none"/>
        <c:tickLblPos val="nextTo"/>
        <c:crossAx val="597790031"/>
        <c:crosses val="autoZero"/>
        <c:crossBetween val="between"/>
      </c:valAx>
      <c:spPr>
        <a:noFill/>
        <a:ln>
          <a:noFill/>
        </a:ln>
        <a:effectLst/>
      </c:spPr>
    </c:plotArea>
    <c:legend>
      <c:legendPos val="t"/>
      <c:layout>
        <c:manualLayout>
          <c:xMode val="edge"/>
          <c:yMode val="edge"/>
          <c:x val="0"/>
          <c:y val="0.23567745874323234"/>
          <c:w val="0.23549758495789511"/>
          <c:h val="0.2032275540541138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[HR_Management_Dashboard.xlsx]Term Reason!Term Reason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Termination Reason</a:t>
            </a:r>
          </a:p>
        </c:rich>
      </c:tx>
      <c:layout>
        <c:manualLayout>
          <c:xMode val="edge"/>
          <c:yMode val="edge"/>
          <c:x val="7.5040735308604389E-2"/>
          <c:y val="3.5754202526442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614387641245521"/>
          <c:w val="0.93888888888888888"/>
          <c:h val="0.71541203199297299"/>
        </c:manualLayout>
      </c:layout>
      <c:barChart>
        <c:barDir val="col"/>
        <c:grouping val="clustered"/>
        <c:varyColors val="0"/>
        <c:ser>
          <c:idx val="0"/>
          <c:order val="0"/>
          <c:tx>
            <c:strRef>
              <c:f>'Term Reason'!$B$3:$B$4</c:f>
              <c:strCache>
                <c:ptCount val="1"/>
                <c:pt idx="0">
                  <c:v>Involuntary</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Reason'!$B$5:$B$9</c:f>
              <c:numCache>
                <c:formatCode>#,##0</c:formatCode>
                <c:ptCount val="4"/>
                <c:pt idx="0">
                  <c:v>11</c:v>
                </c:pt>
                <c:pt idx="1">
                  <c:v>73</c:v>
                </c:pt>
                <c:pt idx="2">
                  <c:v>127</c:v>
                </c:pt>
                <c:pt idx="3">
                  <c:v>228</c:v>
                </c:pt>
              </c:numCache>
            </c:numRef>
          </c:val>
          <c:extLst>
            <c:ext xmlns:c16="http://schemas.microsoft.com/office/drawing/2014/chart" uri="{C3380CC4-5D6E-409C-BE32-E72D297353CC}">
              <c16:uniqueId val="{00000000-95BE-4E21-AAFB-82A1B425EF98}"/>
            </c:ext>
          </c:extLst>
        </c:ser>
        <c:ser>
          <c:idx val="1"/>
          <c:order val="1"/>
          <c:tx>
            <c:strRef>
              <c:f>'Term Reason'!$C$3:$C$4</c:f>
              <c:strCache>
                <c:ptCount val="1"/>
                <c:pt idx="0">
                  <c:v>Voluntary</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'Term Reason'!$A$5:$A$9</c:f>
              <c:strCache>
                <c:ptCount val="4"/>
                <c:pt idx="0">
                  <c:v>2015</c:v>
                </c:pt>
                <c:pt idx="1">
                  <c:v>2016</c:v>
                </c:pt>
                <c:pt idx="2">
                  <c:v>2017</c:v>
                </c:pt>
                <c:pt idx="3">
                  <c:v>2018</c:v>
                </c:pt>
              </c:strCache>
            </c:strRef>
          </c:cat>
          <c:val>
            <c:numRef>
              <c:f>'Term Reason'!$C$5:$C$9</c:f>
              <c:numCache>
                <c:formatCode>#,##0</c:formatCode>
                <c:ptCount val="4"/>
                <c:pt idx="1">
                  <c:v>23</c:v>
                </c:pt>
                <c:pt idx="2">
                  <c:v>472</c:v>
                </c:pt>
                <c:pt idx="3">
                  <c:v>722</c:v>
                </c:pt>
              </c:numCache>
            </c:numRef>
          </c:val>
          <c:extLst>
            <c:ext xmlns:c16="http://schemas.microsoft.com/office/drawing/2014/chart" uri="{C3380CC4-5D6E-409C-BE32-E72D297353CC}">
              <c16:uniqueId val="{00000006-95BE-4E21-AAFB-82A1B425EF98}"/>
            </c:ext>
          </c:extLst>
        </c:ser>
        <c:dLbls>
          <c:dLblPos val="outEnd"/>
          <c:showLegendKey val="0"/>
          <c:showVal val="1"/>
          <c:showCatName val="0"/>
          <c:showSerName val="0"/>
          <c:showPercent val="0"/>
          <c:showBubbleSize val="0"/>
        </c:dLbls>
        <c:gapWidth val="50"/>
        <c:axId val="597790031"/>
        <c:axId val="648249775"/>
      </c:barChart>
      <c:catAx>
        <c:axId val="59779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49775"/>
        <c:crosses val="autoZero"/>
        <c:auto val="1"/>
        <c:lblAlgn val="ctr"/>
        <c:lblOffset val="100"/>
        <c:noMultiLvlLbl val="0"/>
      </c:catAx>
      <c:valAx>
        <c:axId val="648249775"/>
        <c:scaling>
          <c:orientation val="minMax"/>
        </c:scaling>
        <c:delete val="1"/>
        <c:axPos val="l"/>
        <c:numFmt formatCode="#,##0" sourceLinked="1"/>
        <c:majorTickMark val="none"/>
        <c:minorTickMark val="none"/>
        <c:tickLblPos val="nextTo"/>
        <c:crossAx val="597790031"/>
        <c:crosses val="autoZero"/>
        <c:crossBetween val="between"/>
      </c:valAx>
      <c:spPr>
        <a:noFill/>
        <a:ln>
          <a:noFill/>
        </a:ln>
        <a:effectLst/>
      </c:spPr>
    </c:plotArea>
    <c:legend>
      <c:legendPos val="t"/>
      <c:layout>
        <c:manualLayout>
          <c:xMode val="edge"/>
          <c:yMode val="edge"/>
          <c:x val="0"/>
          <c:y val="0.21985643890019696"/>
          <c:w val="0.25282898136531679"/>
          <c:h val="0.1839858709902037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[HR_Management_Dashboard.xlsx]Headline!Age_Group</c:name>
    <c:fmtId val="4"/>
  </c:pivotSource>
  <c:chart>
    <c:autoTitleDeleted val="0"/>
    <c:pivotFmts>
      <c:pivotFmt>
        <c:idx val="0"/>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F896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CDEBB"/>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44632722593275E-3"/>
          <c:y val="8.6811023622047172E-3"/>
          <c:w val="0.99309553672774065"/>
          <c:h val="0.7857482624929345"/>
        </c:manualLayout>
      </c:layout>
      <c:barChart>
        <c:barDir val="col"/>
        <c:grouping val="clustered"/>
        <c:varyColors val="0"/>
        <c:ser>
          <c:idx val="0"/>
          <c:order val="0"/>
          <c:tx>
            <c:strRef>
              <c:f>Headline!$B$25:$B$26</c:f>
              <c:strCache>
                <c:ptCount val="1"/>
                <c:pt idx="0">
                  <c:v>Female</c:v>
                </c:pt>
              </c:strCache>
            </c:strRef>
          </c:tx>
          <c:spPr>
            <a:solidFill>
              <a:srgbClr val="1F896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Headline!$A$27:$A$30</c:f>
              <c:strCache>
                <c:ptCount val="3"/>
                <c:pt idx="0">
                  <c:v>&lt;30</c:v>
                </c:pt>
                <c:pt idx="1">
                  <c:v>30-49</c:v>
                </c:pt>
                <c:pt idx="2">
                  <c:v>50+</c:v>
                </c:pt>
              </c:strCache>
            </c:strRef>
          </c:cat>
          <c:val>
            <c:numRef>
              <c:f>Headline!$B$27:$B$30</c:f>
              <c:numCache>
                <c:formatCode>#,##0</c:formatCode>
                <c:ptCount val="3"/>
                <c:pt idx="0">
                  <c:v>172</c:v>
                </c:pt>
                <c:pt idx="1">
                  <c:v>81</c:v>
                </c:pt>
                <c:pt idx="2">
                  <c:v>44</c:v>
                </c:pt>
              </c:numCache>
            </c:numRef>
          </c:val>
          <c:extLst>
            <c:ext xmlns:c16="http://schemas.microsoft.com/office/drawing/2014/chart" uri="{C3380CC4-5D6E-409C-BE32-E72D297353CC}">
              <c16:uniqueId val="{00000000-0C77-488B-B4DF-81A84176012F}"/>
            </c:ext>
          </c:extLst>
        </c:ser>
        <c:ser>
          <c:idx val="1"/>
          <c:order val="1"/>
          <c:tx>
            <c:strRef>
              <c:f>Headline!$C$25:$C$26</c:f>
              <c:strCache>
                <c:ptCount val="1"/>
                <c:pt idx="0">
                  <c:v>Male</c:v>
                </c:pt>
              </c:strCache>
            </c:strRef>
          </c:tx>
          <c:spPr>
            <a:solidFill>
              <a:srgbClr val="6CDEB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Headline!$A$27:$A$30</c:f>
              <c:strCache>
                <c:ptCount val="3"/>
                <c:pt idx="0">
                  <c:v>&lt;30</c:v>
                </c:pt>
                <c:pt idx="1">
                  <c:v>30-49</c:v>
                </c:pt>
                <c:pt idx="2">
                  <c:v>50+</c:v>
                </c:pt>
              </c:strCache>
            </c:strRef>
          </c:cat>
          <c:val>
            <c:numRef>
              <c:f>Headline!$C$27:$C$30</c:f>
              <c:numCache>
                <c:formatCode>#,##0</c:formatCode>
                <c:ptCount val="3"/>
                <c:pt idx="0">
                  <c:v>165</c:v>
                </c:pt>
                <c:pt idx="1">
                  <c:v>105</c:v>
                </c:pt>
                <c:pt idx="2">
                  <c:v>83</c:v>
                </c:pt>
              </c:numCache>
            </c:numRef>
          </c:val>
          <c:extLst>
            <c:ext xmlns:c16="http://schemas.microsoft.com/office/drawing/2014/chart" uri="{C3380CC4-5D6E-409C-BE32-E72D297353CC}">
              <c16:uniqueId val="{00000001-0C77-488B-B4DF-81A84176012F}"/>
            </c:ext>
          </c:extLst>
        </c:ser>
        <c:dLbls>
          <c:dLblPos val="inBase"/>
          <c:showLegendKey val="0"/>
          <c:showVal val="1"/>
          <c:showCatName val="0"/>
          <c:showSerName val="0"/>
          <c:showPercent val="0"/>
          <c:showBubbleSize val="0"/>
        </c:dLbls>
        <c:gapWidth val="50"/>
        <c:axId val="1655183151"/>
        <c:axId val="648236463"/>
      </c:barChart>
      <c:catAx>
        <c:axId val="16551831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236463"/>
        <c:crosses val="autoZero"/>
        <c:auto val="1"/>
        <c:lblAlgn val="ctr"/>
        <c:lblOffset val="100"/>
        <c:noMultiLvlLbl val="0"/>
      </c:catAx>
      <c:valAx>
        <c:axId val="648236463"/>
        <c:scaling>
          <c:orientation val="minMax"/>
        </c:scaling>
        <c:delete val="1"/>
        <c:axPos val="l"/>
        <c:numFmt formatCode="#,##0" sourceLinked="1"/>
        <c:majorTickMark val="out"/>
        <c:minorTickMark val="none"/>
        <c:tickLblPos val="nextTo"/>
        <c:crossAx val="1655183151"/>
        <c:crosses val="autoZero"/>
        <c:crossBetween val="between"/>
      </c:valAx>
      <c:spPr>
        <a:solidFill>
          <a:sysClr val="window" lastClr="FFFFFF"/>
        </a:solidFill>
        <a:ln>
          <a:noFill/>
        </a:ln>
        <a:effectLst/>
      </c:spPr>
    </c:plotArea>
    <c:legend>
      <c:legendPos val="t"/>
      <c:layout>
        <c:manualLayout>
          <c:xMode val="edge"/>
          <c:yMode val="edge"/>
          <c:x val="0.47383287567403481"/>
          <c:y val="2.6527334389504099E-2"/>
          <c:w val="0.52094058995682269"/>
          <c:h val="0.179230919266624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6.svg"/><Relationship Id="rId18" Type="http://schemas.openxmlformats.org/officeDocument/2006/relationships/image" Target="../media/image11.png"/><Relationship Id="rId26" Type="http://schemas.openxmlformats.org/officeDocument/2006/relationships/image" Target="../media/image18.svg"/><Relationship Id="rId3" Type="http://schemas.openxmlformats.org/officeDocument/2006/relationships/image" Target="../media/image3.png"/><Relationship Id="rId21" Type="http://schemas.openxmlformats.org/officeDocument/2006/relationships/image" Target="../media/image14.svg"/><Relationship Id="rId34" Type="http://schemas.openxmlformats.org/officeDocument/2006/relationships/image" Target="../media/image26.svg"/><Relationship Id="rId7" Type="http://schemas.openxmlformats.org/officeDocument/2006/relationships/chart" Target="../charts/chart3.xml"/><Relationship Id="rId12" Type="http://schemas.openxmlformats.org/officeDocument/2006/relationships/image" Target="../media/image5.png"/><Relationship Id="rId17" Type="http://schemas.openxmlformats.org/officeDocument/2006/relationships/image" Target="../media/image10.svg"/><Relationship Id="rId25" Type="http://schemas.openxmlformats.org/officeDocument/2006/relationships/image" Target="../media/image17.png"/><Relationship Id="rId33" Type="http://schemas.openxmlformats.org/officeDocument/2006/relationships/image" Target="../media/image25.png"/><Relationship Id="rId2" Type="http://schemas.openxmlformats.org/officeDocument/2006/relationships/image" Target="../media/image2.svg"/><Relationship Id="rId16" Type="http://schemas.openxmlformats.org/officeDocument/2006/relationships/image" Target="../media/image9.png"/><Relationship Id="rId20" Type="http://schemas.openxmlformats.org/officeDocument/2006/relationships/image" Target="../media/image13.png"/><Relationship Id="rId29" Type="http://schemas.openxmlformats.org/officeDocument/2006/relationships/image" Target="../media/image21.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24" Type="http://schemas.openxmlformats.org/officeDocument/2006/relationships/hyperlink" Target="#'Seperations Dashboard'!A1"/><Relationship Id="rId32" Type="http://schemas.openxmlformats.org/officeDocument/2006/relationships/image" Target="../media/image24.svg"/><Relationship Id="rId5" Type="http://schemas.openxmlformats.org/officeDocument/2006/relationships/chart" Target="../charts/chart1.xml"/><Relationship Id="rId15" Type="http://schemas.openxmlformats.org/officeDocument/2006/relationships/image" Target="../media/image8.svg"/><Relationship Id="rId23" Type="http://schemas.openxmlformats.org/officeDocument/2006/relationships/image" Target="../media/image16.svg"/><Relationship Id="rId28" Type="http://schemas.openxmlformats.org/officeDocument/2006/relationships/image" Target="../media/image20.svg"/><Relationship Id="rId36" Type="http://schemas.openxmlformats.org/officeDocument/2006/relationships/image" Target="../media/image28.svg"/><Relationship Id="rId10" Type="http://schemas.openxmlformats.org/officeDocument/2006/relationships/chart" Target="../charts/chart6.xml"/><Relationship Id="rId19" Type="http://schemas.openxmlformats.org/officeDocument/2006/relationships/image" Target="../media/image12.svg"/><Relationship Id="rId31" Type="http://schemas.openxmlformats.org/officeDocument/2006/relationships/image" Target="../media/image23.png"/><Relationship Id="rId4" Type="http://schemas.openxmlformats.org/officeDocument/2006/relationships/image" Target="../media/image4.svg"/><Relationship Id="rId9" Type="http://schemas.openxmlformats.org/officeDocument/2006/relationships/chart" Target="../charts/chart5.xml"/><Relationship Id="rId14" Type="http://schemas.openxmlformats.org/officeDocument/2006/relationships/image" Target="../media/image7.png"/><Relationship Id="rId22" Type="http://schemas.openxmlformats.org/officeDocument/2006/relationships/image" Target="../media/image15.png"/><Relationship Id="rId27" Type="http://schemas.openxmlformats.org/officeDocument/2006/relationships/image" Target="../media/image19.png"/><Relationship Id="rId30" Type="http://schemas.openxmlformats.org/officeDocument/2006/relationships/image" Target="../media/image22.svg"/><Relationship Id="rId35" Type="http://schemas.openxmlformats.org/officeDocument/2006/relationships/image" Target="../media/image27.png"/><Relationship Id="rId8"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13" Type="http://schemas.openxmlformats.org/officeDocument/2006/relationships/image" Target="../media/image29.svg"/><Relationship Id="rId18" Type="http://schemas.openxmlformats.org/officeDocument/2006/relationships/hyperlink" Target="#'Actives Dashboard'!A1"/><Relationship Id="rId3" Type="http://schemas.openxmlformats.org/officeDocument/2006/relationships/image" Target="../media/image3.png"/><Relationship Id="rId7" Type="http://schemas.openxmlformats.org/officeDocument/2006/relationships/image" Target="../media/image6.svg"/><Relationship Id="rId12" Type="http://schemas.openxmlformats.org/officeDocument/2006/relationships/image" Target="../media/image11.png"/><Relationship Id="rId17" Type="http://schemas.openxmlformats.org/officeDocument/2006/relationships/image" Target="../media/image31.svg"/><Relationship Id="rId2" Type="http://schemas.openxmlformats.org/officeDocument/2006/relationships/image" Target="../media/image2.svg"/><Relationship Id="rId16" Type="http://schemas.openxmlformats.org/officeDocument/2006/relationships/image" Target="../media/image15.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chart" Target="../charts/chart8.xml"/><Relationship Id="rId15" Type="http://schemas.openxmlformats.org/officeDocument/2006/relationships/image" Target="../media/image30.svg"/><Relationship Id="rId10" Type="http://schemas.openxmlformats.org/officeDocument/2006/relationships/image" Target="../media/image9.png"/><Relationship Id="rId4" Type="http://schemas.openxmlformats.org/officeDocument/2006/relationships/image" Target="../media/image4.svg"/><Relationship Id="rId9" Type="http://schemas.openxmlformats.org/officeDocument/2006/relationships/image" Target="../media/image8.svg"/><Relationship Id="rId14"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8</xdr:col>
      <xdr:colOff>166629</xdr:colOff>
      <xdr:row>1</xdr:row>
      <xdr:rowOff>71381</xdr:rowOff>
    </xdr:from>
    <xdr:to>
      <xdr:col>8</xdr:col>
      <xdr:colOff>631030</xdr:colOff>
      <xdr:row>2</xdr:row>
      <xdr:rowOff>240974</xdr:rowOff>
    </xdr:to>
    <xdr:pic>
      <xdr:nvPicPr>
        <xdr:cNvPr id="9" name="Graphic 8" descr="Coins">
          <a:extLst>
            <a:ext uri="{FF2B5EF4-FFF2-40B4-BE49-F238E27FC236}">
              <a16:creationId xmlns:a16="http://schemas.microsoft.com/office/drawing/2014/main" id="{ED305C24-4B3B-492C-9899-622EB08ECE8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048192" y="142819"/>
          <a:ext cx="464401" cy="467249"/>
        </a:xfrm>
        <a:prstGeom prst="rect">
          <a:avLst/>
        </a:prstGeom>
      </xdr:spPr>
    </xdr:pic>
    <xdr:clientData/>
  </xdr:twoCellAnchor>
  <xdr:twoCellAnchor editAs="oneCell">
    <xdr:from>
      <xdr:col>11</xdr:col>
      <xdr:colOff>152324</xdr:colOff>
      <xdr:row>1</xdr:row>
      <xdr:rowOff>42787</xdr:rowOff>
    </xdr:from>
    <xdr:to>
      <xdr:col>11</xdr:col>
      <xdr:colOff>654164</xdr:colOff>
      <xdr:row>2</xdr:row>
      <xdr:rowOff>250030</xdr:rowOff>
    </xdr:to>
    <xdr:pic>
      <xdr:nvPicPr>
        <xdr:cNvPr id="11" name="Graphic 10" descr="Clock">
          <a:extLst>
            <a:ext uri="{FF2B5EF4-FFF2-40B4-BE49-F238E27FC236}">
              <a16:creationId xmlns:a16="http://schemas.microsoft.com/office/drawing/2014/main" id="{A614BCD3-B2C0-4E2D-A57C-D435E75840B1}"/>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891262" y="114225"/>
          <a:ext cx="501840" cy="504899"/>
        </a:xfrm>
        <a:prstGeom prst="rect">
          <a:avLst/>
        </a:prstGeom>
      </xdr:spPr>
    </xdr:pic>
    <xdr:clientData/>
  </xdr:twoCellAnchor>
  <xdr:twoCellAnchor>
    <xdr:from>
      <xdr:col>15</xdr:col>
      <xdr:colOff>0</xdr:colOff>
      <xdr:row>0</xdr:row>
      <xdr:rowOff>1</xdr:rowOff>
    </xdr:from>
    <xdr:to>
      <xdr:col>18</xdr:col>
      <xdr:colOff>595312</xdr:colOff>
      <xdr:row>5</xdr:row>
      <xdr:rowOff>1</xdr:rowOff>
    </xdr:to>
    <xdr:graphicFrame macro="">
      <xdr:nvGraphicFramePr>
        <xdr:cNvPr id="16" name="Chart 15">
          <a:extLst>
            <a:ext uri="{FF2B5EF4-FFF2-40B4-BE49-F238E27FC236}">
              <a16:creationId xmlns:a16="http://schemas.microsoft.com/office/drawing/2014/main" id="{8B0AF083-57A0-4A81-8F1A-75EDEFBA7D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535780</xdr:colOff>
      <xdr:row>5</xdr:row>
      <xdr:rowOff>83343</xdr:rowOff>
    </xdr:from>
    <xdr:to>
      <xdr:col>18</xdr:col>
      <xdr:colOff>109537</xdr:colOff>
      <xdr:row>21</xdr:row>
      <xdr:rowOff>154780</xdr:rowOff>
    </xdr:to>
    <xdr:graphicFrame macro="">
      <xdr:nvGraphicFramePr>
        <xdr:cNvPr id="17" name="Chart 16">
          <a:extLst>
            <a:ext uri="{FF2B5EF4-FFF2-40B4-BE49-F238E27FC236}">
              <a16:creationId xmlns:a16="http://schemas.microsoft.com/office/drawing/2014/main" id="{DB9D7337-314A-4DF0-A897-21B14A0FE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166689</xdr:colOff>
      <xdr:row>5</xdr:row>
      <xdr:rowOff>83343</xdr:rowOff>
    </xdr:from>
    <xdr:to>
      <xdr:col>26</xdr:col>
      <xdr:colOff>1</xdr:colOff>
      <xdr:row>25</xdr:row>
      <xdr:rowOff>-1</xdr:rowOff>
    </xdr:to>
    <xdr:graphicFrame macro="">
      <xdr:nvGraphicFramePr>
        <xdr:cNvPr id="18" name="Ethnicity">
          <a:extLst>
            <a:ext uri="{FF2B5EF4-FFF2-40B4-BE49-F238E27FC236}">
              <a16:creationId xmlns:a16="http://schemas.microsoft.com/office/drawing/2014/main" id="{AACA2514-8282-4DFB-A8D8-F9E2F4072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178593</xdr:colOff>
      <xdr:row>25</xdr:row>
      <xdr:rowOff>71437</xdr:rowOff>
    </xdr:from>
    <xdr:to>
      <xdr:col>26</xdr:col>
      <xdr:colOff>0</xdr:colOff>
      <xdr:row>44</xdr:row>
      <xdr:rowOff>69272</xdr:rowOff>
    </xdr:to>
    <xdr:graphicFrame macro="">
      <xdr:nvGraphicFramePr>
        <xdr:cNvPr id="19" name="Ethnicity">
          <a:extLst>
            <a:ext uri="{FF2B5EF4-FFF2-40B4-BE49-F238E27FC236}">
              <a16:creationId xmlns:a16="http://schemas.microsoft.com/office/drawing/2014/main" id="{6BDDA982-EFD6-4212-BBAE-2EB99C232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492918</xdr:colOff>
      <xdr:row>22</xdr:row>
      <xdr:rowOff>35717</xdr:rowOff>
    </xdr:from>
    <xdr:to>
      <xdr:col>18</xdr:col>
      <xdr:colOff>109537</xdr:colOff>
      <xdr:row>44</xdr:row>
      <xdr:rowOff>71436</xdr:rowOff>
    </xdr:to>
    <xdr:graphicFrame macro="">
      <xdr:nvGraphicFramePr>
        <xdr:cNvPr id="20" name="Chart 19">
          <a:extLst>
            <a:ext uri="{FF2B5EF4-FFF2-40B4-BE49-F238E27FC236}">
              <a16:creationId xmlns:a16="http://schemas.microsoft.com/office/drawing/2014/main" id="{6F900847-A524-4DEA-BB74-B151B1B64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535781</xdr:colOff>
      <xdr:row>22</xdr:row>
      <xdr:rowOff>35717</xdr:rowOff>
    </xdr:from>
    <xdr:to>
      <xdr:col>9</xdr:col>
      <xdr:colOff>416719</xdr:colOff>
      <xdr:row>32</xdr:row>
      <xdr:rowOff>166686</xdr:rowOff>
    </xdr:to>
    <xdr:graphicFrame macro="">
      <xdr:nvGraphicFramePr>
        <xdr:cNvPr id="21" name="Chart 20">
          <a:extLst>
            <a:ext uri="{FF2B5EF4-FFF2-40B4-BE49-F238E27FC236}">
              <a16:creationId xmlns:a16="http://schemas.microsoft.com/office/drawing/2014/main" id="{72ECA27B-D021-4526-B6E5-D0BEB98E0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523875</xdr:colOff>
      <xdr:row>33</xdr:row>
      <xdr:rowOff>35719</xdr:rowOff>
    </xdr:from>
    <xdr:to>
      <xdr:col>9</xdr:col>
      <xdr:colOff>416719</xdr:colOff>
      <xdr:row>44</xdr:row>
      <xdr:rowOff>71437</xdr:rowOff>
    </xdr:to>
    <xdr:graphicFrame macro="">
      <xdr:nvGraphicFramePr>
        <xdr:cNvPr id="22" name="Chart 21">
          <a:extLst>
            <a:ext uri="{FF2B5EF4-FFF2-40B4-BE49-F238E27FC236}">
              <a16:creationId xmlns:a16="http://schemas.microsoft.com/office/drawing/2014/main" id="{76266C9D-CB9B-449F-BE13-C4AC49FA2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35719</xdr:colOff>
      <xdr:row>4</xdr:row>
      <xdr:rowOff>285750</xdr:rowOff>
    </xdr:from>
    <xdr:to>
      <xdr:col>26</xdr:col>
      <xdr:colOff>0</xdr:colOff>
      <xdr:row>5</xdr:row>
      <xdr:rowOff>11906</xdr:rowOff>
    </xdr:to>
    <xdr:cxnSp macro="">
      <xdr:nvCxnSpPr>
        <xdr:cNvPr id="24" name="Straight Connector 23">
          <a:extLst>
            <a:ext uri="{FF2B5EF4-FFF2-40B4-BE49-F238E27FC236}">
              <a16:creationId xmlns:a16="http://schemas.microsoft.com/office/drawing/2014/main" id="{5D28DAC2-F1AC-4F45-93E1-8564DC3051DC}"/>
            </a:ext>
          </a:extLst>
        </xdr:cNvPr>
        <xdr:cNvCxnSpPr/>
      </xdr:nvCxnSpPr>
      <xdr:spPr>
        <a:xfrm>
          <a:off x="35719" y="1250156"/>
          <a:ext cx="15621000" cy="23813"/>
        </a:xfrm>
        <a:prstGeom prst="line">
          <a:avLst/>
        </a:prstGeom>
        <a:ln w="38100">
          <a:solidFill>
            <a:srgbClr val="1F896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40481</xdr:colOff>
      <xdr:row>2</xdr:row>
      <xdr:rowOff>64294</xdr:rowOff>
    </xdr:from>
    <xdr:to>
      <xdr:col>6</xdr:col>
      <xdr:colOff>516750</xdr:colOff>
      <xdr:row>3</xdr:row>
      <xdr:rowOff>245811</xdr:rowOff>
    </xdr:to>
    <xdr:pic>
      <xdr:nvPicPr>
        <xdr:cNvPr id="25" name="Graphic 24" descr="Man">
          <a:extLst>
            <a:ext uri="{FF2B5EF4-FFF2-40B4-BE49-F238E27FC236}">
              <a16:creationId xmlns:a16="http://schemas.microsoft.com/office/drawing/2014/main" id="{608D5ADF-B65E-4EF7-B149-D140380325AA}"/>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814762" y="433388"/>
          <a:ext cx="476269" cy="479173"/>
        </a:xfrm>
        <a:prstGeom prst="rect">
          <a:avLst/>
        </a:prstGeom>
      </xdr:spPr>
    </xdr:pic>
    <xdr:clientData/>
  </xdr:twoCellAnchor>
  <xdr:twoCellAnchor editAs="oneCell">
    <xdr:from>
      <xdr:col>7</xdr:col>
      <xdr:colOff>23794</xdr:colOff>
      <xdr:row>2</xdr:row>
      <xdr:rowOff>64294</xdr:rowOff>
    </xdr:from>
    <xdr:to>
      <xdr:col>7</xdr:col>
      <xdr:colOff>500063</xdr:colOff>
      <xdr:row>3</xdr:row>
      <xdr:rowOff>245811</xdr:rowOff>
    </xdr:to>
    <xdr:pic>
      <xdr:nvPicPr>
        <xdr:cNvPr id="26" name="Graphic 25" descr="Woman">
          <a:extLst>
            <a:ext uri="{FF2B5EF4-FFF2-40B4-BE49-F238E27FC236}">
              <a16:creationId xmlns:a16="http://schemas.microsoft.com/office/drawing/2014/main" id="{95497870-C0FA-460B-A45A-D5EC2D7F184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4333857" y="433388"/>
          <a:ext cx="476269" cy="479173"/>
        </a:xfrm>
        <a:prstGeom prst="rect">
          <a:avLst/>
        </a:prstGeom>
      </xdr:spPr>
    </xdr:pic>
    <xdr:clientData/>
  </xdr:twoCellAnchor>
  <xdr:twoCellAnchor editAs="oneCell">
    <xdr:from>
      <xdr:col>5</xdr:col>
      <xdr:colOff>145217</xdr:colOff>
      <xdr:row>1</xdr:row>
      <xdr:rowOff>288113</xdr:rowOff>
    </xdr:from>
    <xdr:to>
      <xdr:col>5</xdr:col>
      <xdr:colOff>711605</xdr:colOff>
      <xdr:row>3</xdr:row>
      <xdr:rowOff>261938</xdr:rowOff>
    </xdr:to>
    <xdr:pic>
      <xdr:nvPicPr>
        <xdr:cNvPr id="27" name="Graphic 26" descr="Users">
          <a:extLst>
            <a:ext uri="{FF2B5EF4-FFF2-40B4-BE49-F238E27FC236}">
              <a16:creationId xmlns:a16="http://schemas.microsoft.com/office/drawing/2014/main" id="{CC28C53E-29F0-45C9-8291-FE17CB857FD9}"/>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181311" y="359551"/>
          <a:ext cx="566388" cy="569137"/>
        </a:xfrm>
        <a:prstGeom prst="rect">
          <a:avLst/>
        </a:prstGeom>
      </xdr:spPr>
    </xdr:pic>
    <xdr:clientData/>
  </xdr:twoCellAnchor>
  <xdr:twoCellAnchor editAs="oneCell">
    <xdr:from>
      <xdr:col>9</xdr:col>
      <xdr:colOff>28575</xdr:colOff>
      <xdr:row>1</xdr:row>
      <xdr:rowOff>52388</xdr:rowOff>
    </xdr:from>
    <xdr:to>
      <xdr:col>9</xdr:col>
      <xdr:colOff>504844</xdr:colOff>
      <xdr:row>2</xdr:row>
      <xdr:rowOff>233905</xdr:rowOff>
    </xdr:to>
    <xdr:pic>
      <xdr:nvPicPr>
        <xdr:cNvPr id="28" name="Graphic 27" descr="Man">
          <a:extLst>
            <a:ext uri="{FF2B5EF4-FFF2-40B4-BE49-F238E27FC236}">
              <a16:creationId xmlns:a16="http://schemas.microsoft.com/office/drawing/2014/main" id="{F49EB99A-E784-4877-AD5F-A4461ABDDB33}"/>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636419" y="123826"/>
          <a:ext cx="476269" cy="479173"/>
        </a:xfrm>
        <a:prstGeom prst="rect">
          <a:avLst/>
        </a:prstGeom>
      </xdr:spPr>
    </xdr:pic>
    <xdr:clientData/>
  </xdr:twoCellAnchor>
  <xdr:twoCellAnchor editAs="oneCell">
    <xdr:from>
      <xdr:col>10</xdr:col>
      <xdr:colOff>47608</xdr:colOff>
      <xdr:row>1</xdr:row>
      <xdr:rowOff>52388</xdr:rowOff>
    </xdr:from>
    <xdr:to>
      <xdr:col>10</xdr:col>
      <xdr:colOff>523877</xdr:colOff>
      <xdr:row>2</xdr:row>
      <xdr:rowOff>233905</xdr:rowOff>
    </xdr:to>
    <xdr:pic>
      <xdr:nvPicPr>
        <xdr:cNvPr id="29" name="Graphic 28" descr="Woman">
          <a:extLst>
            <a:ext uri="{FF2B5EF4-FFF2-40B4-BE49-F238E27FC236}">
              <a16:creationId xmlns:a16="http://schemas.microsoft.com/office/drawing/2014/main" id="{3D2B5739-1EA5-4903-969E-6C9B0F0B0CC0}"/>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6203139" y="123826"/>
          <a:ext cx="476269" cy="479173"/>
        </a:xfrm>
        <a:prstGeom prst="rect">
          <a:avLst/>
        </a:prstGeom>
      </xdr:spPr>
    </xdr:pic>
    <xdr:clientData/>
  </xdr:twoCellAnchor>
  <xdr:twoCellAnchor editAs="oneCell">
    <xdr:from>
      <xdr:col>12</xdr:col>
      <xdr:colOff>40482</xdr:colOff>
      <xdr:row>1</xdr:row>
      <xdr:rowOff>76201</xdr:rowOff>
    </xdr:from>
    <xdr:to>
      <xdr:col>12</xdr:col>
      <xdr:colOff>516751</xdr:colOff>
      <xdr:row>2</xdr:row>
      <xdr:rowOff>257718</xdr:rowOff>
    </xdr:to>
    <xdr:pic>
      <xdr:nvPicPr>
        <xdr:cNvPr id="30" name="Graphic 29" descr="Man">
          <a:extLst>
            <a:ext uri="{FF2B5EF4-FFF2-40B4-BE49-F238E27FC236}">
              <a16:creationId xmlns:a16="http://schemas.microsoft.com/office/drawing/2014/main" id="{4E510A1D-3D33-4F20-9317-BF69BDB073C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612857" y="147639"/>
          <a:ext cx="476269" cy="479173"/>
        </a:xfrm>
        <a:prstGeom prst="rect">
          <a:avLst/>
        </a:prstGeom>
      </xdr:spPr>
    </xdr:pic>
    <xdr:clientData/>
  </xdr:twoCellAnchor>
  <xdr:twoCellAnchor editAs="oneCell">
    <xdr:from>
      <xdr:col>13</xdr:col>
      <xdr:colOff>23795</xdr:colOff>
      <xdr:row>1</xdr:row>
      <xdr:rowOff>64294</xdr:rowOff>
    </xdr:from>
    <xdr:to>
      <xdr:col>13</xdr:col>
      <xdr:colOff>500064</xdr:colOff>
      <xdr:row>2</xdr:row>
      <xdr:rowOff>245811</xdr:rowOff>
    </xdr:to>
    <xdr:pic>
      <xdr:nvPicPr>
        <xdr:cNvPr id="31" name="Graphic 30" descr="Woman">
          <a:extLst>
            <a:ext uri="{FF2B5EF4-FFF2-40B4-BE49-F238E27FC236}">
              <a16:creationId xmlns:a16="http://schemas.microsoft.com/office/drawing/2014/main" id="{99157FB7-337B-4680-A2E8-735A26AA08B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131951" y="135732"/>
          <a:ext cx="476269" cy="479173"/>
        </a:xfrm>
        <a:prstGeom prst="rect">
          <a:avLst/>
        </a:prstGeom>
      </xdr:spPr>
    </xdr:pic>
    <xdr:clientData/>
  </xdr:twoCellAnchor>
  <xdr:twoCellAnchor editAs="oneCell">
    <xdr:from>
      <xdr:col>20</xdr:col>
      <xdr:colOff>76198</xdr:colOff>
      <xdr:row>2</xdr:row>
      <xdr:rowOff>64295</xdr:rowOff>
    </xdr:from>
    <xdr:to>
      <xdr:col>20</xdr:col>
      <xdr:colOff>552467</xdr:colOff>
      <xdr:row>3</xdr:row>
      <xdr:rowOff>245812</xdr:rowOff>
    </xdr:to>
    <xdr:pic>
      <xdr:nvPicPr>
        <xdr:cNvPr id="32" name="Graphic 31" descr="Man">
          <a:extLst>
            <a:ext uri="{FF2B5EF4-FFF2-40B4-BE49-F238E27FC236}">
              <a16:creationId xmlns:a16="http://schemas.microsoft.com/office/drawing/2014/main" id="{EA57D434-BFB9-4008-9AEB-628D65DA6B3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2018167" y="433389"/>
          <a:ext cx="476269" cy="479173"/>
        </a:xfrm>
        <a:prstGeom prst="rect">
          <a:avLst/>
        </a:prstGeom>
      </xdr:spPr>
    </xdr:pic>
    <xdr:clientData/>
  </xdr:twoCellAnchor>
  <xdr:twoCellAnchor editAs="oneCell">
    <xdr:from>
      <xdr:col>21</xdr:col>
      <xdr:colOff>83324</xdr:colOff>
      <xdr:row>2</xdr:row>
      <xdr:rowOff>52388</xdr:rowOff>
    </xdr:from>
    <xdr:to>
      <xdr:col>21</xdr:col>
      <xdr:colOff>559593</xdr:colOff>
      <xdr:row>3</xdr:row>
      <xdr:rowOff>233905</xdr:rowOff>
    </xdr:to>
    <xdr:pic>
      <xdr:nvPicPr>
        <xdr:cNvPr id="33" name="Graphic 32" descr="Woman">
          <a:extLst>
            <a:ext uri="{FF2B5EF4-FFF2-40B4-BE49-F238E27FC236}">
              <a16:creationId xmlns:a16="http://schemas.microsoft.com/office/drawing/2014/main" id="{7D9EFB67-CC52-421B-AE5F-AD004F6A7509}"/>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2596793" y="421482"/>
          <a:ext cx="476269" cy="479173"/>
        </a:xfrm>
        <a:prstGeom prst="rect">
          <a:avLst/>
        </a:prstGeom>
      </xdr:spPr>
    </xdr:pic>
    <xdr:clientData/>
  </xdr:twoCellAnchor>
  <xdr:twoCellAnchor editAs="oneCell">
    <xdr:from>
      <xdr:col>19</xdr:col>
      <xdr:colOff>145218</xdr:colOff>
      <xdr:row>2</xdr:row>
      <xdr:rowOff>2363</xdr:rowOff>
    </xdr:from>
    <xdr:to>
      <xdr:col>19</xdr:col>
      <xdr:colOff>711606</xdr:colOff>
      <xdr:row>3</xdr:row>
      <xdr:rowOff>273844</xdr:rowOff>
    </xdr:to>
    <xdr:pic>
      <xdr:nvPicPr>
        <xdr:cNvPr id="34" name="Graphic 33" descr="Users">
          <a:extLst>
            <a:ext uri="{FF2B5EF4-FFF2-40B4-BE49-F238E27FC236}">
              <a16:creationId xmlns:a16="http://schemas.microsoft.com/office/drawing/2014/main" id="{BFF20B11-F25B-47F5-BF8A-EEF578D8AB49}"/>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1301374" y="371457"/>
          <a:ext cx="566388" cy="569137"/>
        </a:xfrm>
        <a:prstGeom prst="rect">
          <a:avLst/>
        </a:prstGeom>
      </xdr:spPr>
    </xdr:pic>
    <xdr:clientData/>
  </xdr:twoCellAnchor>
  <xdr:twoCellAnchor>
    <xdr:from>
      <xdr:col>4</xdr:col>
      <xdr:colOff>654843</xdr:colOff>
      <xdr:row>1</xdr:row>
      <xdr:rowOff>35718</xdr:rowOff>
    </xdr:from>
    <xdr:to>
      <xdr:col>4</xdr:col>
      <xdr:colOff>654843</xdr:colOff>
      <xdr:row>4</xdr:row>
      <xdr:rowOff>226219</xdr:rowOff>
    </xdr:to>
    <xdr:cxnSp macro="">
      <xdr:nvCxnSpPr>
        <xdr:cNvPr id="36" name="Straight Connector 35">
          <a:extLst>
            <a:ext uri="{FF2B5EF4-FFF2-40B4-BE49-F238E27FC236}">
              <a16:creationId xmlns:a16="http://schemas.microsoft.com/office/drawing/2014/main" id="{C210B72F-AB5B-40DD-89A2-BCFD6C496DD2}"/>
            </a:ext>
          </a:extLst>
        </xdr:cNvPr>
        <xdr:cNvCxnSpPr/>
      </xdr:nvCxnSpPr>
      <xdr:spPr>
        <a:xfrm>
          <a:off x="3083718" y="107156"/>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595312</xdr:colOff>
      <xdr:row>1</xdr:row>
      <xdr:rowOff>23812</xdr:rowOff>
    </xdr:from>
    <xdr:to>
      <xdr:col>7</xdr:col>
      <xdr:colOff>595312</xdr:colOff>
      <xdr:row>4</xdr:row>
      <xdr:rowOff>214313</xdr:rowOff>
    </xdr:to>
    <xdr:cxnSp macro="">
      <xdr:nvCxnSpPr>
        <xdr:cNvPr id="37" name="Straight Connector 36">
          <a:extLst>
            <a:ext uri="{FF2B5EF4-FFF2-40B4-BE49-F238E27FC236}">
              <a16:creationId xmlns:a16="http://schemas.microsoft.com/office/drawing/2014/main" id="{0D054C10-3728-47FC-BC1C-75EC1780B55D}"/>
            </a:ext>
          </a:extLst>
        </xdr:cNvPr>
        <xdr:cNvCxnSpPr/>
      </xdr:nvCxnSpPr>
      <xdr:spPr>
        <a:xfrm>
          <a:off x="5024437" y="95250"/>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559594</xdr:colOff>
      <xdr:row>1</xdr:row>
      <xdr:rowOff>23812</xdr:rowOff>
    </xdr:from>
    <xdr:to>
      <xdr:col>10</xdr:col>
      <xdr:colOff>559594</xdr:colOff>
      <xdr:row>4</xdr:row>
      <xdr:rowOff>214313</xdr:rowOff>
    </xdr:to>
    <xdr:cxnSp macro="">
      <xdr:nvCxnSpPr>
        <xdr:cNvPr id="38" name="Straight Connector 37">
          <a:extLst>
            <a:ext uri="{FF2B5EF4-FFF2-40B4-BE49-F238E27FC236}">
              <a16:creationId xmlns:a16="http://schemas.microsoft.com/office/drawing/2014/main" id="{42FCAD43-8C87-4D3E-B500-E992E0F17A13}"/>
            </a:ext>
          </a:extLst>
        </xdr:cNvPr>
        <xdr:cNvCxnSpPr/>
      </xdr:nvCxnSpPr>
      <xdr:spPr>
        <a:xfrm>
          <a:off x="6810375" y="95250"/>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571499</xdr:colOff>
      <xdr:row>1</xdr:row>
      <xdr:rowOff>23812</xdr:rowOff>
    </xdr:from>
    <xdr:to>
      <xdr:col>13</xdr:col>
      <xdr:colOff>571499</xdr:colOff>
      <xdr:row>4</xdr:row>
      <xdr:rowOff>214313</xdr:rowOff>
    </xdr:to>
    <xdr:cxnSp macro="">
      <xdr:nvCxnSpPr>
        <xdr:cNvPr id="39" name="Straight Connector 38">
          <a:extLst>
            <a:ext uri="{FF2B5EF4-FFF2-40B4-BE49-F238E27FC236}">
              <a16:creationId xmlns:a16="http://schemas.microsoft.com/office/drawing/2014/main" id="{AF5AE7F9-848B-4E99-9EF4-01B37FA38738}"/>
            </a:ext>
          </a:extLst>
        </xdr:cNvPr>
        <xdr:cNvCxnSpPr/>
      </xdr:nvCxnSpPr>
      <xdr:spPr>
        <a:xfrm>
          <a:off x="8786812" y="95250"/>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xdr:colOff>
      <xdr:row>1</xdr:row>
      <xdr:rowOff>23812</xdr:rowOff>
    </xdr:from>
    <xdr:to>
      <xdr:col>19</xdr:col>
      <xdr:colOff>47625</xdr:colOff>
      <xdr:row>4</xdr:row>
      <xdr:rowOff>214313</xdr:rowOff>
    </xdr:to>
    <xdr:cxnSp macro="">
      <xdr:nvCxnSpPr>
        <xdr:cNvPr id="40" name="Straight Connector 39">
          <a:extLst>
            <a:ext uri="{FF2B5EF4-FFF2-40B4-BE49-F238E27FC236}">
              <a16:creationId xmlns:a16="http://schemas.microsoft.com/office/drawing/2014/main" id="{389DB692-48B0-4050-A64E-9193CD43F0A2}"/>
            </a:ext>
          </a:extLst>
        </xdr:cNvPr>
        <xdr:cNvCxnSpPr/>
      </xdr:nvCxnSpPr>
      <xdr:spPr>
        <a:xfrm>
          <a:off x="11299031" y="95250"/>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642937</xdr:colOff>
      <xdr:row>1</xdr:row>
      <xdr:rowOff>23812</xdr:rowOff>
    </xdr:from>
    <xdr:to>
      <xdr:col>21</xdr:col>
      <xdr:colOff>642937</xdr:colOff>
      <xdr:row>4</xdr:row>
      <xdr:rowOff>214313</xdr:rowOff>
    </xdr:to>
    <xdr:cxnSp macro="">
      <xdr:nvCxnSpPr>
        <xdr:cNvPr id="41" name="Straight Connector 40">
          <a:extLst>
            <a:ext uri="{FF2B5EF4-FFF2-40B4-BE49-F238E27FC236}">
              <a16:creationId xmlns:a16="http://schemas.microsoft.com/office/drawing/2014/main" id="{D280F777-3CF2-4164-A573-720738E3C13E}"/>
            </a:ext>
          </a:extLst>
        </xdr:cNvPr>
        <xdr:cNvCxnSpPr/>
      </xdr:nvCxnSpPr>
      <xdr:spPr>
        <a:xfrm>
          <a:off x="13251656" y="95250"/>
          <a:ext cx="0" cy="1083469"/>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97631</xdr:colOff>
      <xdr:row>1</xdr:row>
      <xdr:rowOff>14286</xdr:rowOff>
    </xdr:from>
    <xdr:to>
      <xdr:col>26</xdr:col>
      <xdr:colOff>0</xdr:colOff>
      <xdr:row>4</xdr:row>
      <xdr:rowOff>250031</xdr:rowOff>
    </xdr:to>
    <mc:AlternateContent xmlns:mc="http://schemas.openxmlformats.org/markup-compatibility/2006">
      <mc:Choice xmlns:a14="http://schemas.microsoft.com/office/drawing/2010/main" Requires="a14">
        <xdr:graphicFrame macro="">
          <xdr:nvGraphicFramePr>
            <xdr:cNvPr id="43" name="Date (Year)">
              <a:extLst>
                <a:ext uri="{FF2B5EF4-FFF2-40B4-BE49-F238E27FC236}">
                  <a16:creationId xmlns:a16="http://schemas.microsoft.com/office/drawing/2014/main" id="{9E3F7BBA-FFA5-474C-8F1D-90FC021C33C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13325475" y="85724"/>
              <a:ext cx="2331244" cy="1128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50006</xdr:colOff>
      <xdr:row>28</xdr:row>
      <xdr:rowOff>97632</xdr:rowOff>
    </xdr:from>
    <xdr:to>
      <xdr:col>2</xdr:col>
      <xdr:colOff>376966</xdr:colOff>
      <xdr:row>40</xdr:row>
      <xdr:rowOff>148479</xdr:rowOff>
    </xdr:to>
    <mc:AlternateContent xmlns:mc="http://schemas.openxmlformats.org/markup-compatibility/2006">
      <mc:Choice xmlns:a14="http://schemas.microsoft.com/office/drawing/2010/main" Requires="a14">
        <xdr:graphicFrame macro="">
          <xdr:nvGraphicFramePr>
            <xdr:cNvPr id="44" name="EthnicGroup">
              <a:extLst>
                <a:ext uri="{FF2B5EF4-FFF2-40B4-BE49-F238E27FC236}">
                  <a16:creationId xmlns:a16="http://schemas.microsoft.com/office/drawing/2014/main" id="{498EE0F7-FF97-4910-8D8B-0BFC2F4C7FD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EthnicGroup"/>
            </a:graphicData>
          </a:graphic>
        </xdr:graphicFrame>
      </mc:Choice>
      <mc:Fallback>
        <xdr:sp macro="" textlink="">
          <xdr:nvSpPr>
            <xdr:cNvPr id="0" name=""/>
            <xdr:cNvSpPr>
              <a:spLocks noTextEdit="1"/>
            </xdr:cNvSpPr>
          </xdr:nvSpPr>
          <xdr:spPr>
            <a:xfrm>
              <a:off x="50006" y="5741195"/>
              <a:ext cx="1541398" cy="2336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50006</xdr:colOff>
      <xdr:row>5</xdr:row>
      <xdr:rowOff>83343</xdr:rowOff>
    </xdr:from>
    <xdr:to>
      <xdr:col>2</xdr:col>
      <xdr:colOff>376966</xdr:colOff>
      <xdr:row>10</xdr:row>
      <xdr:rowOff>76531</xdr:rowOff>
    </xdr:to>
    <mc:AlternateContent xmlns:mc="http://schemas.openxmlformats.org/markup-compatibility/2006">
      <mc:Choice xmlns:a14="http://schemas.microsoft.com/office/drawing/2010/main" Requires="a14">
        <xdr:graphicFrame macro="">
          <xdr:nvGraphicFramePr>
            <xdr:cNvPr id="45" name="FP">
              <a:extLst>
                <a:ext uri="{FF2B5EF4-FFF2-40B4-BE49-F238E27FC236}">
                  <a16:creationId xmlns:a16="http://schemas.microsoft.com/office/drawing/2014/main" id="{AA09A88F-42DB-4735-8ED9-5949DCC85BED}"/>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FP"/>
            </a:graphicData>
          </a:graphic>
        </xdr:graphicFrame>
      </mc:Choice>
      <mc:Fallback>
        <xdr:sp macro="" textlink="">
          <xdr:nvSpPr>
            <xdr:cNvPr id="0" name=""/>
            <xdr:cNvSpPr>
              <a:spLocks noTextEdit="1"/>
            </xdr:cNvSpPr>
          </xdr:nvSpPr>
          <xdr:spPr>
            <a:xfrm>
              <a:off x="50006" y="1345406"/>
              <a:ext cx="1541398" cy="9456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50006</xdr:colOff>
      <xdr:row>10</xdr:row>
      <xdr:rowOff>139384</xdr:rowOff>
    </xdr:from>
    <xdr:to>
      <xdr:col>2</xdr:col>
      <xdr:colOff>376966</xdr:colOff>
      <xdr:row>15</xdr:row>
      <xdr:rowOff>148908</xdr:rowOff>
    </xdr:to>
    <mc:AlternateContent xmlns:mc="http://schemas.openxmlformats.org/markup-compatibility/2006">
      <mc:Choice xmlns:a14="http://schemas.microsoft.com/office/drawing/2010/main" Requires="a14">
        <xdr:graphicFrame macro="">
          <xdr:nvGraphicFramePr>
            <xdr:cNvPr id="46" name="Gender">
              <a:extLst>
                <a:ext uri="{FF2B5EF4-FFF2-40B4-BE49-F238E27FC236}">
                  <a16:creationId xmlns:a16="http://schemas.microsoft.com/office/drawing/2014/main" id="{6CD27BDF-194E-4737-B9AA-3DEC66616F6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0006" y="2353947"/>
              <a:ext cx="1541398"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50006</xdr:colOff>
      <xdr:row>16</xdr:row>
      <xdr:rowOff>21261</xdr:rowOff>
    </xdr:from>
    <xdr:to>
      <xdr:col>2</xdr:col>
      <xdr:colOff>376966</xdr:colOff>
      <xdr:row>28</xdr:row>
      <xdr:rowOff>34778</xdr:rowOff>
    </xdr:to>
    <mc:AlternateContent xmlns:mc="http://schemas.openxmlformats.org/markup-compatibility/2006">
      <mc:Choice xmlns:a14="http://schemas.microsoft.com/office/drawing/2010/main" Requires="a14">
        <xdr:graphicFrame macro="">
          <xdr:nvGraphicFramePr>
            <xdr:cNvPr id="47" name="BU Region">
              <a:extLst>
                <a:ext uri="{FF2B5EF4-FFF2-40B4-BE49-F238E27FC236}">
                  <a16:creationId xmlns:a16="http://schemas.microsoft.com/office/drawing/2014/main" id="{110579AE-2132-4938-B73A-2A93D92C03D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BU Region"/>
            </a:graphicData>
          </a:graphic>
        </xdr:graphicFrame>
      </mc:Choice>
      <mc:Fallback>
        <xdr:sp macro="" textlink="">
          <xdr:nvSpPr>
            <xdr:cNvPr id="0" name=""/>
            <xdr:cNvSpPr>
              <a:spLocks noTextEdit="1"/>
            </xdr:cNvSpPr>
          </xdr:nvSpPr>
          <xdr:spPr>
            <a:xfrm>
              <a:off x="50006" y="3378824"/>
              <a:ext cx="1541398" cy="22995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438151</xdr:colOff>
      <xdr:row>4</xdr:row>
      <xdr:rowOff>273844</xdr:rowOff>
    </xdr:from>
    <xdr:to>
      <xdr:col>2</xdr:col>
      <xdr:colOff>440531</xdr:colOff>
      <xdr:row>44</xdr:row>
      <xdr:rowOff>95249</xdr:rowOff>
    </xdr:to>
    <xdr:cxnSp macro="">
      <xdr:nvCxnSpPr>
        <xdr:cNvPr id="48" name="Straight Connector 47">
          <a:extLst>
            <a:ext uri="{FF2B5EF4-FFF2-40B4-BE49-F238E27FC236}">
              <a16:creationId xmlns:a16="http://schemas.microsoft.com/office/drawing/2014/main" id="{EF7BD700-42EF-4843-9322-AE523A59F0A2}"/>
            </a:ext>
          </a:extLst>
        </xdr:cNvPr>
        <xdr:cNvCxnSpPr/>
      </xdr:nvCxnSpPr>
      <xdr:spPr>
        <a:xfrm>
          <a:off x="1652589" y="1238250"/>
          <a:ext cx="2380" cy="7548562"/>
        </a:xfrm>
        <a:prstGeom prst="line">
          <a:avLst/>
        </a:prstGeom>
        <a:ln w="38100">
          <a:solidFill>
            <a:srgbClr val="1F896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95250</xdr:colOff>
      <xdr:row>3</xdr:row>
      <xdr:rowOff>107156</xdr:rowOff>
    </xdr:from>
    <xdr:to>
      <xdr:col>2</xdr:col>
      <xdr:colOff>297656</xdr:colOff>
      <xdr:row>4</xdr:row>
      <xdr:rowOff>202406</xdr:rowOff>
    </xdr:to>
    <xdr:sp macro="" textlink="">
      <xdr:nvSpPr>
        <xdr:cNvPr id="56" name="Rectangle: Rounded Corners 55">
          <a:extLst>
            <a:ext uri="{FF2B5EF4-FFF2-40B4-BE49-F238E27FC236}">
              <a16:creationId xmlns:a16="http://schemas.microsoft.com/office/drawing/2014/main" id="{517BEFFC-68F3-4F4A-B84D-9F932454D0BE}"/>
            </a:ext>
          </a:extLst>
        </xdr:cNvPr>
        <xdr:cNvSpPr/>
      </xdr:nvSpPr>
      <xdr:spPr>
        <a:xfrm>
          <a:off x="95250" y="773906"/>
          <a:ext cx="1416844" cy="392906"/>
        </a:xfrm>
        <a:prstGeom prst="roundRect">
          <a:avLst/>
        </a:prstGeom>
        <a:solidFill>
          <a:srgbClr val="1F8968"/>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t>Actives</a:t>
          </a:r>
        </a:p>
      </xdr:txBody>
    </xdr:sp>
    <xdr:clientData/>
  </xdr:twoCellAnchor>
  <xdr:twoCellAnchor>
    <xdr:from>
      <xdr:col>2</xdr:col>
      <xdr:colOff>369093</xdr:colOff>
      <xdr:row>3</xdr:row>
      <xdr:rowOff>107156</xdr:rowOff>
    </xdr:from>
    <xdr:to>
      <xdr:col>4</xdr:col>
      <xdr:colOff>571500</xdr:colOff>
      <xdr:row>4</xdr:row>
      <xdr:rowOff>202406</xdr:rowOff>
    </xdr:to>
    <xdr:sp macro="" textlink="">
      <xdr:nvSpPr>
        <xdr:cNvPr id="57" name="Rectangle: Rounded Corners 56">
          <a:hlinkClick xmlns:r="http://schemas.openxmlformats.org/officeDocument/2006/relationships" r:id="rId24"/>
          <a:extLst>
            <a:ext uri="{FF2B5EF4-FFF2-40B4-BE49-F238E27FC236}">
              <a16:creationId xmlns:a16="http://schemas.microsoft.com/office/drawing/2014/main" id="{21D4C452-6588-41E8-AACE-ABCFBBAB8778}"/>
            </a:ext>
          </a:extLst>
        </xdr:cNvPr>
        <xdr:cNvSpPr/>
      </xdr:nvSpPr>
      <xdr:spPr>
        <a:xfrm>
          <a:off x="1583531" y="773906"/>
          <a:ext cx="1416844" cy="392906"/>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solidFill>
                <a:srgbClr val="1F8968"/>
              </a:solidFill>
            </a:rPr>
            <a:t>Seperations</a:t>
          </a:r>
        </a:p>
      </xdr:txBody>
    </xdr:sp>
    <xdr:clientData/>
  </xdr:twoCellAnchor>
  <xdr:twoCellAnchor editAs="oneCell">
    <xdr:from>
      <xdr:col>9</xdr:col>
      <xdr:colOff>549087</xdr:colOff>
      <xdr:row>22</xdr:row>
      <xdr:rowOff>88852</xdr:rowOff>
    </xdr:from>
    <xdr:to>
      <xdr:col>10</xdr:col>
      <xdr:colOff>314559</xdr:colOff>
      <xdr:row>24</xdr:row>
      <xdr:rowOff>22412</xdr:rowOff>
    </xdr:to>
    <xdr:pic>
      <xdr:nvPicPr>
        <xdr:cNvPr id="69" name="Graphic 68" descr="Marker">
          <a:extLst>
            <a:ext uri="{FF2B5EF4-FFF2-40B4-BE49-F238E27FC236}">
              <a16:creationId xmlns:a16="http://schemas.microsoft.com/office/drawing/2014/main" id="{7C526A32-FA81-4F20-810A-ED98655C6A14}"/>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96DAC541-7B7A-43D3-8B79-37D633B846F1}">
              <asvg:svgBlip xmlns:asvg="http://schemas.microsoft.com/office/drawing/2016/SVG/main" r:embed="rId26"/>
            </a:ext>
          </a:extLst>
        </a:blip>
        <a:stretch>
          <a:fillRect/>
        </a:stretch>
      </xdr:blipFill>
      <xdr:spPr>
        <a:xfrm flipH="1">
          <a:off x="6241675" y="4571205"/>
          <a:ext cx="314560" cy="314560"/>
        </a:xfrm>
        <a:prstGeom prst="rect">
          <a:avLst/>
        </a:prstGeom>
      </xdr:spPr>
    </xdr:pic>
    <xdr:clientData/>
  </xdr:twoCellAnchor>
  <xdr:twoCellAnchor editAs="oneCell">
    <xdr:from>
      <xdr:col>3</xdr:col>
      <xdr:colOff>56028</xdr:colOff>
      <xdr:row>5</xdr:row>
      <xdr:rowOff>133675</xdr:rowOff>
    </xdr:from>
    <xdr:to>
      <xdr:col>3</xdr:col>
      <xdr:colOff>302557</xdr:colOff>
      <xdr:row>6</xdr:row>
      <xdr:rowOff>189704</xdr:rowOff>
    </xdr:to>
    <xdr:pic>
      <xdr:nvPicPr>
        <xdr:cNvPr id="59" name="Graphic 58" descr="Employee badge">
          <a:extLst>
            <a:ext uri="{FF2B5EF4-FFF2-40B4-BE49-F238E27FC236}">
              <a16:creationId xmlns:a16="http://schemas.microsoft.com/office/drawing/2014/main" id="{40448EFC-6215-4FC5-9026-3DB134B18EBA}"/>
            </a:ext>
          </a:extLst>
        </xdr:cNvPr>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flipH="1">
          <a:off x="1871381" y="1377528"/>
          <a:ext cx="246529" cy="246529"/>
        </a:xfrm>
        <a:prstGeom prst="rect">
          <a:avLst/>
        </a:prstGeom>
      </xdr:spPr>
    </xdr:pic>
    <xdr:clientData/>
  </xdr:twoCellAnchor>
  <xdr:twoCellAnchor editAs="oneCell">
    <xdr:from>
      <xdr:col>18</xdr:col>
      <xdr:colOff>251644</xdr:colOff>
      <xdr:row>5</xdr:row>
      <xdr:rowOff>127589</xdr:rowOff>
    </xdr:from>
    <xdr:to>
      <xdr:col>18</xdr:col>
      <xdr:colOff>526676</xdr:colOff>
      <xdr:row>7</xdr:row>
      <xdr:rowOff>21621</xdr:rowOff>
    </xdr:to>
    <xdr:pic>
      <xdr:nvPicPr>
        <xdr:cNvPr id="61" name="Graphic 60" descr="Earth globe Africa and Europe">
          <a:extLst>
            <a:ext uri="{FF2B5EF4-FFF2-40B4-BE49-F238E27FC236}">
              <a16:creationId xmlns:a16="http://schemas.microsoft.com/office/drawing/2014/main" id="{AE490BEC-D699-493E-B744-B7495EF5B32F}"/>
            </a:ext>
          </a:extLst>
        </xdr:cNvPr>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 uri="{96DAC541-7B7A-43D3-8B79-37D633B846F1}">
              <asvg:svgBlip xmlns:asvg="http://schemas.microsoft.com/office/drawing/2016/SVG/main" r:embed="rId30"/>
            </a:ext>
          </a:extLst>
        </a:blip>
        <a:stretch>
          <a:fillRect/>
        </a:stretch>
      </xdr:blipFill>
      <xdr:spPr>
        <a:xfrm flipH="1">
          <a:off x="10886026" y="1371442"/>
          <a:ext cx="275032" cy="275032"/>
        </a:xfrm>
        <a:prstGeom prst="rect">
          <a:avLst/>
        </a:prstGeom>
      </xdr:spPr>
    </xdr:pic>
    <xdr:clientData/>
  </xdr:twoCellAnchor>
  <xdr:twoCellAnchor editAs="oneCell">
    <xdr:from>
      <xdr:col>3</xdr:col>
      <xdr:colOff>31853</xdr:colOff>
      <xdr:row>22</xdr:row>
      <xdr:rowOff>109499</xdr:rowOff>
    </xdr:from>
    <xdr:to>
      <xdr:col>3</xdr:col>
      <xdr:colOff>247325</xdr:colOff>
      <xdr:row>23</xdr:row>
      <xdr:rowOff>134471</xdr:rowOff>
    </xdr:to>
    <xdr:pic>
      <xdr:nvPicPr>
        <xdr:cNvPr id="63" name="Graphic 62" descr="Warning">
          <a:extLst>
            <a:ext uri="{FF2B5EF4-FFF2-40B4-BE49-F238E27FC236}">
              <a16:creationId xmlns:a16="http://schemas.microsoft.com/office/drawing/2014/main" id="{8543554C-BDBA-4AD5-A3D9-C2D509F8CA94}"/>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flipH="1">
          <a:off x="1847206" y="4591852"/>
          <a:ext cx="215472" cy="215472"/>
        </a:xfrm>
        <a:prstGeom prst="rect">
          <a:avLst/>
        </a:prstGeom>
      </xdr:spPr>
    </xdr:pic>
    <xdr:clientData/>
  </xdr:twoCellAnchor>
  <xdr:twoCellAnchor editAs="oneCell">
    <xdr:from>
      <xdr:col>18</xdr:col>
      <xdr:colOff>249088</xdr:colOff>
      <xdr:row>25</xdr:row>
      <xdr:rowOff>136234</xdr:rowOff>
    </xdr:from>
    <xdr:to>
      <xdr:col>18</xdr:col>
      <xdr:colOff>517235</xdr:colOff>
      <xdr:row>27</xdr:row>
      <xdr:rowOff>23381</xdr:rowOff>
    </xdr:to>
    <xdr:pic>
      <xdr:nvPicPr>
        <xdr:cNvPr id="65" name="Graphic 64" descr="Clock">
          <a:extLst>
            <a:ext uri="{FF2B5EF4-FFF2-40B4-BE49-F238E27FC236}">
              <a16:creationId xmlns:a16="http://schemas.microsoft.com/office/drawing/2014/main" id="{457BE6AD-D217-4F84-B6F8-9DA1304BB19A}"/>
            </a:ext>
          </a:extLst>
        </xdr:cNvPr>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flipH="1">
          <a:off x="10883470" y="5190087"/>
          <a:ext cx="268147" cy="268147"/>
        </a:xfrm>
        <a:prstGeom prst="rect">
          <a:avLst/>
        </a:prstGeom>
      </xdr:spPr>
    </xdr:pic>
    <xdr:clientData/>
  </xdr:twoCellAnchor>
  <xdr:twoCellAnchor editAs="oneCell">
    <xdr:from>
      <xdr:col>2</xdr:col>
      <xdr:colOff>600795</xdr:colOff>
      <xdr:row>33</xdr:row>
      <xdr:rowOff>106941</xdr:rowOff>
    </xdr:from>
    <xdr:to>
      <xdr:col>3</xdr:col>
      <xdr:colOff>257735</xdr:colOff>
      <xdr:row>34</xdr:row>
      <xdr:rowOff>178499</xdr:rowOff>
    </xdr:to>
    <xdr:pic>
      <xdr:nvPicPr>
        <xdr:cNvPr id="67" name="Graphic 66" descr="Information">
          <a:extLst>
            <a:ext uri="{FF2B5EF4-FFF2-40B4-BE49-F238E27FC236}">
              <a16:creationId xmlns:a16="http://schemas.microsoft.com/office/drawing/2014/main" id="{15D374B2-91F2-4B8F-B040-37F2D00599AD}"/>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flipH="1">
          <a:off x="1811030" y="6684794"/>
          <a:ext cx="262058" cy="2620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166629</xdr:colOff>
      <xdr:row>1</xdr:row>
      <xdr:rowOff>71381</xdr:rowOff>
    </xdr:from>
    <xdr:to>
      <xdr:col>8</xdr:col>
      <xdr:colOff>631030</xdr:colOff>
      <xdr:row>2</xdr:row>
      <xdr:rowOff>240974</xdr:rowOff>
    </xdr:to>
    <xdr:pic>
      <xdr:nvPicPr>
        <xdr:cNvPr id="2" name="Graphic 1" descr="Coins">
          <a:extLst>
            <a:ext uri="{FF2B5EF4-FFF2-40B4-BE49-F238E27FC236}">
              <a16:creationId xmlns:a16="http://schemas.microsoft.com/office/drawing/2014/main" id="{54743CD0-7973-4A62-AFF7-539291AB852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148204" y="147581"/>
          <a:ext cx="464401" cy="464868"/>
        </a:xfrm>
        <a:prstGeom prst="rect">
          <a:avLst/>
        </a:prstGeom>
      </xdr:spPr>
    </xdr:pic>
    <xdr:clientData/>
  </xdr:twoCellAnchor>
  <xdr:twoCellAnchor editAs="oneCell">
    <xdr:from>
      <xdr:col>11</xdr:col>
      <xdr:colOff>152324</xdr:colOff>
      <xdr:row>1</xdr:row>
      <xdr:rowOff>42787</xdr:rowOff>
    </xdr:from>
    <xdr:to>
      <xdr:col>11</xdr:col>
      <xdr:colOff>654164</xdr:colOff>
      <xdr:row>2</xdr:row>
      <xdr:rowOff>250030</xdr:rowOff>
    </xdr:to>
    <xdr:pic>
      <xdr:nvPicPr>
        <xdr:cNvPr id="3" name="Graphic 2" descr="Clock">
          <a:extLst>
            <a:ext uri="{FF2B5EF4-FFF2-40B4-BE49-F238E27FC236}">
              <a16:creationId xmlns:a16="http://schemas.microsoft.com/office/drawing/2014/main" id="{D8DB4460-4A3A-4B3D-A8BD-A3F5E43F291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6991274" y="118987"/>
          <a:ext cx="501840" cy="502518"/>
        </a:xfrm>
        <a:prstGeom prst="rect">
          <a:avLst/>
        </a:prstGeom>
      </xdr:spPr>
    </xdr:pic>
    <xdr:clientData/>
  </xdr:twoCellAnchor>
  <xdr:twoCellAnchor>
    <xdr:from>
      <xdr:col>15</xdr:col>
      <xdr:colOff>0</xdr:colOff>
      <xdr:row>0</xdr:row>
      <xdr:rowOff>1</xdr:rowOff>
    </xdr:from>
    <xdr:to>
      <xdr:col>18</xdr:col>
      <xdr:colOff>595312</xdr:colOff>
      <xdr:row>5</xdr:row>
      <xdr:rowOff>1</xdr:rowOff>
    </xdr:to>
    <xdr:graphicFrame macro="">
      <xdr:nvGraphicFramePr>
        <xdr:cNvPr id="4" name="Chart 3">
          <a:extLst>
            <a:ext uri="{FF2B5EF4-FFF2-40B4-BE49-F238E27FC236}">
              <a16:creationId xmlns:a16="http://schemas.microsoft.com/office/drawing/2014/main" id="{758E014A-8847-4169-84DE-1049F235F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35719</xdr:colOff>
      <xdr:row>4</xdr:row>
      <xdr:rowOff>285750</xdr:rowOff>
    </xdr:from>
    <xdr:to>
      <xdr:col>26</xdr:col>
      <xdr:colOff>0</xdr:colOff>
      <xdr:row>5</xdr:row>
      <xdr:rowOff>11906</xdr:rowOff>
    </xdr:to>
    <xdr:cxnSp macro="">
      <xdr:nvCxnSpPr>
        <xdr:cNvPr id="11" name="Straight Connector 10">
          <a:extLst>
            <a:ext uri="{FF2B5EF4-FFF2-40B4-BE49-F238E27FC236}">
              <a16:creationId xmlns:a16="http://schemas.microsoft.com/office/drawing/2014/main" id="{3801A0F6-27A3-42D7-B2F4-486F8073E911}"/>
            </a:ext>
          </a:extLst>
        </xdr:cNvPr>
        <xdr:cNvCxnSpPr/>
      </xdr:nvCxnSpPr>
      <xdr:spPr>
        <a:xfrm>
          <a:off x="35719" y="1247775"/>
          <a:ext cx="15651956" cy="21431"/>
        </a:xfrm>
        <a:prstGeom prst="line">
          <a:avLst/>
        </a:prstGeom>
        <a:ln w="38100">
          <a:solidFill>
            <a:srgbClr val="1F896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40481</xdr:colOff>
      <xdr:row>2</xdr:row>
      <xdr:rowOff>64294</xdr:rowOff>
    </xdr:from>
    <xdr:to>
      <xdr:col>6</xdr:col>
      <xdr:colOff>516750</xdr:colOff>
      <xdr:row>3</xdr:row>
      <xdr:rowOff>245811</xdr:rowOff>
    </xdr:to>
    <xdr:pic>
      <xdr:nvPicPr>
        <xdr:cNvPr id="12" name="Graphic 11" descr="Man">
          <a:extLst>
            <a:ext uri="{FF2B5EF4-FFF2-40B4-BE49-F238E27FC236}">
              <a16:creationId xmlns:a16="http://schemas.microsoft.com/office/drawing/2014/main" id="{562EE1A6-AA43-416A-8388-7E032E25046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974306" y="435769"/>
          <a:ext cx="476269" cy="476792"/>
        </a:xfrm>
        <a:prstGeom prst="rect">
          <a:avLst/>
        </a:prstGeom>
      </xdr:spPr>
    </xdr:pic>
    <xdr:clientData/>
  </xdr:twoCellAnchor>
  <xdr:twoCellAnchor editAs="oneCell">
    <xdr:from>
      <xdr:col>7</xdr:col>
      <xdr:colOff>23794</xdr:colOff>
      <xdr:row>2</xdr:row>
      <xdr:rowOff>64294</xdr:rowOff>
    </xdr:from>
    <xdr:to>
      <xdr:col>7</xdr:col>
      <xdr:colOff>500063</xdr:colOff>
      <xdr:row>3</xdr:row>
      <xdr:rowOff>245811</xdr:rowOff>
    </xdr:to>
    <xdr:pic>
      <xdr:nvPicPr>
        <xdr:cNvPr id="13" name="Graphic 12" descr="Woman">
          <a:extLst>
            <a:ext uri="{FF2B5EF4-FFF2-40B4-BE49-F238E27FC236}">
              <a16:creationId xmlns:a16="http://schemas.microsoft.com/office/drawing/2014/main" id="{C6E6C39F-43F2-4BD0-BC56-FD613058C3D3}"/>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491019" y="435769"/>
          <a:ext cx="476269" cy="476792"/>
        </a:xfrm>
        <a:prstGeom prst="rect">
          <a:avLst/>
        </a:prstGeom>
      </xdr:spPr>
    </xdr:pic>
    <xdr:clientData/>
  </xdr:twoCellAnchor>
  <xdr:twoCellAnchor editAs="oneCell">
    <xdr:from>
      <xdr:col>5</xdr:col>
      <xdr:colOff>145217</xdr:colOff>
      <xdr:row>1</xdr:row>
      <xdr:rowOff>288113</xdr:rowOff>
    </xdr:from>
    <xdr:to>
      <xdr:col>5</xdr:col>
      <xdr:colOff>711605</xdr:colOff>
      <xdr:row>3</xdr:row>
      <xdr:rowOff>261938</xdr:rowOff>
    </xdr:to>
    <xdr:pic>
      <xdr:nvPicPr>
        <xdr:cNvPr id="14" name="Graphic 13" descr="Users">
          <a:extLst>
            <a:ext uri="{FF2B5EF4-FFF2-40B4-BE49-F238E27FC236}">
              <a16:creationId xmlns:a16="http://schemas.microsoft.com/office/drawing/2014/main" id="{15445B2E-6209-4FDA-9E50-9650FD89F18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278942" y="364313"/>
          <a:ext cx="566388" cy="564375"/>
        </a:xfrm>
        <a:prstGeom prst="rect">
          <a:avLst/>
        </a:prstGeom>
      </xdr:spPr>
    </xdr:pic>
    <xdr:clientData/>
  </xdr:twoCellAnchor>
  <xdr:twoCellAnchor editAs="oneCell">
    <xdr:from>
      <xdr:col>9</xdr:col>
      <xdr:colOff>28575</xdr:colOff>
      <xdr:row>1</xdr:row>
      <xdr:rowOff>52388</xdr:rowOff>
    </xdr:from>
    <xdr:to>
      <xdr:col>9</xdr:col>
      <xdr:colOff>504844</xdr:colOff>
      <xdr:row>2</xdr:row>
      <xdr:rowOff>233905</xdr:rowOff>
    </xdr:to>
    <xdr:pic>
      <xdr:nvPicPr>
        <xdr:cNvPr id="15" name="Graphic 14" descr="Man">
          <a:extLst>
            <a:ext uri="{FF2B5EF4-FFF2-40B4-BE49-F238E27FC236}">
              <a16:creationId xmlns:a16="http://schemas.microsoft.com/office/drawing/2014/main" id="{E622D829-3CAD-4593-A524-617EF4C2F22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734050" y="128588"/>
          <a:ext cx="476269" cy="476792"/>
        </a:xfrm>
        <a:prstGeom prst="rect">
          <a:avLst/>
        </a:prstGeom>
      </xdr:spPr>
    </xdr:pic>
    <xdr:clientData/>
  </xdr:twoCellAnchor>
  <xdr:twoCellAnchor editAs="oneCell">
    <xdr:from>
      <xdr:col>10</xdr:col>
      <xdr:colOff>47608</xdr:colOff>
      <xdr:row>1</xdr:row>
      <xdr:rowOff>52388</xdr:rowOff>
    </xdr:from>
    <xdr:to>
      <xdr:col>10</xdr:col>
      <xdr:colOff>523877</xdr:colOff>
      <xdr:row>2</xdr:row>
      <xdr:rowOff>233905</xdr:rowOff>
    </xdr:to>
    <xdr:pic>
      <xdr:nvPicPr>
        <xdr:cNvPr id="16" name="Graphic 15" descr="Woman">
          <a:extLst>
            <a:ext uri="{FF2B5EF4-FFF2-40B4-BE49-F238E27FC236}">
              <a16:creationId xmlns:a16="http://schemas.microsoft.com/office/drawing/2014/main" id="{6A1711FE-14DC-4E93-A8FA-7C0CD782ACE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6305533" y="128588"/>
          <a:ext cx="476269" cy="476792"/>
        </a:xfrm>
        <a:prstGeom prst="rect">
          <a:avLst/>
        </a:prstGeom>
      </xdr:spPr>
    </xdr:pic>
    <xdr:clientData/>
  </xdr:twoCellAnchor>
  <xdr:twoCellAnchor editAs="oneCell">
    <xdr:from>
      <xdr:col>12</xdr:col>
      <xdr:colOff>40482</xdr:colOff>
      <xdr:row>1</xdr:row>
      <xdr:rowOff>76201</xdr:rowOff>
    </xdr:from>
    <xdr:to>
      <xdr:col>12</xdr:col>
      <xdr:colOff>516751</xdr:colOff>
      <xdr:row>2</xdr:row>
      <xdr:rowOff>257718</xdr:rowOff>
    </xdr:to>
    <xdr:pic>
      <xdr:nvPicPr>
        <xdr:cNvPr id="17" name="Graphic 16" descr="Man">
          <a:extLst>
            <a:ext uri="{FF2B5EF4-FFF2-40B4-BE49-F238E27FC236}">
              <a16:creationId xmlns:a16="http://schemas.microsoft.com/office/drawing/2014/main" id="{1FE8C5A5-05D9-4BAA-9DE6-256F07038295}"/>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717632" y="152401"/>
          <a:ext cx="476269" cy="476792"/>
        </a:xfrm>
        <a:prstGeom prst="rect">
          <a:avLst/>
        </a:prstGeom>
      </xdr:spPr>
    </xdr:pic>
    <xdr:clientData/>
  </xdr:twoCellAnchor>
  <xdr:twoCellAnchor editAs="oneCell">
    <xdr:from>
      <xdr:col>13</xdr:col>
      <xdr:colOff>23795</xdr:colOff>
      <xdr:row>1</xdr:row>
      <xdr:rowOff>64294</xdr:rowOff>
    </xdr:from>
    <xdr:to>
      <xdr:col>13</xdr:col>
      <xdr:colOff>500064</xdr:colOff>
      <xdr:row>2</xdr:row>
      <xdr:rowOff>245811</xdr:rowOff>
    </xdr:to>
    <xdr:pic>
      <xdr:nvPicPr>
        <xdr:cNvPr id="18" name="Graphic 17" descr="Woman">
          <a:extLst>
            <a:ext uri="{FF2B5EF4-FFF2-40B4-BE49-F238E27FC236}">
              <a16:creationId xmlns:a16="http://schemas.microsoft.com/office/drawing/2014/main" id="{46C3A004-3A57-4D96-AC14-8FF2967870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234345" y="140494"/>
          <a:ext cx="476269" cy="476792"/>
        </a:xfrm>
        <a:prstGeom prst="rect">
          <a:avLst/>
        </a:prstGeom>
      </xdr:spPr>
    </xdr:pic>
    <xdr:clientData/>
  </xdr:twoCellAnchor>
  <xdr:twoCellAnchor editAs="oneCell">
    <xdr:from>
      <xdr:col>20</xdr:col>
      <xdr:colOff>76198</xdr:colOff>
      <xdr:row>2</xdr:row>
      <xdr:rowOff>64295</xdr:rowOff>
    </xdr:from>
    <xdr:to>
      <xdr:col>20</xdr:col>
      <xdr:colOff>552467</xdr:colOff>
      <xdr:row>3</xdr:row>
      <xdr:rowOff>245812</xdr:rowOff>
    </xdr:to>
    <xdr:pic>
      <xdr:nvPicPr>
        <xdr:cNvPr id="19" name="Graphic 18" descr="Man">
          <a:extLst>
            <a:ext uri="{FF2B5EF4-FFF2-40B4-BE49-F238E27FC236}">
              <a16:creationId xmlns:a16="http://schemas.microsoft.com/office/drawing/2014/main" id="{A27493C4-E730-4CB9-9AB6-B5E72FA3A5A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125323" y="435770"/>
          <a:ext cx="476269" cy="476792"/>
        </a:xfrm>
        <a:prstGeom prst="rect">
          <a:avLst/>
        </a:prstGeom>
      </xdr:spPr>
    </xdr:pic>
    <xdr:clientData/>
  </xdr:twoCellAnchor>
  <xdr:twoCellAnchor editAs="oneCell">
    <xdr:from>
      <xdr:col>21</xdr:col>
      <xdr:colOff>83324</xdr:colOff>
      <xdr:row>2</xdr:row>
      <xdr:rowOff>52388</xdr:rowOff>
    </xdr:from>
    <xdr:to>
      <xdr:col>21</xdr:col>
      <xdr:colOff>559593</xdr:colOff>
      <xdr:row>3</xdr:row>
      <xdr:rowOff>233905</xdr:rowOff>
    </xdr:to>
    <xdr:pic>
      <xdr:nvPicPr>
        <xdr:cNvPr id="20" name="Graphic 19" descr="Woman">
          <a:extLst>
            <a:ext uri="{FF2B5EF4-FFF2-40B4-BE49-F238E27FC236}">
              <a16:creationId xmlns:a16="http://schemas.microsoft.com/office/drawing/2014/main" id="{4ABCC0D4-C705-4664-B1FD-14751152F00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2703949" y="423863"/>
          <a:ext cx="476269" cy="476792"/>
        </a:xfrm>
        <a:prstGeom prst="rect">
          <a:avLst/>
        </a:prstGeom>
      </xdr:spPr>
    </xdr:pic>
    <xdr:clientData/>
  </xdr:twoCellAnchor>
  <xdr:twoCellAnchor editAs="oneCell">
    <xdr:from>
      <xdr:col>19</xdr:col>
      <xdr:colOff>145218</xdr:colOff>
      <xdr:row>2</xdr:row>
      <xdr:rowOff>2363</xdr:rowOff>
    </xdr:from>
    <xdr:to>
      <xdr:col>19</xdr:col>
      <xdr:colOff>711606</xdr:colOff>
      <xdr:row>3</xdr:row>
      <xdr:rowOff>273844</xdr:rowOff>
    </xdr:to>
    <xdr:pic>
      <xdr:nvPicPr>
        <xdr:cNvPr id="21" name="Graphic 20" descr="Users">
          <a:extLst>
            <a:ext uri="{FF2B5EF4-FFF2-40B4-BE49-F238E27FC236}">
              <a16:creationId xmlns:a16="http://schemas.microsoft.com/office/drawing/2014/main" id="{3B7CB93E-880C-4B5B-9727-4806E4212B1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1413293" y="373838"/>
          <a:ext cx="566388" cy="566756"/>
        </a:xfrm>
        <a:prstGeom prst="rect">
          <a:avLst/>
        </a:prstGeom>
      </xdr:spPr>
    </xdr:pic>
    <xdr:clientData/>
  </xdr:twoCellAnchor>
  <xdr:twoCellAnchor>
    <xdr:from>
      <xdr:col>4</xdr:col>
      <xdr:colOff>654843</xdr:colOff>
      <xdr:row>1</xdr:row>
      <xdr:rowOff>35718</xdr:rowOff>
    </xdr:from>
    <xdr:to>
      <xdr:col>4</xdr:col>
      <xdr:colOff>654843</xdr:colOff>
      <xdr:row>4</xdr:row>
      <xdr:rowOff>226219</xdr:rowOff>
    </xdr:to>
    <xdr:cxnSp macro="">
      <xdr:nvCxnSpPr>
        <xdr:cNvPr id="22" name="Straight Connector 21">
          <a:extLst>
            <a:ext uri="{FF2B5EF4-FFF2-40B4-BE49-F238E27FC236}">
              <a16:creationId xmlns:a16="http://schemas.microsoft.com/office/drawing/2014/main" id="{1EAB6F34-797B-4D92-A728-1581F3A0D9B5}"/>
            </a:ext>
          </a:extLst>
        </xdr:cNvPr>
        <xdr:cNvCxnSpPr/>
      </xdr:nvCxnSpPr>
      <xdr:spPr>
        <a:xfrm>
          <a:off x="3093243" y="111918"/>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595312</xdr:colOff>
      <xdr:row>1</xdr:row>
      <xdr:rowOff>23812</xdr:rowOff>
    </xdr:from>
    <xdr:to>
      <xdr:col>7</xdr:col>
      <xdr:colOff>595312</xdr:colOff>
      <xdr:row>4</xdr:row>
      <xdr:rowOff>214313</xdr:rowOff>
    </xdr:to>
    <xdr:cxnSp macro="">
      <xdr:nvCxnSpPr>
        <xdr:cNvPr id="23" name="Straight Connector 22">
          <a:extLst>
            <a:ext uri="{FF2B5EF4-FFF2-40B4-BE49-F238E27FC236}">
              <a16:creationId xmlns:a16="http://schemas.microsoft.com/office/drawing/2014/main" id="{85E53E5A-C7B0-464B-BC8C-24DDB14AD724}"/>
            </a:ext>
          </a:extLst>
        </xdr:cNvPr>
        <xdr:cNvCxnSpPr/>
      </xdr:nvCxnSpPr>
      <xdr:spPr>
        <a:xfrm>
          <a:off x="4986337" y="100012"/>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559594</xdr:colOff>
      <xdr:row>1</xdr:row>
      <xdr:rowOff>23812</xdr:rowOff>
    </xdr:from>
    <xdr:to>
      <xdr:col>10</xdr:col>
      <xdr:colOff>559594</xdr:colOff>
      <xdr:row>4</xdr:row>
      <xdr:rowOff>214313</xdr:rowOff>
    </xdr:to>
    <xdr:cxnSp macro="">
      <xdr:nvCxnSpPr>
        <xdr:cNvPr id="24" name="Straight Connector 23">
          <a:extLst>
            <a:ext uri="{FF2B5EF4-FFF2-40B4-BE49-F238E27FC236}">
              <a16:creationId xmlns:a16="http://schemas.microsoft.com/office/drawing/2014/main" id="{CB9061CF-E119-4A8C-AFCC-A712150C4F48}"/>
            </a:ext>
          </a:extLst>
        </xdr:cNvPr>
        <xdr:cNvCxnSpPr/>
      </xdr:nvCxnSpPr>
      <xdr:spPr>
        <a:xfrm>
          <a:off x="6817519" y="100012"/>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571499</xdr:colOff>
      <xdr:row>1</xdr:row>
      <xdr:rowOff>23812</xdr:rowOff>
    </xdr:from>
    <xdr:to>
      <xdr:col>13</xdr:col>
      <xdr:colOff>571499</xdr:colOff>
      <xdr:row>4</xdr:row>
      <xdr:rowOff>214313</xdr:rowOff>
    </xdr:to>
    <xdr:cxnSp macro="">
      <xdr:nvCxnSpPr>
        <xdr:cNvPr id="25" name="Straight Connector 24">
          <a:extLst>
            <a:ext uri="{FF2B5EF4-FFF2-40B4-BE49-F238E27FC236}">
              <a16:creationId xmlns:a16="http://schemas.microsoft.com/office/drawing/2014/main" id="{C9A70559-67C9-497B-A3DD-A5EBAE7AAF34}"/>
            </a:ext>
          </a:extLst>
        </xdr:cNvPr>
        <xdr:cNvCxnSpPr/>
      </xdr:nvCxnSpPr>
      <xdr:spPr>
        <a:xfrm>
          <a:off x="8782049" y="100012"/>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xdr:colOff>
      <xdr:row>1</xdr:row>
      <xdr:rowOff>23812</xdr:rowOff>
    </xdr:from>
    <xdr:to>
      <xdr:col>19</xdr:col>
      <xdr:colOff>47625</xdr:colOff>
      <xdr:row>4</xdr:row>
      <xdr:rowOff>214313</xdr:rowOff>
    </xdr:to>
    <xdr:cxnSp macro="">
      <xdr:nvCxnSpPr>
        <xdr:cNvPr id="26" name="Straight Connector 25">
          <a:extLst>
            <a:ext uri="{FF2B5EF4-FFF2-40B4-BE49-F238E27FC236}">
              <a16:creationId xmlns:a16="http://schemas.microsoft.com/office/drawing/2014/main" id="{07102D4D-02E6-41CC-BE1D-B648C5DD4B86}"/>
            </a:ext>
          </a:extLst>
        </xdr:cNvPr>
        <xdr:cNvCxnSpPr/>
      </xdr:nvCxnSpPr>
      <xdr:spPr>
        <a:xfrm>
          <a:off x="11315700" y="100012"/>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642937</xdr:colOff>
      <xdr:row>1</xdr:row>
      <xdr:rowOff>23812</xdr:rowOff>
    </xdr:from>
    <xdr:to>
      <xdr:col>21</xdr:col>
      <xdr:colOff>642937</xdr:colOff>
      <xdr:row>4</xdr:row>
      <xdr:rowOff>214313</xdr:rowOff>
    </xdr:to>
    <xdr:cxnSp macro="">
      <xdr:nvCxnSpPr>
        <xdr:cNvPr id="27" name="Straight Connector 26">
          <a:extLst>
            <a:ext uri="{FF2B5EF4-FFF2-40B4-BE49-F238E27FC236}">
              <a16:creationId xmlns:a16="http://schemas.microsoft.com/office/drawing/2014/main" id="{0E7C553B-F7C7-4996-9AAC-AC717A95E0D7}"/>
            </a:ext>
          </a:extLst>
        </xdr:cNvPr>
        <xdr:cNvCxnSpPr/>
      </xdr:nvCxnSpPr>
      <xdr:spPr>
        <a:xfrm>
          <a:off x="13254037" y="100012"/>
          <a:ext cx="0" cy="1076326"/>
        </a:xfrm>
        <a:prstGeom prst="line">
          <a:avLst/>
        </a:prstGeom>
        <a:ln w="28575">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22</xdr:col>
      <xdr:colOff>97631</xdr:colOff>
      <xdr:row>1</xdr:row>
      <xdr:rowOff>14287</xdr:rowOff>
    </xdr:from>
    <xdr:to>
      <xdr:col>25</xdr:col>
      <xdr:colOff>595312</xdr:colOff>
      <xdr:row>4</xdr:row>
      <xdr:rowOff>201319</xdr:rowOff>
    </xdr:to>
    <mc:AlternateContent xmlns:mc="http://schemas.openxmlformats.org/markup-compatibility/2006" xmlns:a14="http://schemas.microsoft.com/office/drawing/2010/main">
      <mc:Choice Requires="a14">
        <xdr:graphicFrame macro="">
          <xdr:nvGraphicFramePr>
            <xdr:cNvPr id="28" name="Date (Year) 1">
              <a:extLst>
                <a:ext uri="{FF2B5EF4-FFF2-40B4-BE49-F238E27FC236}">
                  <a16:creationId xmlns:a16="http://schemas.microsoft.com/office/drawing/2014/main" id="{95FD70BA-F061-4503-83ED-79AC269A911C}"/>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13325475" y="85725"/>
              <a:ext cx="2319337"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28</xdr:row>
      <xdr:rowOff>97632</xdr:rowOff>
    </xdr:from>
    <xdr:to>
      <xdr:col>2</xdr:col>
      <xdr:colOff>369093</xdr:colOff>
      <xdr:row>40</xdr:row>
      <xdr:rowOff>47625</xdr:rowOff>
    </xdr:to>
    <mc:AlternateContent xmlns:mc="http://schemas.openxmlformats.org/markup-compatibility/2006" xmlns:a14="http://schemas.microsoft.com/office/drawing/2010/main">
      <mc:Choice Requires="a14">
        <xdr:graphicFrame macro="">
          <xdr:nvGraphicFramePr>
            <xdr:cNvPr id="29" name="EthnicGroup 1">
              <a:extLst>
                <a:ext uri="{FF2B5EF4-FFF2-40B4-BE49-F238E27FC236}">
                  <a16:creationId xmlns:a16="http://schemas.microsoft.com/office/drawing/2014/main" id="{E07551F2-FD48-49DA-8F01-EE8CAA40D78B}"/>
                </a:ext>
              </a:extLst>
            </xdr:cNvPr>
            <xdr:cNvGraphicFramePr/>
          </xdr:nvGraphicFramePr>
          <xdr:xfrm>
            <a:off x="0" y="0"/>
            <a:ext cx="0" cy="0"/>
          </xdr:xfrm>
          <a:graphic>
            <a:graphicData uri="http://schemas.microsoft.com/office/drawing/2010/slicer">
              <sle:slicer xmlns:sle="http://schemas.microsoft.com/office/drawing/2010/slicer" name="EthnicGroup 1"/>
            </a:graphicData>
          </a:graphic>
        </xdr:graphicFrame>
      </mc:Choice>
      <mc:Fallback xmlns="">
        <xdr:sp macro="" textlink="">
          <xdr:nvSpPr>
            <xdr:cNvPr id="0" name=""/>
            <xdr:cNvSpPr>
              <a:spLocks noTextEdit="1"/>
            </xdr:cNvSpPr>
          </xdr:nvSpPr>
          <xdr:spPr>
            <a:xfrm>
              <a:off x="50006" y="5741195"/>
              <a:ext cx="1533525" cy="2235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5</xdr:row>
      <xdr:rowOff>83344</xdr:rowOff>
    </xdr:from>
    <xdr:to>
      <xdr:col>2</xdr:col>
      <xdr:colOff>369093</xdr:colOff>
      <xdr:row>10</xdr:row>
      <xdr:rowOff>35718</xdr:rowOff>
    </xdr:to>
    <mc:AlternateContent xmlns:mc="http://schemas.openxmlformats.org/markup-compatibility/2006" xmlns:a14="http://schemas.microsoft.com/office/drawing/2010/main">
      <mc:Choice Requires="a14">
        <xdr:graphicFrame macro="">
          <xdr:nvGraphicFramePr>
            <xdr:cNvPr id="30" name="FP 1">
              <a:extLst>
                <a:ext uri="{FF2B5EF4-FFF2-40B4-BE49-F238E27FC236}">
                  <a16:creationId xmlns:a16="http://schemas.microsoft.com/office/drawing/2014/main" id="{034ED123-6316-4F96-82AD-8CBCEC0B86A9}"/>
                </a:ext>
              </a:extLst>
            </xdr:cNvPr>
            <xdr:cNvGraphicFramePr/>
          </xdr:nvGraphicFramePr>
          <xdr:xfrm>
            <a:off x="0" y="0"/>
            <a:ext cx="0" cy="0"/>
          </xdr:xfrm>
          <a:graphic>
            <a:graphicData uri="http://schemas.microsoft.com/office/drawing/2010/slicer">
              <sle:slicer xmlns:sle="http://schemas.microsoft.com/office/drawing/2010/slicer" name="FP 1"/>
            </a:graphicData>
          </a:graphic>
        </xdr:graphicFrame>
      </mc:Choice>
      <mc:Fallback xmlns="">
        <xdr:sp macro="" textlink="">
          <xdr:nvSpPr>
            <xdr:cNvPr id="0" name=""/>
            <xdr:cNvSpPr>
              <a:spLocks noTextEdit="1"/>
            </xdr:cNvSpPr>
          </xdr:nvSpPr>
          <xdr:spPr>
            <a:xfrm>
              <a:off x="50006" y="1345407"/>
              <a:ext cx="153352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10</xdr:row>
      <xdr:rowOff>169069</xdr:rowOff>
    </xdr:from>
    <xdr:to>
      <xdr:col>2</xdr:col>
      <xdr:colOff>369093</xdr:colOff>
      <xdr:row>15</xdr:row>
      <xdr:rowOff>107155</xdr:rowOff>
    </xdr:to>
    <mc:AlternateContent xmlns:mc="http://schemas.openxmlformats.org/markup-compatibility/2006" xmlns:a14="http://schemas.microsoft.com/office/drawing/2010/main">
      <mc:Choice Requires="a14">
        <xdr:graphicFrame macro="">
          <xdr:nvGraphicFramePr>
            <xdr:cNvPr id="31" name="Gender 1">
              <a:extLst>
                <a:ext uri="{FF2B5EF4-FFF2-40B4-BE49-F238E27FC236}">
                  <a16:creationId xmlns:a16="http://schemas.microsoft.com/office/drawing/2014/main" id="{F2C817C0-FBF8-4D49-869E-A32976E44EE1}"/>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50006" y="2383632"/>
              <a:ext cx="1533525" cy="890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50006</xdr:colOff>
      <xdr:row>16</xdr:row>
      <xdr:rowOff>50006</xdr:rowOff>
    </xdr:from>
    <xdr:to>
      <xdr:col>2</xdr:col>
      <xdr:colOff>369093</xdr:colOff>
      <xdr:row>27</xdr:row>
      <xdr:rowOff>154780</xdr:rowOff>
    </xdr:to>
    <mc:AlternateContent xmlns:mc="http://schemas.openxmlformats.org/markup-compatibility/2006" xmlns:a14="http://schemas.microsoft.com/office/drawing/2010/main">
      <mc:Choice Requires="a14">
        <xdr:graphicFrame macro="">
          <xdr:nvGraphicFramePr>
            <xdr:cNvPr id="32" name="BU Region 1">
              <a:extLst>
                <a:ext uri="{FF2B5EF4-FFF2-40B4-BE49-F238E27FC236}">
                  <a16:creationId xmlns:a16="http://schemas.microsoft.com/office/drawing/2014/main" id="{634B9D01-CEC5-446A-966A-71BF12A74916}"/>
                </a:ext>
              </a:extLst>
            </xdr:cNvPr>
            <xdr:cNvGraphicFramePr/>
          </xdr:nvGraphicFramePr>
          <xdr:xfrm>
            <a:off x="0" y="0"/>
            <a:ext cx="0" cy="0"/>
          </xdr:xfrm>
          <a:graphic>
            <a:graphicData uri="http://schemas.microsoft.com/office/drawing/2010/slicer">
              <sle:slicer xmlns:sle="http://schemas.microsoft.com/office/drawing/2010/slicer" name="BU Region 1"/>
            </a:graphicData>
          </a:graphic>
        </xdr:graphicFrame>
      </mc:Choice>
      <mc:Fallback xmlns="">
        <xdr:sp macro="" textlink="">
          <xdr:nvSpPr>
            <xdr:cNvPr id="0" name=""/>
            <xdr:cNvSpPr>
              <a:spLocks noTextEdit="1"/>
            </xdr:cNvSpPr>
          </xdr:nvSpPr>
          <xdr:spPr>
            <a:xfrm>
              <a:off x="50006" y="3407569"/>
              <a:ext cx="1533525" cy="2200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438151</xdr:colOff>
      <xdr:row>4</xdr:row>
      <xdr:rowOff>273844</xdr:rowOff>
    </xdr:from>
    <xdr:to>
      <xdr:col>2</xdr:col>
      <xdr:colOff>440531</xdr:colOff>
      <xdr:row>44</xdr:row>
      <xdr:rowOff>95249</xdr:rowOff>
    </xdr:to>
    <xdr:cxnSp macro="">
      <xdr:nvCxnSpPr>
        <xdr:cNvPr id="33" name="Straight Connector 32">
          <a:extLst>
            <a:ext uri="{FF2B5EF4-FFF2-40B4-BE49-F238E27FC236}">
              <a16:creationId xmlns:a16="http://schemas.microsoft.com/office/drawing/2014/main" id="{0C439357-FD53-4E68-81B1-E6A52473FBFE}"/>
            </a:ext>
          </a:extLst>
        </xdr:cNvPr>
        <xdr:cNvCxnSpPr/>
      </xdr:nvCxnSpPr>
      <xdr:spPr>
        <a:xfrm>
          <a:off x="1657351" y="1235869"/>
          <a:ext cx="2380" cy="7546180"/>
        </a:xfrm>
        <a:prstGeom prst="line">
          <a:avLst/>
        </a:prstGeom>
        <a:ln w="38100">
          <a:solidFill>
            <a:srgbClr val="1F8968"/>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95250</xdr:colOff>
      <xdr:row>3</xdr:row>
      <xdr:rowOff>107156</xdr:rowOff>
    </xdr:from>
    <xdr:to>
      <xdr:col>2</xdr:col>
      <xdr:colOff>297656</xdr:colOff>
      <xdr:row>4</xdr:row>
      <xdr:rowOff>202406</xdr:rowOff>
    </xdr:to>
    <xdr:sp macro="" textlink="">
      <xdr:nvSpPr>
        <xdr:cNvPr id="34" name="Rectangle: Rounded Corners 33">
          <a:hlinkClick xmlns:r="http://schemas.openxmlformats.org/officeDocument/2006/relationships" r:id="rId18"/>
          <a:extLst>
            <a:ext uri="{FF2B5EF4-FFF2-40B4-BE49-F238E27FC236}">
              <a16:creationId xmlns:a16="http://schemas.microsoft.com/office/drawing/2014/main" id="{59714E2C-3CA2-496C-944F-597000EBE376}"/>
            </a:ext>
          </a:extLst>
        </xdr:cNvPr>
        <xdr:cNvSpPr/>
      </xdr:nvSpPr>
      <xdr:spPr>
        <a:xfrm>
          <a:off x="95250" y="773906"/>
          <a:ext cx="1421606" cy="390525"/>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solidFill>
                <a:srgbClr val="1F8968"/>
              </a:solidFill>
            </a:rPr>
            <a:t>Actives</a:t>
          </a:r>
        </a:p>
      </xdr:txBody>
    </xdr:sp>
    <xdr:clientData/>
  </xdr:twoCellAnchor>
  <xdr:twoCellAnchor>
    <xdr:from>
      <xdr:col>2</xdr:col>
      <xdr:colOff>369093</xdr:colOff>
      <xdr:row>3</xdr:row>
      <xdr:rowOff>107156</xdr:rowOff>
    </xdr:from>
    <xdr:to>
      <xdr:col>4</xdr:col>
      <xdr:colOff>571500</xdr:colOff>
      <xdr:row>4</xdr:row>
      <xdr:rowOff>202406</xdr:rowOff>
    </xdr:to>
    <xdr:sp macro="" textlink="">
      <xdr:nvSpPr>
        <xdr:cNvPr id="35" name="Rectangle: Rounded Corners 34">
          <a:extLst>
            <a:ext uri="{FF2B5EF4-FFF2-40B4-BE49-F238E27FC236}">
              <a16:creationId xmlns:a16="http://schemas.microsoft.com/office/drawing/2014/main" id="{1B107745-F703-4E53-BB45-4B5948DD3B4F}"/>
            </a:ext>
          </a:extLst>
        </xdr:cNvPr>
        <xdr:cNvSpPr/>
      </xdr:nvSpPr>
      <xdr:spPr>
        <a:xfrm>
          <a:off x="1588293" y="773906"/>
          <a:ext cx="1421607" cy="390525"/>
        </a:xfrm>
        <a:prstGeom prst="roundRect">
          <a:avLst/>
        </a:prstGeom>
        <a:solidFill>
          <a:srgbClr val="1F8968"/>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solidFill>
                <a:schemeClr val="bg1"/>
              </a:solidFill>
            </a:rPr>
            <a:t>Seperations</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67768634262" backgroundQuery="1" createdVersion="6" refreshedVersion="6" minRefreshableVersion="3" recordCount="0" supportSubquery="1" supportAdvancedDrill="1" xr:uid="{A0F2EB2D-838F-4C84-979D-F734BABB0B5D}">
  <cacheSource type="external" connectionId="6"/>
  <cacheFields count="5">
    <cacheField name="[HR Data].[EthnicGroup].[EthnicGroup]" caption="EthnicGroup" numFmtId="0" hierarchy="4" level="1">
      <sharedItems count="7">
        <s v="Group A"/>
        <s v="Group B"/>
        <s v="Group C"/>
        <s v="Group D"/>
        <s v="Group E"/>
        <s v="Group F"/>
        <s v="Group G"/>
      </sharedItems>
    </cacheField>
    <cacheField name="[HR Data].[Gender].[Gender]" caption="Gender" numFmtId="0" hierarchy="2" level="1">
      <sharedItems count="2">
        <s v="Female"/>
        <s v="Male"/>
      </sharedItems>
    </cacheField>
    <cacheField name="[Measures].[Active Employees]" caption="Active Employees" numFmtId="0" hierarchy="27" level="32767"/>
    <cacheField name="[HR Data].[FP].[FP]" caption="FP" numFmtId="0" hierarchy="5" level="1">
      <sharedItems count="2">
        <s v="Full Time"/>
        <s v="Part Time"/>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0"/>
      </fieldsUsage>
    </cacheHierarchy>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9282405" backgroundQuery="1" createdVersion="6" refreshedVersion="6" minRefreshableVersion="3" recordCount="0" supportSubquery="1" supportAdvancedDrill="1" xr:uid="{CACF05A3-A1F8-48A2-BC0A-DDD0B9E53403}">
  <cacheSource type="external" connectionId="6"/>
  <cacheFields count="4">
    <cacheField name="[Measures].[Seperations]" caption="Seperations" numFmtId="0" hierarchy="30" level="32767"/>
    <cacheField name="[HR Data].[Date (Year)].[Date (Year)]" caption="Date (Year)" numFmtId="0" hierarchy="16" level="1">
      <sharedItems count="4">
        <s v="2015"/>
        <s v="2016"/>
        <s v="2017"/>
        <s v="2018"/>
      </sharedItems>
    </cacheField>
    <cacheField name="[Measures].[Sum of BadHires]" caption="Sum of BadHires" numFmtId="0" hierarchy="24"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oneField="1">
      <fieldsUsage count="1">
        <fieldUsage x="2"/>
      </fieldsUsage>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oneField="1">
      <fieldsUsage count="1">
        <fieldUsage x="0"/>
      </fieldsUsage>
    </cacheHierarchy>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9976852" backgroundQuery="1" createdVersion="6" refreshedVersion="6" minRefreshableVersion="3" recordCount="0" supportSubquery="1" supportAdvancedDrill="1" xr:uid="{359A1F36-27F3-4BD0-80E1-B2DFC5E04C53}">
  <cacheSource type="external" connectionId="6"/>
  <cacheFields count="4">
    <cacheField name="[Measures].[Seperations]" caption="Seperations" numFmtId="0" hierarchy="30" level="32767"/>
    <cacheField name="[HR Data].[Date (Year)].[Date (Year)]" caption="Date (Year)" numFmtId="0" hierarchy="16" level="1">
      <sharedItems count="4">
        <s v="2015"/>
        <s v="2016"/>
        <s v="2017"/>
        <s v="2018"/>
      </sharedItems>
    </cacheField>
    <cacheField name="[HR Data].[TermReason].[TermReason]" caption="TermReason" numFmtId="0" hierarchy="11" level="1">
      <sharedItems count="2">
        <s v="Involuntary"/>
        <s v="Voluntary"/>
      </sharedItems>
    </cacheField>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2" memberValueDatatype="130" unbalanced="0">
      <fieldsUsage count="2">
        <fieldUsage x="-1"/>
        <fieldUsage x="2"/>
      </fieldsUsage>
    </cacheHierarchy>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1"/>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oneField="1">
      <fieldsUsage count="1">
        <fieldUsage x="0"/>
      </fieldsUsage>
    </cacheHierarchy>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886546643516" backgroundQuery="1" createdVersion="3" refreshedVersion="6" minRefreshableVersion="3" recordCount="0" supportSubquery="1" supportAdvancedDrill="1" xr:uid="{6115F9EE-F89C-4196-AABA-466D174D34C2}">
  <cacheSource type="external" connectionId="6">
    <extLst>
      <ext xmlns:x14="http://schemas.microsoft.com/office/spreadsheetml/2009/9/main" uri="{F057638F-6D5F-4e77-A914-E7F072B9BCA8}">
        <x14:sourceConnection name="ThisWorkbookDataModel"/>
      </ext>
    </extLst>
  </cacheSource>
  <cacheFields count="0"/>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03860605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67770254632" backgroundQuery="1" createdVersion="6" refreshedVersion="6" minRefreshableVersion="3" recordCount="0" supportSubquery="1" supportAdvancedDrill="1" xr:uid="{9FCD3273-2896-41D4-B3F2-7A4006EACBC6}">
  <cacheSource type="external" connectionId="6"/>
  <cacheFields count="4">
    <cacheField name="[HR Data].[Gender].[Gender]" caption="Gender" numFmtId="0" hierarchy="2" level="1">
      <sharedItems count="2">
        <s v="Female"/>
        <s v="Male"/>
      </sharedItems>
    </cacheField>
    <cacheField name="[Measures].[Active Employees]" caption="Active Employees" numFmtId="0" hierarchy="27" level="32767"/>
    <cacheField name="[HR Data].[FP].[FP]" caption="FP" numFmtId="0" hierarchy="5" level="1">
      <sharedItems count="2">
        <s v="Full Time"/>
        <s v="Part Time"/>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67771990741" backgroundQuery="1" createdVersion="6" refreshedVersion="6" minRefreshableVersion="3" recordCount="0" supportSubquery="1" supportAdvancedDrill="1" xr:uid="{0C84053C-30FB-48B7-A4A3-4BAFB6DE1AE3}">
  <cacheSource type="external" connectionId="6"/>
  <cacheFields count="4">
    <cacheField name="[Measures].[TurnOver %]" caption="TurnOver %" numFmtId="0" hierarchy="31" level="32767"/>
    <cacheField name="[HR Data].[Gender].[Gender]" caption="Gender" numFmtId="0" hierarchy="2" level="1">
      <sharedItems count="2">
        <s v="Female"/>
        <s v="Male"/>
      </sharedItems>
    </cacheField>
    <cacheField name="[HR Data].[Date (Year)].[Date (Year)]" caption="Date (Year)" numFmtId="0" hierarchy="16" level="1">
      <sharedItems count="4">
        <s v="2015"/>
        <s v="2016"/>
        <s v="2017"/>
        <s v="2018"/>
      </sharedItems>
    </cacheField>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0" memberValueDatatype="130" unbalanced="0"/>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3"/>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2"/>
      </fieldsUsage>
    </cacheHierarchy>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oneField="1">
      <fieldsUsage count="1">
        <fieldUsage x="0"/>
      </fieldsUsage>
    </cacheHierarchy>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67774074074" backgroundQuery="1" createdVersion="6" refreshedVersion="6" minRefreshableVersion="3" recordCount="0" supportSubquery="1" supportAdvancedDrill="1" xr:uid="{60B263AB-9091-4F29-A8C8-7741FE1C2EC2}">
  <cacheSource type="external" connectionId="6"/>
  <cacheFields count="5">
    <cacheField name="[HR Data].[Gender].[Gender]" caption="Gender" numFmtId="0" hierarchy="2" level="1">
      <sharedItems count="2">
        <s v="Female"/>
        <s v="Male"/>
      </sharedItems>
    </cacheField>
    <cacheField name="[HR Data].[FP].[FP]" caption="FP" numFmtId="0" hierarchy="5" level="1">
      <sharedItems count="2">
        <s v="Full Time"/>
        <s v="Part Time"/>
      </sharedItems>
    </cacheField>
    <cacheField name="[HR Data].[EthnicGroup].[EthnicGroup]" caption="EthnicGroup" numFmtId="0" hierarchy="4" level="1">
      <sharedItems count="7">
        <s v="Group A"/>
        <s v="Group B"/>
        <s v="Group C"/>
        <s v="Group D"/>
        <s v="Group E"/>
        <s v="Group F"/>
        <s v="Group G"/>
      </sharedItems>
    </cacheField>
    <cacheField name="[Measures].[Avg Tenure Month]" caption="Avg Tenure Month" numFmtId="0" hierarchy="29" level="32767"/>
    <cacheField name="[HR Data].[BU Region].[BU Region]" caption="BU Region" numFmtId="0" hierarchy="8"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fieldsUsage count="2">
        <fieldUsage x="-1"/>
        <fieldUsage x="2"/>
      </fieldsUsage>
    </cacheHierarchy>
    <cacheHierarchy uniqueName="[HR Data].[FP]" caption="FP" attribute="1" defaultMemberUniqueName="[HR Data].[FP].[All]" allUniqueName="[HR Data].[FP].[All]" dimensionUniqueName="[HR Data]" displayFolder="" count="2" memberValueDatatype="130" unbalanced="0">
      <fieldsUsage count="2">
        <fieldUsage x="-1"/>
        <fieldUsage x="1"/>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4"/>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cacheHierarchy uniqueName="[Measures].[New Hires]" caption="New Hires" measure="1" displayFolder="" measureGroup="HR Data" count="0"/>
    <cacheHierarchy uniqueName="[Measures].[Avg Tenure Month]" caption="Avg Tenure Month" measure="1" displayFolder="" measureGroup="HR Data" count="0" oneField="1">
      <fieldsUsage count="1">
        <fieldUsage x="3"/>
      </fieldsUsage>
    </cacheHierarchy>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1585416664" backgroundQuery="1" createdVersion="6" refreshedVersion="6" minRefreshableVersion="3" recordCount="0" supportSubquery="1" supportAdvancedDrill="1" xr:uid="{688B437F-DE2A-4776-BD06-7EEF36F143F9}">
  <cacheSource type="external" connectionId="6"/>
  <cacheFields count="4">
    <cacheField name="[HR Data].[BU Region].[BU Region]" caption="BU Region" numFmtId="0" hierarchy="8" level="1">
      <sharedItems count="7">
        <s v="Central"/>
        <s v="East"/>
        <s v="Midwest"/>
        <s v="North"/>
        <s v="Northwest"/>
        <s v="South"/>
        <s v="West"/>
      </sharedItems>
    </cacheField>
    <cacheField name="[Measures].[Active Employees]" caption="Active Employees" numFmtId="0" hierarchy="27" level="32767"/>
    <cacheField name="[HR Data].[FP].[FP]" caption="FP" numFmtId="0" hierarchy="5" level="1">
      <sharedItems count="2">
        <s v="Full Time"/>
        <s v="Part Time"/>
      </sharedItems>
    </cacheField>
    <cacheField name="[HR Data].[Gender].[Gender]" caption="Gender" numFmtId="0" hierarchy="2"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3"/>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fieldsUsage count="2">
        <fieldUsage x="-1"/>
        <fieldUsage x="0"/>
      </fieldsUsage>
    </cacheHierarchy>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1"/>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6273149" backgroundQuery="1" createdVersion="6" refreshedVersion="6" minRefreshableVersion="3" recordCount="0" supportSubquery="1" supportAdvancedDrill="1" xr:uid="{701580DB-2195-4DE3-AE44-54E5AB54788C}">
  <cacheSource type="external" connectionId="6"/>
  <cacheFields count="7">
    <cacheField name="[HR Data].[Date].[Date]" caption="Date" numFmtId="0" level="1">
      <sharedItems containsSemiMixedTypes="0" containsNonDate="0" containsDate="1" containsString="0" minDate="2015-02-01T00:00:00" maxDate="2018-02-02T00:00:00" count="4">
        <d v="2015-02-01T00:00:00"/>
        <d v="2016-02-01T00:00:00"/>
        <d v="2017-02-01T00:00:00"/>
        <d v="2018-02-01T00:00:00"/>
      </sharedItems>
    </cacheField>
    <cacheField name="[HR Data].[Date (Month)].[Date (Month)]" caption="Date (Month)" numFmtId="0" hierarchy="18" level="1">
      <sharedItems count="12">
        <s v="Jan"/>
        <s v="Feb"/>
        <s v="Mar"/>
        <s v="Apr"/>
        <s v="May"/>
        <s v="Jun"/>
        <s v="Jul"/>
        <s v="Aug"/>
        <s v="Sep"/>
        <s v="Oct"/>
        <s v="Nov"/>
        <s v="Dec"/>
      </sharedItems>
    </cacheField>
    <cacheField name="[HR Data].[Date (Quarter)].[Date (Quarter)]" caption="Date (Quarter)" numFmtId="0" hierarchy="17" level="1">
      <sharedItems count="4">
        <s v="Qtr1"/>
        <s v="Qtr2"/>
        <s v="Qtr3"/>
        <s v="Qtr4"/>
      </sharedItems>
    </cacheField>
    <cacheField name="[HR Data].[Date (Year)].[Date (Year)]" caption="Date (Year)" numFmtId="0" hierarchy="16" level="1">
      <sharedItems count="4">
        <s v="2015"/>
        <s v="2016"/>
        <s v="2017"/>
        <s v="2018"/>
      </sharedItems>
    </cacheField>
    <cacheField name="[Measures].[Active Employees]" caption="Active Employees" numFmtId="0" hierarchy="27" level="32767"/>
    <cacheField name="[Measures].[New Hires]" caption="New Hires" numFmtId="0" hierarchy="28"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2" memberValueDatatype="7" unbalanced="0">
      <fieldsUsage count="2">
        <fieldUsage x="-1"/>
        <fieldUsage x="0"/>
      </fieldsUsage>
    </cacheHierarchy>
    <cacheHierarchy uniqueName="[HR Data].[EmpID]" caption="EmpID" attribute="1" defaultMemberUniqueName="[HR Data].[EmpID].[All]" allUniqueName="[HR Data].[EmpID].[All]" dimensionUniqueName="[HR Data]" displayFolder="" count="2" memberValueDatatype="20" unbalanced="0"/>
    <cacheHierarchy uniqueName="[HR Data].[Gender]" caption="Gender" attribute="1" defaultMemberUniqueName="[HR Data].[Gender].[All]" allUniqueName="[HR Data].[Gender].[All]" dimensionUniqueName="[HR Data]" displayFolder="" count="2" memberValueDatatype="130" unbalanced="0"/>
    <cacheHierarchy uniqueName="[HR Data].[Age]" caption="Age" attribute="1" defaultMemberUniqueName="[HR Data].[Age].[All]" allUniqueName="[HR Data].[Age].[All]" dimensionUniqueName="[HR Data]" displayFolder="" count="2"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6"/>
      </fieldsUsage>
    </cacheHierarchy>
    <cacheHierarchy uniqueName="[HR Data].[TermDate]" caption="TermDate" attribute="1" time="1" defaultMemberUniqueName="[HR Data].[TermDate].[All]" allUniqueName="[HR Data].[TermDate].[All]" dimensionUniqueName="[HR Data]" displayFolder="" count="2" memberValueDatatype="7" unbalanced="0"/>
    <cacheHierarchy uniqueName="[HR Data].[isNewHire]" caption="isNewHire" attribute="1" defaultMemberUniqueName="[HR Data].[isNewHire].[All]" allUniqueName="[HR Data].[isNewHire].[All]" dimensionUniqueName="[HR Data]" displayFolder="" count="2"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2" memberValueDatatype="7" unbalanced="0"/>
    <cacheHierarchy uniqueName="[HR Data].[PayType]" caption="PayType" attribute="1" defaultMemberUniqueName="[HR Data].[PayType].[All]" allUniqueName="[HR Data].[PayType].[All]" dimensionUniqueName="[HR Data]" displayFolder="" count="2" memberValueDatatype="130" unbalanced="0"/>
    <cacheHierarchy uniqueName="[HR Data].[TermReason]" caption="TermReason" attribute="1" defaultMemberUniqueName="[HR Data].[TermReason].[All]" allUniqueName="[HR Data].[TermReason].[All]" dimensionUniqueName="[HR Data]" displayFolder="" count="2" memberValueDatatype="130" unbalanced="0"/>
    <cacheHierarchy uniqueName="[HR Data].[AgeGroup]" caption="AgeGroup" attribute="1" defaultMemberUniqueName="[HR Data].[AgeGroup].[All]" allUniqueName="[HR Data].[AgeGroup].[All]" dimensionUniqueName="[HR Data]" displayFolder="" count="2" memberValueDatatype="130" unbalanced="0"/>
    <cacheHierarchy uniqueName="[HR Data].[TenureDays]" caption="TenureDays" attribute="1" defaultMemberUniqueName="[HR Data].[TenureDays].[All]" allUniqueName="[HR Data].[TenureDays].[All]" dimensionUniqueName="[HR Data]" displayFolder="" count="2" memberValueDatatype="20" unbalanced="0"/>
    <cacheHierarchy uniqueName="[HR Data].[TenureMonths]" caption="TenureMonths" attribute="1" defaultMemberUniqueName="[HR Data].[TenureMonths].[All]" allUniqueName="[HR Data].[TenureMonths].[All]" dimensionUniqueName="[HR Data]" displayFolder="" count="2" memberValueDatatype="5" unbalanced="0"/>
    <cacheHierarchy uniqueName="[HR Data].[BadHires]" caption="BadHires" attribute="1" defaultMemberUniqueName="[HR Data].[BadHires].[All]" allUniqueName="[HR Data].[BadHires].[All]" dimensionUniqueName="[HR Data]" displayFolder="" count="2" memberValueDatatype="20" unbalanced="0"/>
    <cacheHierarchy uniqueName="[HR Data].[Date (Year)]" caption="Date (Year)" attribute="1" defaultMemberUniqueName="[HR Data].[Date (Year)].[All]" allUniqueName="[HR Data].[Date (Year)].[All]" dimensionUniqueName="[HR Data]" displayFolder="" count="2" memberValueDatatype="130" unbalanced="0">
      <fieldsUsage count="2">
        <fieldUsage x="-1"/>
        <fieldUsage x="3"/>
      </fieldsUsage>
    </cacheHierarchy>
    <cacheHierarchy uniqueName="[HR Data].[Date (Quarter)]" caption="Date (Quarter)" attribute="1" defaultMemberUniqueName="[HR Data].[Date (Quarter)].[All]" allUniqueName="[HR Data].[Date (Quarter)].[All]" dimensionUniqueName="[HR Data]" displayFolder="" count="2" memberValueDatatype="130" unbalanced="0">
      <fieldsUsage count="2">
        <fieldUsage x="-1"/>
        <fieldUsage x="2"/>
      </fieldsUsage>
    </cacheHierarchy>
    <cacheHierarchy uniqueName="[HR Data].[Date (Month)]" caption="Date (Month)" attribute="1" defaultMemberUniqueName="[HR Data].[Date (Month)].[All]" allUniqueName="[HR Data].[Date (Month)].[All]" dimensionUniqueName="[HR Data]" displayFolder="" count="2" memberValueDatatype="130" unbalanced="0">
      <fieldsUsage count="2">
        <fieldUsage x="-1"/>
        <fieldUsage x="1"/>
      </fieldsUsage>
    </cacheHierarchy>
    <cacheHierarchy uniqueName="[HR Data].[Date (Month Index)]" caption="Date (Month Index)" attribute="1" defaultMemberUniqueName="[HR Data].[Date (Month Index)].[All]" allUniqueName="[HR Data].[Date (Month Index)].[All]" dimensionUniqueName="[HR Data]" displayFolder="" count="2"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4"/>
      </fieldsUsage>
    </cacheHierarchy>
    <cacheHierarchy uniqueName="[Measures].[New Hires]" caption="New Hires" measure="1" displayFolder="" measureGroup="HR Data" count="0" oneField="1">
      <fieldsUsage count="1">
        <fieldUsage x="5"/>
      </fieldsUsage>
    </cacheHierarchy>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7083334" backgroundQuery="1" createdVersion="6" refreshedVersion="6" minRefreshableVersion="3" recordCount="0" supportSubquery="1" supportAdvancedDrill="1" xr:uid="{16AC537F-E451-4290-9D30-A477CE264904}">
  <cacheSource type="external" connectionId="6"/>
  <cacheFields count="4">
    <cacheField name="[HR Data].[Gender].[Gender]" caption="Gender" numFmtId="0" hierarchy="2" level="1">
      <sharedItems count="2">
        <s v="Female"/>
        <s v="Male"/>
      </sharedItems>
    </cacheField>
    <cacheField name="[HR Data].[AgeGroup].[AgeGroup]" caption="AgeGroup" numFmtId="0" hierarchy="12" level="1">
      <sharedItems count="3">
        <s v="&lt;30"/>
        <s v="30-49"/>
        <s v="50+"/>
      </sharedItems>
    </cacheField>
    <cacheField name="[Measures].[Active Employees]" caption="Active Employees" numFmtId="0" hierarchy="27"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2" memberValueDatatype="130" unbalanced="0">
      <fieldsUsage count="2">
        <fieldUsage x="-1"/>
        <fieldUsage x="1"/>
      </fieldsUsage>
    </cacheHierarchy>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7777781" backgroundQuery="1" createdVersion="6" refreshedVersion="6" minRefreshableVersion="3" recordCount="0" supportSubquery="1" supportAdvancedDrill="1" xr:uid="{F8D3B2ED-ED90-4284-AA22-D0616E81E1EA}">
  <cacheSource type="external" connectionId="6"/>
  <cacheFields count="3">
    <cacheField name="[Measures].[Active Employees]" caption="Active Employees" numFmtId="0" hierarchy="27" level="32767"/>
    <cacheField name="[HR Data].[Gender].[Gender]" caption="Gender" numFmtId="0" hierarchy="2" level="1">
      <sharedItems count="2">
        <s v="Female"/>
        <s v="Male"/>
      </sharedItems>
    </cacheField>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1"/>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2"/>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0" memberValueDatatype="130" unbalanced="0"/>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0"/>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irag" refreshedDate="44685.977378587966" backgroundQuery="1" createdVersion="6" refreshedVersion="6" minRefreshableVersion="3" recordCount="0" supportSubquery="1" supportAdvancedDrill="1" xr:uid="{69806C61-0125-477B-90E5-5076631524EE}">
  <cacheSource type="external" connectionId="6"/>
  <cacheFields count="4">
    <cacheField name="[HR Data].[Gender].[Gender]" caption="Gender" numFmtId="0" hierarchy="2" level="1">
      <sharedItems count="2">
        <s v="Female"/>
        <s v="Male"/>
      </sharedItems>
    </cacheField>
    <cacheField name="[HR Data].[PayType].[PayType]" caption="PayType" numFmtId="0" hierarchy="10" level="1">
      <sharedItems count="2">
        <s v="Hourly"/>
        <s v="Salary"/>
      </sharedItems>
    </cacheField>
    <cacheField name="[Measures].[Active Employees]" caption="Active Employees" numFmtId="0" hierarchy="27" level="32767"/>
    <cacheField name="[HR Data].[FP].[FP]" caption="FP" numFmtId="0" hierarchy="5" level="1">
      <sharedItems containsSemiMixedTypes="0" containsNonDate="0" containsString="0"/>
    </cacheField>
  </cacheFields>
  <cacheHierarchies count="34">
    <cacheHierarchy uniqueName="[HR Data].[Date]" caption="Date" attribute="1" time="1" defaultMemberUniqueName="[HR Data].[Date].[All]" allUniqueName="[HR Data].[Date].[All]" dimensionUniqueName="[HR Data]" displayFolder="" count="0" memberValueDatatype="7" unbalanced="0"/>
    <cacheHierarchy uniqueName="[HR Data].[EmpID]" caption="EmpID" attribute="1" defaultMemberUniqueName="[HR Data].[EmpID].[All]" allUniqueName="[HR Data].[EmpID].[All]" dimensionUniqueName="[HR Data]" displayFolder="" count="0" memberValueDatatype="20" unbalanced="0"/>
    <cacheHierarchy uniqueName="[HR Data].[Gender]" caption="Gender" attribute="1" defaultMemberUniqueName="[HR Data].[Gender].[All]" allUniqueName="[HR Data].[Gender].[All]" dimensionUniqueName="[HR Data]" displayFolder="" count="2" memberValueDatatype="130" unbalanced="0">
      <fieldsUsage count="2">
        <fieldUsage x="-1"/>
        <fieldUsage x="0"/>
      </fieldsUsage>
    </cacheHierarchy>
    <cacheHierarchy uniqueName="[HR Data].[Age]" caption="Age" attribute="1" defaultMemberUniqueName="[HR Data].[Age].[All]" allUniqueName="[HR Data].[Age].[All]" dimensionUniqueName="[HR Data]" displayFolder="" count="0" memberValueDatatype="20" unbalanced="0"/>
    <cacheHierarchy uniqueName="[HR Data].[EthnicGroup]" caption="EthnicGroup" attribute="1" defaultMemberUniqueName="[HR Data].[EthnicGroup].[All]" allUniqueName="[HR Data].[EthnicGroup].[All]" dimensionUniqueName="[HR Data]" displayFolder="" count="2" memberValueDatatype="130" unbalanced="0"/>
    <cacheHierarchy uniqueName="[HR Data].[FP]" caption="FP" attribute="1" defaultMemberUniqueName="[HR Data].[FP].[All]" allUniqueName="[HR Data].[FP].[All]" dimensionUniqueName="[HR Data]" displayFolder="" count="2" memberValueDatatype="130" unbalanced="0">
      <fieldsUsage count="2">
        <fieldUsage x="-1"/>
        <fieldUsage x="3"/>
      </fieldsUsage>
    </cacheHierarchy>
    <cacheHierarchy uniqueName="[HR Data].[TermDate]" caption="TermDate" attribute="1" time="1" defaultMemberUniqueName="[HR Data].[TermDate].[All]" allUniqueName="[HR Data].[TermDate].[All]" dimensionUniqueName="[HR Data]" displayFolder="" count="0" memberValueDatatype="7" unbalanced="0"/>
    <cacheHierarchy uniqueName="[HR Data].[isNewHire]" caption="isNewHire" attribute="1" defaultMemberUniqueName="[HR Data].[isNewHire].[All]" allUniqueName="[HR Data].[isNewHire].[All]" dimensionUniqueName="[HR Data]" displayFolder="" count="0" memberValueDatatype="130" unbalanced="0"/>
    <cacheHierarchy uniqueName="[HR Data].[BU Region]" caption="BU Region" attribute="1" defaultMemberUniqueName="[HR Data].[BU Region].[All]" allUniqueName="[HR Data].[BU Region].[All]" dimensionUniqueName="[HR Data]" displayFolder="" count="2" memberValueDatatype="130" unbalanced="0"/>
    <cacheHierarchy uniqueName="[HR Data].[HireDate]" caption="HireDate" attribute="1" time="1" defaultMemberUniqueName="[HR Data].[HireDate].[All]" allUniqueName="[HR Data].[HireDate].[All]" dimensionUniqueName="[HR Data]" displayFolder="" count="0" memberValueDatatype="7" unbalanced="0"/>
    <cacheHierarchy uniqueName="[HR Data].[PayType]" caption="PayType" attribute="1" defaultMemberUniqueName="[HR Data].[PayType].[All]" allUniqueName="[HR Data].[PayType].[All]" dimensionUniqueName="[HR Data]" displayFolder="" count="2" memberValueDatatype="130" unbalanced="0">
      <fieldsUsage count="2">
        <fieldUsage x="-1"/>
        <fieldUsage x="1"/>
      </fieldsUsage>
    </cacheHierarchy>
    <cacheHierarchy uniqueName="[HR Data].[TermReason]" caption="TermReason" attribute="1" defaultMemberUniqueName="[HR Data].[TermReason].[All]" allUniqueName="[HR Data].[TermReason].[All]" dimensionUniqueName="[HR Data]" displayFolder="" count="0" memberValueDatatype="130" unbalanced="0"/>
    <cacheHierarchy uniqueName="[HR Data].[AgeGroup]" caption="AgeGroup" attribute="1" defaultMemberUniqueName="[HR Data].[AgeGroup].[All]" allUniqueName="[HR Data].[AgeGroup].[All]" dimensionUniqueName="[HR Data]" displayFolder="" count="0" memberValueDatatype="130" unbalanced="0"/>
    <cacheHierarchy uniqueName="[HR Data].[TenureDays]" caption="TenureDays" attribute="1" defaultMemberUniqueName="[HR Data].[TenureDays].[All]" allUniqueName="[HR Data].[TenureDays].[All]" dimensionUniqueName="[HR Data]" displayFolder="" count="0" memberValueDatatype="20" unbalanced="0"/>
    <cacheHierarchy uniqueName="[HR Data].[TenureMonths]" caption="TenureMonths" attribute="1" defaultMemberUniqueName="[HR Data].[TenureMonths].[All]" allUniqueName="[HR Data].[TenureMonths].[All]" dimensionUniqueName="[HR Data]" displayFolder="" count="0" memberValueDatatype="5" unbalanced="0"/>
    <cacheHierarchy uniqueName="[HR Data].[BadHires]" caption="BadHires" attribute="1" defaultMemberUniqueName="[HR Data].[BadHires].[All]" allUniqueName="[HR Data].[BadHires].[All]" dimensionUniqueName="[HR Data]" displayFolder="" count="0" memberValueDatatype="20" unbalanced="0"/>
    <cacheHierarchy uniqueName="[HR Data].[Date (Year)]" caption="Date (Year)" attribute="1" defaultMemberUniqueName="[HR Data].[Date (Year)].[All]" allUniqueName="[HR Data].[Date (Year)].[All]" dimensionUniqueName="[HR Data]" displayFolder="" count="2" memberValueDatatype="130" unbalanced="0"/>
    <cacheHierarchy uniqueName="[HR Data].[Date (Quarter)]" caption="Date (Quarter)" attribute="1" defaultMemberUniqueName="[HR Data].[Date (Quarter)].[All]" allUniqueName="[HR Data].[Date (Quarter)].[All]" dimensionUniqueName="[HR Data]" displayFolder="" count="0" memberValueDatatype="130" unbalanced="0"/>
    <cacheHierarchy uniqueName="[HR Data].[Date (Month)]" caption="Date (Month)" attribute="1" defaultMemberUniqueName="[HR Data].[Date (Month)].[All]" allUniqueName="[HR Data].[Date (Month)].[All]" dimensionUniqueName="[HR Data]" displayFolder="" count="0" memberValueDatatype="130" unbalanced="0"/>
    <cacheHierarchy uniqueName="[HR Data].[Date (Month Index)]" caption="Date (Month Index)" attribute="1" defaultMemberUniqueName="[HR Data].[Date (Month Index)].[All]" allUniqueName="[HR Data].[Date (Month Index)].[All]" dimensionUniqueName="[HR Data]" displayFolder="" count="0" memberValueDatatype="20" unbalanced="0" hidden="1"/>
    <cacheHierarchy uniqueName="[Measures].[Sum of EmpID]" caption="Sum of EmpID" measure="1" displayFolder="" measureGroup="HR Data" count="0">
      <extLst>
        <ext xmlns:x15="http://schemas.microsoft.com/office/spreadsheetml/2010/11/main" uri="{B97F6D7D-B522-45F9-BDA1-12C45D357490}">
          <x15:cacheHierarchy aggregatedColumn="1"/>
        </ext>
      </extLst>
    </cacheHierarchy>
    <cacheHierarchy uniqueName="[Measures].[Count of EmpID]" caption="Count of EmpID" measure="1" displayFolder="" measureGroup="HR Data" count="0">
      <extLst>
        <ext xmlns:x15="http://schemas.microsoft.com/office/spreadsheetml/2010/11/main" uri="{B97F6D7D-B522-45F9-BDA1-12C45D357490}">
          <x15:cacheHierarchy aggregatedColumn="1"/>
        </ext>
      </extLst>
    </cacheHierarchy>
    <cacheHierarchy uniqueName="[Measures].[Sum of TenureMonths]" caption="Sum of TenureMonths" measure="1" displayFolder="" measureGroup="HR Data" count="0">
      <extLst>
        <ext xmlns:x15="http://schemas.microsoft.com/office/spreadsheetml/2010/11/main" uri="{B97F6D7D-B522-45F9-BDA1-12C45D357490}">
          <x15:cacheHierarchy aggregatedColumn="14"/>
        </ext>
      </extLst>
    </cacheHierarchy>
    <cacheHierarchy uniqueName="[Measures].[Average of TenureMonths]" caption="Average of TenureMonths" measure="1" displayFolder="" measureGroup="HR Data" count="0">
      <extLst>
        <ext xmlns:x15="http://schemas.microsoft.com/office/spreadsheetml/2010/11/main" uri="{B97F6D7D-B522-45F9-BDA1-12C45D357490}">
          <x15:cacheHierarchy aggregatedColumn="14"/>
        </ext>
      </extLst>
    </cacheHierarchy>
    <cacheHierarchy uniqueName="[Measures].[Sum of BadHires]" caption="Sum of BadHires" measure="1" displayFolder="" measureGroup="HR Data" count="0">
      <extLst>
        <ext xmlns:x15="http://schemas.microsoft.com/office/spreadsheetml/2010/11/main" uri="{B97F6D7D-B522-45F9-BDA1-12C45D357490}">
          <x15:cacheHierarchy aggregatedColumn="15"/>
        </ext>
      </extLst>
    </cacheHierarchy>
    <cacheHierarchy uniqueName="[Measures].[Sum of Age]" caption="Sum of Age" measure="1" displayFolder="" measureGroup="HR Data" count="0">
      <extLst>
        <ext xmlns:x15="http://schemas.microsoft.com/office/spreadsheetml/2010/11/main" uri="{B97F6D7D-B522-45F9-BDA1-12C45D357490}">
          <x15:cacheHierarchy aggregatedColumn="3"/>
        </ext>
      </extLst>
    </cacheHierarchy>
    <cacheHierarchy uniqueName="[Measures].[Emp Count]" caption="Emp Count" measure="1" displayFolder="" measureGroup="HR Data" count="0"/>
    <cacheHierarchy uniqueName="[Measures].[Active Employees]" caption="Active Employees" measure="1" displayFolder="" measureGroup="HR Data" count="0" oneField="1">
      <fieldsUsage count="1">
        <fieldUsage x="2"/>
      </fieldsUsage>
    </cacheHierarchy>
    <cacheHierarchy uniqueName="[Measures].[New Hires]" caption="New Hires" measure="1" displayFolder="" measureGroup="HR Data" count="0"/>
    <cacheHierarchy uniqueName="[Measures].[Avg Tenure Month]" caption="Avg Tenure Month" measure="1" displayFolder="" measureGroup="HR Data" count="0"/>
    <cacheHierarchy uniqueName="[Measures].[Seperations]" caption="Seperations" measure="1" displayFolder="" measureGroup="HR Data" count="0"/>
    <cacheHierarchy uniqueName="[Measures].[TurnOver %]" caption="TurnOver %" measure="1" displayFolder="" measureGroup="HR Data" count="0"/>
    <cacheHierarchy uniqueName="[Measures].[__XL_Count HR Data]" caption="__XL_Count HR Data" measure="1" displayFolder="" measureGroup="HR Data" count="0" hidden="1"/>
    <cacheHierarchy uniqueName="[Measures].[__No measures defined]" caption="__No measures defined" measure="1" displayFolder="" count="0" hidden="1"/>
  </cacheHierarchies>
  <kpis count="0"/>
  <dimensions count="2">
    <dimension name="HR Data" uniqueName="[HR Data]" caption="HR Data"/>
    <dimension measure="1" name="Measures" uniqueName="[Measures]" caption="Measures"/>
  </dimensions>
  <measureGroups count="1">
    <measureGroup name="HR Data" caption="HR 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BFDD690-374E-464C-B4F9-D956DBD7BAAC}" name="Age_Group" cacheId="402" applyNumberFormats="0" applyBorderFormats="0" applyFontFormats="0" applyPatternFormats="0" applyAlignmentFormats="0" applyWidthHeightFormats="1" dataCaption="Values" tag="1cb51ca3-6c04-4785-9922-acaf2f29b225" updatedVersion="6" minRefreshableVersion="3" useAutoFormatting="1" subtotalHiddenItems="1" itemPrintTitles="1" createdVersion="6" indent="0" outline="1" outlineData="1" multipleFieldFilters="0" chartFormat="5">
  <location ref="A25:D30"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1"/>
  </rowFields>
  <rowItems count="4">
    <i>
      <x/>
    </i>
    <i>
      <x v="1"/>
    </i>
    <i>
      <x v="2"/>
    </i>
    <i t="grand">
      <x/>
    </i>
  </rowItems>
  <colFields count="1">
    <field x="0"/>
  </colFields>
  <colItems count="3">
    <i>
      <x/>
    </i>
    <i>
      <x v="1"/>
    </i>
    <i t="grand">
      <x/>
    </i>
  </colItems>
  <dataFields count="1">
    <dataField fld="2" subtotal="count" baseField="0" baseItem="0"/>
  </dataFields>
  <chartFormats count="4">
    <chartFormat chart="2" format="4" series="1">
      <pivotArea type="data" outline="0" fieldPosition="0">
        <references count="2">
          <reference field="4294967294" count="1" selected="0">
            <x v="0"/>
          </reference>
          <reference field="0" count="1" selected="0">
            <x v="0"/>
          </reference>
        </references>
      </pivotArea>
    </chartFormat>
    <chartFormat chart="2" format="5"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0"/>
          </reference>
        </references>
      </pivotArea>
    </chartFormat>
    <chartFormat chart="4" format="9" series="1">
      <pivotArea type="data" outline="0" fieldPosition="0">
        <references count="2">
          <reference field="4294967294" count="1" selected="0">
            <x v="0"/>
          </reference>
          <reference field="0"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7388E5B-C6F6-43C4-9DBB-B13BE47D8934}" name="Seperations" cacheId="411" applyNumberFormats="0" applyBorderFormats="0" applyFontFormats="0" applyPatternFormats="0" applyAlignmentFormats="0" applyWidthHeightFormats="1" dataCaption="Values" tag="7cdeb429-987c-4577-a480-1ff963c924db" updatedVersion="6" minRefreshableVersion="3" useAutoFormatting="1" subtotalHiddenItems="1" itemPrintTitles="1" createdVersion="6" indent="0" outline="1" outlineData="1" multipleFieldFilters="0" chartFormat="5">
  <location ref="A3:C8" firstHeaderRow="0" firstDataRow="1"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1"/>
  </rowFields>
  <rowItems count="5">
    <i>
      <x/>
    </i>
    <i>
      <x v="1"/>
    </i>
    <i>
      <x v="2"/>
    </i>
    <i>
      <x v="3"/>
    </i>
    <i t="grand">
      <x/>
    </i>
  </rowItems>
  <colFields count="1">
    <field x="-2"/>
  </colFields>
  <colItems count="2">
    <i>
      <x/>
    </i>
    <i i="1">
      <x v="1"/>
    </i>
  </colItems>
  <dataFields count="2">
    <dataField fld="0" subtotal="count" baseField="0" baseItem="0"/>
    <dataField name="Bad Hires" fld="2" baseField="1"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6B8D2B7-19C8-453C-919E-502312CD32FC}" name="Term Reason" cacheId="414" applyNumberFormats="0" applyBorderFormats="0" applyFontFormats="0" applyPatternFormats="0" applyAlignmentFormats="0" applyWidthHeightFormats="1" dataCaption="Values" tag="963cde9d-2b7e-4aeb-91b3-8e5ba48ba783" updatedVersion="6" minRefreshableVersion="3" useAutoFormatting="1" subtotalHiddenItems="1" itemPrintTitles="1" createdVersion="6" indent="0" outline="1" outlineData="1" multipleFieldFilters="0" chartFormat="6">
  <location ref="A3:D9" firstHeaderRow="1" firstDataRow="2" firstDataCol="1"/>
  <pivotFields count="4">
    <pivotField dataField="1" subtotalTop="0" showAll="0" defaultSubtotal="0"/>
    <pivotField axis="axisRow" allDrilled="1" subtotalTop="0" showAll="0" dataSourceSort="1" defaultSubtotal="0" defaultAttributeDrillState="1">
      <items count="4">
        <item x="0"/>
        <item x="1"/>
        <item x="2"/>
        <item x="3"/>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5">
    <i>
      <x/>
    </i>
    <i>
      <x v="1"/>
    </i>
    <i>
      <x v="2"/>
    </i>
    <i>
      <x v="3"/>
    </i>
    <i t="grand">
      <x/>
    </i>
  </rowItems>
  <colFields count="1">
    <field x="2"/>
  </colFields>
  <colItems count="3">
    <i>
      <x/>
    </i>
    <i>
      <x v="1"/>
    </i>
    <i t="grand">
      <x/>
    </i>
  </colItems>
  <dataFields count="1">
    <dataField fld="0" subtotal="count" baseField="0" baseItem="0"/>
  </dataFields>
  <chartFormats count="3">
    <chartFormat chart="0" format="0"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2" count="1" selected="0">
            <x v="0"/>
          </reference>
        </references>
      </pivotArea>
    </chartFormat>
    <chartFormat chart="3" format="11" series="1">
      <pivotArea type="data" outline="0" fieldPosition="0">
        <references count="2">
          <reference field="4294967294" count="1" selected="0">
            <x v="0"/>
          </reference>
          <reference field="2"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caption="Bad Hires"/>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0F42A63-B6A6-498F-B515-4E39851C1820}" name="F_P" cacheId="183" applyNumberFormats="0" applyBorderFormats="0" applyFontFormats="0" applyPatternFormats="0" applyAlignmentFormats="0" applyWidthHeightFormats="1" dataCaption="Values" tag="ef625b94-d2e0-4258-88f9-8fa0c13d1512" updatedVersion="6" minRefreshableVersion="3" useAutoFormatting="1" itemPrintTitles="1" createdVersion="6" indent="0" outline="1" outlineData="1" multipleFieldFilters="0">
  <location ref="A18:D22" firstHeaderRow="1" firstDataRow="2" firstDataCol="1"/>
  <pivotFields count="4">
    <pivotField axis="axisCol" allDrilled="1" subtotalTop="0" showAll="0" dataSourceSort="1" defaultSubtotal="0" defaultAttributeDrillState="1">
      <items count="2">
        <item x="0"/>
        <item x="1"/>
      </items>
    </pivotField>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Fields count="1">
    <field x="0"/>
  </colFields>
  <colItems count="3">
    <i>
      <x/>
    </i>
    <i>
      <x v="1"/>
    </i>
    <i t="grand">
      <x/>
    </i>
  </colItems>
  <dataFields count="1">
    <dataField fld="1"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84125B-C0BC-432B-B258-E5DCAC7F47C1}" name="Paytype" cacheId="408" applyNumberFormats="0" applyBorderFormats="0" applyFontFormats="0" applyPatternFormats="0" applyAlignmentFormats="0" applyWidthHeightFormats="1" dataCaption="Values" tag="ccba4eca-2bfc-4d84-872d-ab63a15c7375" updatedVersion="6" minRefreshableVersion="3" useAutoFormatting="1" subtotalHiddenItems="1" itemPrintTitles="1" createdVersion="6" indent="0" outline="1" outlineData="1" multipleFieldFilters="0">
  <location ref="A10:D14" firstHeaderRow="1" firstDataRow="2" firstDataCol="1"/>
  <pivotFields count="4">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Fields count="1">
    <field x="0"/>
  </colFields>
  <colItems count="3">
    <i>
      <x/>
    </i>
    <i>
      <x v="1"/>
    </i>
    <i t="grand">
      <x/>
    </i>
  </colItems>
  <dataFields count="1">
    <dataField fld="2" subtotal="count" showDataAs="percentOfCol" baseField="0" baseItem="0" numFmtId="1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293EC1-6321-4BC9-B31C-90E9F4C32988}" name="Gender" cacheId="405" applyNumberFormats="0" applyBorderFormats="0" applyFontFormats="0" applyPatternFormats="0" applyAlignmentFormats="0" applyWidthHeightFormats="1" dataCaption="Values" tag="2525b13d-e3e1-42ff-b20a-6ceaddf9cc77" updatedVersion="6" minRefreshableVersion="3" useAutoFormatting="1" subtotalHiddenItems="1" itemPrintTitles="1" createdVersion="6" indent="0" outline="1" outlineData="1" multipleFieldFilters="0" chartFormat="1">
  <location ref="A3:B6"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DCBE47-E4F8-4DA4-AF58-B0DD105E18EE}" name="Turnover" cacheId="184" applyNumberFormats="0" applyBorderFormats="0" applyFontFormats="0" applyPatternFormats="0" applyAlignmentFormats="0" applyWidthHeightFormats="1" dataCaption="Values" tag="d35899e4-b8e6-4e89-9d9f-ed5f3effdc40" updatedVersion="6" minRefreshableVersion="3" useAutoFormatting="1" itemPrintTitles="1" createdVersion="6" indent="0" outline="1" outlineData="1" multipleFieldFilters="0">
  <location ref="A34:D40"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2"/>
  </rowFields>
  <rowItems count="5">
    <i>
      <x/>
    </i>
    <i>
      <x v="1"/>
    </i>
    <i>
      <x v="2"/>
    </i>
    <i>
      <x v="3"/>
    </i>
    <i t="grand">
      <x/>
    </i>
  </rowItems>
  <colFields count="1">
    <field x="1"/>
  </colFields>
  <colItems count="3">
    <i>
      <x/>
    </i>
    <i>
      <x v="1"/>
    </i>
    <i t="grand">
      <x/>
    </i>
  </colItems>
  <dataFields count="1">
    <dataField fld="0" subtotal="count" baseField="0" baseItem="0"/>
  </dataField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A2D147-CB86-4355-BFB6-46E85E0201D6}" name="Actives" cacheId="399" applyNumberFormats="0" applyBorderFormats="0" applyFontFormats="0" applyPatternFormats="0" applyAlignmentFormats="0" applyWidthHeightFormats="1" dataCaption="Values" tag="60e3ce9e-c6d7-4ad0-b82f-c87aa0598bc7" updatedVersion="6" minRefreshableVersion="3" useAutoFormatting="1" subtotalHiddenItems="1" itemPrintTitles="1" createdVersion="6" indent="0" outline="1" outlineData="1" multipleFieldFilters="0" chartFormat="5">
  <location ref="A3:C100" firstHeaderRow="0" firstDataRow="1" firstDataCol="1"/>
  <pivotFields count="7">
    <pivotField axis="axisRow" allDrilled="1" subtotalTop="0" showAll="0" dataSourceSort="1" defaultAttributeDrillState="1">
      <items count="5">
        <item x="0"/>
        <item x="1"/>
        <item x="2"/>
        <item x="3"/>
        <item t="default"/>
      </items>
    </pivotField>
    <pivotField axis="axisRow" allDrilled="1" subtotalTop="0" showAll="0" dataSourceSort="1">
      <items count="13">
        <item x="0" e="0"/>
        <item x="1"/>
        <item x="2" e="0"/>
        <item x="3" e="0"/>
        <item x="4" e="0"/>
        <item x="5" e="0"/>
        <item x="6" e="0"/>
        <item x="7" e="0"/>
        <item x="8" e="0"/>
        <item x="9" e="0"/>
        <item x="10" e="0"/>
        <item x="11" e="0"/>
        <item t="default"/>
      </items>
    </pivotField>
    <pivotField axis="axisRow" allDrilled="1" subtotalTop="0" showAll="0" dataSourceSort="1" defaultAttributeDrillState="1">
      <items count="5">
        <item x="0"/>
        <item x="1"/>
        <item x="2"/>
        <item x="3"/>
        <item t="default"/>
      </items>
    </pivotField>
    <pivotField axis="axisRow" allDrilled="1" subtotalTop="0" showAll="0" dataSourceSort="1" defaultAttributeDrillState="1">
      <items count="5">
        <item x="0"/>
        <item x="1"/>
        <item x="2"/>
        <item x="3"/>
        <item t="default"/>
      </items>
    </pivotField>
    <pivotField dataField="1" subtotalTop="0" showAll="0"/>
    <pivotField dataField="1" subtotalTop="0" showAll="0"/>
    <pivotField allDrilled="1" subtotalTop="0" showAll="0" dataSourceSort="1" defaultAttributeDrillState="1"/>
  </pivotFields>
  <rowFields count="4">
    <field x="3"/>
    <field x="2"/>
    <field x="1"/>
    <field x="0"/>
  </rowFields>
  <rowItems count="97">
    <i>
      <x/>
    </i>
    <i r="1">
      <x/>
    </i>
    <i r="2">
      <x/>
    </i>
    <i r="2">
      <x v="1"/>
    </i>
    <i r="3">
      <x/>
    </i>
    <i t="default" r="2">
      <x v="1"/>
    </i>
    <i r="2">
      <x v="2"/>
    </i>
    <i t="default" r="1">
      <x/>
    </i>
    <i r="1">
      <x v="1"/>
    </i>
    <i r="2">
      <x v="3"/>
    </i>
    <i r="2">
      <x v="4"/>
    </i>
    <i r="2">
      <x v="5"/>
    </i>
    <i t="default" r="1">
      <x v="1"/>
    </i>
    <i r="1">
      <x v="2"/>
    </i>
    <i r="2">
      <x v="6"/>
    </i>
    <i r="2">
      <x v="7"/>
    </i>
    <i r="2">
      <x v="8"/>
    </i>
    <i t="default" r="1">
      <x v="2"/>
    </i>
    <i r="1">
      <x v="3"/>
    </i>
    <i r="2">
      <x v="9"/>
    </i>
    <i r="2">
      <x v="10"/>
    </i>
    <i r="2">
      <x v="11"/>
    </i>
    <i t="default" r="1">
      <x v="3"/>
    </i>
    <i t="default">
      <x/>
    </i>
    <i>
      <x v="1"/>
    </i>
    <i r="1">
      <x/>
    </i>
    <i r="2">
      <x/>
    </i>
    <i r="2">
      <x v="1"/>
    </i>
    <i r="3">
      <x v="1"/>
    </i>
    <i t="default" r="2">
      <x v="1"/>
    </i>
    <i r="2">
      <x v="2"/>
    </i>
    <i t="default" r="1">
      <x/>
    </i>
    <i r="1">
      <x v="1"/>
    </i>
    <i r="2">
      <x v="3"/>
    </i>
    <i r="2">
      <x v="4"/>
    </i>
    <i r="2">
      <x v="5"/>
    </i>
    <i t="default" r="1">
      <x v="1"/>
    </i>
    <i r="1">
      <x v="2"/>
    </i>
    <i r="2">
      <x v="6"/>
    </i>
    <i r="2">
      <x v="7"/>
    </i>
    <i r="2">
      <x v="8"/>
    </i>
    <i t="default" r="1">
      <x v="2"/>
    </i>
    <i r="1">
      <x v="3"/>
    </i>
    <i r="2">
      <x v="9"/>
    </i>
    <i r="2">
      <x v="10"/>
    </i>
    <i r="2">
      <x v="11"/>
    </i>
    <i t="default" r="1">
      <x v="3"/>
    </i>
    <i t="default">
      <x v="1"/>
    </i>
    <i>
      <x v="2"/>
    </i>
    <i r="1">
      <x/>
    </i>
    <i r="2">
      <x/>
    </i>
    <i r="2">
      <x v="1"/>
    </i>
    <i r="3">
      <x v="2"/>
    </i>
    <i t="default" r="2">
      <x v="1"/>
    </i>
    <i r="2">
      <x v="2"/>
    </i>
    <i t="default" r="1">
      <x/>
    </i>
    <i r="1">
      <x v="1"/>
    </i>
    <i r="2">
      <x v="3"/>
    </i>
    <i r="2">
      <x v="4"/>
    </i>
    <i r="2">
      <x v="5"/>
    </i>
    <i t="default" r="1">
      <x v="1"/>
    </i>
    <i r="1">
      <x v="2"/>
    </i>
    <i r="2">
      <x v="6"/>
    </i>
    <i r="2">
      <x v="7"/>
    </i>
    <i r="2">
      <x v="8"/>
    </i>
    <i t="default" r="1">
      <x v="2"/>
    </i>
    <i r="1">
      <x v="3"/>
    </i>
    <i r="2">
      <x v="9"/>
    </i>
    <i r="2">
      <x v="10"/>
    </i>
    <i r="2">
      <x v="11"/>
    </i>
    <i t="default" r="1">
      <x v="3"/>
    </i>
    <i t="default">
      <x v="2"/>
    </i>
    <i>
      <x v="3"/>
    </i>
    <i r="1">
      <x/>
    </i>
    <i r="2">
      <x/>
    </i>
    <i r="2">
      <x v="1"/>
    </i>
    <i r="3">
      <x v="3"/>
    </i>
    <i t="default" r="2">
      <x v="1"/>
    </i>
    <i r="2">
      <x v="2"/>
    </i>
    <i t="default" r="1">
      <x/>
    </i>
    <i r="1">
      <x v="1"/>
    </i>
    <i r="2">
      <x v="3"/>
    </i>
    <i r="2">
      <x v="4"/>
    </i>
    <i r="2">
      <x v="5"/>
    </i>
    <i t="default" r="1">
      <x v="1"/>
    </i>
    <i r="1">
      <x v="2"/>
    </i>
    <i r="2">
      <x v="6"/>
    </i>
    <i r="2">
      <x v="7"/>
    </i>
    <i r="2">
      <x v="8"/>
    </i>
    <i t="default" r="1">
      <x v="2"/>
    </i>
    <i r="1">
      <x v="3"/>
    </i>
    <i r="2">
      <x v="9"/>
    </i>
    <i r="2">
      <x v="10"/>
    </i>
    <i r="2">
      <x v="11"/>
    </i>
    <i t="default" r="1">
      <x v="3"/>
    </i>
    <i t="default">
      <x v="3"/>
    </i>
    <i t="grand">
      <x/>
    </i>
  </rowItems>
  <colFields count="1">
    <field x="-2"/>
  </colFields>
  <colItems count="2">
    <i>
      <x/>
    </i>
    <i i="1">
      <x v="1"/>
    </i>
  </colItems>
  <dataFields count="2">
    <dataField fld="4" subtotal="count" baseField="0" baseItem="0"/>
    <dataField fld="5" subtotal="count"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EmpID"/>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4">
    <rowHierarchyUsage hierarchyUsage="16"/>
    <rowHierarchyUsage hierarchyUsage="17"/>
    <rowHierarchyUsage hierarchyUsage="18"/>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BD7E198-D035-4DCE-AA5F-4CA7CA254D5D}" name="PivotTable2" cacheId="182" applyNumberFormats="0" applyBorderFormats="0" applyFontFormats="0" applyPatternFormats="0" applyAlignmentFormats="0" applyWidthHeightFormats="1" dataCaption="Values" tag="a4a7edda-499e-45c1-bdf9-48a268bb07e5" updatedVersion="6" minRefreshableVersion="3" useAutoFormatting="1" itemPrintTitles="1" createdVersion="6" indent="0" outline="1" outlineData="1" multipleFieldFilters="0" chartFormat="5">
  <location ref="A3:D26" firstHeaderRow="1" firstDataRow="2" firstDataCol="1"/>
  <pivotFields count="5">
    <pivotField axis="axisRow" allDrilled="1" subtotalTop="0" showAll="0" dataSourceSort="1" defaultSubtotal="0" defaultAttributeDrillState="1">
      <items count="7">
        <item x="0"/>
        <item x="1"/>
        <item x="2"/>
        <item x="3"/>
        <item x="4"/>
        <item x="5"/>
        <item x="6"/>
      </items>
    </pivotField>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2">
    <field x="0"/>
    <field x="1"/>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3"/>
  </colFields>
  <colItems count="3">
    <i>
      <x/>
    </i>
    <i>
      <x v="1"/>
    </i>
    <i t="grand">
      <x/>
    </i>
  </colItems>
  <dataFields count="1">
    <dataField fld="2" subtotal="count" baseField="0" baseItem="0"/>
  </dataFields>
  <chartFormats count="2">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s>
  <pivotHierarchies count="34">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89D6AEA-7D20-442B-BD65-07D76CEAEDBA}" name="Tenure" cacheId="185" applyNumberFormats="0" applyBorderFormats="0" applyFontFormats="0" applyPatternFormats="0" applyAlignmentFormats="0" applyWidthHeightFormats="1" dataCaption="Values" tag="8122c826-95dc-4be8-8c3c-b633b099a7e6" updatedVersion="6" minRefreshableVersion="3" useAutoFormatting="1" itemPrintTitles="1" createdVersion="6" indent="0" outline="1" outlineData="1" multipleFieldFilters="0" chartFormat="6">
  <location ref="A3:D26" firstHeaderRow="1" firstDataRow="2" firstDataCol="1"/>
  <pivotFields count="5">
    <pivotField axis="axisRow" allDrilled="1" subtotalTop="0" showAll="0" dataSourceSort="1" defaultSubtotal="0" defaultAttributeDrillState="1">
      <items count="2">
        <item x="0"/>
        <item x="1"/>
      </items>
    </pivotField>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2">
    <field x="2"/>
    <field x="0"/>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1"/>
  </colFields>
  <colItems count="3">
    <i>
      <x/>
    </i>
    <i>
      <x v="1"/>
    </i>
    <i t="grand">
      <x/>
    </i>
  </colItems>
  <dataFields count="1">
    <dataField fld="3" subtotal="count" baseField="0" baseItem="0"/>
  </dataFields>
  <chartFormats count="2">
    <chartFormat chart="3" format="13" series="1">
      <pivotArea type="data" outline="0" fieldPosition="0">
        <references count="2">
          <reference field="4294967294" count="1" selected="0">
            <x v="0"/>
          </reference>
          <reference field="1" count="1" selected="0">
            <x v="0"/>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
    <rowHierarchyUsage hierarchyUsage="2"/>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7EF8940-B25A-4EB6-A066-C1874A78FF6D}" name="Region" cacheId="336" applyNumberFormats="0" applyBorderFormats="0" applyFontFormats="0" applyPatternFormats="0" applyAlignmentFormats="0" applyWidthHeightFormats="1" dataCaption="Values" tag="ca2c5129-767f-4774-b8c1-aa353c20f26b" updatedVersion="6" minRefreshableVersion="3" useAutoFormatting="1" itemPrintTitles="1" createdVersion="6" indent="0" outline="1" outlineData="1" multipleFieldFilters="0" chartFormat="5">
  <location ref="A3:D12" firstHeaderRow="1" firstDataRow="2"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8">
    <i>
      <x/>
    </i>
    <i>
      <x v="1"/>
    </i>
    <i>
      <x v="2"/>
    </i>
    <i>
      <x v="3"/>
    </i>
    <i>
      <x v="4"/>
    </i>
    <i>
      <x v="5"/>
    </i>
    <i>
      <x v="6"/>
    </i>
    <i t="grand">
      <x/>
    </i>
  </rowItems>
  <colFields count="1">
    <field x="2"/>
  </colFields>
  <colItems count="3">
    <i>
      <x/>
    </i>
    <i>
      <x v="1"/>
    </i>
    <i t="grand">
      <x/>
    </i>
  </colItems>
  <dataFields count="1">
    <dataField fld="1" subtotal="count" baseField="0" baseItem="0"/>
  </dataFields>
  <chartFormats count="3">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 chart="2" format="6">
      <pivotArea type="data" outline="0" fieldPosition="0">
        <references count="3">
          <reference field="4294967294" count="1" selected="0">
            <x v="0"/>
          </reference>
          <reference field="0" count="1" selected="0">
            <x v="0"/>
          </reference>
          <reference field="2" count="1" selected="0">
            <x v="1"/>
          </reference>
        </references>
      </pivotArea>
    </chartFormat>
  </chartFormats>
  <pivotHierarchies count="34">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R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0822252-E724-4285-911C-56179850636C}" sourceName="[HR Data].[Date (Year)]">
  <pivotTables>
    <pivotTable tabId="3" name="PivotTable2"/>
    <pivotTable tabId="10" name="Gender"/>
    <pivotTable tabId="10" name="Paytype"/>
    <pivotTable tabId="10" name="F_P"/>
    <pivotTable tabId="10" name="Age_Group"/>
    <pivotTable tabId="10" name="Turnover"/>
    <pivotTable tabId="7" name="Region"/>
    <pivotTable tabId="8" name="Seperations"/>
    <pivotTable tabId="5" name="Tenure"/>
    <pivotTable tabId="9" name="Term Reason"/>
  </pivotTables>
  <data>
    <olap pivotCacheId="2038606051">
      <levels count="2">
        <level uniqueName="[HR Data].[Date (Year)].[(All)]" sourceCaption="(All)" count="0"/>
        <level uniqueName="[HR Data].[Date (Year)].[Date (Year)]" sourceCaption="Date (Year)" count="4">
          <ranges>
            <range startItem="0">
              <i n="[HR Data].[Date (Year)].&amp;[2015]" c="2015"/>
              <i n="[HR Data].[Date (Year)].&amp;[2016]" c="2016"/>
              <i n="[HR Data].[Date (Year)].&amp;[2017]" c="2017"/>
              <i n="[HR Data].[Date (Year)].&amp;[2018]" c="2018"/>
            </range>
          </ranges>
        </level>
      </levels>
      <selections count="1">
        <selection n="[HR Data].[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Group" xr10:uid="{1A752502-A237-4328-8795-E29E0D856636}" sourceName="[HR Data].[EthnicGroup]">
  <pivotTables>
    <pivotTable tabId="2" name="Actives"/>
    <pivotTable tabId="10" name="Age_Group"/>
    <pivotTable tabId="10" name="F_P"/>
    <pivotTable tabId="10" name="Gender"/>
    <pivotTable tabId="10" name="Paytype"/>
    <pivotTable tabId="10" name="Turnover"/>
    <pivotTable tabId="7" name="Region"/>
    <pivotTable tabId="8" name="Seperations"/>
    <pivotTable tabId="9" name="Term Reason"/>
  </pivotTables>
  <data>
    <olap pivotCacheId="2038606051">
      <levels count="2">
        <level uniqueName="[HR Data].[EthnicGroup].[(All)]" sourceCaption="(All)" count="0"/>
        <level uniqueName="[HR Data].[EthnicGroup].[EthnicGroup]" sourceCaption="EthnicGroup" count="7">
          <ranges>
            <range startItem="0">
              <i n="[HR Data].[EthnicGroup].&amp;[Group A]" c="Group A"/>
              <i n="[HR Data].[EthnicGroup].&amp;[Group B]" c="Group B"/>
              <i n="[HR Data].[EthnicGroup].&amp;[Group C]" c="Group C"/>
              <i n="[HR Data].[EthnicGroup].&amp;[Group D]" c="Group D"/>
              <i n="[HR Data].[EthnicGroup].&amp;[Group E]" c="Group E"/>
              <i n="[HR Data].[EthnicGroup].&amp;[Group F]" c="Group F"/>
              <i n="[HR Data].[EthnicGroup].&amp;[Group G]" c="Group G"/>
            </range>
          </ranges>
        </level>
      </levels>
      <selections count="1">
        <selection n="[HR Data].[EthnicGroup].[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P" xr10:uid="{71E6F8AA-C4C7-4331-8F38-5FEB92C32C61}" sourceName="[HR Data].[FP]">
  <pivotTables>
    <pivotTable tabId="2" name="Actives"/>
    <pivotTable tabId="10" name="Age_Group"/>
    <pivotTable tabId="10" name="Gender"/>
    <pivotTable tabId="10" name="Paytype"/>
    <pivotTable tabId="8" name="Seperations"/>
    <pivotTable tabId="9" name="Term Reason"/>
  </pivotTables>
  <data>
    <olap pivotCacheId="2038606051">
      <levels count="2">
        <level uniqueName="[HR Data].[FP].[(All)]" sourceCaption="(All)" count="0"/>
        <level uniqueName="[HR Data].[FP].[FP]" sourceCaption="FP" count="2">
          <ranges>
            <range startItem="0">
              <i n="[HR Data].[FP].&amp;[Full Time]" c="Full Time"/>
              <i n="[HR Data].[FP].&amp;[Part Time]" c="Part Time"/>
            </range>
          </ranges>
        </level>
      </levels>
      <selections count="1">
        <selection n="[HR Data].[F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1135F46-478B-4FFB-8817-143AFC2B4393}" sourceName="[HR Data].[Gender]">
  <pivotTables>
    <pivotTable tabId="2" name="Actives"/>
    <pivotTable tabId="7" name="Region"/>
    <pivotTable tabId="8" name="Seperations"/>
    <pivotTable tabId="9" name="Term Reason"/>
  </pivotTables>
  <data>
    <olap pivotCacheId="2038606051">
      <levels count="2">
        <level uniqueName="[HR Data].[Gender].[(All)]" sourceCaption="(All)" count="0"/>
        <level uniqueName="[HR Data].[Gender].[Gender]" sourceCaption="Gender" count="2">
          <ranges>
            <range startItem="0">
              <i n="[HR Data].[Gender].&amp;[Female]" c="Female"/>
              <i n="[HR Data].[Gender].&amp;[Male]" c="Male"/>
            </range>
          </ranges>
        </level>
      </levels>
      <selections count="1">
        <selection n="[HR Data].[Gender].[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_Region" xr10:uid="{7EA99093-AF12-4BC5-905D-9637ADBEC711}" sourceName="[HR Data].[BU Region]">
  <pivotTables>
    <pivotTable tabId="2" name="Actives"/>
    <pivotTable tabId="3" name="PivotTable2"/>
    <pivotTable tabId="10" name="Age_Group"/>
    <pivotTable tabId="10" name="F_P"/>
    <pivotTable tabId="10" name="Gender"/>
    <pivotTable tabId="10" name="Paytype"/>
    <pivotTable tabId="10" name="Turnover"/>
    <pivotTable tabId="8" name="Seperations"/>
    <pivotTable tabId="5" name="Tenure"/>
    <pivotTable tabId="9" name="Term Reason"/>
  </pivotTables>
  <data>
    <olap pivotCacheId="2038606051">
      <levels count="2">
        <level uniqueName="[HR Data].[BU Region].[(All)]" sourceCaption="(All)" count="0"/>
        <level uniqueName="[HR Data].[BU Region].[BU Region]" sourceCaption="BU Region" count="7">
          <ranges>
            <range startItem="0">
              <i n="[HR Data].[BU Region].&amp;[Central]" c="Central"/>
              <i n="[HR Data].[BU Region].&amp;[East]" c="East"/>
              <i n="[HR Data].[BU Region].&amp;[Midwest]" c="Midwest"/>
              <i n="[HR Data].[BU Region].&amp;[North]" c="North"/>
              <i n="[HR Data].[BU Region].&amp;[Northwest]" c="Northwest"/>
              <i n="[HR Data].[BU Region].&amp;[South]" c="South"/>
              <i n="[HR Data].[BU Region].&amp;[West]" c="West"/>
            </range>
          </ranges>
        </level>
      </levels>
      <selections count="1">
        <selection n="[HR Data].[BU 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99965504-A6CA-498E-BE71-4211B7880850}" cache="Slicer_Date__Year" caption="Year" columnCount="2" level="1" style="Slicer Style 2 2" lockedPosition="1" rowHeight="324000"/>
  <slicer name="EthnicGroup" xr10:uid="{D35F20D3-F95C-46A9-8A78-863F9D1B44A7}" cache="Slicer_EthnicGroup" caption="Ethnicity" level="1" style="Slicer Style 2 2" lockedPosition="1" rowHeight="241300"/>
  <slicer name="FP" xr10:uid="{508CD616-CE33-4612-967D-6B30D7854514}" cache="Slicer_FP" caption="Full / Part" level="1" style="Slicer Style 2 2" lockedPosition="1" rowHeight="241300"/>
  <slicer name="Gender" xr10:uid="{769D50D7-8AA9-49DE-AD7C-7EDE0FD51FF3}" cache="Slicer_Gender" caption="Gender" level="1" style="Slicer Style 2 2" lockedPosition="1" rowHeight="241300"/>
  <slicer name="BU Region" xr10:uid="{082CB2DE-0919-433B-9048-E3C45FD658F1}" cache="Slicer_BU_Region" caption="Region" level="1" style="Slicer Style 2 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9F8FD921-785E-4650-847E-441A7C0E0B8A}" cache="Slicer_Date__Year" caption="Year" columnCount="2" level="1" style="SlicerStyleLight1" rowHeight="324000"/>
  <slicer name="EthnicGroup 1" xr10:uid="{F3BB2657-09EB-47C2-B4A7-C26A62EF2815}" cache="Slicer_EthnicGroup" caption="Ethnicity" level="1" style="SlicerStyleLight1" rowHeight="241300"/>
  <slicer name="FP 1" xr10:uid="{7F1D7F68-932E-4847-AC1F-CEE946B7F73F}" cache="Slicer_FP" caption="Full / Part" level="1" style="SlicerStyleLight1" rowHeight="241300"/>
  <slicer name="Gender 1" xr10:uid="{BB1FFBE7-5EFE-439B-81C7-5361DFE632C0}" cache="Slicer_Gender" caption="Gender" level="1" style="SlicerStyleLight1" rowHeight="241300"/>
  <slicer name="BU Region 1" xr10:uid="{2F246C8A-8C85-4493-BD9E-2D9309F78BC4}" cache="Slicer_BU_Region" caption="Region" level="1" style="SlicerStyleLight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75DA6-5CE9-49F5-8E12-083FB125D7E6}">
  <dimension ref="A1:V5"/>
  <sheetViews>
    <sheetView showGridLines="0" showRowColHeaders="0" tabSelected="1" zoomScale="80" zoomScaleNormal="80" workbookViewId="0"/>
  </sheetViews>
  <sheetFormatPr defaultRowHeight="15" x14ac:dyDescent="0.25"/>
  <cols>
    <col min="5" max="5" width="10.42578125" customWidth="1"/>
    <col min="6" max="6" width="12" customWidth="1"/>
    <col min="7" max="7" width="8" customWidth="1"/>
    <col min="8" max="8" width="7.7109375" customWidth="1"/>
    <col min="9" max="9" width="10.85546875" customWidth="1"/>
    <col min="10" max="10" width="8.28515625" customWidth="1"/>
    <col min="11" max="11" width="8.7109375" customWidth="1"/>
    <col min="12" max="12" width="12.5703125" customWidth="1"/>
    <col min="13" max="13" width="8" customWidth="1"/>
    <col min="14" max="14" width="8.5703125" customWidth="1"/>
    <col min="15" max="15" width="0.7109375" customWidth="1"/>
    <col min="16" max="16" width="9.140625" customWidth="1"/>
    <col min="20" max="20" width="11.7109375" customWidth="1"/>
    <col min="21" max="21" width="8.5703125" customWidth="1"/>
    <col min="22" max="22" width="9.42578125" customWidth="1"/>
  </cols>
  <sheetData>
    <row r="1" spans="1:22" ht="6" customHeight="1" x14ac:dyDescent="0.25"/>
    <row r="2" spans="1:22" ht="23.25" customHeight="1" x14ac:dyDescent="0.25">
      <c r="A2" s="19" t="s">
        <v>66</v>
      </c>
      <c r="B2" s="19"/>
      <c r="C2" s="19"/>
      <c r="D2" s="19"/>
      <c r="E2" s="19"/>
      <c r="F2" s="14" t="s">
        <v>60</v>
      </c>
      <c r="G2" s="12">
        <f>G5/F5</f>
        <v>0.54307692307692312</v>
      </c>
      <c r="H2" s="13">
        <f>H5/F5</f>
        <v>0.45692307692307693</v>
      </c>
      <c r="T2" s="18" t="s">
        <v>65</v>
      </c>
      <c r="U2" s="18"/>
      <c r="V2" s="18"/>
    </row>
    <row r="3" spans="1:22" ht="23.25" customHeight="1" x14ac:dyDescent="0.25">
      <c r="A3" s="19"/>
      <c r="B3" s="19"/>
      <c r="C3" s="19"/>
      <c r="D3" s="19"/>
      <c r="E3" s="19"/>
    </row>
    <row r="4" spans="1:22" ht="23.25" customHeight="1" x14ac:dyDescent="0.25">
      <c r="I4" s="14" t="s">
        <v>58</v>
      </c>
      <c r="J4" s="10">
        <f>GETPIVOTDATA("[Measures].[Active Employees]",Headline!$A$10,"[HR Data].[Gender]","[HR Data].[Gender].&amp;[Male]","[HR Data].[PayType]","[HR Data].[PayType].&amp;[Hourly]")</f>
        <v>0.91501416430594906</v>
      </c>
      <c r="K4" s="11">
        <f>GETPIVOTDATA("[Measures].[Active Employees]",Headline!$A$10,"[HR Data].[Gender]","[HR Data].[Gender].&amp;[Female]","[HR Data].[PayType]","[HR Data].[PayType].&amp;[Hourly]")</f>
        <v>0.81818181818181823</v>
      </c>
      <c r="L4" s="14" t="s">
        <v>41</v>
      </c>
      <c r="M4" s="12">
        <f>GETPIVOTDATA("[Measures].[Active Employees]",Headline!$A$18,"[HR Data].[Gender]","[HR Data].[Gender].&amp;[Male]","[HR Data].[FP]","[HR Data].[FP].&amp;[Full Time]")</f>
        <v>0.27762039660056659</v>
      </c>
      <c r="N4" s="13">
        <f>GETPIVOTDATA("[Measures].[Active Employees]",Headline!$A$18,"[HR Data].[Gender]","[HR Data].[Gender].&amp;[Female]","[HR Data].[FP]","[HR Data].[FP].&amp;[Full Time]")</f>
        <v>0.50168350168350173</v>
      </c>
      <c r="O4" s="13"/>
    </row>
    <row r="5" spans="1:22" ht="23.25" customHeight="1" x14ac:dyDescent="0.25">
      <c r="F5" s="14">
        <f>+GETPIVOTDATA("[Measures].[Active Employees]",Headline!$A$3)</f>
        <v>650</v>
      </c>
      <c r="G5" s="15">
        <f>+GETPIVOTDATA("[Measures].[Active Employees]",Headline!$A$3,"[HR Data].[Gender]","[HR Data].[Gender].&amp;[Male]")</f>
        <v>353</v>
      </c>
      <c r="H5" s="16">
        <f>+GETPIVOTDATA("[Measures].[Active Employees]",Headline!$A$3,"[HR Data].[Gender]","[HR Data].[Gender].&amp;[Female]")</f>
        <v>297</v>
      </c>
      <c r="I5" s="14" t="s">
        <v>59</v>
      </c>
      <c r="J5" s="10">
        <f>GETPIVOTDATA("[Measures].[Active Employees]",Headline!$A$10,"[HR Data].[Gender]","[HR Data].[Gender].&amp;[Male]","[HR Data].[PayType]","[HR Data].[PayType].&amp;[Salary]")</f>
        <v>8.4985835694050993E-2</v>
      </c>
      <c r="K5" s="11">
        <f>GETPIVOTDATA("[Measures].[Active Employees]",Headline!$A$10,"[HR Data].[Gender]","[HR Data].[Gender].&amp;[Female]","[HR Data].[PayType]","[HR Data].[PayType].&amp;[Salary]")</f>
        <v>0.18181818181818182</v>
      </c>
      <c r="L5" s="14" t="s">
        <v>42</v>
      </c>
      <c r="M5" s="12">
        <f>GETPIVOTDATA("[Measures].[Active Employees]",Headline!$A$18,"[HR Data].[Gender]","[HR Data].[Gender].&amp;[Male]","[HR Data].[FP]","[HR Data].[FP].&amp;[Part Time]")</f>
        <v>0.72237960339943341</v>
      </c>
      <c r="N5" s="13">
        <f>GETPIVOTDATA("[Measures].[Active Employees]",Headline!$A$18,"[HR Data].[Gender]","[HR Data].[Gender].&amp;[Female]","[HR Data].[FP]","[HR Data].[FP].&amp;[Part Time]")</f>
        <v>0.49831649831649832</v>
      </c>
      <c r="O5" s="13"/>
      <c r="T5" s="17">
        <f>GETPIVOTDATA("[Measures].[TurnOver %]",Headline!$A$34)</f>
        <v>2.5476923076923077</v>
      </c>
      <c r="U5" s="17">
        <f>GETPIVOTDATA("[Measures].[TurnOver %]",Headline!$A$34,"[HR Data].[Gender]","[HR Data].[Gender].&amp;[Male]")</f>
        <v>2.5552407932011332</v>
      </c>
      <c r="V5" s="17">
        <f>GETPIVOTDATA("[Measures].[TurnOver %]",Headline!$A$34,"[HR Data].[Gender]","[HR Data].[Gender].&amp;[Female]")</f>
        <v>2.5387205387205389</v>
      </c>
    </row>
  </sheetData>
  <sheetProtection sheet="1" objects="1" scenarios="1" pivotTables="0"/>
  <mergeCells count="2">
    <mergeCell ref="T2:V2"/>
    <mergeCell ref="A2:E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9C23E-4F36-43C3-A18D-696F1E91454E}">
  <dimension ref="A1:V5"/>
  <sheetViews>
    <sheetView showGridLines="0" showRowColHeaders="0" zoomScale="80" zoomScaleNormal="80" workbookViewId="0">
      <selection activeCell="B44" sqref="B44"/>
    </sheetView>
  </sheetViews>
  <sheetFormatPr defaultRowHeight="15" x14ac:dyDescent="0.25"/>
  <cols>
    <col min="5" max="5" width="10.42578125" customWidth="1"/>
    <col min="6" max="6" width="12" customWidth="1"/>
    <col min="7" max="7" width="8" customWidth="1"/>
    <col min="8" max="8" width="7.7109375" customWidth="1"/>
    <col min="9" max="9" width="10.85546875" customWidth="1"/>
    <col min="10" max="10" width="8.28515625" customWidth="1"/>
    <col min="11" max="11" width="8.7109375" customWidth="1"/>
    <col min="12" max="12" width="12.5703125" customWidth="1"/>
    <col min="13" max="13" width="8" customWidth="1"/>
    <col min="14" max="14" width="8.5703125" customWidth="1"/>
    <col min="15" max="15" width="0.7109375" customWidth="1"/>
    <col min="16" max="16" width="9.140625" customWidth="1"/>
    <col min="20" max="20" width="11.7109375" customWidth="1"/>
    <col min="21" max="21" width="8.5703125" customWidth="1"/>
    <col min="22" max="22" width="9.42578125" customWidth="1"/>
  </cols>
  <sheetData>
    <row r="1" spans="1:22" ht="6" customHeight="1" x14ac:dyDescent="0.25"/>
    <row r="2" spans="1:22" ht="23.25" customHeight="1" x14ac:dyDescent="0.25">
      <c r="A2" s="19" t="s">
        <v>66</v>
      </c>
      <c r="B2" s="19"/>
      <c r="C2" s="19"/>
      <c r="D2" s="19"/>
      <c r="E2" s="19"/>
      <c r="F2" s="14" t="s">
        <v>60</v>
      </c>
      <c r="G2" s="12">
        <f>G5/F5</f>
        <v>0.54307692307692312</v>
      </c>
      <c r="H2" s="13">
        <f>H5/F5</f>
        <v>0.45692307692307693</v>
      </c>
      <c r="T2" s="18" t="s">
        <v>65</v>
      </c>
      <c r="U2" s="18"/>
      <c r="V2" s="18"/>
    </row>
    <row r="3" spans="1:22" ht="23.25" customHeight="1" x14ac:dyDescent="0.25">
      <c r="A3" s="19"/>
      <c r="B3" s="19"/>
      <c r="C3" s="19"/>
      <c r="D3" s="19"/>
      <c r="E3" s="19"/>
    </row>
    <row r="4" spans="1:22" ht="23.25" customHeight="1" x14ac:dyDescent="0.25">
      <c r="I4" s="14" t="s">
        <v>58</v>
      </c>
      <c r="J4" s="10">
        <f>GETPIVOTDATA("[Measures].[Active Employees]",Headline!$A$10,"[HR Data].[Gender]","[HR Data].[Gender].&amp;[Male]","[HR Data].[PayType]","[HR Data].[PayType].&amp;[Hourly]")</f>
        <v>0.91501416430594906</v>
      </c>
      <c r="K4" s="11">
        <f>GETPIVOTDATA("[Measures].[Active Employees]",Headline!$A$10,"[HR Data].[Gender]","[HR Data].[Gender].&amp;[Female]","[HR Data].[PayType]","[HR Data].[PayType].&amp;[Hourly]")</f>
        <v>0.81818181818181823</v>
      </c>
      <c r="L4" s="14" t="s">
        <v>41</v>
      </c>
      <c r="M4" s="12">
        <f>GETPIVOTDATA("[Measures].[Active Employees]",Headline!$A$18,"[HR Data].[Gender]","[HR Data].[Gender].&amp;[Male]","[HR Data].[FP]","[HR Data].[FP].&amp;[Full Time]")</f>
        <v>0.27762039660056659</v>
      </c>
      <c r="N4" s="13">
        <f>GETPIVOTDATA("[Measures].[Active Employees]",Headline!$A$18,"[HR Data].[Gender]","[HR Data].[Gender].&amp;[Female]","[HR Data].[FP]","[HR Data].[FP].&amp;[Full Time]")</f>
        <v>0.50168350168350173</v>
      </c>
      <c r="O4" s="13"/>
    </row>
    <row r="5" spans="1:22" ht="23.25" customHeight="1" x14ac:dyDescent="0.25">
      <c r="F5" s="14">
        <f>+GETPIVOTDATA("[Measures].[Active Employees]",Headline!$A$3)</f>
        <v>650</v>
      </c>
      <c r="G5" s="15">
        <f>+GETPIVOTDATA("[Measures].[Active Employees]",Headline!$A$3,"[HR Data].[Gender]","[HR Data].[Gender].&amp;[Male]")</f>
        <v>353</v>
      </c>
      <c r="H5" s="16">
        <f>+GETPIVOTDATA("[Measures].[Active Employees]",Headline!$A$3,"[HR Data].[Gender]","[HR Data].[Gender].&amp;[Female]")</f>
        <v>297</v>
      </c>
      <c r="I5" s="14" t="s">
        <v>59</v>
      </c>
      <c r="J5" s="10">
        <f>GETPIVOTDATA("[Measures].[Active Employees]",Headline!$A$10,"[HR Data].[Gender]","[HR Data].[Gender].&amp;[Male]","[HR Data].[PayType]","[HR Data].[PayType].&amp;[Salary]")</f>
        <v>8.4985835694050993E-2</v>
      </c>
      <c r="K5" s="11">
        <f>GETPIVOTDATA("[Measures].[Active Employees]",Headline!$A$10,"[HR Data].[Gender]","[HR Data].[Gender].&amp;[Female]","[HR Data].[PayType]","[HR Data].[PayType].&amp;[Salary]")</f>
        <v>0.18181818181818182</v>
      </c>
      <c r="L5" s="14" t="s">
        <v>42</v>
      </c>
      <c r="M5" s="12">
        <f>GETPIVOTDATA("[Measures].[Active Employees]",Headline!$A$18,"[HR Data].[Gender]","[HR Data].[Gender].&amp;[Male]","[HR Data].[FP]","[HR Data].[FP].&amp;[Part Time]")</f>
        <v>0.72237960339943341</v>
      </c>
      <c r="N5" s="13">
        <f>GETPIVOTDATA("[Measures].[Active Employees]",Headline!$A$18,"[HR Data].[Gender]","[HR Data].[Gender].&amp;[Female]","[HR Data].[FP]","[HR Data].[FP].&amp;[Part Time]")</f>
        <v>0.49831649831649832</v>
      </c>
      <c r="O5" s="13"/>
      <c r="T5" s="17">
        <f>GETPIVOTDATA("[Measures].[TurnOver %]",Headline!$A$34)</f>
        <v>2.5476923076923077</v>
      </c>
      <c r="U5" s="17">
        <f>GETPIVOTDATA("[Measures].[TurnOver %]",Headline!$A$34,"[HR Data].[Gender]","[HR Data].[Gender].&amp;[Male]")</f>
        <v>2.5552407932011332</v>
      </c>
      <c r="V5" s="17">
        <f>GETPIVOTDATA("[Measures].[TurnOver %]",Headline!$A$34,"[HR Data].[Gender]","[HR Data].[Gender].&amp;[Female]")</f>
        <v>2.5387205387205389</v>
      </c>
    </row>
  </sheetData>
  <mergeCells count="2">
    <mergeCell ref="A2:E3"/>
    <mergeCell ref="T2:V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2255-8C4E-46FB-B6F7-8CC9F70F33C4}">
  <dimension ref="A3:D40"/>
  <sheetViews>
    <sheetView workbookViewId="0">
      <selection activeCell="B4" sqref="B4"/>
    </sheetView>
  </sheetViews>
  <sheetFormatPr defaultRowHeight="15" x14ac:dyDescent="0.25"/>
  <cols>
    <col min="1" max="1" width="16.85546875" bestFit="1" customWidth="1"/>
    <col min="2" max="2" width="16.28515625" bestFit="1" customWidth="1"/>
    <col min="3" max="3" width="8.140625" bestFit="1" customWidth="1"/>
    <col min="4" max="4" width="11.28515625" bestFit="1" customWidth="1"/>
  </cols>
  <sheetData>
    <row r="3" spans="1:4" x14ac:dyDescent="0.25">
      <c r="A3" s="1" t="s">
        <v>0</v>
      </c>
      <c r="B3" t="s">
        <v>30</v>
      </c>
    </row>
    <row r="4" spans="1:4" x14ac:dyDescent="0.25">
      <c r="A4" s="2" t="s">
        <v>43</v>
      </c>
      <c r="B4" s="7">
        <v>297</v>
      </c>
    </row>
    <row r="5" spans="1:4" x14ac:dyDescent="0.25">
      <c r="A5" s="2" t="s">
        <v>44</v>
      </c>
      <c r="B5" s="7">
        <v>353</v>
      </c>
    </row>
    <row r="6" spans="1:4" x14ac:dyDescent="0.25">
      <c r="A6" s="2" t="s">
        <v>1</v>
      </c>
      <c r="B6" s="7">
        <v>650</v>
      </c>
    </row>
    <row r="10" spans="1:4" x14ac:dyDescent="0.25">
      <c r="A10" s="1" t="s">
        <v>30</v>
      </c>
      <c r="B10" s="1" t="s">
        <v>40</v>
      </c>
    </row>
    <row r="11" spans="1:4" x14ac:dyDescent="0.25">
      <c r="A11" s="1" t="s">
        <v>0</v>
      </c>
      <c r="B11" t="s">
        <v>43</v>
      </c>
      <c r="C11" t="s">
        <v>44</v>
      </c>
      <c r="D11" t="s">
        <v>1</v>
      </c>
    </row>
    <row r="12" spans="1:4" x14ac:dyDescent="0.25">
      <c r="A12" s="2" t="s">
        <v>58</v>
      </c>
      <c r="B12" s="8">
        <v>0.81818181818181823</v>
      </c>
      <c r="C12" s="8">
        <v>0.91501416430594906</v>
      </c>
      <c r="D12" s="8">
        <v>0.87076923076923074</v>
      </c>
    </row>
    <row r="13" spans="1:4" x14ac:dyDescent="0.25">
      <c r="A13" s="2" t="s">
        <v>59</v>
      </c>
      <c r="B13" s="8">
        <v>0.18181818181818182</v>
      </c>
      <c r="C13" s="8">
        <v>8.4985835694050993E-2</v>
      </c>
      <c r="D13" s="8">
        <v>0.12923076923076923</v>
      </c>
    </row>
    <row r="14" spans="1:4" x14ac:dyDescent="0.25">
      <c r="A14" s="2" t="s">
        <v>1</v>
      </c>
      <c r="B14" s="8">
        <v>1</v>
      </c>
      <c r="C14" s="8">
        <v>1</v>
      </c>
      <c r="D14" s="8">
        <v>1</v>
      </c>
    </row>
    <row r="18" spans="1:4" x14ac:dyDescent="0.25">
      <c r="A18" s="1" t="s">
        <v>30</v>
      </c>
      <c r="B18" s="1" t="s">
        <v>40</v>
      </c>
    </row>
    <row r="19" spans="1:4" x14ac:dyDescent="0.25">
      <c r="A19" s="1" t="s">
        <v>0</v>
      </c>
      <c r="B19" t="s">
        <v>43</v>
      </c>
      <c r="C19" t="s">
        <v>44</v>
      </c>
      <c r="D19" t="s">
        <v>1</v>
      </c>
    </row>
    <row r="20" spans="1:4" x14ac:dyDescent="0.25">
      <c r="A20" s="2" t="s">
        <v>41</v>
      </c>
      <c r="B20" s="8">
        <v>0.50168350168350173</v>
      </c>
      <c r="C20" s="8">
        <v>0.27762039660056659</v>
      </c>
      <c r="D20" s="8">
        <v>0.38</v>
      </c>
    </row>
    <row r="21" spans="1:4" x14ac:dyDescent="0.25">
      <c r="A21" s="2" t="s">
        <v>42</v>
      </c>
      <c r="B21" s="8">
        <v>0.49831649831649832</v>
      </c>
      <c r="C21" s="8">
        <v>0.72237960339943341</v>
      </c>
      <c r="D21" s="8">
        <v>0.62</v>
      </c>
    </row>
    <row r="22" spans="1:4" x14ac:dyDescent="0.25">
      <c r="A22" s="2" t="s">
        <v>1</v>
      </c>
      <c r="B22" s="8">
        <v>1</v>
      </c>
      <c r="C22" s="8">
        <v>1</v>
      </c>
      <c r="D22" s="8">
        <v>1</v>
      </c>
    </row>
    <row r="25" spans="1:4" x14ac:dyDescent="0.25">
      <c r="A25" s="1" t="s">
        <v>30</v>
      </c>
      <c r="B25" s="1" t="s">
        <v>40</v>
      </c>
    </row>
    <row r="26" spans="1:4" x14ac:dyDescent="0.25">
      <c r="A26" s="1" t="s">
        <v>0</v>
      </c>
      <c r="B26" t="s">
        <v>43</v>
      </c>
      <c r="C26" t="s">
        <v>44</v>
      </c>
      <c r="D26" t="s">
        <v>1</v>
      </c>
    </row>
    <row r="27" spans="1:4" x14ac:dyDescent="0.25">
      <c r="A27" s="2" t="s">
        <v>61</v>
      </c>
      <c r="B27" s="7">
        <v>172</v>
      </c>
      <c r="C27" s="7">
        <v>165</v>
      </c>
      <c r="D27" s="7">
        <v>337</v>
      </c>
    </row>
    <row r="28" spans="1:4" x14ac:dyDescent="0.25">
      <c r="A28" s="2" t="s">
        <v>62</v>
      </c>
      <c r="B28" s="7">
        <v>81</v>
      </c>
      <c r="C28" s="7">
        <v>105</v>
      </c>
      <c r="D28" s="7">
        <v>186</v>
      </c>
    </row>
    <row r="29" spans="1:4" x14ac:dyDescent="0.25">
      <c r="A29" s="2" t="s">
        <v>63</v>
      </c>
      <c r="B29" s="7">
        <v>44</v>
      </c>
      <c r="C29" s="7">
        <v>83</v>
      </c>
      <c r="D29" s="7">
        <v>127</v>
      </c>
    </row>
    <row r="30" spans="1:4" x14ac:dyDescent="0.25">
      <c r="A30" s="2" t="s">
        <v>1</v>
      </c>
      <c r="B30" s="7">
        <v>297</v>
      </c>
      <c r="C30" s="7">
        <v>353</v>
      </c>
      <c r="D30" s="7">
        <v>650</v>
      </c>
    </row>
    <row r="34" spans="1:4" x14ac:dyDescent="0.25">
      <c r="A34" s="1" t="s">
        <v>64</v>
      </c>
      <c r="B34" s="1" t="s">
        <v>40</v>
      </c>
    </row>
    <row r="35" spans="1:4" x14ac:dyDescent="0.25">
      <c r="A35" s="1" t="s">
        <v>0</v>
      </c>
      <c r="B35" t="s">
        <v>43</v>
      </c>
      <c r="C35" t="s">
        <v>44</v>
      </c>
      <c r="D35" t="s">
        <v>1</v>
      </c>
    </row>
    <row r="36" spans="1:4" x14ac:dyDescent="0.25">
      <c r="A36" s="2" t="s">
        <v>2</v>
      </c>
      <c r="B36" s="9">
        <v>3.2258064516129031E-2</v>
      </c>
      <c r="C36" s="9">
        <v>4.1379310344827586E-2</v>
      </c>
      <c r="D36" s="9">
        <v>3.6666666666666667E-2</v>
      </c>
    </row>
    <row r="37" spans="1:4" x14ac:dyDescent="0.25">
      <c r="A37" s="2" t="s">
        <v>19</v>
      </c>
      <c r="B37" s="9">
        <v>0.19742489270386265</v>
      </c>
      <c r="C37" s="9">
        <v>0.21367521367521367</v>
      </c>
      <c r="D37" s="9">
        <v>0.20556745182012848</v>
      </c>
    </row>
    <row r="38" spans="1:4" x14ac:dyDescent="0.25">
      <c r="A38" s="2" t="s">
        <v>20</v>
      </c>
      <c r="B38" s="9">
        <v>1.1836734693877551</v>
      </c>
      <c r="C38" s="9">
        <v>1.1884615384615385</v>
      </c>
      <c r="D38" s="9">
        <v>1.1861386138613861</v>
      </c>
    </row>
    <row r="39" spans="1:4" x14ac:dyDescent="0.25">
      <c r="A39" s="2" t="s">
        <v>21</v>
      </c>
      <c r="B39" s="9">
        <v>1.3905723905723906</v>
      </c>
      <c r="C39" s="9">
        <v>1.5212464589235128</v>
      </c>
      <c r="D39" s="9">
        <v>1.4615384615384615</v>
      </c>
    </row>
    <row r="40" spans="1:4" x14ac:dyDescent="0.25">
      <c r="A40" s="2" t="s">
        <v>1</v>
      </c>
      <c r="B40" s="9">
        <v>2.5387205387205389</v>
      </c>
      <c r="C40" s="9">
        <v>2.5552407932011332</v>
      </c>
      <c r="D40" s="9">
        <v>2.5476923076923077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1CF6B-F4D4-4515-880F-086428643FAB}">
  <dimension ref="A3:C100"/>
  <sheetViews>
    <sheetView workbookViewId="0">
      <selection activeCell="A12" sqref="A12"/>
    </sheetView>
  </sheetViews>
  <sheetFormatPr defaultRowHeight="15" x14ac:dyDescent="0.25"/>
  <cols>
    <col min="1" max="1" width="18" bestFit="1" customWidth="1"/>
    <col min="2" max="2" width="16.85546875" bestFit="1" customWidth="1"/>
    <col min="3" max="3" width="10.140625" bestFit="1" customWidth="1"/>
  </cols>
  <sheetData>
    <row r="3" spans="1:3" x14ac:dyDescent="0.25">
      <c r="A3" s="1" t="s">
        <v>0</v>
      </c>
      <c r="B3" t="s">
        <v>30</v>
      </c>
      <c r="C3" t="s">
        <v>31</v>
      </c>
    </row>
    <row r="4" spans="1:3" x14ac:dyDescent="0.25">
      <c r="A4" s="2" t="s">
        <v>2</v>
      </c>
      <c r="B4" s="3"/>
      <c r="C4" s="3"/>
    </row>
    <row r="5" spans="1:3" x14ac:dyDescent="0.25">
      <c r="A5" s="4" t="s">
        <v>3</v>
      </c>
      <c r="B5" s="3"/>
      <c r="C5" s="3"/>
    </row>
    <row r="6" spans="1:3" x14ac:dyDescent="0.25">
      <c r="A6" s="5" t="s">
        <v>4</v>
      </c>
      <c r="B6" s="7">
        <v>228</v>
      </c>
      <c r="C6" s="7">
        <v>1</v>
      </c>
    </row>
    <row r="7" spans="1:3" x14ac:dyDescent="0.25">
      <c r="A7" s="5" t="s">
        <v>5</v>
      </c>
      <c r="B7" s="3"/>
      <c r="C7" s="3"/>
    </row>
    <row r="8" spans="1:3" x14ac:dyDescent="0.25">
      <c r="A8" s="6">
        <v>42036</v>
      </c>
      <c r="B8" s="7">
        <v>229</v>
      </c>
      <c r="C8" s="7">
        <v>1</v>
      </c>
    </row>
    <row r="9" spans="1:3" x14ac:dyDescent="0.25">
      <c r="A9" s="5" t="s">
        <v>32</v>
      </c>
      <c r="B9" s="7">
        <v>229</v>
      </c>
      <c r="C9" s="7">
        <v>1</v>
      </c>
    </row>
    <row r="10" spans="1:3" x14ac:dyDescent="0.25">
      <c r="A10" s="5" t="s">
        <v>6</v>
      </c>
      <c r="B10" s="7">
        <v>229</v>
      </c>
      <c r="C10" s="7">
        <v>1</v>
      </c>
    </row>
    <row r="11" spans="1:3" x14ac:dyDescent="0.25">
      <c r="A11" s="4" t="s">
        <v>22</v>
      </c>
      <c r="B11" s="7">
        <v>229</v>
      </c>
      <c r="C11" s="7">
        <v>3</v>
      </c>
    </row>
    <row r="12" spans="1:3" x14ac:dyDescent="0.25">
      <c r="A12" s="4" t="s">
        <v>7</v>
      </c>
      <c r="B12" s="3"/>
      <c r="C12" s="3"/>
    </row>
    <row r="13" spans="1:3" x14ac:dyDescent="0.25">
      <c r="A13" s="5" t="s">
        <v>8</v>
      </c>
      <c r="B13" s="7">
        <v>233</v>
      </c>
      <c r="C13" s="7">
        <v>4</v>
      </c>
    </row>
    <row r="14" spans="1:3" x14ac:dyDescent="0.25">
      <c r="A14" s="5" t="s">
        <v>9</v>
      </c>
      <c r="B14" s="7">
        <v>242</v>
      </c>
      <c r="C14" s="7">
        <v>8</v>
      </c>
    </row>
    <row r="15" spans="1:3" x14ac:dyDescent="0.25">
      <c r="A15" s="5" t="s">
        <v>10</v>
      </c>
      <c r="B15" s="7">
        <v>251</v>
      </c>
      <c r="C15" s="7">
        <v>9</v>
      </c>
    </row>
    <row r="16" spans="1:3" x14ac:dyDescent="0.25">
      <c r="A16" s="4" t="s">
        <v>23</v>
      </c>
      <c r="B16" s="7">
        <v>251</v>
      </c>
      <c r="C16" s="7">
        <v>21</v>
      </c>
    </row>
    <row r="17" spans="1:3" x14ac:dyDescent="0.25">
      <c r="A17" s="4" t="s">
        <v>11</v>
      </c>
      <c r="B17" s="3"/>
      <c r="C17" s="3"/>
    </row>
    <row r="18" spans="1:3" x14ac:dyDescent="0.25">
      <c r="A18" s="5" t="s">
        <v>12</v>
      </c>
      <c r="B18" s="7">
        <v>258</v>
      </c>
      <c r="C18" s="7">
        <v>7</v>
      </c>
    </row>
    <row r="19" spans="1:3" x14ac:dyDescent="0.25">
      <c r="A19" s="5" t="s">
        <v>13</v>
      </c>
      <c r="B19" s="7">
        <v>269</v>
      </c>
      <c r="C19" s="7">
        <v>11</v>
      </c>
    </row>
    <row r="20" spans="1:3" x14ac:dyDescent="0.25">
      <c r="A20" s="5" t="s">
        <v>14</v>
      </c>
      <c r="B20" s="7">
        <v>275</v>
      </c>
      <c r="C20" s="7">
        <v>6</v>
      </c>
    </row>
    <row r="21" spans="1:3" x14ac:dyDescent="0.25">
      <c r="A21" s="4" t="s">
        <v>24</v>
      </c>
      <c r="B21" s="7">
        <v>275</v>
      </c>
      <c r="C21" s="7">
        <v>24</v>
      </c>
    </row>
    <row r="22" spans="1:3" x14ac:dyDescent="0.25">
      <c r="A22" s="4" t="s">
        <v>15</v>
      </c>
      <c r="B22" s="3"/>
      <c r="C22" s="3"/>
    </row>
    <row r="23" spans="1:3" x14ac:dyDescent="0.25">
      <c r="A23" s="5" t="s">
        <v>16</v>
      </c>
      <c r="B23" s="7">
        <v>289</v>
      </c>
      <c r="C23" s="7">
        <v>14</v>
      </c>
    </row>
    <row r="24" spans="1:3" x14ac:dyDescent="0.25">
      <c r="A24" s="5" t="s">
        <v>17</v>
      </c>
      <c r="B24" s="7">
        <v>291</v>
      </c>
      <c r="C24" s="7">
        <v>9</v>
      </c>
    </row>
    <row r="25" spans="1:3" x14ac:dyDescent="0.25">
      <c r="A25" s="5" t="s">
        <v>18</v>
      </c>
      <c r="B25" s="7">
        <v>300</v>
      </c>
      <c r="C25" s="7">
        <v>7</v>
      </c>
    </row>
    <row r="26" spans="1:3" x14ac:dyDescent="0.25">
      <c r="A26" s="4" t="s">
        <v>25</v>
      </c>
      <c r="B26" s="7">
        <v>300</v>
      </c>
      <c r="C26" s="7">
        <v>30</v>
      </c>
    </row>
    <row r="27" spans="1:3" x14ac:dyDescent="0.25">
      <c r="A27" s="2" t="s">
        <v>26</v>
      </c>
      <c r="B27" s="7">
        <v>300</v>
      </c>
      <c r="C27" s="7">
        <v>78</v>
      </c>
    </row>
    <row r="28" spans="1:3" x14ac:dyDescent="0.25">
      <c r="A28" s="2" t="s">
        <v>19</v>
      </c>
      <c r="B28" s="3"/>
      <c r="C28" s="3"/>
    </row>
    <row r="29" spans="1:3" x14ac:dyDescent="0.25">
      <c r="A29" s="4" t="s">
        <v>3</v>
      </c>
      <c r="B29" s="3"/>
      <c r="C29" s="3"/>
    </row>
    <row r="30" spans="1:3" x14ac:dyDescent="0.25">
      <c r="A30" s="5" t="s">
        <v>4</v>
      </c>
      <c r="B30" s="7">
        <v>312</v>
      </c>
      <c r="C30" s="7">
        <v>10</v>
      </c>
    </row>
    <row r="31" spans="1:3" x14ac:dyDescent="0.25">
      <c r="A31" s="5" t="s">
        <v>5</v>
      </c>
      <c r="B31" s="3"/>
      <c r="C31" s="3"/>
    </row>
    <row r="32" spans="1:3" x14ac:dyDescent="0.25">
      <c r="A32" s="6">
        <v>42401</v>
      </c>
      <c r="B32" s="7">
        <v>322</v>
      </c>
      <c r="C32" s="7">
        <v>9</v>
      </c>
    </row>
    <row r="33" spans="1:3" x14ac:dyDescent="0.25">
      <c r="A33" s="5" t="s">
        <v>32</v>
      </c>
      <c r="B33" s="7">
        <v>322</v>
      </c>
      <c r="C33" s="7">
        <v>9</v>
      </c>
    </row>
    <row r="34" spans="1:3" x14ac:dyDescent="0.25">
      <c r="A34" s="5" t="s">
        <v>6</v>
      </c>
      <c r="B34" s="7">
        <v>338</v>
      </c>
      <c r="C34" s="7">
        <v>18</v>
      </c>
    </row>
    <row r="35" spans="1:3" x14ac:dyDescent="0.25">
      <c r="A35" s="4" t="s">
        <v>22</v>
      </c>
      <c r="B35" s="7">
        <v>338</v>
      </c>
      <c r="C35" s="7">
        <v>37</v>
      </c>
    </row>
    <row r="36" spans="1:3" x14ac:dyDescent="0.25">
      <c r="A36" s="4" t="s">
        <v>7</v>
      </c>
      <c r="B36" s="3"/>
      <c r="C36" s="3"/>
    </row>
    <row r="37" spans="1:3" x14ac:dyDescent="0.25">
      <c r="A37" s="5" t="s">
        <v>8</v>
      </c>
      <c r="B37" s="7">
        <v>343</v>
      </c>
      <c r="C37" s="7">
        <v>8</v>
      </c>
    </row>
    <row r="38" spans="1:3" x14ac:dyDescent="0.25">
      <c r="A38" s="5" t="s">
        <v>9</v>
      </c>
      <c r="B38" s="7">
        <v>351</v>
      </c>
      <c r="C38" s="7">
        <v>7</v>
      </c>
    </row>
    <row r="39" spans="1:3" x14ac:dyDescent="0.25">
      <c r="A39" s="5" t="s">
        <v>10</v>
      </c>
      <c r="B39" s="7">
        <v>361</v>
      </c>
      <c r="C39" s="7">
        <v>7</v>
      </c>
    </row>
    <row r="40" spans="1:3" x14ac:dyDescent="0.25">
      <c r="A40" s="4" t="s">
        <v>23</v>
      </c>
      <c r="B40" s="7">
        <v>361</v>
      </c>
      <c r="C40" s="7">
        <v>22</v>
      </c>
    </row>
    <row r="41" spans="1:3" x14ac:dyDescent="0.25">
      <c r="A41" s="4" t="s">
        <v>11</v>
      </c>
      <c r="B41" s="3"/>
      <c r="C41" s="3"/>
    </row>
    <row r="42" spans="1:3" x14ac:dyDescent="0.25">
      <c r="A42" s="5" t="s">
        <v>12</v>
      </c>
      <c r="B42" s="7">
        <v>370</v>
      </c>
      <c r="C42" s="7">
        <v>8</v>
      </c>
    </row>
    <row r="43" spans="1:3" x14ac:dyDescent="0.25">
      <c r="A43" s="5" t="s">
        <v>13</v>
      </c>
      <c r="B43" s="7">
        <v>386</v>
      </c>
      <c r="C43" s="7">
        <v>18</v>
      </c>
    </row>
    <row r="44" spans="1:3" x14ac:dyDescent="0.25">
      <c r="A44" s="5" t="s">
        <v>14</v>
      </c>
      <c r="B44" s="7">
        <v>403</v>
      </c>
      <c r="C44" s="7">
        <v>21</v>
      </c>
    </row>
    <row r="45" spans="1:3" x14ac:dyDescent="0.25">
      <c r="A45" s="4" t="s">
        <v>24</v>
      </c>
      <c r="B45" s="7">
        <v>403</v>
      </c>
      <c r="C45" s="7">
        <v>47</v>
      </c>
    </row>
    <row r="46" spans="1:3" x14ac:dyDescent="0.25">
      <c r="A46" s="4" t="s">
        <v>15</v>
      </c>
      <c r="B46" s="3"/>
      <c r="C46" s="3"/>
    </row>
    <row r="47" spans="1:3" x14ac:dyDescent="0.25">
      <c r="A47" s="5" t="s">
        <v>16</v>
      </c>
      <c r="B47" s="7">
        <v>426</v>
      </c>
      <c r="C47" s="7">
        <v>24</v>
      </c>
    </row>
    <row r="48" spans="1:3" x14ac:dyDescent="0.25">
      <c r="A48" s="5" t="s">
        <v>17</v>
      </c>
      <c r="B48" s="7">
        <v>453</v>
      </c>
      <c r="C48" s="7">
        <v>33</v>
      </c>
    </row>
    <row r="49" spans="1:3" x14ac:dyDescent="0.25">
      <c r="A49" s="5" t="s">
        <v>18</v>
      </c>
      <c r="B49" s="7">
        <v>467</v>
      </c>
      <c r="C49" s="7">
        <v>17</v>
      </c>
    </row>
    <row r="50" spans="1:3" x14ac:dyDescent="0.25">
      <c r="A50" s="4" t="s">
        <v>25</v>
      </c>
      <c r="B50" s="7">
        <v>467</v>
      </c>
      <c r="C50" s="7">
        <v>74</v>
      </c>
    </row>
    <row r="51" spans="1:3" x14ac:dyDescent="0.25">
      <c r="A51" s="2" t="s">
        <v>27</v>
      </c>
      <c r="B51" s="7">
        <v>467</v>
      </c>
      <c r="C51" s="7">
        <v>180</v>
      </c>
    </row>
    <row r="52" spans="1:3" x14ac:dyDescent="0.25">
      <c r="A52" s="2" t="s">
        <v>20</v>
      </c>
      <c r="B52" s="3"/>
      <c r="C52" s="3"/>
    </row>
    <row r="53" spans="1:3" x14ac:dyDescent="0.25">
      <c r="A53" s="4" t="s">
        <v>3</v>
      </c>
      <c r="B53" s="3"/>
      <c r="C53" s="3"/>
    </row>
    <row r="54" spans="1:3" x14ac:dyDescent="0.25">
      <c r="A54" s="5" t="s">
        <v>4</v>
      </c>
      <c r="B54" s="7">
        <v>455</v>
      </c>
      <c r="C54" s="7">
        <v>18</v>
      </c>
    </row>
    <row r="55" spans="1:3" x14ac:dyDescent="0.25">
      <c r="A55" s="5" t="s">
        <v>5</v>
      </c>
      <c r="B55" s="3"/>
      <c r="C55" s="3"/>
    </row>
    <row r="56" spans="1:3" x14ac:dyDescent="0.25">
      <c r="A56" s="6">
        <v>42767</v>
      </c>
      <c r="B56" s="7">
        <v>454</v>
      </c>
      <c r="C56" s="7">
        <v>27</v>
      </c>
    </row>
    <row r="57" spans="1:3" x14ac:dyDescent="0.25">
      <c r="A57" s="5" t="s">
        <v>32</v>
      </c>
      <c r="B57" s="7">
        <v>454</v>
      </c>
      <c r="C57" s="7">
        <v>27</v>
      </c>
    </row>
    <row r="58" spans="1:3" x14ac:dyDescent="0.25">
      <c r="A58" s="5" t="s">
        <v>6</v>
      </c>
      <c r="B58" s="7">
        <v>449</v>
      </c>
      <c r="C58" s="7">
        <v>21</v>
      </c>
    </row>
    <row r="59" spans="1:3" x14ac:dyDescent="0.25">
      <c r="A59" s="4" t="s">
        <v>22</v>
      </c>
      <c r="B59" s="7">
        <v>449</v>
      </c>
      <c r="C59" s="7">
        <v>66</v>
      </c>
    </row>
    <row r="60" spans="1:3" x14ac:dyDescent="0.25">
      <c r="A60" s="4" t="s">
        <v>7</v>
      </c>
      <c r="B60" s="3"/>
      <c r="C60" s="3"/>
    </row>
    <row r="61" spans="1:3" x14ac:dyDescent="0.25">
      <c r="A61" s="5" t="s">
        <v>8</v>
      </c>
      <c r="B61" s="7">
        <v>448</v>
      </c>
      <c r="C61" s="7">
        <v>31</v>
      </c>
    </row>
    <row r="62" spans="1:3" x14ac:dyDescent="0.25">
      <c r="A62" s="5" t="s">
        <v>9</v>
      </c>
      <c r="B62" s="7">
        <v>454</v>
      </c>
      <c r="C62" s="7">
        <v>47</v>
      </c>
    </row>
    <row r="63" spans="1:3" x14ac:dyDescent="0.25">
      <c r="A63" s="5" t="s">
        <v>10</v>
      </c>
      <c r="B63" s="7">
        <v>458</v>
      </c>
      <c r="C63" s="7">
        <v>36</v>
      </c>
    </row>
    <row r="64" spans="1:3" x14ac:dyDescent="0.25">
      <c r="A64" s="4" t="s">
        <v>23</v>
      </c>
      <c r="B64" s="7">
        <v>458</v>
      </c>
      <c r="C64" s="7">
        <v>114</v>
      </c>
    </row>
    <row r="65" spans="1:3" x14ac:dyDescent="0.25">
      <c r="A65" s="4" t="s">
        <v>11</v>
      </c>
      <c r="B65" s="3"/>
      <c r="C65" s="3"/>
    </row>
    <row r="66" spans="1:3" x14ac:dyDescent="0.25">
      <c r="A66" s="5" t="s">
        <v>12</v>
      </c>
      <c r="B66" s="7">
        <v>462</v>
      </c>
      <c r="C66" s="7">
        <v>53</v>
      </c>
    </row>
    <row r="67" spans="1:3" x14ac:dyDescent="0.25">
      <c r="A67" s="5" t="s">
        <v>13</v>
      </c>
      <c r="B67" s="7">
        <v>488</v>
      </c>
      <c r="C67" s="7">
        <v>76</v>
      </c>
    </row>
    <row r="68" spans="1:3" x14ac:dyDescent="0.25">
      <c r="A68" s="5" t="s">
        <v>14</v>
      </c>
      <c r="B68" s="7">
        <v>494</v>
      </c>
      <c r="C68" s="7">
        <v>47</v>
      </c>
    </row>
    <row r="69" spans="1:3" x14ac:dyDescent="0.25">
      <c r="A69" s="4" t="s">
        <v>24</v>
      </c>
      <c r="B69" s="7">
        <v>494</v>
      </c>
      <c r="C69" s="7">
        <v>176</v>
      </c>
    </row>
    <row r="70" spans="1:3" x14ac:dyDescent="0.25">
      <c r="A70" s="4" t="s">
        <v>15</v>
      </c>
      <c r="B70" s="3"/>
      <c r="C70" s="3"/>
    </row>
    <row r="71" spans="1:3" x14ac:dyDescent="0.25">
      <c r="A71" s="5" t="s">
        <v>16</v>
      </c>
      <c r="B71" s="7">
        <v>504</v>
      </c>
      <c r="C71" s="7">
        <v>65</v>
      </c>
    </row>
    <row r="72" spans="1:3" x14ac:dyDescent="0.25">
      <c r="A72" s="5" t="s">
        <v>17</v>
      </c>
      <c r="B72" s="7">
        <v>517</v>
      </c>
      <c r="C72" s="7">
        <v>55</v>
      </c>
    </row>
    <row r="73" spans="1:3" x14ac:dyDescent="0.25">
      <c r="A73" s="5" t="s">
        <v>18</v>
      </c>
      <c r="B73" s="7">
        <v>505</v>
      </c>
      <c r="C73" s="7">
        <v>10</v>
      </c>
    </row>
    <row r="74" spans="1:3" x14ac:dyDescent="0.25">
      <c r="A74" s="4" t="s">
        <v>25</v>
      </c>
      <c r="B74" s="7">
        <v>505</v>
      </c>
      <c r="C74" s="7">
        <v>130</v>
      </c>
    </row>
    <row r="75" spans="1:3" x14ac:dyDescent="0.25">
      <c r="A75" s="2" t="s">
        <v>28</v>
      </c>
      <c r="B75" s="7">
        <v>505</v>
      </c>
      <c r="C75" s="7">
        <v>486</v>
      </c>
    </row>
    <row r="76" spans="1:3" x14ac:dyDescent="0.25">
      <c r="A76" s="2" t="s">
        <v>21</v>
      </c>
      <c r="B76" s="3"/>
      <c r="C76" s="3"/>
    </row>
    <row r="77" spans="1:3" x14ac:dyDescent="0.25">
      <c r="A77" s="4" t="s">
        <v>3</v>
      </c>
      <c r="B77" s="3"/>
      <c r="C77" s="3"/>
    </row>
    <row r="78" spans="1:3" x14ac:dyDescent="0.25">
      <c r="A78" s="5" t="s">
        <v>4</v>
      </c>
      <c r="B78" s="7">
        <v>506</v>
      </c>
      <c r="C78" s="7">
        <v>39</v>
      </c>
    </row>
    <row r="79" spans="1:3" x14ac:dyDescent="0.25">
      <c r="A79" s="5" t="s">
        <v>5</v>
      </c>
      <c r="B79" s="3"/>
      <c r="C79" s="3"/>
    </row>
    <row r="80" spans="1:3" x14ac:dyDescent="0.25">
      <c r="A80" s="6">
        <v>43132</v>
      </c>
      <c r="B80" s="7">
        <v>505</v>
      </c>
      <c r="C80" s="7">
        <v>34</v>
      </c>
    </row>
    <row r="81" spans="1:3" x14ac:dyDescent="0.25">
      <c r="A81" s="5" t="s">
        <v>32</v>
      </c>
      <c r="B81" s="7">
        <v>505</v>
      </c>
      <c r="C81" s="7">
        <v>34</v>
      </c>
    </row>
    <row r="82" spans="1:3" x14ac:dyDescent="0.25">
      <c r="A82" s="5" t="s">
        <v>6</v>
      </c>
      <c r="B82" s="7">
        <v>525</v>
      </c>
      <c r="C82" s="7">
        <v>54</v>
      </c>
    </row>
    <row r="83" spans="1:3" x14ac:dyDescent="0.25">
      <c r="A83" s="4" t="s">
        <v>22</v>
      </c>
      <c r="B83" s="7">
        <v>525</v>
      </c>
      <c r="C83" s="7">
        <v>127</v>
      </c>
    </row>
    <row r="84" spans="1:3" x14ac:dyDescent="0.25">
      <c r="A84" s="4" t="s">
        <v>7</v>
      </c>
      <c r="B84" s="3"/>
      <c r="C84" s="3"/>
    </row>
    <row r="85" spans="1:3" x14ac:dyDescent="0.25">
      <c r="A85" s="5" t="s">
        <v>8</v>
      </c>
      <c r="B85" s="7">
        <v>537</v>
      </c>
      <c r="C85" s="7">
        <v>72</v>
      </c>
    </row>
    <row r="86" spans="1:3" x14ac:dyDescent="0.25">
      <c r="A86" s="5" t="s">
        <v>9</v>
      </c>
      <c r="B86" s="7">
        <v>571</v>
      </c>
      <c r="C86" s="7">
        <v>108</v>
      </c>
    </row>
    <row r="87" spans="1:3" x14ac:dyDescent="0.25">
      <c r="A87" s="5" t="s">
        <v>10</v>
      </c>
      <c r="B87" s="7">
        <v>633</v>
      </c>
      <c r="C87" s="7">
        <v>118</v>
      </c>
    </row>
    <row r="88" spans="1:3" x14ac:dyDescent="0.25">
      <c r="A88" s="4" t="s">
        <v>23</v>
      </c>
      <c r="B88" s="7">
        <v>633</v>
      </c>
      <c r="C88" s="7">
        <v>298</v>
      </c>
    </row>
    <row r="89" spans="1:3" x14ac:dyDescent="0.25">
      <c r="A89" s="4" t="s">
        <v>11</v>
      </c>
      <c r="B89" s="3"/>
      <c r="C89" s="3"/>
    </row>
    <row r="90" spans="1:3" x14ac:dyDescent="0.25">
      <c r="A90" s="5" t="s">
        <v>12</v>
      </c>
      <c r="B90" s="7">
        <v>635</v>
      </c>
      <c r="C90" s="7">
        <v>102</v>
      </c>
    </row>
    <row r="91" spans="1:3" x14ac:dyDescent="0.25">
      <c r="A91" s="5" t="s">
        <v>13</v>
      </c>
      <c r="B91" s="7">
        <v>634</v>
      </c>
      <c r="C91" s="7">
        <v>96</v>
      </c>
    </row>
    <row r="92" spans="1:3" x14ac:dyDescent="0.25">
      <c r="A92" s="5" t="s">
        <v>14</v>
      </c>
      <c r="B92" s="7">
        <v>648</v>
      </c>
      <c r="C92" s="7">
        <v>80</v>
      </c>
    </row>
    <row r="93" spans="1:3" x14ac:dyDescent="0.25">
      <c r="A93" s="4" t="s">
        <v>24</v>
      </c>
      <c r="B93" s="7">
        <v>648</v>
      </c>
      <c r="C93" s="7">
        <v>278</v>
      </c>
    </row>
    <row r="94" spans="1:3" x14ac:dyDescent="0.25">
      <c r="A94" s="4" t="s">
        <v>15</v>
      </c>
      <c r="B94" s="3"/>
      <c r="C94" s="3"/>
    </row>
    <row r="95" spans="1:3" x14ac:dyDescent="0.25">
      <c r="A95" s="5" t="s">
        <v>16</v>
      </c>
      <c r="B95" s="7">
        <v>658</v>
      </c>
      <c r="C95" s="7">
        <v>102</v>
      </c>
    </row>
    <row r="96" spans="1:3" x14ac:dyDescent="0.25">
      <c r="A96" s="5" t="s">
        <v>17</v>
      </c>
      <c r="B96" s="7">
        <v>657</v>
      </c>
      <c r="C96" s="7">
        <v>45</v>
      </c>
    </row>
    <row r="97" spans="1:3" x14ac:dyDescent="0.25">
      <c r="A97" s="5" t="s">
        <v>18</v>
      </c>
      <c r="B97" s="7">
        <v>650</v>
      </c>
      <c r="C97" s="7">
        <v>2</v>
      </c>
    </row>
    <row r="98" spans="1:3" x14ac:dyDescent="0.25">
      <c r="A98" s="4" t="s">
        <v>25</v>
      </c>
      <c r="B98" s="7">
        <v>650</v>
      </c>
      <c r="C98" s="7">
        <v>149</v>
      </c>
    </row>
    <row r="99" spans="1:3" x14ac:dyDescent="0.25">
      <c r="A99" s="2" t="s">
        <v>29</v>
      </c>
      <c r="B99" s="7">
        <v>650</v>
      </c>
      <c r="C99" s="7">
        <v>852</v>
      </c>
    </row>
    <row r="100" spans="1:3" x14ac:dyDescent="0.25">
      <c r="A100" s="2" t="s">
        <v>1</v>
      </c>
      <c r="B100" s="7">
        <v>650</v>
      </c>
      <c r="C100" s="7">
        <v>1596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A96E7-2388-4906-A017-0D39202CBB7E}">
  <dimension ref="A3:D26"/>
  <sheetViews>
    <sheetView workbookViewId="0">
      <selection activeCell="A3" sqref="A3"/>
    </sheetView>
  </sheetViews>
  <sheetFormatPr defaultRowHeight="15" x14ac:dyDescent="0.25"/>
  <cols>
    <col min="1" max="1" width="16.85546875" bestFit="1" customWidth="1"/>
    <col min="2" max="2" width="16.28515625" bestFit="1" customWidth="1"/>
    <col min="3" max="3" width="9.42578125" bestFit="1" customWidth="1"/>
    <col min="4" max="4" width="11.28515625" bestFit="1" customWidth="1"/>
  </cols>
  <sheetData>
    <row r="3" spans="1:4" x14ac:dyDescent="0.25">
      <c r="A3" s="1" t="s">
        <v>30</v>
      </c>
      <c r="B3" s="1" t="s">
        <v>40</v>
      </c>
    </row>
    <row r="4" spans="1:4" x14ac:dyDescent="0.25">
      <c r="A4" s="1" t="s">
        <v>0</v>
      </c>
      <c r="B4" t="s">
        <v>41</v>
      </c>
      <c r="C4" t="s">
        <v>42</v>
      </c>
      <c r="D4" t="s">
        <v>1</v>
      </c>
    </row>
    <row r="5" spans="1:4" x14ac:dyDescent="0.25">
      <c r="A5" s="2" t="s">
        <v>33</v>
      </c>
      <c r="B5" s="3"/>
      <c r="C5" s="3"/>
      <c r="D5" s="3"/>
    </row>
    <row r="6" spans="1:4" x14ac:dyDescent="0.25">
      <c r="A6" s="4" t="s">
        <v>43</v>
      </c>
      <c r="B6" s="7">
        <v>20</v>
      </c>
      <c r="C6" s="7">
        <v>25</v>
      </c>
      <c r="D6" s="7">
        <v>45</v>
      </c>
    </row>
    <row r="7" spans="1:4" x14ac:dyDescent="0.25">
      <c r="A7" s="4" t="s">
        <v>44</v>
      </c>
      <c r="B7" s="7">
        <v>14</v>
      </c>
      <c r="C7" s="7">
        <v>35</v>
      </c>
      <c r="D7" s="7">
        <v>49</v>
      </c>
    </row>
    <row r="8" spans="1:4" x14ac:dyDescent="0.25">
      <c r="A8" s="2" t="s">
        <v>34</v>
      </c>
      <c r="B8" s="3"/>
      <c r="C8" s="3"/>
      <c r="D8" s="3"/>
    </row>
    <row r="9" spans="1:4" x14ac:dyDescent="0.25">
      <c r="A9" s="4" t="s">
        <v>43</v>
      </c>
      <c r="B9" s="7">
        <v>25</v>
      </c>
      <c r="C9" s="7">
        <v>17</v>
      </c>
      <c r="D9" s="7">
        <v>42</v>
      </c>
    </row>
    <row r="10" spans="1:4" x14ac:dyDescent="0.25">
      <c r="A10" s="4" t="s">
        <v>44</v>
      </c>
      <c r="B10" s="7">
        <v>15</v>
      </c>
      <c r="C10" s="7">
        <v>35</v>
      </c>
      <c r="D10" s="7">
        <v>50</v>
      </c>
    </row>
    <row r="11" spans="1:4" x14ac:dyDescent="0.25">
      <c r="A11" s="2" t="s">
        <v>35</v>
      </c>
      <c r="B11" s="3"/>
      <c r="C11" s="3"/>
      <c r="D11" s="3"/>
    </row>
    <row r="12" spans="1:4" x14ac:dyDescent="0.25">
      <c r="A12" s="4" t="s">
        <v>43</v>
      </c>
      <c r="B12" s="7">
        <v>14</v>
      </c>
      <c r="C12" s="7">
        <v>16</v>
      </c>
      <c r="D12" s="7">
        <v>30</v>
      </c>
    </row>
    <row r="13" spans="1:4" x14ac:dyDescent="0.25">
      <c r="A13" s="4" t="s">
        <v>44</v>
      </c>
      <c r="B13" s="7">
        <v>11</v>
      </c>
      <c r="C13" s="7">
        <v>50</v>
      </c>
      <c r="D13" s="7">
        <v>61</v>
      </c>
    </row>
    <row r="14" spans="1:4" x14ac:dyDescent="0.25">
      <c r="A14" s="2" t="s">
        <v>36</v>
      </c>
      <c r="B14" s="3"/>
      <c r="C14" s="3"/>
      <c r="D14" s="3"/>
    </row>
    <row r="15" spans="1:4" x14ac:dyDescent="0.25">
      <c r="A15" s="4" t="s">
        <v>43</v>
      </c>
      <c r="B15" s="7">
        <v>19</v>
      </c>
      <c r="C15" s="7">
        <v>24</v>
      </c>
      <c r="D15" s="7">
        <v>43</v>
      </c>
    </row>
    <row r="16" spans="1:4" x14ac:dyDescent="0.25">
      <c r="A16" s="4" t="s">
        <v>44</v>
      </c>
      <c r="B16" s="7">
        <v>13</v>
      </c>
      <c r="C16" s="7">
        <v>35</v>
      </c>
      <c r="D16" s="7">
        <v>48</v>
      </c>
    </row>
    <row r="17" spans="1:4" x14ac:dyDescent="0.25">
      <c r="A17" s="2" t="s">
        <v>37</v>
      </c>
      <c r="B17" s="3"/>
      <c r="C17" s="3"/>
      <c r="D17" s="3"/>
    </row>
    <row r="18" spans="1:4" x14ac:dyDescent="0.25">
      <c r="A18" s="4" t="s">
        <v>43</v>
      </c>
      <c r="B18" s="7">
        <v>27</v>
      </c>
      <c r="C18" s="7">
        <v>22</v>
      </c>
      <c r="D18" s="7">
        <v>49</v>
      </c>
    </row>
    <row r="19" spans="1:4" x14ac:dyDescent="0.25">
      <c r="A19" s="4" t="s">
        <v>44</v>
      </c>
      <c r="B19" s="7">
        <v>13</v>
      </c>
      <c r="C19" s="7">
        <v>30</v>
      </c>
      <c r="D19" s="7">
        <v>43</v>
      </c>
    </row>
    <row r="20" spans="1:4" x14ac:dyDescent="0.25">
      <c r="A20" s="2" t="s">
        <v>38</v>
      </c>
      <c r="B20" s="3"/>
      <c r="C20" s="3"/>
      <c r="D20" s="3"/>
    </row>
    <row r="21" spans="1:4" x14ac:dyDescent="0.25">
      <c r="A21" s="4" t="s">
        <v>43</v>
      </c>
      <c r="B21" s="7">
        <v>23</v>
      </c>
      <c r="C21" s="7">
        <v>25</v>
      </c>
      <c r="D21" s="7">
        <v>48</v>
      </c>
    </row>
    <row r="22" spans="1:4" x14ac:dyDescent="0.25">
      <c r="A22" s="4" t="s">
        <v>44</v>
      </c>
      <c r="B22" s="7">
        <v>14</v>
      </c>
      <c r="C22" s="7">
        <v>40</v>
      </c>
      <c r="D22" s="7">
        <v>54</v>
      </c>
    </row>
    <row r="23" spans="1:4" x14ac:dyDescent="0.25">
      <c r="A23" s="2" t="s">
        <v>39</v>
      </c>
      <c r="B23" s="3"/>
      <c r="C23" s="3"/>
      <c r="D23" s="3"/>
    </row>
    <row r="24" spans="1:4" x14ac:dyDescent="0.25">
      <c r="A24" s="4" t="s">
        <v>43</v>
      </c>
      <c r="B24" s="7">
        <v>21</v>
      </c>
      <c r="C24" s="7">
        <v>19</v>
      </c>
      <c r="D24" s="7">
        <v>40</v>
      </c>
    </row>
    <row r="25" spans="1:4" x14ac:dyDescent="0.25">
      <c r="A25" s="4" t="s">
        <v>44</v>
      </c>
      <c r="B25" s="7">
        <v>18</v>
      </c>
      <c r="C25" s="7">
        <v>30</v>
      </c>
      <c r="D25" s="7">
        <v>48</v>
      </c>
    </row>
    <row r="26" spans="1:4" x14ac:dyDescent="0.25">
      <c r="A26" s="2" t="s">
        <v>1</v>
      </c>
      <c r="B26" s="7">
        <v>247</v>
      </c>
      <c r="C26" s="7">
        <v>403</v>
      </c>
      <c r="D26" s="7">
        <v>650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26278-E70A-4DBC-A01F-776A66BCF44C}">
  <dimension ref="A3:D26"/>
  <sheetViews>
    <sheetView topLeftCell="C1" workbookViewId="0">
      <selection activeCell="M18" sqref="M18"/>
    </sheetView>
  </sheetViews>
  <sheetFormatPr defaultRowHeight="15" x14ac:dyDescent="0.25"/>
  <cols>
    <col min="1" max="1" width="17.7109375" bestFit="1" customWidth="1"/>
    <col min="2" max="2" width="16.28515625" bestFit="1" customWidth="1"/>
    <col min="3" max="3" width="9.42578125" bestFit="1" customWidth="1"/>
    <col min="4" max="4" width="11.28515625" bestFit="1" customWidth="1"/>
    <col min="5" max="5" width="17.7109375" bestFit="1" customWidth="1"/>
    <col min="6" max="6" width="29.7109375" bestFit="1" customWidth="1"/>
    <col min="7" max="7" width="22.7109375" bestFit="1" customWidth="1"/>
  </cols>
  <sheetData>
    <row r="3" spans="1:4" x14ac:dyDescent="0.25">
      <c r="A3" s="1" t="s">
        <v>45</v>
      </c>
      <c r="B3" s="1" t="s">
        <v>40</v>
      </c>
    </row>
    <row r="4" spans="1:4" x14ac:dyDescent="0.25">
      <c r="A4" s="1" t="s">
        <v>0</v>
      </c>
      <c r="B4" t="s">
        <v>41</v>
      </c>
      <c r="C4" t="s">
        <v>42</v>
      </c>
      <c r="D4" t="s">
        <v>1</v>
      </c>
    </row>
    <row r="5" spans="1:4" x14ac:dyDescent="0.25">
      <c r="A5" s="2" t="s">
        <v>33</v>
      </c>
      <c r="B5" s="3"/>
      <c r="C5" s="3"/>
      <c r="D5" s="3"/>
    </row>
    <row r="6" spans="1:4" x14ac:dyDescent="0.25">
      <c r="A6" s="4" t="s">
        <v>43</v>
      </c>
      <c r="B6" s="7">
        <v>76.815238095238087</v>
      </c>
      <c r="C6" s="7">
        <v>28.947199999999999</v>
      </c>
      <c r="D6" s="7">
        <v>50.800000000000004</v>
      </c>
    </row>
    <row r="7" spans="1:4" x14ac:dyDescent="0.25">
      <c r="A7" s="4" t="s">
        <v>44</v>
      </c>
      <c r="B7" s="7">
        <v>112.63642857142858</v>
      </c>
      <c r="C7" s="7">
        <v>20.302857142857142</v>
      </c>
      <c r="D7" s="7">
        <v>46.683877551020416</v>
      </c>
    </row>
    <row r="8" spans="1:4" x14ac:dyDescent="0.25">
      <c r="A8" s="2" t="s">
        <v>34</v>
      </c>
      <c r="B8" s="3"/>
      <c r="C8" s="3"/>
      <c r="D8" s="3"/>
    </row>
    <row r="9" spans="1:4" x14ac:dyDescent="0.25">
      <c r="A9" s="4" t="s">
        <v>43</v>
      </c>
      <c r="B9" s="7">
        <v>86.816800000000001</v>
      </c>
      <c r="C9" s="7">
        <v>15.668823529411766</v>
      </c>
      <c r="D9" s="7">
        <v>58.018809523809523</v>
      </c>
    </row>
    <row r="10" spans="1:4" x14ac:dyDescent="0.25">
      <c r="A10" s="4" t="s">
        <v>44</v>
      </c>
      <c r="B10" s="7">
        <v>63.764000000000003</v>
      </c>
      <c r="C10" s="7">
        <v>16.629428571428569</v>
      </c>
      <c r="D10" s="7">
        <v>30.7698</v>
      </c>
    </row>
    <row r="11" spans="1:4" x14ac:dyDescent="0.25">
      <c r="A11" s="2" t="s">
        <v>35</v>
      </c>
      <c r="B11" s="3"/>
      <c r="C11" s="3"/>
      <c r="D11" s="3"/>
    </row>
    <row r="12" spans="1:4" x14ac:dyDescent="0.25">
      <c r="A12" s="4" t="s">
        <v>43</v>
      </c>
      <c r="B12" s="7">
        <v>55.166428571428575</v>
      </c>
      <c r="C12" s="7">
        <v>10.90764705882353</v>
      </c>
      <c r="D12" s="7">
        <v>30.895483870967741</v>
      </c>
    </row>
    <row r="13" spans="1:4" x14ac:dyDescent="0.25">
      <c r="A13" s="4" t="s">
        <v>44</v>
      </c>
      <c r="B13" s="7">
        <v>130.64363636363635</v>
      </c>
      <c r="C13" s="7">
        <v>18.820399999999999</v>
      </c>
      <c r="D13" s="7">
        <v>38.985245901639345</v>
      </c>
    </row>
    <row r="14" spans="1:4" x14ac:dyDescent="0.25">
      <c r="A14" s="2" t="s">
        <v>36</v>
      </c>
      <c r="B14" s="3"/>
      <c r="C14" s="3"/>
      <c r="D14" s="3"/>
    </row>
    <row r="15" spans="1:4" x14ac:dyDescent="0.25">
      <c r="A15" s="4" t="s">
        <v>43</v>
      </c>
      <c r="B15" s="7">
        <v>88.446315789473687</v>
      </c>
      <c r="C15" s="7">
        <v>18.317083333333333</v>
      </c>
      <c r="D15" s="7">
        <v>49.304418604651168</v>
      </c>
    </row>
    <row r="16" spans="1:4" x14ac:dyDescent="0.25">
      <c r="A16" s="4" t="s">
        <v>44</v>
      </c>
      <c r="B16" s="7">
        <v>83.696923076923071</v>
      </c>
      <c r="C16" s="7">
        <v>18.36611111111111</v>
      </c>
      <c r="D16" s="7">
        <v>35.698775510204079</v>
      </c>
    </row>
    <row r="17" spans="1:4" x14ac:dyDescent="0.25">
      <c r="A17" s="2" t="s">
        <v>37</v>
      </c>
      <c r="B17" s="3"/>
      <c r="C17" s="3"/>
      <c r="D17" s="3"/>
    </row>
    <row r="18" spans="1:4" x14ac:dyDescent="0.25">
      <c r="A18" s="4" t="s">
        <v>43</v>
      </c>
      <c r="B18" s="7">
        <v>86.20703703703704</v>
      </c>
      <c r="C18" s="7">
        <v>12.388260869565217</v>
      </c>
      <c r="D18" s="7">
        <v>52.250399999999999</v>
      </c>
    </row>
    <row r="19" spans="1:4" x14ac:dyDescent="0.25">
      <c r="A19" s="4" t="s">
        <v>44</v>
      </c>
      <c r="B19" s="7">
        <v>66.261538461538464</v>
      </c>
      <c r="C19" s="7">
        <v>33.782258064516128</v>
      </c>
      <c r="D19" s="7">
        <v>43.378409090909095</v>
      </c>
    </row>
    <row r="20" spans="1:4" x14ac:dyDescent="0.25">
      <c r="A20" s="2" t="s">
        <v>38</v>
      </c>
      <c r="B20" s="3"/>
      <c r="C20" s="3"/>
      <c r="D20" s="3"/>
    </row>
    <row r="21" spans="1:4" x14ac:dyDescent="0.25">
      <c r="A21" s="4" t="s">
        <v>43</v>
      </c>
      <c r="B21" s="7">
        <v>68.317826086956515</v>
      </c>
      <c r="C21" s="7">
        <v>12.6516</v>
      </c>
      <c r="D21" s="7">
        <v>39.324999999999996</v>
      </c>
    </row>
    <row r="22" spans="1:4" x14ac:dyDescent="0.25">
      <c r="A22" s="4" t="s">
        <v>44</v>
      </c>
      <c r="B22" s="7">
        <v>74.398571428571429</v>
      </c>
      <c r="C22" s="7">
        <v>19.814146341463413</v>
      </c>
      <c r="D22" s="7">
        <v>33.708363636363636</v>
      </c>
    </row>
    <row r="23" spans="1:4" x14ac:dyDescent="0.25">
      <c r="A23" s="2" t="s">
        <v>39</v>
      </c>
      <c r="B23" s="3"/>
      <c r="C23" s="3"/>
      <c r="D23" s="3"/>
    </row>
    <row r="24" spans="1:4" x14ac:dyDescent="0.25">
      <c r="A24" s="4" t="s">
        <v>43</v>
      </c>
      <c r="B24" s="7">
        <v>73.84571428571428</v>
      </c>
      <c r="C24" s="7">
        <v>7.696315789473684</v>
      </c>
      <c r="D24" s="7">
        <v>42.424750000000003</v>
      </c>
    </row>
    <row r="25" spans="1:4" x14ac:dyDescent="0.25">
      <c r="A25" s="4" t="s">
        <v>44</v>
      </c>
      <c r="B25" s="7">
        <v>93.846666666666664</v>
      </c>
      <c r="C25" s="7">
        <v>17.697741935483872</v>
      </c>
      <c r="D25" s="7">
        <v>45.670816326530613</v>
      </c>
    </row>
    <row r="26" spans="1:4" x14ac:dyDescent="0.25">
      <c r="A26" s="2" t="s">
        <v>1</v>
      </c>
      <c r="B26" s="7">
        <v>82.002983870967753</v>
      </c>
      <c r="C26" s="7">
        <v>18.742371638141808</v>
      </c>
      <c r="D26" s="7">
        <v>42.621567732115679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A5A7D-B925-4A5A-BD02-D0615CCEAA06}">
  <dimension ref="A3:L17"/>
  <sheetViews>
    <sheetView workbookViewId="0">
      <selection activeCell="J22" sqref="J22"/>
    </sheetView>
  </sheetViews>
  <sheetFormatPr defaultRowHeight="15" x14ac:dyDescent="0.25"/>
  <cols>
    <col min="1" max="1" width="16.85546875" bestFit="1" customWidth="1"/>
    <col min="2" max="2" width="16.28515625" bestFit="1" customWidth="1"/>
    <col min="3" max="3" width="9.42578125" bestFit="1" customWidth="1"/>
    <col min="4" max="4" width="11.28515625" bestFit="1" customWidth="1"/>
  </cols>
  <sheetData>
    <row r="3" spans="1:4" x14ac:dyDescent="0.25">
      <c r="A3" s="1" t="s">
        <v>30</v>
      </c>
      <c r="B3" s="1" t="s">
        <v>40</v>
      </c>
    </row>
    <row r="4" spans="1:4" x14ac:dyDescent="0.25">
      <c r="A4" s="1" t="s">
        <v>0</v>
      </c>
      <c r="B4" t="s">
        <v>41</v>
      </c>
      <c r="C4" t="s">
        <v>42</v>
      </c>
      <c r="D4" t="s">
        <v>1</v>
      </c>
    </row>
    <row r="5" spans="1:4" x14ac:dyDescent="0.25">
      <c r="A5" s="2" t="s">
        <v>46</v>
      </c>
      <c r="B5" s="7">
        <v>25</v>
      </c>
      <c r="C5" s="7">
        <v>50</v>
      </c>
      <c r="D5" s="7">
        <v>75</v>
      </c>
    </row>
    <row r="6" spans="1:4" x14ac:dyDescent="0.25">
      <c r="A6" s="2" t="s">
        <v>47</v>
      </c>
      <c r="B6" s="7">
        <v>86</v>
      </c>
      <c r="C6" s="7">
        <v>27</v>
      </c>
      <c r="D6" s="7">
        <v>113</v>
      </c>
    </row>
    <row r="7" spans="1:4" x14ac:dyDescent="0.25">
      <c r="A7" s="2" t="s">
        <v>48</v>
      </c>
      <c r="B7" s="7">
        <v>21</v>
      </c>
      <c r="C7" s="7">
        <v>41</v>
      </c>
      <c r="D7" s="7">
        <v>62</v>
      </c>
    </row>
    <row r="8" spans="1:4" x14ac:dyDescent="0.25">
      <c r="A8" s="2" t="s">
        <v>49</v>
      </c>
      <c r="B8" s="7">
        <v>34</v>
      </c>
      <c r="C8" s="7">
        <v>90</v>
      </c>
      <c r="D8" s="7">
        <v>124</v>
      </c>
    </row>
    <row r="9" spans="1:4" x14ac:dyDescent="0.25">
      <c r="A9" s="2" t="s">
        <v>50</v>
      </c>
      <c r="B9" s="7">
        <v>21</v>
      </c>
      <c r="C9" s="7">
        <v>73</v>
      </c>
      <c r="D9" s="7">
        <v>94</v>
      </c>
    </row>
    <row r="10" spans="1:4" x14ac:dyDescent="0.25">
      <c r="A10" s="2" t="s">
        <v>51</v>
      </c>
      <c r="B10" s="7">
        <v>33</v>
      </c>
      <c r="C10" s="7">
        <v>81</v>
      </c>
      <c r="D10" s="7">
        <v>114</v>
      </c>
    </row>
    <row r="11" spans="1:4" x14ac:dyDescent="0.25">
      <c r="A11" s="2" t="s">
        <v>52</v>
      </c>
      <c r="B11" s="7">
        <v>27</v>
      </c>
      <c r="C11" s="7">
        <v>41</v>
      </c>
      <c r="D11" s="7">
        <v>68</v>
      </c>
    </row>
    <row r="12" spans="1:4" x14ac:dyDescent="0.25">
      <c r="A12" s="2" t="s">
        <v>1</v>
      </c>
      <c r="B12" s="7">
        <v>247</v>
      </c>
      <c r="C12" s="7">
        <v>403</v>
      </c>
      <c r="D12" s="7">
        <v>650</v>
      </c>
    </row>
    <row r="17" spans="12:12" x14ac:dyDescent="0.25">
      <c r="L17" t="s">
        <v>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B3086-AB33-4A13-A078-53B912F2D1D4}">
  <dimension ref="A3:C8"/>
  <sheetViews>
    <sheetView workbookViewId="0">
      <selection activeCell="N14" sqref="N14"/>
    </sheetView>
  </sheetViews>
  <sheetFormatPr defaultRowHeight="15" x14ac:dyDescent="0.25"/>
  <cols>
    <col min="1" max="1" width="13.140625" bestFit="1" customWidth="1"/>
    <col min="2" max="2" width="11.5703125" bestFit="1" customWidth="1"/>
    <col min="3" max="3" width="9.28515625" bestFit="1" customWidth="1"/>
  </cols>
  <sheetData>
    <row r="3" spans="1:3" x14ac:dyDescent="0.25">
      <c r="A3" s="1" t="s">
        <v>0</v>
      </c>
      <c r="B3" t="s">
        <v>54</v>
      </c>
      <c r="C3" t="s">
        <v>55</v>
      </c>
    </row>
    <row r="4" spans="1:3" x14ac:dyDescent="0.25">
      <c r="A4" s="2" t="s">
        <v>2</v>
      </c>
      <c r="B4" s="7">
        <v>11</v>
      </c>
      <c r="C4" s="3">
        <v>11</v>
      </c>
    </row>
    <row r="5" spans="1:3" x14ac:dyDescent="0.25">
      <c r="A5" s="2" t="s">
        <v>19</v>
      </c>
      <c r="B5" s="7">
        <v>96</v>
      </c>
      <c r="C5" s="3">
        <v>92</v>
      </c>
    </row>
    <row r="6" spans="1:3" x14ac:dyDescent="0.25">
      <c r="A6" s="2" t="s">
        <v>20</v>
      </c>
      <c r="B6" s="7">
        <v>599</v>
      </c>
      <c r="C6" s="3">
        <v>400</v>
      </c>
    </row>
    <row r="7" spans="1:3" x14ac:dyDescent="0.25">
      <c r="A7" s="2" t="s">
        <v>21</v>
      </c>
      <c r="B7" s="7">
        <v>950</v>
      </c>
      <c r="C7" s="3">
        <v>676</v>
      </c>
    </row>
    <row r="8" spans="1:3" x14ac:dyDescent="0.25">
      <c r="A8" s="2" t="s">
        <v>1</v>
      </c>
      <c r="B8" s="7">
        <v>1656</v>
      </c>
      <c r="C8" s="3">
        <v>1179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5E103-3343-4706-BDDE-82CE4989BF7F}">
  <dimension ref="A3:D9"/>
  <sheetViews>
    <sheetView workbookViewId="0">
      <selection activeCell="H17" sqref="H17"/>
    </sheetView>
  </sheetViews>
  <sheetFormatPr defaultRowHeight="15" x14ac:dyDescent="0.25"/>
  <cols>
    <col min="1" max="1" width="13.140625" bestFit="1" customWidth="1"/>
    <col min="2" max="2" width="16.28515625" bestFit="1" customWidth="1"/>
    <col min="3" max="3" width="9.7109375" bestFit="1" customWidth="1"/>
    <col min="4" max="4" width="11.28515625" bestFit="1" customWidth="1"/>
    <col min="5" max="5" width="11.140625" bestFit="1" customWidth="1"/>
    <col min="6" max="6" width="9.7109375" bestFit="1" customWidth="1"/>
    <col min="7" max="7" width="16.5703125" bestFit="1" customWidth="1"/>
    <col min="8" max="8" width="14.28515625" bestFit="1" customWidth="1"/>
  </cols>
  <sheetData>
    <row r="3" spans="1:4" x14ac:dyDescent="0.25">
      <c r="A3" s="1" t="s">
        <v>54</v>
      </c>
      <c r="B3" s="1" t="s">
        <v>40</v>
      </c>
    </row>
    <row r="4" spans="1:4" x14ac:dyDescent="0.25">
      <c r="A4" s="1" t="s">
        <v>0</v>
      </c>
      <c r="B4" t="s">
        <v>56</v>
      </c>
      <c r="C4" t="s">
        <v>57</v>
      </c>
      <c r="D4" t="s">
        <v>1</v>
      </c>
    </row>
    <row r="5" spans="1:4" x14ac:dyDescent="0.25">
      <c r="A5" s="2" t="s">
        <v>2</v>
      </c>
      <c r="B5" s="7">
        <v>11</v>
      </c>
      <c r="C5" s="7"/>
      <c r="D5" s="7">
        <v>11</v>
      </c>
    </row>
    <row r="6" spans="1:4" x14ac:dyDescent="0.25">
      <c r="A6" s="2" t="s">
        <v>19</v>
      </c>
      <c r="B6" s="7">
        <v>73</v>
      </c>
      <c r="C6" s="7">
        <v>23</v>
      </c>
      <c r="D6" s="7">
        <v>96</v>
      </c>
    </row>
    <row r="7" spans="1:4" x14ac:dyDescent="0.25">
      <c r="A7" s="2" t="s">
        <v>20</v>
      </c>
      <c r="B7" s="7">
        <v>127</v>
      </c>
      <c r="C7" s="7">
        <v>472</v>
      </c>
      <c r="D7" s="7">
        <v>599</v>
      </c>
    </row>
    <row r="8" spans="1:4" x14ac:dyDescent="0.25">
      <c r="A8" s="2" t="s">
        <v>21</v>
      </c>
      <c r="B8" s="7">
        <v>228</v>
      </c>
      <c r="C8" s="7">
        <v>722</v>
      </c>
      <c r="D8" s="7">
        <v>950</v>
      </c>
    </row>
    <row r="9" spans="1:4" x14ac:dyDescent="0.25">
      <c r="A9" s="2" t="s">
        <v>1</v>
      </c>
      <c r="B9" s="7">
        <v>439</v>
      </c>
      <c r="C9" s="7">
        <v>1217</v>
      </c>
      <c r="D9" s="7">
        <v>1656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d 3 5 8 9 9 e 4 - b 8 e 6 - 4 e 8 9 - 9 d 9 f - e d 5 f 3 e f f d c 4 0 " > < 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 T r u e < / V i s i b l e > < / i t e m > < / C a l c u l a t e d F i e l d s > < S A H o s t H a s h > 0 < / S A H o s t H a s h > < G e m i n i F i e l d L i s t V i s i b l e > T r u e < / G e m i n i F i e l d L i s t V i s i b l e > < / S e t t i n g s > ] ] > < / C u s t o m C o n t e n t > < / G e m i n i > 
</file>

<file path=customXml/item11.xml>��< ? x m l   v e r s i o n = " 1 . 0 "   e n c o d i n g = " U T F - 1 6 " ? > < G e m i n i   x m l n s = " h t t p : / / g e m i n i / p i v o t c u s t o m i z a t i o n / P o w e r P i v o t V e r s i o n " > < C u s t o m C o n t e n t > < ! [ C D A T A [ 2 0 1 5 . 1 3 0 . 8 0 0 . 1 1 5 2 ] ] > < / C u s t o m C o n t e n t > < / G e m i n i > 
</file>

<file path=customXml/item12.xml>��< ? x m l   v e r s i o n = " 1 . 0 "   e n c o d i n g = " U T F - 1 6 " ? > < G e m i n i   x m l n s = " h t t p : / / g e m i n i / p i v o t c u s t o m i z a t i o n / f 7 a f 3 a 3 6 - 0 f 3 5 - 4 c b c - b 3 d e - 5 9 5 d 5 5 d 1 7 6 8 8 " > < 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7 c d e b 4 2 9 - 9 8 7 c - 4 5 7 7 - a 4 8 0 - 1 f f 9 6 3 c 9 2 4 d b " > < 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 T r u e < / V i s i b l e > < / i t e m > < i t e m > < M e a s u r e N a m e > T u r n O v e r   % < / M e a s u r e N a m e > < D i s p l a y N a m e > T u r n O v e r   % < / D i s p l a y N a m e > < V i s i b l e > F a l s e < / V i s i b l e > < / i t e m > < / C a l c u l a t e d F i e l d s > < S A H o s t H a s h > 0 < / S A H o s t H a s h > < G e m i n i F i e l d L i s t V i s i b l e > T r u e < / G e m i n i F i e l d L i s t V i s i b l e > < / S e t t i n g s > ] ] > < / C u s t o m C o n t e n t > < / G e m i n i > 
</file>

<file path=customXml/item15.xml>��< ? x m l   v e r s i o n = " 1 . 0 "   e n c o d i n g = " U T F - 1 6 " ? > < G e m i n i   x m l n s = " h t t p : / / g e m i n i / p i v o t c u s t o m i z a t i o n / S h o w H i d d e n " > < C u s t o m C o n t e n t > < ! [ C D A T A [ T r u e ] ] > < / C u s t o m C o n t e n t > < / G e m i n i > 
</file>

<file path=customXml/item16.xml>��< ? x m l   v e r s i o n = " 1 . 0 "   e n c o d i n g = " U T F - 1 6 " ? > < G e m i n i   x m l n s = " h t t p : / / g e m i n i / p i v o t c u s t o m i z a t i o n / a 4 a 7 e d d a - 4 9 9 e - 4 5 c 1 - b d f 9 - 4 8 a 2 6 8 b b 0 7 e 5 " > < 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17.xml>��< ? x m l   v e r s i o n = " 1 . 0 "   e n c o d i n g = " U T F - 1 6 " ? > < G e m i n i   x m l n s = " h t t p : / / g e m i n i / p i v o t c u s t o m i z a t i o n / C l i e n t W i n d o w X M L " > < C u s t o m C o n t e n t > < ! [ C D A T A [ H R   D a t a _ 6 f 2 7 5 3 9 c - 6 1 f b - 4 3 e 2 - 8 e a e - a 3 0 4 b 5 3 c 8 2 4 b ] ] > < / 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8 1 2 2 c 8 2 6 - 9 5 d c - 4 b e 8 - 8 c 3 c - b 6 3 3 b 0 9 9 a 7 e 6 " > < 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 T r u e 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2.xml>��< ? x m l   v e r s i o n = " 1 . 0 "   e n c o d i n g = " U T F - 1 6 " ? > < G e m i n i   x m l n s = " h t t p : / / g e m i n i / p i v o t c u s t o m i z a t i o n / S a n d b o x N o n E m p t y " > < C u s t o m C o n t e n t > < ! [ C D A T A [ 1 ] ] > < / C u s t o m C o n t e n t > < / G e m i n i > 
</file>

<file path=customXml/item20.xml>��< ? x m l   v e r s i o n = " 1 . 0 "   e n c o d i n g = " u t f - 1 6 " ? > < D a t a M a s h u p   s q m i d = " d 5 e a c f a 3 - f 0 1 2 - 4 9 9 9 - b f c c - 9 6 d 6 e 0 f 7 6 8 9 0 "   x m l n s = " h t t p : / / s c h e m a s . m i c r o s o f t . c o m / D a t a M a s h u p " > A A A A A H U G A A B Q S w M E F A A C A A g A B J a k V B e f e o W n A A A A + A A A A B I A H A B D b 2 5 m a W c v U G F j a 2 F n Z S 5 4 b W w g o h g A K K A U A A A A A A A A A A A A A A A A A A A A A A A A A A A A h Y 8 x D o I w G E a v Q r r T F s R A y E 8 Z n E z E m J g Y 1 6 Z U a I R i a L H c z c E j e Q V J F H V z / F 7 e 8 L 7 H 7 Q 7 5 2 D b e V f Z G d T p D A a b I k 1 p 0 p d J V h g Z 7 8 h O U M 9 h x c e a V 9 C Z Z m 3 Q 0 Z Y Z q a y 8 p I c 4 5 7 B a 4 6 y s S U h q Q Y 7 H Z i 1 q 2 H H 1 k 9 V / 2 l T a W a y E R g 8 M r h o U 4 T v A y j i i O k g D I j K F Q + q u E U z G m Q H 4 g r I b G D r 1 k U v v r L Z B 5 A n m / Y E 9 Q S w M E F A A C A A g A B J a k 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W p F R Z v 6 i E b A M A A E I L A A A T A B w A R m 9 y b X V s Y X M v U 2 V j d G l v b j E u b S C i G A A o o B Q A A A A A A A A A A A A A A A A A A A A A A A A A A A D F V t F u 2 j A U f a / U f 7 D c F y p F a H R b H 9 q l V U u h 5 a F d C 2 w v l A c 3 u Y V s j s 0 c p w U h / n 3 X N i Q h I W q l b R p S I F z 7 n n P u 8 X W c B A I d S U E G 7 r d 1 u r + 3 v 5 d M m Y K Q H N C b P r l i m l H i E w 5 6 f 4 / g Z y B T F Q B G u p K H o J r d i E P S o J 2 T x 3 s l f y B M 8 t i Z B 8 A f M f m W C T a B G I R G n G T 6 J J k K H z e g h 5 4 D P K A I o c E w 3 k R h C I J Y y J Z h H b I n D s 0 B c M T t y 9 e k 4 d g 9 A i y Y k t G F 1 i p 6 S j U k 4 / O R S x 6 f k y 9 n R K s U c v y e e J E / g b T T R M u Y d F P h a s 0 J L s K w L X k a i 0 a t G I / Q o W I i e Z Y q t j G 6 F n F Q j j d G b S k 0 1 j w + z C X 0 Q b A Y Q R 1 N s T g 3 s o 4 3 6 s V 6 Z E n v c K Z R 4 l x o 2 r + r I k k s X 5 D k q 5 6 C 2 k H l f M y p K q I M R x G 7 W n S B r T O f M R F i u g V f g x T Y 3 L i 9 z 8 y t U b j L X A f i p h g x R n D Z 6 Q M 6 Y P E M y e 3 f w 4 L f 7 S k T E 6 N t M Y N c U p b v Y M 2 g g a 2 p x F u W 3 d C Y Q D T M 9 c o 4 h V 2 c B U O 8 t 8 F O P O t d Y b Q n 9 P G n p m G w 4 W t A A l W B u J h A d W 5 H T 0 U U X C u Z z i o J 3 f t K a A g q L k p h Y m H j U X I H r z e R q g q / / E b 6 M M G u q o y Y 6 T v L u m c L a + U u 8 j 6 w J M f a 0 G N p u 0 s Y g k g N y y K p l u 7 G b n H / T J N N o k j j J 1 B O O A u N w l L i j h 2 w 7 q z i L j M D e e t v 9 Y e 3 r N t R x W m t N / u o z G 4 a q L w 6 m a N V 5 6 x D W 8 X M O A s Q 7 z v j K R R r s X E b b Z Q 1 e v T W X M z s o f V E t c k Y I o G X 9 W I t U 6 u W q q T I o 1 1 z Q f w n b E f v Z D O l 3 Q / N F 1 O a D K O 4 n h I 3 S S 3 d x 3 f S H Z n K D F 0 3 5 f w d d P t 7 k a h j 3 D 5 U i 4 + s f 3 q w 3 r G X a M L s 6 Y G o D n 7 5 Y Z U d T 7 n k w s y i V n Q a 9 w O e h i a / J B z j j I x 6 S T b n I Q W 1 8 M 3 B 6 5 H L S D C 1 6 O H x q a P n C J S / n e z Z X v W p m 2 Y 2 c w m m D 7 9 S 3 O e h h R t v 2 5 e f A W 8 a 2 U 5 e m l c y S I 1 P j b w Y b 3 Q F P I o j v P d x g b 3 N f v V b x x 7 p i E C G k Z j 4 r a P P R x 5 5 S K W G g V 5 w 8 P P b 5 p 0 U M M 4 7 D N c n x j F 8 Z Q C G K 1 d 4 7 K x H 1 v H s 7 W W 0 j l 9 w P g g Y Z y p x l W 5 1 U Q X V + j D K X g m s U 2 i h U Y u E d E k p z A E t Y a q L 9 q S c 2 a c Z P a E 1 n t E V J e O d z t Z b W r D x k P h n + Y z / Y P z f N 9 8 g b h a g B j 1 f I Y d 3 + h t Q S w E C L Q A U A A I A C A A E l q R U F 5 9 6 h a c A A A D 4 A A A A E g A A A A A A A A A A A A A A A A A A A A A A Q 2 9 u Z m l n L 1 B h Y 2 t h Z 2 U u e G 1 s U E s B A i 0 A F A A C A A g A B J a k V A / K 6 a u k A A A A 6 Q A A A B M A A A A A A A A A A A A A A A A A 8 w A A A F t D b 2 5 0 Z W 5 0 X 1 R 5 c G V z X S 5 4 b W x Q S w E C L Q A U A A I A C A A E l q R U W b + o h G w D A A B C C w A A E w A A A A A A A A A A A A A A A A D k A Q A A R m 9 y b X V s Y X M v U 2 V j d G l v b j E u b V B L B Q Y A A A A A A w A D A M I A A A C d 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q J w A A A A A A A A g 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J J Z m R B W T F z a 1 F U b 3 N F a G U r M n Z Y b l B H M V J 5 W V c 1 e l p t O X l i U 0 J H Y V d 4 b E l H W n l i M j B n U 0 Z J Z 1 J H R j B Z U U F B Q U F B Q U F B Q U F B Q U F l d 1 V 0 Y j h u Z E 1 R N 2 Z 2 U 0 U 1 L 0 Q 5 T 2 5 E a 2 h s Y k h C b G N p Q l J k V 1 Z 5 Y V d W e k F B R k l m Z E F Z M X N r U V R v c 0 V o Z S s y d l h u U E F B Q U F B Q T 0 9 I i A v P j w v U 3 R h Y m x l R W 5 0 c m l l c z 4 8 L 0 l 0 Z W 0 + P E l 0 Z W 0 + P E l 0 Z W 1 M b 2 N h d G l v b j 4 8 S X R l b V R 5 c G U + R m 9 y b X V s Y T w v S X R l b V R 5 c G U + P E l 0 Z W 1 Q Y X R o P l N l Y 3 R p b 2 4 x L 0 h S 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V G V u d X J l I V R l b n V y Z S I g L z 4 8 R W 5 0 c n k g V H l w Z T 0 i R m l s b G V k Q 2 9 t c G x l d G V S Z X N 1 b H R U b 1 d v c m t z a G V l d C I g V m F s d W U 9 I m w w I i A v P j x F b n R y e S B U e X B l P S J B Z G R l Z F R v R G F 0 Y U 1 v Z G V s I i B W Y W x 1 Z T 0 i b D E i I C 8 + P E V u d H J 5 I F R 5 c G U 9 I k Z p b G x D b 3 V u d C I g V m F s d W U 9 I m w y M j E y O S I g L z 4 8 R W 5 0 c n k g V H l w Z T 0 i R m l s b E V y c m 9 y Q 2 9 k Z S I g V m F s d W U 9 I n N V b m t u b 3 d u I i A v P j x F b n R y e S B U e X B l P S J G a W x s R X J y b 3 J D b 3 V u d C I g V m F s d W U 9 I m w w I i A v P j x F b n R y e S B U e X B l P S J G a W x s T G F z d F V w Z G F 0 Z W Q i I F Z h b H V l P S J k M j A y M i 0 w N S 0 w N F Q x M D o z M j o 1 N S 4 5 M z Q x M j I 5 W i I g L z 4 8 R W 5 0 c n k g V H l w Z T 0 i R m l s b E N v b H V t b l R 5 c G V z I i B W Y W x 1 Z T 0 i c 0 N R T U d B d 1 l H Q 1 F Z R 0 N R W U d C Z 0 1 G Q X c 9 P S I g L z 4 8 R W 5 0 c n k g V H l w Z T 0 i R m l s b E N v b H V t b k 5 h b W V z I i B W Y W x 1 Z T 0 i c 1 s m c X V v d D t E Y X R l J n F 1 b 3 Q 7 L C Z x d W 9 0 O 0 V t c E l E J n F 1 b 3 Q 7 L C Z x d W 9 0 O 0 d l b m R l c i Z x d W 9 0 O y w m c X V v d D t B Z 2 U m c X V v d D s s J n F 1 b 3 Q 7 R X R o b m l j R 3 J v d X A m c X V v d D s s J n F 1 b 3 Q 7 R l A m c X V v d D s s J n F 1 b 3 Q 7 V G V y b U R h d G U m c X V v d D s s J n F 1 b 3 Q 7 a X N O Z X d I a X J l J n F 1 b 3 Q 7 L C Z x d W 9 0 O 0 J V I F J l Z 2 l v b i Z x d W 9 0 O y w m c X V v d D t I a X J l R G F 0 Z S Z x d W 9 0 O y w m c X V v d D t Q Y X l U e X B l J n F 1 b 3 Q 7 L C Z x d W 9 0 O 1 R l c m 1 S Z W F z b 2 4 m c X V v d D s s J n F 1 b 3 Q 7 Q W d l R 3 J v d X A m c X V v d D s s J n F 1 b 3 Q 7 V G V u d X J l R G F 5 c y Z x d W 9 0 O y w m c X V v d D t U Z W 5 1 c m V N b 2 5 0 a H M m c X V v d D s s J n F 1 b 3 Q 7 Q m F k S G l y Z X M 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S F I g R G F 0 Y S 9 D a G F u Z 2 V k I F R 5 c G U u e 0 R h d G U s M X 0 m c X V v d D s s J n F 1 b 3 Q 7 U 2 V j d G l v b j E v S F I g R G F 0 Y S 9 D a G F u Z 2 V k I F R 5 c G U u e 0 V t c E l E L D J 9 J n F 1 b 3 Q 7 L C Z x d W 9 0 O 1 N l Y 3 R p b 2 4 x L 0 h S I E R h d G E v U m V w b G F j Z W Q g V m F s d W U x L n t H Z W 5 k Z X I s M n 0 m c X V v d D s s J n F 1 b 3 Q 7 U 2 V j d G l v b j E v S F I g R G F 0 Y S 9 D a G F u Z 2 V k I F R 5 c G U u e 0 F n Z S w 0 f S Z x d W 9 0 O y w m c X V v d D t T Z W N 0 a W 9 u M S 9 I U i B E Y X R h L 0 N o Y W 5 n Z W Q g V H l w Z S 5 7 R X R o b m l j R 3 J v d X A s N X 0 m c X V v d D s s J n F 1 b 3 Q 7 U 2 V j d G l v b j E v S F I g R G F 0 Y S 9 S Z X B s Y W N l Z C B W Y W x 1 Z T M u e 0 Z Q L D V 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Q 2 9 s d W 1 u Q 2 9 1 b n Q m c X V v d D s 6 M T Y s J n F 1 b 3 Q 7 S 2 V 5 Q 2 9 s d W 1 u T m F t Z X M m c X V v d D s 6 W 1 0 s J n F 1 b 3 Q 7 Q 2 9 s d W 1 u S W R l b n R p d G l l c y Z x d W 9 0 O z p b J n F 1 b 3 Q 7 U 2 V j d G l v b j E v S F I g R G F 0 Y S 9 D a G F u Z 2 V k I F R 5 c G U u e 0 R h d G U s M X 0 m c X V v d D s s J n F 1 b 3 Q 7 U 2 V j d G l v b j E v S F I g R G F 0 Y S 9 D a G F u Z 2 V k I F R 5 c G U u e 0 V t c E l E L D J 9 J n F 1 b 3 Q 7 L C Z x d W 9 0 O 1 N l Y 3 R p b 2 4 x L 0 h S I E R h d G E v U m V w b G F j Z W Q g V m F s d W U x L n t H Z W 5 k Z X I s M n 0 m c X V v d D s s J n F 1 b 3 Q 7 U 2 V j d G l v b j E v S F I g R G F 0 Y S 9 D a G F u Z 2 V k I F R 5 c G U u e 0 F n Z S w 0 f S Z x d W 9 0 O y w m c X V v d D t T Z W N 0 a W 9 u M S 9 I U i B E Y X R h L 0 N o Y W 5 n Z W Q g V H l w Z S 5 7 R X R o b m l j R 3 J v d X A s N X 0 m c X V v d D s s J n F 1 b 3 Q 7 U 2 V j d G l v b j E v S F I g R G F 0 Y S 9 S Z X B s Y W N l Z C B W Y W x 1 Z T M u e 0 Z Q L D V 9 J n F 1 b 3 Q 7 L C Z x d W 9 0 O 1 N l Y 3 R p b 2 4 x L 0 h S I E R h d G E v Q 2 h h b m d l Z C B U e X B l M S 5 7 V G V y b U R h d G U s N n 0 m c X V v d D s s J n F 1 b 3 Q 7 U 2 V j d G l v b j E v S F I g R G F 0 Y S 9 D a G F u Z 2 V k I F R 5 c G U u e 2 l z T m V 3 S G l y Z S w 4 f S Z x d W 9 0 O y w m c X V v d D t T Z W N 0 a W 9 u M S 9 I U i B E Y X R h L 0 N o Y W 5 n Z W Q g V H l w Z S 5 7 Q l U g U m V n a W 9 u L D l 9 J n F 1 b 3 Q 7 L C Z x d W 9 0 O 1 N l Y 3 R p b 2 4 x L 0 h S I E R h d G E v Q 2 h h b m d l Z C B U e X B l L n t I a X J l R G F 0 Z S w x M H 0 m c X V v d D s s J n F 1 b 3 Q 7 U 2 V j d G l v b j E v S F I g R G F 0 Y S 9 D a G F u Z 2 V k I F R 5 c G U u e 1 B h e V R 5 c G U s M T F 9 J n F 1 b 3 Q 7 L C Z x d W 9 0 O 1 N l Y 3 R p b 2 4 x L 0 h S I E R h d G E v Q 2 h h b m d l Z C B U e X B l M S 5 7 V G V y b V J l Y X N v b i w x M X 0 m c X V v d D s s J n F 1 b 3 Q 7 U 2 V j d G l v b j E v S F I g R G F 0 Y S 9 D a G F u Z 2 V k I F R 5 c G U u e 0 F n Z U d y b 3 V w L D E z f S Z x d W 9 0 O y w m c X V v d D t T Z W N 0 a W 9 u M S 9 I U i B E Y X R h L 0 N o Y W 5 n Z W Q g V H l w Z S 5 7 V G V u d X J l R G F 5 c y w x N H 0 m c X V v d D s s J n F 1 b 3 Q 7 U 2 V j d G l v b j E v S F I g R G F 0 Y S 9 D a G F u Z 2 V k I F R 5 c G U u e 1 R l b n V y Z U 1 v b n R o c y w x N X 0 m c X V v d D s s J n F 1 b 3 Q 7 U 2 V j d G l v b j E v S F I g R G F 0 Y S 9 D a G F u Z 2 V k I F R 5 c G U u e 0 J h Z E h p c m V z L D E 2 f S Z x d W 9 0 O 1 0 s J n F 1 b 3 Q 7 U m V s Y X R p b 2 5 z a G l w S W 5 m b y Z x d W 9 0 O z p b X X 0 i I C 8 + P E V u d H J 5 I F R 5 c G U 9 I l F 1 Z X J 5 S U Q i I F Z h b H V l P S J z O D Q 4 O W Q 4 M j k t N T E 3 Z C 0 0 M W R m L W I 1 M z Y t N G Y 0 Y T Q 0 N G Q z M G Z l I i A v P j w v U 3 R h Y m x l R W 5 0 c m l l c z 4 8 L 0 l 0 Z W 0 + P E l 0 Z W 0 + P E l 0 Z W 1 M b 2 N h d G l v b j 4 8 S X R l b V R 5 c G U + R m 9 y b X V s Y T w v S X R l b V R 5 c G U + P E l 0 Z W 1 Q Y X R o P l N l Y 3 R p b 2 4 x L 0 h S J T I w 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i 0 w N S 0 w N F Q w O T o z O D o w M i 4 z M D A z M D k z W i I g L z 4 8 R W 5 0 c n k g V H l w Z T 0 i R m l s b E V y c m 9 y Q 2 9 k Z S I g V m F s d W U 9 I n N V b m t u b 3 d u I i A v P j x F b n R y e S B U e X B l P S J B Z G R l Z F R v R G F 0 Y U 1 v Z G V s I i B W Y W x 1 Z T 0 i b D A i I C 8 + P E V u d H J 5 I F R 5 c G U 9 I k x v Y W R U b 1 J l c G 9 y d E R p c 2 F i b G V k I i B W Y W x 1 Z T 0 i b D E i I C 8 + P E V u d H J 5 I F R 5 c G U 9 I l F 1 Z X J 5 R 3 J v d X B J R C I g V m F s d W U 9 I n M 1 Y j R i Y z E x Z S 0 3 N 2 Y y L T Q z N G M t Y j d l Z i 0 0 O D R l N 2 Y w Z m Q z Y T c 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N W I 0 Y m M x M W U t N z d m M i 0 0 M z R j L W I 3 Z W Y t N D g 0 Z T d m M G Z k M 2 E 3 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U t M D R U M D k 6 M z g 6 M D I u M z E z M z A y 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M T h k M D d k N D g t Y z l k N i 0 0 Z T E w L T h i M D Q t O D V l Z m I 2 Y m Q 3 O W N m 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w N F Q w O T o z O D o w M i 4 z M z c 1 M D E 1 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1 Y j R i Y z E x Z S 0 3 N 2 Y y L T Q z N G M t Y j d l Z i 0 0 O D R l N 2 Y w Z m Q z Y T c 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N S 0 w N F Q w O T o z O D o w M i 4 z N D c 0 O T U w 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h S J T I w R G F 0 Y S 9 G a W x 0 Z X J l Z C U y M E h p Z G R l b i U y M E Z p b G V z M T w v S X R l b V B h d G g + P C 9 J d G V t T G 9 j Y X R p b 2 4 + P F N 0 Y W J s Z U V u d H J p Z X M g L z 4 8 L 0 l 0 Z W 0 + P E l 0 Z W 0 + P E l 0 Z W 1 M b 2 N h d G l v b j 4 8 S X R l b V R 5 c G U + R m 9 y b X V s Y T w v S X R l b V R 5 c G U + P E l 0 Z W 1 Q Y X R o P l N l Y 3 R p b 2 4 x L 0 h S J T I w R G F 0 Y S 9 J b n Z v a 2 U l M j B D d X N 0 b 2 0 l M j B G d W 5 j d G l v b j E 8 L 0 l 0 Z W 1 Q Y X R o P j w v S X R l b U x v Y 2 F 0 a W 9 u P j x T d G F i b G V F b n R y a W V z I C 8 + P C 9 J d G V t P j x J d G V t P j x J d G V t T G 9 j Y X R p b 2 4 + P E l 0 Z W 1 U e X B l P k Z v c m 1 1 b G E 8 L 0 l 0 Z W 1 U e X B l P j x J d G V t U G F 0 a D 5 T Z W N 0 a W 9 u M S 9 I U i U y M E R h d G E v U m V u Y W 1 l Z C U y M E N v b H V t b n M x P C 9 J d G V t U G F 0 a D 4 8 L 0 l 0 Z W 1 M b 2 N h d G l v b j 4 8 U 3 R h Y m x l R W 5 0 c m l l c y A v P j w v S X R l b T 4 8 S X R l b T 4 8 S X R l b U x v Y 2 F 0 a W 9 u P j x J d G V t V H l w Z T 5 G b 3 J t d W x h P C 9 J d G V t V H l w Z T 4 8 S X R l b V B h d G g + U 2 V j d G l v b j E v S F I l M j B E Y X R h L 1 J l b W 9 2 Z W Q l M j B P d G h l c i U y M E N v b H V t b n M x P C 9 J d G V t U G F 0 a D 4 8 L 0 l 0 Z W 1 M b 2 N h d G l v b j 4 8 U 3 R h Y m x l R W 5 0 c m l l c y A v P j w v S X R l b T 4 8 S X R l b T 4 8 S X R l b U x v Y 2 F 0 a W 9 u P j x J d G V t V H l w Z T 5 G b 3 J t d W x h P C 9 J d G V t V H l w Z T 4 8 S X R l b V B h d G g + U 2 V j d G l v b j E v S F I l M j B E Y X R h L 0 V 4 c G F u Z G V k J T I w V G F i b G U l M j B D b 2 x 1 b W 4 x P C 9 J d G V t U G F 0 a D 4 8 L 0 l 0 Z W 1 M b 2 N h d G l v b j 4 8 U 3 R h Y m x l R W 5 0 c m l l c y A v P j w v S X R l b T 4 8 S X R l b T 4 8 S X R l b U x v Y 2 F 0 a W 9 u P j x J d G V t V H l w Z T 5 G b 3 J t d W x h P C 9 J d G V t V H l w Z T 4 8 S X R l b V B h d G g + U 2 V j d G l v b j E v S F I l M j B E Y X R h L 0 N o Y W 5 n Z W Q l M j B U e X B l P C 9 J d G V t U G F 0 a D 4 8 L 0 l 0 Z W 1 M b 2 N h d G l v b j 4 8 U 3 R h Y m x l R W 5 0 c m l l c y A v P j w v S X R l b T 4 8 S X R l b T 4 8 S X R l b U x v Y 2 F 0 a W 9 u P j x J d G V t V H l w Z T 5 G b 3 J t d W x h P C 9 J d G V t V H l w Z T 4 8 S X R l b V B h d G g + U 2 V j d G l v b j E v S F I l M j B E Y X R h L 1 J l b W 9 2 Z W Q l M j B D b 2 x 1 b W 5 z P C 9 J d G V t U G F 0 a D 4 8 L 0 l 0 Z W 1 M b 2 N h d G l v b j 4 8 U 3 R h Y m x l R W 5 0 c m l l c y A v P j w v S X R l b T 4 8 S X R l b T 4 8 S X R l b U x v Y 2 F 0 a W 9 u P j x J d G V t V H l w Z T 5 G b 3 J t d W x h P C 9 J d G V t V H l w Z T 4 8 S X R l b V B h d G g + U 2 V j d G l v b j E v S F I l M j B E Y X R h L 0 N o Y W 5 n Z W Q l M j B U e X B l M T w v S X R l b V B h d G g + P C 9 J d G V t T G 9 j Y X R p b 2 4 + P F N 0 Y W J s Z U V u d H J p Z X M g L z 4 8 L 0 l 0 Z W 0 + P E l 0 Z W 0 + P E l 0 Z W 1 M b 2 N h d G l v b j 4 8 S X R l b V R 5 c G U + R m 9 y b X V s Y T w v S X R l b V R 5 c G U + P E l 0 Z W 1 Q Y X R o P l N l Y 3 R p b 2 4 x L 0 h S J T I w R G F 0 Y S 9 S Z X B s Y W N l Z C U y M F Z h b H V l P C 9 J d G V t U G F 0 a D 4 8 L 0 l 0 Z W 1 M b 2 N h d G l v b j 4 8 U 3 R h Y m x l R W 5 0 c m l l c y A v P j w v S X R l b T 4 8 S X R l b T 4 8 S X R l b U x v Y 2 F 0 a W 9 u P j x J d G V t V H l w Z T 5 G b 3 J t d W x h P C 9 J d G V t V H l w Z T 4 8 S X R l b V B h d G g + U 2 V j d G l v b j E v S F I l M j B E Y X R h L 1 J l c G x h Y 2 V k J T I w V m F s d W U x P C 9 J d G V t U G F 0 a D 4 8 L 0 l 0 Z W 1 M b 2 N h d G l v b j 4 8 U 3 R h Y m x l R W 5 0 c m l l c y A v P j w v S X R l b T 4 8 S X R l b T 4 8 S X R l b U x v Y 2 F 0 a W 9 u P j x J d G V t V H l w Z T 5 G b 3 J t d W x h P C 9 J d G V t V H l w Z T 4 8 S X R l b V B h d G g + U 2 V j d G l v b j E v S F I l M j B E Y X R h L 1 J l c G x h Y 2 V k J T I w V m F s d W U y P C 9 J d G V t U G F 0 a D 4 8 L 0 l 0 Z W 1 M b 2 N h d G l v b j 4 8 U 3 R h Y m x l R W 5 0 c m l l c y A v P j w v S X R l b T 4 8 S X R l b T 4 8 S X R l b U x v Y 2 F 0 a W 9 u P j x J d G V t V H l w Z T 5 G b 3 J t d W x h P C 9 J d G V t V H l w Z T 4 8 S X R l b V B h d G g + U 2 V j d G l v b j E v S F I l M j B E Y X R h L 1 J l c G x h Y 2 V k J T I w V m F s d W U z P C 9 J d G V t U G F 0 a D 4 8 L 0 l 0 Z W 1 M b 2 N h d G l v b j 4 8 U 3 R h Y m x l R W 5 0 c m l l c y A v P j w v S X R l b T 4 8 L 0 l 0 Z W 1 z P j w v T G 9 j Y W x Q Y W N r Y W d l T W V 0 Y W R h d G F G a W x l P h Y A A A B Q S w U G A A A A A A A A A A A A A A A A A A A A A A A A J g E A A A E A A A D Q j J 3 f A R X R E Y x 6 A M B P w p f r A Q A A A O a A U b g P 3 a N P j C r O s P Q e i k s A A A A A A g A A A A A A E G Y A A A A B A A A g A A A A i H q x r r g 2 F o B I k / f r Y r u n y + G T 5 o I G S U y K x 2 H 6 / Z E T A o U A A A A A D o A A A A A C A A A g A A A A a Y t L I J m q S P q I + q D j V 3 t w V O O D U P B i m u G J 2 a x o h 5 D f S Z B Q A A A A u j z L E q P B f q d F a O 8 t 9 N Q e Z P E A i E x H F G k g Z w w H Y I B c + 0 t i i Q 9 4 4 J C N B h K M b k n F T k s E 5 O 7 X r f G e D g o L d n t g p h n W g O P Z x 0 K i F G x r 8 I l c K x Z d b O R A A A A A m b e / Y F W p 5 1 B s 1 k b Y R S i C r S U G v R k r Z f n Q w / 1 9 J 9 v l W m 6 4 d I S + p 9 v j Z t G f 8 q v c k L 1 6 M H 4 Y I + 0 U E J V 1 S b 9 F e 1 / o A Q = = < / D a t a M a s h u p > 
</file>

<file path=customXml/item21.xml>��< ? x m l   v e r s i o n = " 1 . 0 "   e n c o d i n g = " U T F - 1 6 " ? > < G e m i n i   x m l n s = " h t t p : / / g e m i n i / p i v o t c u s t o m i z a t i o n / 2 5 2 5 b 1 3 d - e 3 e 1 - 4 2 f f - b 2 0 a - 6 c e a d d f 9 c c 7 7 " > < 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22.xml>��< ? x m l   v e r s i o n = " 1 . 0 "   e n c o d i n g = " U T F - 1 6 " ? > < G e m i n i   x m l n s = " h t t p : / / g e m i n i / p i v o t c u s t o m i z a t i o n / c c b a 4 e c a - 2 b f c - 4 d 8 4 - 8 7 2 d - a b 6 3 a 1 5 c 7 3 7 5 " > < 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 E m p I D < / K e y > < / D i a g r a m O b j e c t K e y > < D i a g r a m O b j e c t K e y > < K e y > M e a s u r e s \ S u m   o f   E m p I D \ T a g I n f o \ F o r m u l a < / K e y > < / D i a g r a m O b j e c t K e y > < D i a g r a m O b j e c t K e y > < K e y > M e a s u r e s \ S u m   o f   E m p I D \ T a g I n f o \ V a l u e < / K e y > < / D i a g r a m O b j e c t K e y > < D i a g r a m O b j e c t K e y > < K e y > M e a s u r e s \ C o u n t   o f   E m p I D < / K e y > < / D i a g r a m O b j e c t K e y > < D i a g r a m O b j e c t K e y > < K e y > M e a s u r e s \ C o u n t   o f   E m p I D \ T a g I n f o \ F o r m u l a < / K e y > < / D i a g r a m O b j e c t K e y > < D i a g r a m O b j e c t K e y > < K e y > M e a s u r e s \ C o u n t   o f   E m p I D \ T a g I n f o \ V a l u e < / K e y > < / D i a g r a m O b j e c t K e y > < D i a g r a m O b j e c t K e y > < K e y > M e a s u r e s \ E m p   C o u n t < / K e y > < / D i a g r a m O b j e c t K e y > < D i a g r a m O b j e c t K e y > < K e y > M e a s u r e s \ E m p   C o u n t \ T a g I n f o \ F o r m u l a < / K e y > < / D i a g r a m O b j e c t K e y > < D i a g r a m O b j e c t K e y > < K e y > M e a s u r e s \ E m p   C o u n t \ T a g I n f o \ V a l u e < / K e y > < / D i a g r a m O b j e c t K e y > < D i a g r a m O b j e c t K e y > < K e y > M e a s u r e s \ A c t i v e   E m p l o y e e s < / K e y > < / D i a g r a m O b j e c t K e y > < D i a g r a m O b j e c t K e y > < K e y > M e a s u r e s \ A c t i v e   E m p l o y e e s \ T a g I n f o \ F o r m u l a < / K e y > < / D i a g r a m O b j e c t K e y > < D i a g r a m O b j e c t K e y > < K e y > M e a s u r e s \ A c t i v e   E m p l o y e e s \ T a g I n f o \ V a l u e < / K e y > < / D i a g r a m O b j e c t K e y > < D i a g r a m O b j e c t K e y > < K e y > M e a s u r e s \ N e w   H i r e s < / K e y > < / D i a g r a m O b j e c t K e y > < D i a g r a m O b j e c t K e y > < K e y > M e a s u r e s \ N e w   H i r e s \ T a g I n f o \ F o r m u l a < / K e y > < / D i a g r a m O b j e c t K e y > < D i a g r a m O b j e c t K e y > < K e y > M e a s u r e s \ N e w   H i r e s \ T a g I n f o \ V a l u e < / K e y > < / D i a g r a m O b j e c t K e y > < D i a g r a m O b j e c t K e y > < K e y > C o l u m n s \ D a t e < / K e y > < / D i a g r a m O b j e c t K e y > < D i a g r a m O b j e c t K e y > < K e y > C o l u m n s \ E m p I D < / K e y > < / D i a g r a m O b j e c t K e y > < D i a g r a m O b j e c t K e y > < K e y > C o l u m n s \ G e n d e r < / K e y > < / D i a g r a m O b j e c t K e y > < D i a g r a m O b j e c t K e y > < K e y > C o l u m n s \ A g e < / K e y > < / D i a g r a m O b j e c t K e y > < D i a g r a m O b j e c t K e y > < K e y > C o l u m n s \ E t h n i c G r o u p < / K e y > < / D i a g r a m O b j e c t K e y > < D i a g r a m O b j e c t K e y > < K e y > C o l u m n s \ F P < / K e y > < / D i a g r a m O b j e c t K e y > < D i a g r a m O b j e c t K e y > < K e y > C o l u m n s \ T e r m D a t e < / K e y > < / D i a g r a m O b j e c t K e y > < D i a g r a m O b j e c t K e y > < K e y > C o l u m n s \ i s N e w H i r e < / K e y > < / D i a g r a m O b j e c t K e y > < D i a g r a m O b j e c t K e y > < K e y > C o l u m n s \ B U   R e g i o n < / K e y > < / D i a g r a m O b j e c t K e y > < D i a g r a m O b j e c t K e y > < K e y > C o l u m n s \ H i r e D a t e < / K e y > < / D i a g r a m O b j e c t K e y > < D i a g r a m O b j e c t K e y > < K e y > C o l u m n s \ P a y T y p e < / K e y > < / D i a g r a m O b j e c t K e y > < D i a g r a m O b j e c t K e y > < K e y > C o l u m n s \ T e r m R e a s o n < / K e y > < / D i a g r a m O b j e c t K e y > < D i a g r a m O b j e c t K e y > < K e y > C o l u m n s \ A g e G r o u p < / K e y > < / D i a g r a m O b j e c t K e y > < D i a g r a m O b j e c t K e y > < K e y > C o l u m n s \ T e n u r e D a y s < / K e y > < / D i a g r a m O b j e c t K e y > < D i a g r a m O b j e c t K e y > < K e y > C o l u m n s \ T e n u r e M o n t h s < / K e y > < / D i a g r a m O b j e c t K e y > < D i a g r a m O b j e c t K e y > < K e y > C o l u m n s \ B a d H i r e s < / 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 E m p I D & g t ; - & l t ; M e a s u r e s \ E m p I D & g t ; < / K e y > < / D i a g r a m O b j e c t K e y > < D i a g r a m O b j e c t K e y > < K e y > L i n k s \ & l t ; C o l u m n s \ S u m   o f   E m p I D & g t ; - & l t ; M e a s u r e s \ E m p I D & g t ; \ C O L U M N < / K e y > < / D i a g r a m O b j e c t K e y > < D i a g r a m O b j e c t K e y > < K e y > L i n k s \ & l t ; C o l u m n s \ S u m   o f   E m p I D & g t ; - & l t ; M e a s u r e s \ E m p I D & g t ; \ M E A S U R E < / K e y > < / D i a g r a m O b j e c t K e y > < D i a g r a m O b j e c t K e y > < K e y > L i n k s \ & l t ; C o l u m n s \ C o u n t   o f   E m p I D & g t ; - & l t ; M e a s u r e s \ E m p I D & g t ; < / K e y > < / D i a g r a m O b j e c t K e y > < D i a g r a m O b j e c t K e y > < K e y > L i n k s \ & l t ; C o l u m n s \ C o u n t   o f   E m p I D & g t ; - & l t ; M e a s u r e s \ E m p I D & g t ; \ C O L U M N < / K e y > < / D i a g r a m O b j e c t K e y > < D i a g r a m O b j e c t K e y > < K e y > L i n k s \ & l t ; C o l u m n s \ C o u n t   o f   E m p I D & g t ; - & l t ; M e a s u r e s \ E m p I D & g t ; \ M E A S U R E 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 E m p I D < / K e y > < / a : K e y > < a : V a l u e   i : t y p e = " M e a s u r e G r i d N o d e V i e w S t a t e " > < C o l u m n > 1 < / C o l u m n > < L a y e d O u t > t r u e < / L a y e d O u t > < W a s U I I n v i s i b l e > t r u e < / W a s U I I n v i s i b l e > < / a : V a l u e > < / a : K e y V a l u e O f D i a g r a m O b j e c t K e y a n y T y p e z b w N T n L X > < a : K e y V a l u e O f D i a g r a m O b j e c t K e y a n y T y p e z b w N T n L X > < a : K e y > < K e y > M e a s u r e s \ S u m   o f   E m p I D \ T a g I n f o \ F o r m u l a < / K e y > < / a : K e y > < a : V a l u e   i : t y p e = " M e a s u r e G r i d V i e w S t a t e I D i a g r a m T a g A d d i t i o n a l I n f o " / > < / a : K e y V a l u e O f D i a g r a m O b j e c t K e y a n y T y p e z b w N T n L X > < a : K e y V a l u e O f D i a g r a m O b j e c t K e y a n y T y p e z b w N T n L X > < a : K e y > < K e y > M e a s u r e s \ S u m   o f   E m p I D \ T a g I n f o \ V a l u e < / K e y > < / a : K e y > < a : V a l u e   i : t y p e = " M e a s u r e G r i d V i e w S t a t e I D i a g r a m T a g A d d i t i o n a l I n f o " / > < / a : K e y V a l u e O f D i a g r a m O b j e c t K e y a n y T y p e z b w N T n L X > < a : K e y V a l u e O f D i a g r a m O b j e c t K e y a n y T y p e z b w N T n L X > < a : K e y > < K e y > M e a s u r e s \ C o u n t   o f   E m p I D < / K e y > < / a : K e y > < a : V a l u e   i : t y p e = " M e a s u r e G r i d N o d e V i e w S t a t e " > < C o l u m n > 1 < / C o l u m n > < L a y e d O u t > t r u e < / L a y e d O u t > < R o w > 1 < / R o w > < W a s U I I n v i s i b l e > t r u e < / W a s U I I n v i s i b l e > < / a : V a l u e > < / a : K e y V a l u e O f D i a g r a m O b j e c t K e y a n y T y p e z b w N T n L X > < a : K e y V a l u e O f D i a g r a m O b j e c t K e y a n y T y p e z b w N T n L X > < a : K e y > < K e y > M e a s u r e s \ C o u n t   o f   E m p I D \ T a g I n f o \ F o r m u l a < / K e y > < / a : K e y > < a : V a l u e   i : t y p e = " M e a s u r e G r i d V i e w S t a t e I D i a g r a m T a g A d d i t i o n a l I n f o " / > < / a : K e y V a l u e O f D i a g r a m O b j e c t K e y a n y T y p e z b w N T n L X > < a : K e y V a l u e O f D i a g r a m O b j e c t K e y a n y T y p e z b w N T n L X > < a : K e y > < K e y > M e a s u r e s \ C o u n t   o f   E m p I D \ T a g I n f o \ V a l u e < / K e y > < / a : K e y > < a : V a l u e   i : t y p e = " M e a s u r e G r i d V i e w S t a t e I D i a g r a m T a g A d d i t i o n a l I n f o " / > < / a : K e y V a l u e O f D i a g r a m O b j e c t K e y a n y T y p e z b w N T n L X > < a : K e y V a l u e O f D i a g r a m O b j e c t K e y a n y T y p e z b w N T n L X > < a : K e y > < K e y > M e a s u r e s \ E m p   C o u n t < / K e y > < / a : K e y > < a : V a l u e   i : t y p e = " M e a s u r e G r i d N o d e V i e w S t a t e " > < L a y e d O u t > t r u e < / L a y e d O u t > < / a : V a l u e > < / a : K e y V a l u e O f D i a g r a m O b j e c t K e y a n y T y p e z b w N T n L X > < a : K e y V a l u e O f D i a g r a m O b j e c t K e y a n y T y p e z b w N T n L X > < a : K e y > < K e y > M e a s u r e s \ E m p   C o u n t \ T a g I n f o \ F o r m u l a < / K e y > < / a : K e y > < a : V a l u e   i : t y p e = " M e a s u r e G r i d V i e w S t a t e I D i a g r a m T a g A d d i t i o n a l I n f o " / > < / a : K e y V a l u e O f D i a g r a m O b j e c t K e y a n y T y p e z b w N T n L X > < a : K e y V a l u e O f D i a g r a m O b j e c t K e y a n y T y p e z b w N T n L X > < a : K e y > < K e y > M e a s u r e s \ E m p   C o u n t \ T a g I n f o \ V a l u e < / K e y > < / a : K e y > < a : V a l u e   i : t y p e = " M e a s u r e G r i d V i e w S t a t e I D i a g r a m T a g A d d i t i o n a l I n f o " / > < / a : K e y V a l u e O f D i a g r a m O b j e c t K e y a n y T y p e z b w N T n L X > < a : K e y V a l u e O f D i a g r a m O b j e c t K e y a n y T y p e z b w N T n L X > < a : K e y > < K e y > M e a s u r e s \ A c t i v e   E m p l o y e e s < / K e y > < / a : K e y > < a : V a l u e   i : t y p e = " M e a s u r e G r i d N o d e V i e w S t a t e " > < L a y e d O u t > t r u e < / L a y e d O u t > < R o w > 1 < / R o w > < / a : V a l u e > < / a : K e y V a l u e O f D i a g r a m O b j e c t K e y a n y T y p e z b w N T n L X > < a : K e y V a l u e O f D i a g r a m O b j e c t K e y a n y T y p e z b w N T n L X > < a : K e y > < K e y > M e a s u r e s \ A c t i v e   E m p l o y e e s \ T a g I n f o \ F o r m u l a < / K e y > < / a : K e y > < a : V a l u e   i : t y p e = " M e a s u r e G r i d V i e w S t a t e I D i a g r a m T a g A d d i t i o n a l I n f o " / > < / a : K e y V a l u e O f D i a g r a m O b j e c t K e y a n y T y p e z b w N T n L X > < a : K e y V a l u e O f D i a g r a m O b j e c t K e y a n y T y p e z b w N T n L X > < a : K e y > < K e y > M e a s u r e s \ A c t i v e   E m p l o y e e s \ T a g I n f o \ V a l u e < / K e y > < / a : K e y > < a : V a l u e   i : t y p e = " M e a s u r e G r i d V i e w S t a t e I D i a g r a m T a g A d d i t i o n a l I n f o " / > < / a : K e y V a l u e O f D i a g r a m O b j e c t K e y a n y T y p e z b w N T n L X > < a : K e y V a l u e O f D i a g r a m O b j e c t K e y a n y T y p e z b w N T n L X > < a : K e y > < K e y > M e a s u r e s \ N e w   H i r e s < / K e y > < / a : K e y > < a : V a l u e   i : t y p e = " M e a s u r e G r i d N o d e V i e w S t a t e " > < L a y e d O u t > t r u e < / L a y e d O u t > < R o w > 2 < / R o w > < / a : V a l u e > < / a : K e y V a l u e O f D i a g r a m O b j e c t K e y a n y T y p e z b w N T n L X > < a : K e y V a l u e O f D i a g r a m O b j e c t K e y a n y T y p e z b w N T n L X > < a : K e y > < K e y > M e a s u r e s \ N e w   H i r e s \ T a g I n f o \ F o r m u l a < / K e y > < / a : K e y > < a : V a l u e   i : t y p e = " M e a s u r e G r i d V i e w S t a t e I D i a g r a m T a g A d d i t i o n a l I n f o " / > < / a : K e y V a l u e O f D i a g r a m O b j e c t K e y a n y T y p e z b w N T n L X > < a : K e y V a l u e O f D i a g r a m O b j e c t K e y a n y T y p e z b w N T n L X > < a : K e y > < K e y > M e a s u r e s \ N e w   H i r e s \ T a g I n f o \ V a l u e 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 C o l u m n s \ E m p I D < / 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 C o l u m n s \ A g e < / K e y > < / a : K e y > < a : V a l u e   i : t y p e = " M e a s u r e G r i d N o d e V i e w S t a t e " > < C o l u m n > 3 < / C o l u m n > < L a y e d O u t > t r u e < / L a y e d O u t > < / a : V a l u e > < / a : K e y V a l u e O f D i a g r a m O b j e c t K e y a n y T y p e z b w N T n L X > < a : K e y V a l u e O f D i a g r a m O b j e c t K e y a n y T y p e z b w N T n L X > < a : K e y > < K e y > C o l u m n s \ E t h n i c G r o u p < / K e y > < / a : K e y > < a : V a l u e   i : t y p e = " M e a s u r e G r i d N o d e V i e w S t a t e " > < C o l u m n > 4 < / C o l u m n > < L a y e d O u t > t r u e < / L a y e d O u t > < / a : V a l u e > < / a : K e y V a l u e O f D i a g r a m O b j e c t K e y a n y T y p e z b w N T n L X > < a : K e y V a l u e O f D i a g r a m O b j e c t K e y a n y T y p e z b w N T n L X > < a : K e y > < K e y > C o l u m n s \ F P < / K e y > < / a : K e y > < a : V a l u e   i : t y p e = " M e a s u r e G r i d N o d e V i e w S t a t e " > < C o l u m n > 5 < / C o l u m n > < L a y e d O u t > t r u e < / L a y e d O u t > < / a : V a l u e > < / a : K e y V a l u e O f D i a g r a m O b j e c t K e y a n y T y p e z b w N T n L X > < a : K e y V a l u e O f D i a g r a m O b j e c t K e y a n y T y p e z b w N T n L X > < a : K e y > < K e y > C o l u m n s \ T e r m D a t e < / K e y > < / a : K e y > < a : V a l u e   i : t y p e = " M e a s u r e G r i d N o d e V i e w S t a t e " > < C o l u m n > 6 < / C o l u m n > < L a y e d O u t > t r u e < / L a y e d O u t > < / a : V a l u e > < / a : K e y V a l u e O f D i a g r a m O b j e c t K e y a n y T y p e z b w N T n L X > < a : K e y V a l u e O f D i a g r a m O b j e c t K e y a n y T y p e z b w N T n L X > < a : K e y > < K e y > C o l u m n s \ i s N e w H i r e < / K e y > < / a : K e y > < a : V a l u e   i : t y p e = " M e a s u r e G r i d N o d e V i e w S t a t e " > < C o l u m n > 7 < / C o l u m n > < L a y e d O u t > t r u e < / L a y e d O u t > < / a : V a l u e > < / a : K e y V a l u e O f D i a g r a m O b j e c t K e y a n y T y p e z b w N T n L X > < a : K e y V a l u e O f D i a g r a m O b j e c t K e y a n y T y p e z b w N T n L X > < a : K e y > < K e y > C o l u m n s \ B U   R e g i o n < / K e y > < / a : K e y > < a : V a l u e   i : t y p e = " M e a s u r e G r i d N o d e V i e w S t a t e " > < C o l u m n > 8 < / C o l u m n > < L a y e d O u t > t r u e < / L a y e d O u t > < / a : V a l u e > < / a : K e y V a l u e O f D i a g r a m O b j e c t K e y a n y T y p e z b w N T n L X > < a : K e y V a l u e O f D i a g r a m O b j e c t K e y a n y T y p e z b w N T n L X > < a : K e y > < K e y > C o l u m n s \ H i r e D a t e < / K e y > < / a : K e y > < a : V a l u e   i : t y p e = " M e a s u r e G r i d N o d e V i e w S t a t e " > < C o l u m n > 9 < / C o l u m n > < L a y e d O u t > t r u e < / L a y e d O u t > < / a : V a l u e > < / a : K e y V a l u e O f D i a g r a m O b j e c t K e y a n y T y p e z b w N T n L X > < a : K e y V a l u e O f D i a g r a m O b j e c t K e y a n y T y p e z b w N T n L X > < a : K e y > < K e y > C o l u m n s \ P a y T y p e < / K e y > < / a : K e y > < a : V a l u e   i : t y p e = " M e a s u r e G r i d N o d e V i e w S t a t e " > < C o l u m n > 1 0 < / C o l u m n > < L a y e d O u t > t r u e < / L a y e d O u t > < / a : V a l u e > < / a : K e y V a l u e O f D i a g r a m O b j e c t K e y a n y T y p e z b w N T n L X > < a : K e y V a l u e O f D i a g r a m O b j e c t K e y a n y T y p e z b w N T n L X > < a : K e y > < K e y > C o l u m n s \ T e r m R e a s o n < / K e y > < / a : K e y > < a : V a l u e   i : t y p e = " M e a s u r e G r i d N o d e V i e w S t a t e " > < C o l u m n > 1 1 < / C o l u m n > < L a y e d O u t > t r u e < / L a y e d O u t > < / a : V a l u e > < / a : K e y V a l u e O f D i a g r a m O b j e c t K e y a n y T y p e z b w N T n L X > < a : K e y V a l u e O f D i a g r a m O b j e c t K e y a n y T y p e z b w N T n L X > < a : K e y > < K e y > C o l u m n s \ A g e G r o u p < / K e y > < / a : K e y > < a : V a l u e   i : t y p e = " M e a s u r e G r i d N o d e V i e w S t a t e " > < C o l u m n > 1 2 < / C o l u m n > < L a y e d O u t > t r u e < / L a y e d O u t > < / a : V a l u e > < / a : K e y V a l u e O f D i a g r a m O b j e c t K e y a n y T y p e z b w N T n L X > < a : K e y V a l u e O f D i a g r a m O b j e c t K e y a n y T y p e z b w N T n L X > < a : K e y > < K e y > C o l u m n s \ T e n u r e D a y s < / K e y > < / a : K e y > < a : V a l u e   i : t y p e = " M e a s u r e G r i d N o d e V i e w S t a t e " > < C o l u m n > 1 3 < / C o l u m n > < L a y e d O u t > t r u e < / L a y e d O u t > < / a : V a l u e > < / a : K e y V a l u e O f D i a g r a m O b j e c t K e y a n y T y p e z b w N T n L X > < a : K e y V a l u e O f D i a g r a m O b j e c t K e y a n y T y p e z b w N T n L X > < a : K e y > < K e y > C o l u m n s \ T e n u r e M o n t h s < / K e y > < / a : K e y > < a : V a l u e   i : t y p e = " M e a s u r e G r i d N o d e V i e w S t a t e " > < C o l u m n > 1 4 < / C o l u m n > < L a y e d O u t > t r u e < / L a y e d O u t > < / a : V a l u e > < / a : K e y V a l u e O f D i a g r a m O b j e c t K e y a n y T y p e z b w N T n L X > < a : K e y V a l u e O f D i a g r a m O b j e c t K e y a n y T y p e z b w N T n L X > < a : K e y > < K e y > C o l u m n s \ B a d H i r e s < / K e y > < / a : K e y > < a : V a l u e   i : t y p e = " M e a s u r e G r i d N o d e V i e w S t a t e " > < C o l u m n > 1 5 < / C o l u m n > < L a y e d O u t > t r u e < / L a y e d O u t > < / a : V a l u e > < / a : K e y V a l u e O f D i a g r a m O b j e c t K e y a n y T y p e z b w N T n L X > < a : K e y V a l u e O f D i a g r a m O b j e c t K e y a n y T y p e z b w N T n L X > < a : K e y > < K e y > C o l u m n s \ D a t e   ( Y e a r ) < / K e y > < / a : K e y > < a : V a l u e   i : t y p e = " M e a s u r e G r i d N o d e V i e w S t a t e " > < C o l u m n > 1 6 < / C o l u m n > < L a y e d O u t > t r u e < / L a y e d O u t > < / a : V a l u e > < / a : K e y V a l u e O f D i a g r a m O b j e c t K e y a n y T y p e z b w N T n L X > < a : K e y V a l u e O f D i a g r a m O b j e c t K e y a n y T y p e z b w N T n L X > < a : K e y > < K e y > C o l u m n s \ D a t e   ( Q u a r t e r ) < / K e y > < / a : K e y > < a : V a l u e   i : t y p e = " M e a s u r e G r i d N o d e V i e w S t a t e " > < C o l u m n > 1 7 < / C o l u m n > < L a y e d O u t > t r u e < / L a y e d O u t > < / a : V a l u e > < / a : K e y V a l u e O f D i a g r a m O b j e c t K e y a n y T y p e z b w N T n L X > < a : K e y V a l u e O f D i a g r a m O b j e c t K e y a n y T y p e z b w N T n L X > < a : K e y > < K e y > C o l u m n s \ D a t e   ( M o n t h   I n d e x ) < / K e y > < / a : K e y > < a : V a l u e   i : t y p e = " M e a s u r e G r i d N o d e V i e w S t a t e " > < C o l u m n > 1 8 < / C o l u m n > < L a y e d O u t > t r u e < / L a y e d O u t > < / a : V a l u e > < / a : K e y V a l u e O f D i a g r a m O b j e c t K e y a n y T y p e z b w N T n L X > < a : K e y V a l u e O f D i a g r a m O b j e c t K e y a n y T y p e z b w N T n L X > < a : K e y > < K e y > C o l u m n s \ D a t e   ( M o n t h ) < / K e y > < / a : K e y > < a : V a l u e   i : t y p e = " M e a s u r e G r i d N o d e V i e w S t a t e " > < C o l u m n > 1 9 < / C o l u m n > < L a y e d O u t > t r u e < / L a y e d O u t > < / a : V a l u e > < / a : K e y V a l u e O f D i a g r a m O b j e c t K e y a n y T y p e z b w N T n L X > < a : K e y V a l u e O f D i a g r a m O b j e c t K e y a n y T y p e z b w N T n L X > < a : K e y > < K e y > L i n k s \ & l t ; C o l u m n s \ S u m   o f   E m p I D & g t ; - & l t ; M e a s u r e s \ E m p I D & g t ; < / K e y > < / a : K e y > < a : V a l u e   i : t y p e = " M e a s u r e G r i d V i e w S t a t e I D i a g r a m L i n k " / > < / a : K e y V a l u e O f D i a g r a m O b j e c t K e y a n y T y p e z b w N T n L X > < a : K e y V a l u e O f D i a g r a m O b j e c t K e y a n y T y p e z b w N T n L X > < a : K e y > < K e y > L i n k s \ & l t ; C o l u m n s \ S u m   o f   E m p I D & g t ; - & l t ; M e a s u r e s \ E m p I D & g t ; \ C O L U M N < / K e y > < / a : K e y > < a : V a l u e   i : t y p e = " M e a s u r e G r i d V i e w S t a t e I D i a g r a m L i n k E n d p o i n t " / > < / a : K e y V a l u e O f D i a g r a m O b j e c t K e y a n y T y p e z b w N T n L X > < a : K e y V a l u e O f D i a g r a m O b j e c t K e y a n y T y p e z b w N T n L X > < a : K e y > < K e y > L i n k s \ & l t ; C o l u m n s \ S u m   o f   E m p I D & g t ; - & l t ; M e a s u r e s \ E m p I D & g t ; \ M E A S U R E < / K e y > < / a : K e y > < a : V a l u e   i : t y p e = " M e a s u r e G r i d V i e w S t a t e I D i a g r a m L i n k E n d p o i n t " / > < / a : K e y V a l u e O f D i a g r a m O b j e c t K e y a n y T y p e z b w N T n L X > < a : K e y V a l u e O f D i a g r a m O b j e c t K e y a n y T y p e z b w N T n L X > < a : K e y > < K e y > L i n k s \ & l t ; C o l u m n s \ C o u n t   o f   E m p I D & g t ; - & l t ; M e a s u r e s \ E m p I D & g t ; < / K e y > < / a : K e y > < a : V a l u e   i : t y p e = " M e a s u r e G r i d V i e w S t a t e I D i a g r a m L i n k " / > < / a : K e y V a l u e O f D i a g r a m O b j e c t K e y a n y T y p e z b w N T n L X > < a : K e y V a l u e O f D i a g r a m O b j e c t K e y a n y T y p e z b w N T n L X > < a : K e y > < K e y > L i n k s \ & l t ; C o l u m n s \ C o u n t   o f   E m p I D & g t ; - & l t ; M e a s u r e s \ E m p I D & g t ; \ C O L U M N < / K e y > < / a : K e y > < a : V a l u e   i : t y p e = " M e a s u r e G r i d V i e w S t a t e I D i a g r a m L i n k E n d p o i n t " / > < / a : K e y V a l u e O f D i a g r a m O b j e c t K e y a n y T y p e z b w N T n L X > < a : K e y V a l u e O f D i a g r a m O b j e c t K e y a n y T y p e z b w N T n L X > < a : K e y > < K e y > L i n k s \ & l t ; C o l u m n s \ C o u n t   o f   E m p I D & g t ; - & l t ; M e a s u r e s \ E m p I D & g t ; \ M E A S U R E 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c a 2 c 5 1 2 9 - 7 6 7 f - 4 7 7 4 - b 8 c 1 - a a 3 5 3 c 2 0 f 2 6 b " > < 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25.xml>��< ? x m l   v e r s i o n = " 1 . 0 "   e n c o d i n g = " U T F - 1 6 " ? > < G e m i n i   x m l n s = " h t t p : / / g e m i n i / p i v o t c u s t o m i z a t i o n / T a b l e X M L _ H R   D a t a _ 6 f 2 7 5 3 9 c - 6 1 f b - 4 3 e 2 - 8 e a e - a 3 0 4 b 5 3 c 8 2 4 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 E m p I D < / s t r i n g > < / k e y > < v a l u e > < i n t > 7 6 < / i n t > < / v a l u e > < / i t e m > < i t e m > < k e y > < s t r i n g > G e n d e r < / s t r i n g > < / k e y > < v a l u e > < i n t > 8 2 < / i n t > < / v a l u e > < / i t e m > < i t e m > < k e y > < s t r i n g > A g e < / s t r i n g > < / k e y > < v a l u e > < i n t > 6 0 < / i n t > < / v a l u e > < / i t e m > < i t e m > < k e y > < s t r i n g > E t h n i c G r o u p < / s t r i n g > < / k e y > < v a l u e > < i n t > 1 1 2 < / i n t > < / v a l u e > < / i t e m > < i t e m > < k e y > < s t r i n g > F P < / s t r i n g > < / k e y > < v a l u e > < i n t > 5 1 < / i n t > < / v a l u e > < / i t e m > < i t e m > < k e y > < s t r i n g > T e r m D a t e < / s t r i n g > < / k e y > < v a l u e > < i n t > 9 6 < / i n t > < / v a l u e > < / i t e m > < i t e m > < k e y > < s t r i n g > i s N e w H i r e < / s t r i n g > < / k e y > < v a l u e > < i n t > 1 0 1 < / i n t > < / v a l u e > < / i t e m > < i t e m > < k e y > < s t r i n g > B U   R e g i o n < / s t r i n g > < / k e y > < v a l u e > < i n t > 9 9 < / i n t > < / v a l u e > < / i t e m > < i t e m > < k e y > < s t r i n g > H i r e D a t e < / s t r i n g > < / k e y > < v a l u e > < i n t > 9 1 < / i n t > < / v a l u e > < / i t e m > < i t e m > < k e y > < s t r i n g > P a y T y p e < / s t r i n g > < / k e y > < v a l u e > < i n t > 8 7 < / i n t > < / v a l u e > < / i t e m > < i t e m > < k e y > < s t r i n g > T e r m R e a s o n < / s t r i n g > < / k e y > < v a l u e > < i n t > 1 1 2 < / i n t > < / v a l u e > < / i t e m > < i t e m > < k e y > < s t r i n g > A g e G r o u p < / s t r i n g > < / k e y > < v a l u e > < i n t > 9 8 < / i n t > < / v a l u e > < / i t e m > < i t e m > < k e y > < s t r i n g > T e n u r e D a y s < / s t r i n g > < / k e y > < v a l u e > < i n t > 1 0 8 < / i n t > < / v a l u e > < / i t e m > < i t e m > < k e y > < s t r i n g > T e n u r e M o n t h s < / s t r i n g > < / k e y > < v a l u e > < i n t > 1 2 6 < / i n t > < / v a l u e > < / i t e m > < i t e m > < k e y > < s t r i n g > B a d H i r e s < / s t r i n g > < / k e y > < v a l u e > < i n t > 9 1 < / i n t > < / v a l u e > < / i t e m > < i t e m > < k e y > < s t r i n g > D a t e   ( Y e a r ) < / s t r i n g > < / k e y > < v a l u e > < i n t > 1 0 4 < / i n t > < / v a l u e > < / i t e m > < i t e m > < k e y > < s t r i n g > D a t e   ( Q u a r t e r ) < / s t r i n g > < / k e y > < v a l u e > < i n t > 1 2 6 < / i n t > < / v a l u e > < / i t e m > < i t e m > < k e y > < s t r i n g > D a t e   ( M o n t h   I n d e x ) < / s t r i n g > < / k e y > < v a l u e > < i n t > 1 5 7 < / i n t > < / v a l u e > < / i t e m > < i t e m > < k e y > < s t r i n g > D a t e   ( M o n t h ) < / s t r i n g > < / k e y > < v a l u e > < i n t > 1 1 9 < / i n t > < / v a l u e > < / i t e m > < / C o l u m n W i d t h s > < C o l u m n D i s p l a y I n d e x > < i t e m > < k e y > < s t r i n g > D a t e < / s t r i n g > < / k e y > < v a l u e > < i n t > 0 < / i n t > < / v a l u e > < / i t e m > < i t e m > < k e y > < s t r i n g > E m p I D < / s t r i n g > < / k e y > < v a l u e > < i n t > 1 < / i n t > < / v a l u e > < / i t e m > < i t e m > < k e y > < s t r i n g > G e n d e r < / s t r i n g > < / k e y > < v a l u e > < i n t > 2 < / i n t > < / v a l u e > < / i t e m > < i t e m > < k e y > < s t r i n g > A g e < / s t r i n g > < / k e y > < v a l u e > < i n t > 3 < / i n t > < / v a l u e > < / i t e m > < i t e m > < k e y > < s t r i n g > E t h n i c G r o u p < / s t r i n g > < / k e y > < v a l u e > < i n t > 4 < / i n t > < / v a l u e > < / i t e m > < i t e m > < k e y > < s t r i n g > F P < / s t r i n g > < / k e y > < v a l u e > < i n t > 5 < / i n t > < / v a l u e > < / i t e m > < i t e m > < k e y > < s t r i n g > T e r m D a t e < / s t r i n g > < / k e y > < v a l u e > < i n t > 6 < / i n t > < / v a l u e > < / i t e m > < i t e m > < k e y > < s t r i n g > i s N e w H i r e < / s t r i n g > < / k e y > < v a l u e > < i n t > 7 < / i n t > < / v a l u e > < / i t e m > < i t e m > < k e y > < s t r i n g > B U   R e g i o n < / s t r i n g > < / k e y > < v a l u e > < i n t > 8 < / i n t > < / v a l u e > < / i t e m > < i t e m > < k e y > < s t r i n g > H i r e D a t e < / s t r i n g > < / k e y > < v a l u e > < i n t > 9 < / i n t > < / v a l u e > < / i t e m > < i t e m > < k e y > < s t r i n g > P a y T y p e < / s t r i n g > < / k e y > < v a l u e > < i n t > 1 0 < / i n t > < / v a l u e > < / i t e m > < i t e m > < k e y > < s t r i n g > T e r m R e a s o n < / s t r i n g > < / k e y > < v a l u e > < i n t > 1 1 < / i n t > < / v a l u e > < / i t e m > < i t e m > < k e y > < s t r i n g > A g e G r o u p < / s t r i n g > < / k e y > < v a l u e > < i n t > 1 2 < / i n t > < / v a l u e > < / i t e m > < i t e m > < k e y > < s t r i n g > T e n u r e D a y s < / s t r i n g > < / k e y > < v a l u e > < i n t > 1 3 < / i n t > < / v a l u e > < / i t e m > < i t e m > < k e y > < s t r i n g > T e n u r e M o n t h s < / s t r i n g > < / k e y > < v a l u e > < i n t > 1 4 < / i n t > < / v a l u e > < / i t e m > < i t e m > < k e y > < s t r i n g > B a d H i r e s < / s t r i n g > < / k e y > < v a l u e > < i n t > 1 5 < / i n t > < / v a l u e > < / i t e m > < i t e m > < k e y > < s t r i n g > D a t e   ( Y e a r ) < / s t r i n g > < / k e y > < v a l u e > < i n t > 1 6 < / i n t > < / v a l u e > < / i t e m > < i t e m > < k e y > < s t r i n g > D a t e   ( Q u a r t e r ) < / s t r i n g > < / k e y > < v a l u e > < i n t > 1 7 < / i n t > < / v a l u e > < / i t e m > < i t e m > < k e y > < s t r i n g > D a t e   ( M o n t h   I n d e x ) < / s t r i n g > < / k e y > < v a l u e > < i n t > 1 8 < / i n t > < / v a l u e > < / i t e m > < i t e m > < k e y > < s t r i n g > D a t e   ( M o n t h ) < / s t r i n g > < / k e y > < v a l u e > < i n t > 1 9 < / 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5 9 c 8 d 4 6 0 - 2 b 9 7 - 4 4 e c - a 0 3 6 - 4 d 0 1 d e 3 b 9 2 8 a " > < 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C a l c u l a t e d F i e l d s > < S A H o s t H a s h > 0 < / S A H o s t H a s h > < G e m i n i F i e l d L i s t V i s i b l e > T r u e < / G e m i n i F i e l d L i s t V i s i b l e > < / S e t t i n g s > ] ] > < / C u s t o m C o n t e n t > < / G e m i n i > 
</file>

<file path=customXml/item27.xml>��< ? x m l   v e r s i o n = " 1 . 0 "   e n c o d i n g = " U T F - 1 6 " ? > < G e m i n i   x m l n s = " h t t p : / / g e m i n i / p i v o t c u s t o m i z a t i o n / M a n u a l C a l c M o d e " > < C u s t o m C o n t e n t > < ! [ C D A T A [ F a l s e ] ] > < / C u s t o m C o n t e n t > < / G e m i n i > 
</file>

<file path=customXml/item28.xml>��< ? x m l   v e r s i o n = " 1 . 0 "   e n c o d i n g = " U T F - 1 6 " ? > < G e m i n i   x m l n s = " h t t p : / / g e m i n i / p i v o t c u s t o m i z a t i o n / I s S a n d b o x E m b e d d e d " > < C u s t o m C o n t e n t > < ! [ C D A T A [ y e s ] ] > < / C u s t o m C o n t e n t > < / G e m i n i > 
</file>

<file path=customXml/item29.xml>��< ? x m l   v e r s i o n = " 1 . 0 "   e n c o d i n g = " U T F - 1 6 " ? > < G e m i n i   x m l n s = " h t t p : / / g e m i n i / p i v o t c u s t o m i z a t i o n / 9 6 3 c d e 9 d - 2 b 7 e - 4 a e b - 9 1 b 3 - 8 e 5 b a 4 8 b a 7 8 3 " > < 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 T r u e < / V i s i b l e > < / i t e m > < i t e m > < M e a s u r e N a m e > T u r n O v e r   % < / M e a s u r e N a m e > < D i s p l a y N a m e > T u r n O v e r   % < / D i s p l a y N a m e > < V i s i b l e > F a l s e < / V i s i b l e > < / i t e m > < / C a l c u l a t e d F i e l d s > < S A H o s t H a s h > 0 < / S A H o s t H a s h > < G e m i n i F i e l d L i s t V i s i b l e > T r u e < / G e m i n i F i e l d L i s t V i s i b l e > < / S e t t i n g s > ] ] > < / C u s t o m C o n t e n t > < / G e m i n i > 
</file>

<file path=customXml/item3.xml>��< ? x m l   v e r s i o n = " 1 . 0 "   e n c o d i n g = " U T F - 1 6 " ? > < G e m i n i   x m l n s = " h t t p : / / g e m i n i / p i v o t c u s t o m i z a t i o n / 1 c b 5 1 c a 3 - 6 c 0 4 - 4 7 8 5 - 9 9 2 2 - a c a f 2 f 2 9 b 2 2 5 " > < 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3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 C o l u m n s \ E m p I D 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 C o l u m n s \ E t h n i c G r o u p < / K e y > < / a : K e y > < a : V a l u e   i : t y p e = " T a b l e W i d g e t B a s e V i e w S t a t e " / > < / a : K e y V a l u e O f D i a g r a m O b j e c t K e y a n y T y p e z b w N T n L X > < a : K e y V a l u e O f D i a g r a m O b j e c t K e y a n y T y p e z b w N T n L X > < a : K e y > < K e y > C o l u m n s \ F P < / K e y > < / a : K e y > < a : V a l u e   i : t y p e = " T a b l e W i d g e t B a s e V i e w S t a t e " / > < / a : K e y V a l u e O f D i a g r a m O b j e c t K e y a n y T y p e z b w N T n L X > < a : K e y V a l u e O f D i a g r a m O b j e c t K e y a n y T y p e z b w N T n L X > < a : K e y > < K e y > C o l u m n s \ T e r m D a t e < / K e y > < / a : K e y > < a : V a l u e   i : t y p e = " T a b l e W i d g e t B a s e V i e w S t a t e " / > < / a : K e y V a l u e O f D i a g r a m O b j e c t K e y a n y T y p e z b w N T n L X > < a : K e y V a l u e O f D i a g r a m O b j e c t K e y a n y T y p e z b w N T n L X > < a : K e y > < K e y > C o l u m n s \ i s N e w H i r e < / K e y > < / a : K e y > < a : V a l u e   i : t y p e = " T a b l e W i d g e t B a s e V i e w S t a t e " / > < / a : K e y V a l u e O f D i a g r a m O b j e c t K e y a n y T y p e z b w N T n L X > < a : K e y V a l u e O f D i a g r a m O b j e c t K e y a n y T y p e z b w N T n L X > < a : K e y > < K e y > C o l u m n s \ B U   R e g i o n < / K e y > < / a : K e y > < a : V a l u e   i : t y p e = " T a b l e W i d g e t B a s e V i e w S t a t e " / > < / a : K e y V a l u e O f D i a g r a m O b j e c t K e y a n y T y p e z b w N T n L X > < a : K e y V a l u e O f D i a g r a m O b j e c t K e y a n y T y p e z b w N T n L X > < a : K e y > < K e y > C o l u m n s \ H i r e D a t e < / K e y > < / a : K e y > < a : V a l u e   i : t y p e = " T a b l e W i d g e t B a s e V i e w S t a t e " / > < / a : K e y V a l u e O f D i a g r a m O b j e c t K e y a n y T y p e z b w N T n L X > < a : K e y V a l u e O f D i a g r a m O b j e c t K e y a n y T y p e z b w N T n L X > < a : K e y > < K e y > C o l u m n s \ P a y T y p e < / K e y > < / a : K e y > < a : V a l u e   i : t y p e = " T a b l e W i d g e t B a s e V i e w S t a t e " / > < / a : K e y V a l u e O f D i a g r a m O b j e c t K e y a n y T y p e z b w N T n L X > < a : K e y V a l u e O f D i a g r a m O b j e c t K e y a n y T y p e z b w N T n L X > < a : K e y > < K e y > C o l u m n s \ T e r m R e a s o n < / K e y > < / a : K e y > < a : V a l u e   i : t y p e = " T a b l e W i d g e t B a s e V i e w S t a t e " / > < / a : K e y V a l u e O f D i a g r a m O b j e c t K e y a n y T y p e z b w N T n L X > < a : K e y V a l u e O f D i a g r a m O b j e c t K e y a n y T y p e z b w N T n L X > < a : K e y > < K e y > C o l u m n s \ A g e G r o u p < / K e y > < / a : K e y > < a : V a l u e   i : t y p e = " T a b l e W i d g e t B a s e V i e w S t a t e " / > < / a : K e y V a l u e O f D i a g r a m O b j e c t K e y a n y T y p e z b w N T n L X > < a : K e y V a l u e O f D i a g r a m O b j e c t K e y a n y T y p e z b w N T n L X > < a : K e y > < K e y > C o l u m n s \ T e n u r e D a y s < / K e y > < / a : K e y > < a : V a l u e   i : t y p e = " T a b l e W i d g e t B a s e V i e w S t a t e " / > < / a : K e y V a l u e O f D i a g r a m O b j e c t K e y a n y T y p e z b w N T n L X > < a : K e y V a l u e O f D i a g r a m O b j e c t K e y a n y T y p e z b w N T n L X > < a : K e y > < K e y > C o l u m n s \ T e n u r e M o n t h s < / K e y > < / a : K e y > < a : V a l u e   i : t y p e = " T a b l e W i d g e t B a s e V i e w S t a t e " / > < / a : K e y V a l u e O f D i a g r a m O b j e c t K e y a n y T y p e z b w N T n L X > < a : K e y V a l u e O f D i a g r a m O b j e c t K e y a n y T y p e z b w N T n L X > < a : K e y > < K e y > C o l u m n s \ B a d H i r e s < / 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T a b l e O r d e r " > < C u s t o m C o n t e n t > < ! [ C D A T A [ H R   D a t a _ 6 f 2 7 5 3 9 c - 6 1 f b - 4 3 e 2 - 8 e a e - a 3 0 4 b 5 3 c 8 2 4 b ] ] > < / 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 2 0 2 2 - 0 5 - 0 4 T 2 2 : 4 6 : 1 1 . 0 5 8 7 9 3 2 + 0 5 : 3 0 < / L a s t P r o c e s s e d T i m e > < / D a t a M o d e l i n g S a n d b o x . S e r i a l i z e d S a n d b o x E r r o r C a c h e > ] ] > < / C u s t o m C o n t e n t > < / G e m i n i > 
</file>

<file path=customXml/item6.xml>��< ? x m l   v e r s i o n = " 1 . 0 "   e n c o d i n g = " U T F - 1 6 " ? > < G e m i n i   x m l n s = " h t t p : / / g e m i n i / p i v o t c u s t o m i z a t i o n / e f 6 2 5 b 9 4 - d 2 e 0 - 4 2 5 8 - 8 8 f 9 - 8 f a 0 c 1 3 d 1 5 1 2 " > < C u s t o m C o n t e n t > < ! [ C D A T A [ < ? x m l   v e r s i o n = " 1 . 0 "   e n c o d i n g = " u t f - 1 6 " ? > < S e t t i n g s > < C a l c u l a t e d F i e l d s > < i t e m > < M e a s u r e N a m e > E m p   C o u n t < / M e a s u r e N a m e > < D i s p l a y N a m e > E m p   C o u n t < / D i s p l a y N a m e > < V i s i b l e > F a l s e < / V i s i b l e > < / i t e m > < i t e m > < M e a s u r e N a m e > A c t i v e   E m p l o y e e s < / M e a s u r e N a m e > < D i s p l a y N a m e > A c t i v e   E m p l o y e e s < / D i s p l a y N a m e > < V i s i b l e > F a l s e < / V i s i b l e > < / i t e m > < i t e m > < M e a s u r e N a m e > N e w   H i r e s < / M e a s u r e N a m e > < D i s p l a y N a m e > N e w   H i r e s < / D i s p l a y N a m e > < V i s i b l e > F a l s e 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7.xml>��< ? x m l   v e r s i o n = " 1 . 0 "   e n c o d i n g = " U T F - 1 6 " ? > < G e m i n i   x m l n s = " h t t p : / / g e m i n i / p i v o t c u s t o m i z a t i o n / 6 0 e 3 c e 9 e - c 6 d 7 - 4 a d 0 - b 8 2 f - c 8 7 a a 0 5 9 8 b c 7 " > < C u s t o m C o n t e n t > < ! [ C D A T A [ < ? x m l   v e r s i o n = " 1 . 0 "   e n c o d i n g = " u t f - 1 6 " ? > < S e t t i n g s > < C a l c u l a t e d F i e l d s > < i t e m > < M e a s u r e N a m e > E m p   C o u n t < / M e a s u r e N a m e > < D i s p l a y N a m e > E m p   C o u n t < / D i s p l a y N a m e > < V i s i b l e > T r u e < / V i s i b l e > < / i t e m > < i t e m > < M e a s u r e N a m e > A c t i v e   E m p l o y e e s < / M e a s u r e N a m e > < D i s p l a y N a m e > A c t i v e   E m p l o y e e s < / D i s p l a y N a m e > < V i s i b l e > T r u e < / V i s i b l e > < / i t e m > < i t e m > < M e a s u r e N a m e > N e w   H i r e s < / M e a s u r e N a m e > < D i s p l a y N a m e > N e w   H i r e s < / D i s p l a y N a m e > < V i s i b l e > T r u e < / V i s i b l e > < / i t e m > < i t e m > < M e a s u r e N a m e > A v g   T e n u r e   M o n t h < / M e a s u r e N a m e > < D i s p l a y N a m e > A v g   T e n u r e   M o n t h < / D i s p l a y N a m e > < V i s i b l e > F a l s e < / V i s i b l e > < / i t e m > < i t e m > < M e a s u r e N a m e > S e p e r a t i o n s < / M e a s u r e N a m e > < D i s p l a y N a m e > S e p e r a t i o n s < / D i s p l a y N a m e > < V i s i b l e > F a l s e < / V i s i b l e > < / i t e m > < i t e m > < M e a s u r e N a m e > T u r n O v e r   % < / M e a s u r e N a m e > < D i s p l a y N a m e > T u r n O v e r   % < / D i s p l a y N a m e > < V i s i b l e > F a l s e < / V i s i b l e > < / i t e m > < / C a l c u l a t e d F i e l d s > < S A H o s t H a s h > 0 < / S A H o s t H a s h > < G e m i n i F i e l d L i s t V i s i b l e > T r u e < / G e m i n i F i e l d L i s t V i s i b l e > < / S e t t i n g s > ] ] > < / 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 H R   D a t a _ 6 f 2 7 5 3 9 c - 6 1 f b - 4 3 e 2 - 8 e a e - a 3 0 4 b 5 3 c 8 2 4 b 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4C70157-E18B-4F2E-9CED-D41A111A669B}">
  <ds:schemaRefs/>
</ds:datastoreItem>
</file>

<file path=customXml/itemProps10.xml><?xml version="1.0" encoding="utf-8"?>
<ds:datastoreItem xmlns:ds="http://schemas.openxmlformats.org/officeDocument/2006/customXml" ds:itemID="{7B8D6D90-9007-4AF1-8875-FD46078CBE5C}">
  <ds:schemaRefs/>
</ds:datastoreItem>
</file>

<file path=customXml/itemProps11.xml><?xml version="1.0" encoding="utf-8"?>
<ds:datastoreItem xmlns:ds="http://schemas.openxmlformats.org/officeDocument/2006/customXml" ds:itemID="{BE6E3EB0-E3BE-42E7-A033-25664A1361A5}">
  <ds:schemaRefs/>
</ds:datastoreItem>
</file>

<file path=customXml/itemProps12.xml><?xml version="1.0" encoding="utf-8"?>
<ds:datastoreItem xmlns:ds="http://schemas.openxmlformats.org/officeDocument/2006/customXml" ds:itemID="{07A7F955-EE3E-40C5-B633-7EE650E98F8D}">
  <ds:schemaRefs/>
</ds:datastoreItem>
</file>

<file path=customXml/itemProps13.xml><?xml version="1.0" encoding="utf-8"?>
<ds:datastoreItem xmlns:ds="http://schemas.openxmlformats.org/officeDocument/2006/customXml" ds:itemID="{E911E3FC-D551-4FAC-9183-EF6B56B564AE}">
  <ds:schemaRefs/>
</ds:datastoreItem>
</file>

<file path=customXml/itemProps14.xml><?xml version="1.0" encoding="utf-8"?>
<ds:datastoreItem xmlns:ds="http://schemas.openxmlformats.org/officeDocument/2006/customXml" ds:itemID="{08720BAF-620D-4AD2-9ED0-58BBA425D3F7}">
  <ds:schemaRefs/>
</ds:datastoreItem>
</file>

<file path=customXml/itemProps15.xml><?xml version="1.0" encoding="utf-8"?>
<ds:datastoreItem xmlns:ds="http://schemas.openxmlformats.org/officeDocument/2006/customXml" ds:itemID="{534E129E-8AF7-4636-B62E-BC3B91B1D293}">
  <ds:schemaRefs/>
</ds:datastoreItem>
</file>

<file path=customXml/itemProps16.xml><?xml version="1.0" encoding="utf-8"?>
<ds:datastoreItem xmlns:ds="http://schemas.openxmlformats.org/officeDocument/2006/customXml" ds:itemID="{A4434CB3-B59E-451D-AE23-6680BB9A2F0F}">
  <ds:schemaRefs/>
</ds:datastoreItem>
</file>

<file path=customXml/itemProps17.xml><?xml version="1.0" encoding="utf-8"?>
<ds:datastoreItem xmlns:ds="http://schemas.openxmlformats.org/officeDocument/2006/customXml" ds:itemID="{53A4DDC7-FFAB-4F0E-80A9-3BDC2A24B9AC}">
  <ds:schemaRefs/>
</ds:datastoreItem>
</file>

<file path=customXml/itemProps18.xml><?xml version="1.0" encoding="utf-8"?>
<ds:datastoreItem xmlns:ds="http://schemas.openxmlformats.org/officeDocument/2006/customXml" ds:itemID="{EF4F7059-5E5A-4DFC-A34B-9530C04910B6}">
  <ds:schemaRefs/>
</ds:datastoreItem>
</file>

<file path=customXml/itemProps19.xml><?xml version="1.0" encoding="utf-8"?>
<ds:datastoreItem xmlns:ds="http://schemas.openxmlformats.org/officeDocument/2006/customXml" ds:itemID="{52BDCAAB-9059-41E9-A40E-9C2CB362268D}">
  <ds:schemaRefs/>
</ds:datastoreItem>
</file>

<file path=customXml/itemProps2.xml><?xml version="1.0" encoding="utf-8"?>
<ds:datastoreItem xmlns:ds="http://schemas.openxmlformats.org/officeDocument/2006/customXml" ds:itemID="{93259206-CF49-4690-B490-B9EB8D3B76DC}">
  <ds:schemaRefs/>
</ds:datastoreItem>
</file>

<file path=customXml/itemProps20.xml><?xml version="1.0" encoding="utf-8"?>
<ds:datastoreItem xmlns:ds="http://schemas.openxmlformats.org/officeDocument/2006/customXml" ds:itemID="{BA9AE843-D611-4F86-80A4-632711EF65F8}">
  <ds:schemaRefs>
    <ds:schemaRef ds:uri="http://schemas.microsoft.com/DataMashup"/>
  </ds:schemaRefs>
</ds:datastoreItem>
</file>

<file path=customXml/itemProps21.xml><?xml version="1.0" encoding="utf-8"?>
<ds:datastoreItem xmlns:ds="http://schemas.openxmlformats.org/officeDocument/2006/customXml" ds:itemID="{0F7AA197-6915-40B6-A57D-59D7942FA81A}">
  <ds:schemaRefs/>
</ds:datastoreItem>
</file>

<file path=customXml/itemProps22.xml><?xml version="1.0" encoding="utf-8"?>
<ds:datastoreItem xmlns:ds="http://schemas.openxmlformats.org/officeDocument/2006/customXml" ds:itemID="{21C49C7E-5EBA-479C-9B2D-0E1782930E2F}">
  <ds:schemaRefs/>
</ds:datastoreItem>
</file>

<file path=customXml/itemProps23.xml><?xml version="1.0" encoding="utf-8"?>
<ds:datastoreItem xmlns:ds="http://schemas.openxmlformats.org/officeDocument/2006/customXml" ds:itemID="{C4371396-9466-42BB-85DA-95D5D5F134CB}">
  <ds:schemaRefs/>
</ds:datastoreItem>
</file>

<file path=customXml/itemProps24.xml><?xml version="1.0" encoding="utf-8"?>
<ds:datastoreItem xmlns:ds="http://schemas.openxmlformats.org/officeDocument/2006/customXml" ds:itemID="{E76D8119-25A3-438F-8956-23B216016FB6}">
  <ds:schemaRefs/>
</ds:datastoreItem>
</file>

<file path=customXml/itemProps25.xml><?xml version="1.0" encoding="utf-8"?>
<ds:datastoreItem xmlns:ds="http://schemas.openxmlformats.org/officeDocument/2006/customXml" ds:itemID="{F836C844-3E4B-4218-8727-8F9FAD75587C}">
  <ds:schemaRefs/>
</ds:datastoreItem>
</file>

<file path=customXml/itemProps26.xml><?xml version="1.0" encoding="utf-8"?>
<ds:datastoreItem xmlns:ds="http://schemas.openxmlformats.org/officeDocument/2006/customXml" ds:itemID="{76DE1DBE-F5A2-44BF-BBA7-D4CD53D75B92}">
  <ds:schemaRefs/>
</ds:datastoreItem>
</file>

<file path=customXml/itemProps27.xml><?xml version="1.0" encoding="utf-8"?>
<ds:datastoreItem xmlns:ds="http://schemas.openxmlformats.org/officeDocument/2006/customXml" ds:itemID="{CFB07918-4B3B-468B-B809-8570132F1D4C}">
  <ds:schemaRefs/>
</ds:datastoreItem>
</file>

<file path=customXml/itemProps28.xml><?xml version="1.0" encoding="utf-8"?>
<ds:datastoreItem xmlns:ds="http://schemas.openxmlformats.org/officeDocument/2006/customXml" ds:itemID="{0FAF6523-6FEC-4C10-B7EB-6DD5F3BD3351}">
  <ds:schemaRefs/>
</ds:datastoreItem>
</file>

<file path=customXml/itemProps29.xml><?xml version="1.0" encoding="utf-8"?>
<ds:datastoreItem xmlns:ds="http://schemas.openxmlformats.org/officeDocument/2006/customXml" ds:itemID="{A74EA36D-9C28-4755-A419-3AF5C51792D3}">
  <ds:schemaRefs/>
</ds:datastoreItem>
</file>

<file path=customXml/itemProps3.xml><?xml version="1.0" encoding="utf-8"?>
<ds:datastoreItem xmlns:ds="http://schemas.openxmlformats.org/officeDocument/2006/customXml" ds:itemID="{CCABF312-8ED0-412E-B756-D9AD07D39D79}">
  <ds:schemaRefs/>
</ds:datastoreItem>
</file>

<file path=customXml/itemProps30.xml><?xml version="1.0" encoding="utf-8"?>
<ds:datastoreItem xmlns:ds="http://schemas.openxmlformats.org/officeDocument/2006/customXml" ds:itemID="{FA757AC6-9E9B-479A-8E31-97BDCD04502B}">
  <ds:schemaRefs/>
</ds:datastoreItem>
</file>

<file path=customXml/itemProps4.xml><?xml version="1.0" encoding="utf-8"?>
<ds:datastoreItem xmlns:ds="http://schemas.openxmlformats.org/officeDocument/2006/customXml" ds:itemID="{78681623-17FD-42DF-A845-E54344869113}">
  <ds:schemaRefs/>
</ds:datastoreItem>
</file>

<file path=customXml/itemProps5.xml><?xml version="1.0" encoding="utf-8"?>
<ds:datastoreItem xmlns:ds="http://schemas.openxmlformats.org/officeDocument/2006/customXml" ds:itemID="{60D9173E-1AA2-4489-A11E-8C0D6DEBE9A9}">
  <ds:schemaRefs/>
</ds:datastoreItem>
</file>

<file path=customXml/itemProps6.xml><?xml version="1.0" encoding="utf-8"?>
<ds:datastoreItem xmlns:ds="http://schemas.openxmlformats.org/officeDocument/2006/customXml" ds:itemID="{3A98BD2A-7D3E-498B-BE65-63BD766DA205}">
  <ds:schemaRefs/>
</ds:datastoreItem>
</file>

<file path=customXml/itemProps7.xml><?xml version="1.0" encoding="utf-8"?>
<ds:datastoreItem xmlns:ds="http://schemas.openxmlformats.org/officeDocument/2006/customXml" ds:itemID="{99B2FC74-E96C-4E52-9803-7769FFE7C18F}">
  <ds:schemaRefs/>
</ds:datastoreItem>
</file>

<file path=customXml/itemProps8.xml><?xml version="1.0" encoding="utf-8"?>
<ds:datastoreItem xmlns:ds="http://schemas.openxmlformats.org/officeDocument/2006/customXml" ds:itemID="{007A336D-C32B-4A50-BA9E-AAE7F32CB147}">
  <ds:schemaRefs/>
</ds:datastoreItem>
</file>

<file path=customXml/itemProps9.xml><?xml version="1.0" encoding="utf-8"?>
<ds:datastoreItem xmlns:ds="http://schemas.openxmlformats.org/officeDocument/2006/customXml" ds:itemID="{6579B4EF-573D-4BB2-A9A8-49ECF76854D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Actives Dashboard</vt:lpstr>
      <vt:lpstr>Seperations Dashboard</vt:lpstr>
      <vt:lpstr>Headline</vt:lpstr>
      <vt:lpstr>Actives</vt:lpstr>
      <vt:lpstr>Ethnicity</vt:lpstr>
      <vt:lpstr>Tenure</vt:lpstr>
      <vt:lpstr>Region</vt:lpstr>
      <vt:lpstr>Seperations</vt:lpstr>
      <vt:lpstr>Term Reason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Chirag</dc:creator>
  <cp:lastModifiedBy>Chirag</cp:lastModifiedBy>
  <dcterms:created xsi:type="dcterms:W3CDTF">2022-05-04T09:29:57Z</dcterms:created>
  <dcterms:modified xsi:type="dcterms:W3CDTF">2022-05-04T17:59:21Z</dcterms:modified>
</cp:coreProperties>
</file>